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omments1.xml" ContentType="application/vnd.openxmlformats-officedocument.spreadsheetml.comments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L1038460\Downloads\shernise_stuff\"/>
    </mc:Choice>
  </mc:AlternateContent>
  <xr:revisionPtr revIDLastSave="0" documentId="8_{983551F5-2D12-4391-88CA-74F41334EDF7}" xr6:coauthVersionLast="47" xr6:coauthVersionMax="47" xr10:uidLastSave="{00000000-0000-0000-0000-000000000000}"/>
  <bookViews>
    <workbookView xWindow="-120" yWindow="-120" windowWidth="20730" windowHeight="11160" tabRatio="811" activeTab="8" xr2:uid="{44F23B5C-0387-4D81-9412-CD82A713B6C3}"/>
  </bookViews>
  <sheets>
    <sheet name="Overview" sheetId="19" r:id="rId1"/>
    <sheet name="BO summary" sheetId="20" r:id="rId2"/>
    <sheet name="BO" sheetId="1" r:id="rId3"/>
    <sheet name="ADD" sheetId="13" r:id="rId4"/>
    <sheet name="ADD Summary" sheetId="7" r:id="rId5"/>
    <sheet name="Packaging" sheetId="14" r:id="rId6"/>
    <sheet name="Packaging summary" sheetId="21" r:id="rId7"/>
    <sheet name="Local Summary" sheetId="8" r:id="rId8"/>
    <sheet name="Locally Produced" sheetId="15" r:id="rId9"/>
    <sheet name="Imported FGD" sheetId="5" r:id="rId10"/>
    <sheet name="Imported FGD Summary" sheetId="9" r:id="rId11"/>
    <sheet name="CCP" sheetId="18" r:id="rId12"/>
    <sheet name="Biz Note" sheetId="22" r:id="rId13"/>
    <sheet name="account" sheetId="10" r:id="rId14"/>
    <sheet name="ZM39 (bulk)" sheetId="16" r:id="rId15"/>
    <sheet name="ZM39 (packed)" sheetId="17" r:id="rId16"/>
    <sheet name="PGEN list by Biz" sheetId="23" r:id="rId17"/>
    <sheet name="BO list by Biz (092021)" sheetId="25" state="hidden" r:id="rId18"/>
    <sheet name="Add list of LM" sheetId="24" r:id="rId19"/>
    <sheet name="Info for KL Dashboard" sheetId="26" r:id="rId20"/>
  </sheets>
  <externalReferences>
    <externalReference r:id="rId21"/>
    <externalReference r:id="rId22"/>
  </externalReferences>
  <definedNames>
    <definedName name="_xlnm._FilterDatabase" localSheetId="3" hidden="1">ADD!$A$1:$O$214</definedName>
    <definedName name="_xlnm._FilterDatabase" localSheetId="2" hidden="1">BO!$A$1:$L$19</definedName>
    <definedName name="_xlnm._FilterDatabase" localSheetId="11" hidden="1">CCP!$A$1:$L$1</definedName>
    <definedName name="_xlnm._FilterDatabase" localSheetId="9" hidden="1">'Imported FGD'!$A$1:$L$357</definedName>
    <definedName name="_xlnm._FilterDatabase" localSheetId="8" hidden="1">'Locally Produced'!$A$1:$R$838</definedName>
    <definedName name="_xlnm._FilterDatabase" localSheetId="5" hidden="1">Packaging!$A$1:$W$1</definedName>
    <definedName name="_xlnm._FilterDatabase" localSheetId="16" hidden="1">'PGEN list by Biz'!$A$1:$E$248</definedName>
    <definedName name="_xlnm._FilterDatabase" localSheetId="14" hidden="1">'ZM39 (bulk)'!$A$1:$BR$1998</definedName>
  </definedNames>
  <calcPr calcId="191028"/>
  <pivotCaches>
    <pivotCache cacheId="0" r:id="rId23"/>
    <pivotCache cacheId="1" r:id="rId24"/>
    <pivotCache cacheId="2" r:id="rId25"/>
    <pivotCache cacheId="3" r:id="rId26"/>
    <pivotCache cacheId="4" r:id="rId27"/>
    <pivotCache cacheId="5" r:id="rId28"/>
    <pivotCache cacheId="6" r:id="rId29"/>
    <pivotCache cacheId="7" r:id="rId30"/>
    <pivotCache cacheId="8" r:id="rId31"/>
    <pivotCache cacheId="9" r:id="rId32"/>
    <pivotCache cacheId="10" r:id="rId3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57" i="5" l="1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3" i="18" l="1"/>
  <c r="L23" i="18" s="1"/>
  <c r="K22" i="18"/>
  <c r="L22" i="18" s="1"/>
  <c r="K21" i="18"/>
  <c r="L21" i="18" s="1"/>
  <c r="K20" i="18"/>
  <c r="L20" i="18" s="1"/>
  <c r="K19" i="18"/>
  <c r="L19" i="18" s="1"/>
  <c r="K18" i="18"/>
  <c r="L18" i="18" s="1"/>
  <c r="K17" i="18"/>
  <c r="L17" i="18" s="1"/>
  <c r="K16" i="18"/>
  <c r="L16" i="18" s="1"/>
  <c r="K15" i="18"/>
  <c r="L15" i="18" s="1"/>
  <c r="K14" i="18"/>
  <c r="L14" i="18" s="1"/>
  <c r="K13" i="18"/>
  <c r="L13" i="18" s="1"/>
  <c r="K12" i="18"/>
  <c r="L12" i="18" s="1"/>
  <c r="K11" i="18"/>
  <c r="L11" i="18" s="1"/>
  <c r="K10" i="18"/>
  <c r="L10" i="18" s="1"/>
  <c r="K9" i="18"/>
  <c r="L9" i="18" s="1"/>
  <c r="K8" i="18"/>
  <c r="L8" i="18" s="1"/>
  <c r="K7" i="18"/>
  <c r="L7" i="18" s="1"/>
  <c r="K6" i="18"/>
  <c r="L6" i="18" s="1"/>
  <c r="K5" i="18"/>
  <c r="L5" i="18" s="1"/>
  <c r="K4" i="18"/>
  <c r="L4" i="18" s="1"/>
  <c r="K3" i="18"/>
  <c r="L3" i="18" s="1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M197" i="15"/>
  <c r="M196" i="15"/>
  <c r="M195" i="15"/>
  <c r="M188" i="15"/>
  <c r="M187" i="15"/>
  <c r="M186" i="15"/>
  <c r="M185" i="15"/>
  <c r="M182" i="15"/>
  <c r="M181" i="15"/>
  <c r="M180" i="15"/>
  <c r="M179" i="15"/>
  <c r="M178" i="15"/>
  <c r="M177" i="15"/>
  <c r="M175" i="15"/>
  <c r="M171" i="15"/>
  <c r="M170" i="15"/>
  <c r="M169" i="15"/>
  <c r="M168" i="15"/>
  <c r="M167" i="15"/>
  <c r="M166" i="15"/>
  <c r="M165" i="15"/>
  <c r="M164" i="15"/>
  <c r="M161" i="15"/>
  <c r="M160" i="15"/>
  <c r="M157" i="15"/>
  <c r="M156" i="15"/>
  <c r="M155" i="15"/>
  <c r="M148" i="15"/>
  <c r="M145" i="15"/>
  <c r="M144" i="15"/>
  <c r="M138" i="15"/>
  <c r="M137" i="15"/>
  <c r="M136" i="15"/>
  <c r="M133" i="15"/>
  <c r="M130" i="15"/>
  <c r="M129" i="15"/>
  <c r="M127" i="15"/>
  <c r="M126" i="15"/>
  <c r="M123" i="15"/>
  <c r="M121" i="15"/>
  <c r="M118" i="15"/>
  <c r="M117" i="15"/>
  <c r="M116" i="15"/>
  <c r="M115" i="15"/>
  <c r="M114" i="15"/>
  <c r="M110" i="15"/>
  <c r="M109" i="15"/>
  <c r="M93" i="15"/>
  <c r="M92" i="15"/>
  <c r="M91" i="15"/>
  <c r="M90" i="15"/>
  <c r="M89" i="15"/>
  <c r="M88" i="15"/>
  <c r="M87" i="15"/>
  <c r="M86" i="15"/>
  <c r="M85" i="15"/>
  <c r="M84" i="15"/>
  <c r="M83" i="15"/>
  <c r="M81" i="15"/>
  <c r="M80" i="15"/>
  <c r="M78" i="15"/>
  <c r="M77" i="15"/>
  <c r="M76" i="15"/>
  <c r="M75" i="15"/>
  <c r="M74" i="15"/>
  <c r="M73" i="15"/>
  <c r="M72" i="15"/>
  <c r="M71" i="15"/>
  <c r="M70" i="15"/>
  <c r="M69" i="15"/>
  <c r="M68" i="15"/>
  <c r="M66" i="15"/>
  <c r="M65" i="15"/>
  <c r="M64" i="15"/>
  <c r="M63" i="15"/>
  <c r="M53" i="15"/>
  <c r="M52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4" i="15"/>
  <c r="M33" i="15"/>
  <c r="M32" i="15"/>
  <c r="M31" i="15"/>
  <c r="M30" i="15"/>
  <c r="M27" i="15"/>
  <c r="M26" i="15"/>
  <c r="M25" i="15"/>
  <c r="M24" i="15"/>
  <c r="M22" i="15"/>
  <c r="M21" i="15"/>
  <c r="M20" i="15"/>
  <c r="M19" i="15"/>
  <c r="M18" i="15"/>
  <c r="M17" i="15"/>
  <c r="M16" i="15"/>
  <c r="M15" i="15"/>
  <c r="M14" i="15"/>
  <c r="M13" i="15"/>
  <c r="M12" i="15"/>
  <c r="M11" i="15"/>
  <c r="M10" i="15"/>
  <c r="M9" i="15"/>
  <c r="M8" i="15"/>
  <c r="M7" i="15"/>
  <c r="M6" i="15"/>
  <c r="J826" i="15"/>
  <c r="J825" i="15"/>
  <c r="J824" i="15"/>
  <c r="J823" i="15"/>
  <c r="J822" i="15"/>
  <c r="J821" i="15"/>
  <c r="J820" i="15"/>
  <c r="J819" i="15"/>
  <c r="J818" i="15"/>
  <c r="J817" i="15"/>
  <c r="J816" i="15"/>
  <c r="J815" i="15"/>
  <c r="J814" i="15"/>
  <c r="J813" i="15"/>
  <c r="J812" i="15"/>
  <c r="J811" i="15"/>
  <c r="J810" i="15"/>
  <c r="J809" i="15"/>
  <c r="J808" i="15"/>
  <c r="J807" i="15"/>
  <c r="J806" i="15"/>
  <c r="J805" i="15"/>
  <c r="J804" i="15"/>
  <c r="J803" i="15"/>
  <c r="J802" i="15"/>
  <c r="J801" i="15"/>
  <c r="J800" i="15"/>
  <c r="J799" i="15"/>
  <c r="J798" i="15"/>
  <c r="J797" i="15"/>
  <c r="J796" i="15"/>
  <c r="J795" i="15"/>
  <c r="J794" i="15"/>
  <c r="J793" i="15"/>
  <c r="J792" i="15"/>
  <c r="J791" i="15"/>
  <c r="J790" i="15"/>
  <c r="J789" i="15"/>
  <c r="J788" i="15"/>
  <c r="J787" i="15"/>
  <c r="J786" i="15"/>
  <c r="J785" i="15"/>
  <c r="J784" i="15"/>
  <c r="J783" i="15"/>
  <c r="J782" i="15"/>
  <c r="J781" i="15"/>
  <c r="J780" i="15"/>
  <c r="J779" i="15"/>
  <c r="J778" i="15"/>
  <c r="J777" i="15"/>
  <c r="J776" i="15"/>
  <c r="J775" i="15"/>
  <c r="J774" i="15"/>
  <c r="J773" i="15"/>
  <c r="J772" i="15"/>
  <c r="J771" i="15"/>
  <c r="J770" i="15"/>
  <c r="J769" i="15"/>
  <c r="J768" i="15"/>
  <c r="J767" i="15"/>
  <c r="J766" i="15"/>
  <c r="J765" i="15"/>
  <c r="J764" i="15"/>
  <c r="J763" i="15"/>
  <c r="J762" i="15"/>
  <c r="J761" i="15"/>
  <c r="J760" i="15"/>
  <c r="J759" i="15"/>
  <c r="J758" i="15"/>
  <c r="J757" i="15"/>
  <c r="J756" i="15"/>
  <c r="J755" i="15"/>
  <c r="J754" i="15"/>
  <c r="J753" i="15"/>
  <c r="J752" i="15"/>
  <c r="J751" i="15"/>
  <c r="J750" i="15"/>
  <c r="J749" i="15"/>
  <c r="J748" i="15"/>
  <c r="J747" i="15"/>
  <c r="J746" i="15"/>
  <c r="J745" i="15"/>
  <c r="J744" i="15"/>
  <c r="J743" i="15"/>
  <c r="J742" i="15"/>
  <c r="J741" i="15"/>
  <c r="J740" i="15"/>
  <c r="J739" i="15"/>
  <c r="J738" i="15"/>
  <c r="J737" i="15"/>
  <c r="J736" i="15"/>
  <c r="J735" i="15"/>
  <c r="J734" i="15"/>
  <c r="J733" i="15"/>
  <c r="J732" i="15"/>
  <c r="J731" i="15"/>
  <c r="J730" i="15"/>
  <c r="J729" i="15"/>
  <c r="J728" i="15"/>
  <c r="J727" i="15"/>
  <c r="J726" i="15"/>
  <c r="J725" i="15"/>
  <c r="J724" i="15"/>
  <c r="J723" i="15"/>
  <c r="J722" i="15"/>
  <c r="J721" i="15"/>
  <c r="J720" i="15"/>
  <c r="J719" i="15"/>
  <c r="J718" i="15"/>
  <c r="J717" i="15"/>
  <c r="J716" i="15"/>
  <c r="J715" i="15"/>
  <c r="J714" i="15"/>
  <c r="J713" i="15"/>
  <c r="J712" i="15"/>
  <c r="J711" i="15"/>
  <c r="J710" i="15"/>
  <c r="J709" i="15"/>
  <c r="J708" i="15"/>
  <c r="J707" i="15"/>
  <c r="J706" i="15"/>
  <c r="J705" i="15"/>
  <c r="J704" i="15"/>
  <c r="J703" i="15"/>
  <c r="J702" i="15"/>
  <c r="J701" i="15"/>
  <c r="J700" i="15"/>
  <c r="J699" i="15"/>
  <c r="J698" i="15"/>
  <c r="J697" i="15"/>
  <c r="J696" i="15"/>
  <c r="J695" i="15"/>
  <c r="J694" i="15"/>
  <c r="J693" i="15"/>
  <c r="J692" i="15"/>
  <c r="J691" i="15"/>
  <c r="J690" i="15"/>
  <c r="J689" i="15"/>
  <c r="J688" i="15"/>
  <c r="J687" i="15"/>
  <c r="J686" i="15"/>
  <c r="J685" i="15"/>
  <c r="J684" i="15"/>
  <c r="J683" i="15"/>
  <c r="J682" i="15"/>
  <c r="J681" i="15"/>
  <c r="J680" i="15"/>
  <c r="J679" i="15"/>
  <c r="J678" i="15"/>
  <c r="J677" i="15"/>
  <c r="J676" i="15"/>
  <c r="J675" i="15"/>
  <c r="J674" i="15"/>
  <c r="J673" i="15"/>
  <c r="J672" i="15"/>
  <c r="J671" i="15"/>
  <c r="J670" i="15"/>
  <c r="J669" i="15"/>
  <c r="J668" i="15"/>
  <c r="J667" i="15"/>
  <c r="J666" i="15"/>
  <c r="J665" i="15"/>
  <c r="J664" i="15"/>
  <c r="J663" i="15"/>
  <c r="J662" i="15"/>
  <c r="J661" i="15"/>
  <c r="J660" i="15"/>
  <c r="J659" i="15"/>
  <c r="J658" i="15"/>
  <c r="J657" i="15"/>
  <c r="J656" i="15"/>
  <c r="J655" i="15"/>
  <c r="J654" i="15"/>
  <c r="J653" i="15"/>
  <c r="J652" i="15"/>
  <c r="J651" i="15"/>
  <c r="J650" i="15"/>
  <c r="J649" i="15"/>
  <c r="J648" i="15"/>
  <c r="J647" i="15"/>
  <c r="J646" i="15"/>
  <c r="J645" i="15"/>
  <c r="J644" i="15"/>
  <c r="J643" i="15"/>
  <c r="J642" i="15"/>
  <c r="J641" i="15"/>
  <c r="J640" i="15"/>
  <c r="J639" i="15"/>
  <c r="J638" i="15"/>
  <c r="J637" i="15"/>
  <c r="J636" i="15"/>
  <c r="J635" i="15"/>
  <c r="J634" i="15"/>
  <c r="J633" i="15"/>
  <c r="J632" i="15"/>
  <c r="J631" i="15"/>
  <c r="J630" i="15"/>
  <c r="J629" i="15"/>
  <c r="J628" i="15"/>
  <c r="J627" i="15"/>
  <c r="J626" i="15"/>
  <c r="J625" i="15"/>
  <c r="J624" i="15"/>
  <c r="J623" i="15"/>
  <c r="J622" i="15"/>
  <c r="J621" i="15"/>
  <c r="J620" i="15"/>
  <c r="J619" i="15"/>
  <c r="J618" i="15"/>
  <c r="J617" i="15"/>
  <c r="J616" i="15"/>
  <c r="J615" i="15"/>
  <c r="J614" i="15"/>
  <c r="J613" i="15"/>
  <c r="J612" i="15"/>
  <c r="J611" i="15"/>
  <c r="J610" i="15"/>
  <c r="J609" i="15"/>
  <c r="J608" i="15"/>
  <c r="J607" i="15"/>
  <c r="J606" i="15"/>
  <c r="J605" i="15"/>
  <c r="J604" i="15"/>
  <c r="J603" i="15"/>
  <c r="J602" i="15"/>
  <c r="J601" i="15"/>
  <c r="J600" i="15"/>
  <c r="J599" i="15"/>
  <c r="J598" i="15"/>
  <c r="J597" i="15"/>
  <c r="J596" i="15"/>
  <c r="J595" i="15"/>
  <c r="J594" i="15"/>
  <c r="J593" i="15"/>
  <c r="J592" i="15"/>
  <c r="J591" i="15"/>
  <c r="J590" i="15"/>
  <c r="J589" i="15"/>
  <c r="J588" i="15"/>
  <c r="J587" i="15"/>
  <c r="J586" i="15"/>
  <c r="J585" i="15"/>
  <c r="J584" i="15"/>
  <c r="J583" i="15"/>
  <c r="J582" i="15"/>
  <c r="J581" i="15"/>
  <c r="J580" i="15"/>
  <c r="J579" i="15"/>
  <c r="J578" i="15"/>
  <c r="J577" i="15"/>
  <c r="J576" i="15"/>
  <c r="J575" i="15"/>
  <c r="J574" i="15"/>
  <c r="J573" i="15"/>
  <c r="J572" i="15"/>
  <c r="J571" i="15"/>
  <c r="J570" i="15"/>
  <c r="J569" i="15"/>
  <c r="J568" i="15"/>
  <c r="J567" i="15"/>
  <c r="J566" i="15"/>
  <c r="J565" i="15"/>
  <c r="J564" i="15"/>
  <c r="J563" i="15"/>
  <c r="J562" i="15"/>
  <c r="J561" i="15"/>
  <c r="J560" i="15"/>
  <c r="J559" i="15"/>
  <c r="J558" i="15"/>
  <c r="J557" i="15"/>
  <c r="J556" i="15"/>
  <c r="J555" i="15"/>
  <c r="J554" i="15"/>
  <c r="J553" i="15"/>
  <c r="J552" i="15"/>
  <c r="J551" i="15"/>
  <c r="J550" i="15"/>
  <c r="J549" i="15"/>
  <c r="J548" i="15"/>
  <c r="J547" i="15"/>
  <c r="J546" i="15"/>
  <c r="J545" i="15"/>
  <c r="J544" i="15"/>
  <c r="J543" i="15"/>
  <c r="J542" i="15"/>
  <c r="J541" i="15"/>
  <c r="J540" i="15"/>
  <c r="J539" i="15"/>
  <c r="J538" i="15"/>
  <c r="J537" i="15"/>
  <c r="J536" i="15"/>
  <c r="J535" i="15"/>
  <c r="J534" i="15"/>
  <c r="J533" i="15"/>
  <c r="J532" i="15"/>
  <c r="J531" i="15"/>
  <c r="J530" i="15"/>
  <c r="J529" i="15"/>
  <c r="J528" i="15"/>
  <c r="J527" i="15"/>
  <c r="J526" i="15"/>
  <c r="J525" i="15"/>
  <c r="J524" i="15"/>
  <c r="J523" i="15"/>
  <c r="J522" i="15"/>
  <c r="J521" i="15"/>
  <c r="J520" i="15"/>
  <c r="J519" i="15"/>
  <c r="J518" i="15"/>
  <c r="J517" i="15"/>
  <c r="J516" i="15"/>
  <c r="J515" i="15"/>
  <c r="J514" i="15"/>
  <c r="J513" i="15"/>
  <c r="J512" i="15"/>
  <c r="J511" i="15"/>
  <c r="J510" i="15"/>
  <c r="J509" i="15"/>
  <c r="J508" i="15"/>
  <c r="J507" i="15"/>
  <c r="J506" i="15"/>
  <c r="J505" i="15"/>
  <c r="J504" i="15"/>
  <c r="J503" i="15"/>
  <c r="J502" i="15"/>
  <c r="J501" i="15"/>
  <c r="J500" i="15"/>
  <c r="J499" i="15"/>
  <c r="J498" i="15"/>
  <c r="J497" i="15"/>
  <c r="J496" i="15"/>
  <c r="J495" i="15"/>
  <c r="J494" i="15"/>
  <c r="J493" i="15"/>
  <c r="J492" i="15"/>
  <c r="J491" i="15"/>
  <c r="J490" i="15"/>
  <c r="J489" i="15"/>
  <c r="J488" i="15"/>
  <c r="J487" i="15"/>
  <c r="J486" i="15"/>
  <c r="J485" i="15"/>
  <c r="J484" i="15"/>
  <c r="J483" i="15"/>
  <c r="J482" i="15"/>
  <c r="J481" i="15"/>
  <c r="J480" i="15"/>
  <c r="J479" i="15"/>
  <c r="J478" i="15"/>
  <c r="J477" i="15"/>
  <c r="J476" i="15"/>
  <c r="J475" i="15"/>
  <c r="J474" i="15"/>
  <c r="J473" i="15"/>
  <c r="J472" i="15"/>
  <c r="J471" i="15"/>
  <c r="J470" i="15"/>
  <c r="J469" i="15"/>
  <c r="J468" i="15"/>
  <c r="J467" i="15"/>
  <c r="J466" i="15"/>
  <c r="J465" i="15"/>
  <c r="J464" i="15"/>
  <c r="J463" i="15"/>
  <c r="J462" i="15"/>
  <c r="J461" i="15"/>
  <c r="J460" i="15"/>
  <c r="J459" i="15"/>
  <c r="J458" i="15"/>
  <c r="J457" i="15"/>
  <c r="J456" i="15"/>
  <c r="J455" i="15"/>
  <c r="J454" i="15"/>
  <c r="J453" i="15"/>
  <c r="J452" i="15"/>
  <c r="J451" i="15"/>
  <c r="J450" i="15"/>
  <c r="J449" i="15"/>
  <c r="J448" i="15"/>
  <c r="J447" i="15"/>
  <c r="J446" i="15"/>
  <c r="J445" i="15"/>
  <c r="J444" i="15"/>
  <c r="J443" i="15"/>
  <c r="J442" i="15"/>
  <c r="J441" i="15"/>
  <c r="J440" i="15"/>
  <c r="J439" i="15"/>
  <c r="J438" i="15"/>
  <c r="J437" i="15"/>
  <c r="J436" i="15"/>
  <c r="J435" i="15"/>
  <c r="J434" i="15"/>
  <c r="J433" i="15"/>
  <c r="J432" i="15"/>
  <c r="J431" i="15"/>
  <c r="J430" i="15"/>
  <c r="J429" i="15"/>
  <c r="J428" i="15"/>
  <c r="J427" i="15"/>
  <c r="J426" i="15"/>
  <c r="J425" i="15"/>
  <c r="J424" i="15"/>
  <c r="J423" i="15"/>
  <c r="J422" i="15"/>
  <c r="J421" i="15"/>
  <c r="J420" i="15"/>
  <c r="J419" i="15"/>
  <c r="J418" i="15"/>
  <c r="J417" i="15"/>
  <c r="J416" i="15"/>
  <c r="J415" i="15"/>
  <c r="J414" i="15"/>
  <c r="J413" i="15"/>
  <c r="J412" i="15"/>
  <c r="J411" i="15"/>
  <c r="J410" i="15"/>
  <c r="J409" i="15"/>
  <c r="J408" i="15"/>
  <c r="J407" i="15"/>
  <c r="J406" i="15"/>
  <c r="J405" i="15"/>
  <c r="J404" i="15"/>
  <c r="J403" i="15"/>
  <c r="J402" i="15"/>
  <c r="J401" i="15"/>
  <c r="J400" i="15"/>
  <c r="J399" i="15"/>
  <c r="J398" i="15"/>
  <c r="J397" i="15"/>
  <c r="J396" i="15"/>
  <c r="J395" i="15"/>
  <c r="J394" i="15"/>
  <c r="J393" i="15"/>
  <c r="J392" i="15"/>
  <c r="J391" i="15"/>
  <c r="J390" i="15"/>
  <c r="J389" i="15"/>
  <c r="J388" i="15"/>
  <c r="J387" i="15"/>
  <c r="J386" i="15"/>
  <c r="J385" i="15"/>
  <c r="J384" i="15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3" i="15"/>
  <c r="J362" i="15"/>
  <c r="J361" i="15"/>
  <c r="J360" i="15"/>
  <c r="J359" i="15"/>
  <c r="J358" i="15"/>
  <c r="J357" i="15"/>
  <c r="J356" i="15"/>
  <c r="J355" i="15"/>
  <c r="J354" i="15"/>
  <c r="J353" i="15"/>
  <c r="J352" i="15"/>
  <c r="J351" i="15"/>
  <c r="J350" i="15"/>
  <c r="J349" i="15"/>
  <c r="J348" i="15"/>
  <c r="J347" i="15"/>
  <c r="J346" i="15"/>
  <c r="J345" i="15"/>
  <c r="J344" i="15"/>
  <c r="J343" i="15"/>
  <c r="J342" i="15"/>
  <c r="J341" i="15"/>
  <c r="J340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19" i="15"/>
  <c r="J317" i="15"/>
  <c r="J316" i="15"/>
  <c r="J315" i="15"/>
  <c r="J314" i="15"/>
  <c r="J313" i="15"/>
  <c r="J312" i="15"/>
  <c r="J311" i="15"/>
  <c r="J310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J292" i="15"/>
  <c r="J291" i="15"/>
  <c r="J290" i="15"/>
  <c r="J289" i="15"/>
  <c r="J288" i="15"/>
  <c r="J287" i="15"/>
  <c r="J286" i="15"/>
  <c r="J285" i="15"/>
  <c r="J284" i="15"/>
  <c r="J283" i="15"/>
  <c r="J282" i="15"/>
  <c r="J281" i="15"/>
  <c r="J280" i="15"/>
  <c r="J279" i="15"/>
  <c r="J278" i="15"/>
  <c r="J277" i="15"/>
  <c r="J276" i="15"/>
  <c r="J275" i="15"/>
  <c r="J274" i="15"/>
  <c r="J273" i="15"/>
  <c r="J272" i="15"/>
  <c r="J271" i="15"/>
  <c r="J270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7" i="15"/>
  <c r="J216" i="15"/>
  <c r="J215" i="15"/>
  <c r="J214" i="15"/>
  <c r="J213" i="15"/>
  <c r="J212" i="15"/>
  <c r="J211" i="15"/>
  <c r="J210" i="15"/>
  <c r="J209" i="15"/>
  <c r="J194" i="15"/>
  <c r="J193" i="15"/>
  <c r="J192" i="15"/>
  <c r="J191" i="15"/>
  <c r="J190" i="15"/>
  <c r="J184" i="15"/>
  <c r="J176" i="15"/>
  <c r="J163" i="15"/>
  <c r="J162" i="15"/>
  <c r="J159" i="15"/>
  <c r="J158" i="15"/>
  <c r="J154" i="15"/>
  <c r="J152" i="15"/>
  <c r="J151" i="15"/>
  <c r="J150" i="15"/>
  <c r="J149" i="15"/>
  <c r="J147" i="15"/>
  <c r="J146" i="15"/>
  <c r="J141" i="15"/>
  <c r="J139" i="15"/>
  <c r="J135" i="15"/>
  <c r="J134" i="15"/>
  <c r="J132" i="15"/>
  <c r="J131" i="15"/>
  <c r="J124" i="15"/>
  <c r="J120" i="15"/>
  <c r="J119" i="15"/>
  <c r="J111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82" i="15"/>
  <c r="J79" i="15"/>
  <c r="J67" i="15"/>
  <c r="J62" i="15"/>
  <c r="J61" i="15"/>
  <c r="J60" i="15"/>
  <c r="J59" i="15"/>
  <c r="J58" i="15"/>
  <c r="J57" i="15"/>
  <c r="J56" i="15"/>
  <c r="J55" i="15"/>
  <c r="J54" i="15"/>
  <c r="J29" i="15"/>
  <c r="J28" i="15"/>
  <c r="J23" i="15"/>
  <c r="J3" i="15"/>
  <c r="P1" i="13"/>
  <c r="N1" i="13"/>
  <c r="J179" i="13" l="1"/>
  <c r="K214" i="13" l="1"/>
  <c r="N2" i="1"/>
  <c r="L2" i="1"/>
  <c r="R304" i="15" l="1"/>
  <c r="C27" i="8"/>
  <c r="B27" i="8"/>
  <c r="K838" i="15" l="1"/>
  <c r="K837" i="15"/>
  <c r="K836" i="15"/>
  <c r="K835" i="15"/>
  <c r="K834" i="15"/>
  <c r="K833" i="15"/>
  <c r="K832" i="15"/>
  <c r="K831" i="15"/>
  <c r="K830" i="15"/>
  <c r="K829" i="15"/>
  <c r="K828" i="15"/>
  <c r="K827" i="15"/>
  <c r="K826" i="15"/>
  <c r="K825" i="15"/>
  <c r="K824" i="15"/>
  <c r="K823" i="15"/>
  <c r="K822" i="15"/>
  <c r="K821" i="15"/>
  <c r="K820" i="15"/>
  <c r="K819" i="15"/>
  <c r="K818" i="15"/>
  <c r="K817" i="15"/>
  <c r="K816" i="15"/>
  <c r="K815" i="15"/>
  <c r="K814" i="15"/>
  <c r="K813" i="15"/>
  <c r="K812" i="15"/>
  <c r="K811" i="15"/>
  <c r="K810" i="15"/>
  <c r="K809" i="15"/>
  <c r="K808" i="15"/>
  <c r="K807" i="15"/>
  <c r="K806" i="15"/>
  <c r="K805" i="15"/>
  <c r="K804" i="15"/>
  <c r="K803" i="15"/>
  <c r="K802" i="15"/>
  <c r="K801" i="15"/>
  <c r="K800" i="15"/>
  <c r="K799" i="15"/>
  <c r="K798" i="15"/>
  <c r="K797" i="15"/>
  <c r="K796" i="15"/>
  <c r="K795" i="15"/>
  <c r="K794" i="15"/>
  <c r="K793" i="15"/>
  <c r="K792" i="15"/>
  <c r="K791" i="15"/>
  <c r="K790" i="15"/>
  <c r="K789" i="15"/>
  <c r="K788" i="15"/>
  <c r="K787" i="15"/>
  <c r="K786" i="15"/>
  <c r="K785" i="15"/>
  <c r="K784" i="15"/>
  <c r="K783" i="15"/>
  <c r="K782" i="15"/>
  <c r="K781" i="15"/>
  <c r="K780" i="15"/>
  <c r="K779" i="15"/>
  <c r="K778" i="15"/>
  <c r="K777" i="15"/>
  <c r="K776" i="15"/>
  <c r="K775" i="15"/>
  <c r="K774" i="15"/>
  <c r="K773" i="15"/>
  <c r="K772" i="15"/>
  <c r="K771" i="15"/>
  <c r="K770" i="15"/>
  <c r="K769" i="15"/>
  <c r="K768" i="15"/>
  <c r="K767" i="15"/>
  <c r="K766" i="15"/>
  <c r="K765" i="15"/>
  <c r="K764" i="15"/>
  <c r="K763" i="15"/>
  <c r="K762" i="15"/>
  <c r="K761" i="15"/>
  <c r="K760" i="15"/>
  <c r="K759" i="15"/>
  <c r="K758" i="15"/>
  <c r="K757" i="15"/>
  <c r="K756" i="15"/>
  <c r="K755" i="15"/>
  <c r="K754" i="15"/>
  <c r="K753" i="15"/>
  <c r="K752" i="15"/>
  <c r="K751" i="15"/>
  <c r="K750" i="15"/>
  <c r="K749" i="15"/>
  <c r="K748" i="15"/>
  <c r="K747" i="15"/>
  <c r="K746" i="15"/>
  <c r="K745" i="15"/>
  <c r="K744" i="15"/>
  <c r="K743" i="15"/>
  <c r="K742" i="15"/>
  <c r="K741" i="15"/>
  <c r="K740" i="15"/>
  <c r="K739" i="15"/>
  <c r="K738" i="15"/>
  <c r="K737" i="15"/>
  <c r="K736" i="15"/>
  <c r="K735" i="15"/>
  <c r="K734" i="15"/>
  <c r="K733" i="15"/>
  <c r="K732" i="15"/>
  <c r="K731" i="15"/>
  <c r="K730" i="15"/>
  <c r="K729" i="15"/>
  <c r="K728" i="15"/>
  <c r="K727" i="15"/>
  <c r="K726" i="15"/>
  <c r="K725" i="15"/>
  <c r="K724" i="15"/>
  <c r="K723" i="15"/>
  <c r="K722" i="15"/>
  <c r="K721" i="15"/>
  <c r="K720" i="15"/>
  <c r="K719" i="15"/>
  <c r="K718" i="15"/>
  <c r="K717" i="15"/>
  <c r="K716" i="15"/>
  <c r="K715" i="15"/>
  <c r="K714" i="15"/>
  <c r="K713" i="15"/>
  <c r="K712" i="15"/>
  <c r="K711" i="15"/>
  <c r="K710" i="15"/>
  <c r="K709" i="15"/>
  <c r="K708" i="15"/>
  <c r="K707" i="15"/>
  <c r="K706" i="15"/>
  <c r="K705" i="15"/>
  <c r="K704" i="15"/>
  <c r="K703" i="15"/>
  <c r="K702" i="15"/>
  <c r="K701" i="15"/>
  <c r="K700" i="15"/>
  <c r="K699" i="15"/>
  <c r="K698" i="15"/>
  <c r="K697" i="15"/>
  <c r="K696" i="15"/>
  <c r="K695" i="15"/>
  <c r="K694" i="15"/>
  <c r="K693" i="15"/>
  <c r="K692" i="15"/>
  <c r="K691" i="15"/>
  <c r="K690" i="15"/>
  <c r="K689" i="15"/>
  <c r="K688" i="15"/>
  <c r="K687" i="15"/>
  <c r="K686" i="15"/>
  <c r="K685" i="15"/>
  <c r="K684" i="15"/>
  <c r="K683" i="15"/>
  <c r="K682" i="15"/>
  <c r="K681" i="15"/>
  <c r="K680" i="15"/>
  <c r="K679" i="15"/>
  <c r="K678" i="15"/>
  <c r="K677" i="15"/>
  <c r="K676" i="15"/>
  <c r="K675" i="15"/>
  <c r="K674" i="15"/>
  <c r="K673" i="15"/>
  <c r="K672" i="15"/>
  <c r="K671" i="15"/>
  <c r="K670" i="15"/>
  <c r="K669" i="15"/>
  <c r="K668" i="15"/>
  <c r="K667" i="15"/>
  <c r="K666" i="15"/>
  <c r="K665" i="15"/>
  <c r="K664" i="15"/>
  <c r="K663" i="15"/>
  <c r="K662" i="15"/>
  <c r="K661" i="15"/>
  <c r="K660" i="15"/>
  <c r="K659" i="15"/>
  <c r="K658" i="15"/>
  <c r="K657" i="15"/>
  <c r="K656" i="15"/>
  <c r="K655" i="15"/>
  <c r="K654" i="15"/>
  <c r="K653" i="15"/>
  <c r="K652" i="15"/>
  <c r="K651" i="15"/>
  <c r="K650" i="15"/>
  <c r="K649" i="15"/>
  <c r="K648" i="15"/>
  <c r="K647" i="15"/>
  <c r="K646" i="15"/>
  <c r="K645" i="15"/>
  <c r="K644" i="15"/>
  <c r="K643" i="15"/>
  <c r="K642" i="15"/>
  <c r="K641" i="15"/>
  <c r="K640" i="15"/>
  <c r="K639" i="15"/>
  <c r="K638" i="15"/>
  <c r="K637" i="15"/>
  <c r="K636" i="15"/>
  <c r="K635" i="15"/>
  <c r="K634" i="15"/>
  <c r="K633" i="15"/>
  <c r="K632" i="15"/>
  <c r="K631" i="15"/>
  <c r="K630" i="15"/>
  <c r="K629" i="15"/>
  <c r="K628" i="15"/>
  <c r="K627" i="15"/>
  <c r="K626" i="15"/>
  <c r="K625" i="15"/>
  <c r="K624" i="15"/>
  <c r="K623" i="15"/>
  <c r="K622" i="15"/>
  <c r="K621" i="15"/>
  <c r="K620" i="15"/>
  <c r="K619" i="15"/>
  <c r="K618" i="15"/>
  <c r="K617" i="15"/>
  <c r="K616" i="15"/>
  <c r="K615" i="15"/>
  <c r="K614" i="15"/>
  <c r="K613" i="15"/>
  <c r="K612" i="15"/>
  <c r="K611" i="15"/>
  <c r="K610" i="15"/>
  <c r="K609" i="15"/>
  <c r="K608" i="15"/>
  <c r="K607" i="15"/>
  <c r="K606" i="15"/>
  <c r="K605" i="15"/>
  <c r="K604" i="15"/>
  <c r="K603" i="15"/>
  <c r="K602" i="15"/>
  <c r="K601" i="15"/>
  <c r="K600" i="15"/>
  <c r="K599" i="15"/>
  <c r="K598" i="15"/>
  <c r="K597" i="15"/>
  <c r="K596" i="15"/>
  <c r="K595" i="15"/>
  <c r="K594" i="15"/>
  <c r="K593" i="15"/>
  <c r="K592" i="15"/>
  <c r="K591" i="15"/>
  <c r="K590" i="15"/>
  <c r="K589" i="15"/>
  <c r="K588" i="15"/>
  <c r="K587" i="15"/>
  <c r="K586" i="15"/>
  <c r="K585" i="15"/>
  <c r="K584" i="15"/>
  <c r="K583" i="15"/>
  <c r="K582" i="15"/>
  <c r="K581" i="15"/>
  <c r="K580" i="15"/>
  <c r="K579" i="15"/>
  <c r="K578" i="15"/>
  <c r="K577" i="15"/>
  <c r="K576" i="15"/>
  <c r="K575" i="15"/>
  <c r="K574" i="15"/>
  <c r="K573" i="15"/>
  <c r="K572" i="15"/>
  <c r="K571" i="15"/>
  <c r="K570" i="15"/>
  <c r="K569" i="15"/>
  <c r="K568" i="15"/>
  <c r="K567" i="15"/>
  <c r="K566" i="15"/>
  <c r="K565" i="15"/>
  <c r="K564" i="15"/>
  <c r="K563" i="15"/>
  <c r="K562" i="15"/>
  <c r="K561" i="15"/>
  <c r="K560" i="15"/>
  <c r="K559" i="15"/>
  <c r="K558" i="15"/>
  <c r="K557" i="15"/>
  <c r="K556" i="15"/>
  <c r="K555" i="15"/>
  <c r="K554" i="15"/>
  <c r="K553" i="15"/>
  <c r="K552" i="15"/>
  <c r="K551" i="15"/>
  <c r="K550" i="15"/>
  <c r="K549" i="15"/>
  <c r="K548" i="15"/>
  <c r="K547" i="15"/>
  <c r="K546" i="15"/>
  <c r="K545" i="15"/>
  <c r="K544" i="15"/>
  <c r="K543" i="15"/>
  <c r="K542" i="15"/>
  <c r="K541" i="15"/>
  <c r="K540" i="15"/>
  <c r="K539" i="15"/>
  <c r="K538" i="15"/>
  <c r="K537" i="15"/>
  <c r="K536" i="15"/>
  <c r="K535" i="15"/>
  <c r="K534" i="15"/>
  <c r="K533" i="15"/>
  <c r="K532" i="15"/>
  <c r="K531" i="15"/>
  <c r="K530" i="15"/>
  <c r="K529" i="15"/>
  <c r="K528" i="15"/>
  <c r="K527" i="15"/>
  <c r="K526" i="15"/>
  <c r="K525" i="15"/>
  <c r="K524" i="15"/>
  <c r="K523" i="15"/>
  <c r="K522" i="15"/>
  <c r="K521" i="15"/>
  <c r="K520" i="15"/>
  <c r="K519" i="15"/>
  <c r="K518" i="15"/>
  <c r="K517" i="15"/>
  <c r="K516" i="15"/>
  <c r="K515" i="15"/>
  <c r="K514" i="15"/>
  <c r="K513" i="15"/>
  <c r="K512" i="15"/>
  <c r="K511" i="15"/>
  <c r="K510" i="15"/>
  <c r="K509" i="15"/>
  <c r="K508" i="15"/>
  <c r="K507" i="15"/>
  <c r="K506" i="15"/>
  <c r="K505" i="15"/>
  <c r="K504" i="15"/>
  <c r="K503" i="15"/>
  <c r="K502" i="15"/>
  <c r="K501" i="15"/>
  <c r="K500" i="15"/>
  <c r="K499" i="15"/>
  <c r="K498" i="15"/>
  <c r="K497" i="15"/>
  <c r="K496" i="15"/>
  <c r="K495" i="15"/>
  <c r="K494" i="15"/>
  <c r="K493" i="15"/>
  <c r="K492" i="15"/>
  <c r="K491" i="15"/>
  <c r="K490" i="15"/>
  <c r="K489" i="15"/>
  <c r="K488" i="15"/>
  <c r="K487" i="15"/>
  <c r="K486" i="15"/>
  <c r="K485" i="15"/>
  <c r="K484" i="15"/>
  <c r="K483" i="15"/>
  <c r="K482" i="15"/>
  <c r="K481" i="15"/>
  <c r="K480" i="15"/>
  <c r="K479" i="15"/>
  <c r="K478" i="15"/>
  <c r="K477" i="15"/>
  <c r="K476" i="15"/>
  <c r="K475" i="15"/>
  <c r="K474" i="15"/>
  <c r="K473" i="15"/>
  <c r="K472" i="15"/>
  <c r="K471" i="15"/>
  <c r="K470" i="15"/>
  <c r="K469" i="15"/>
  <c r="K468" i="15"/>
  <c r="K467" i="15"/>
  <c r="K466" i="15"/>
  <c r="K465" i="15"/>
  <c r="K464" i="15"/>
  <c r="K463" i="15"/>
  <c r="K462" i="15"/>
  <c r="K461" i="15"/>
  <c r="K460" i="15"/>
  <c r="K459" i="15"/>
  <c r="K458" i="15"/>
  <c r="K457" i="15"/>
  <c r="K456" i="15"/>
  <c r="K455" i="15"/>
  <c r="K454" i="15"/>
  <c r="K453" i="15"/>
  <c r="K452" i="15"/>
  <c r="K451" i="15"/>
  <c r="K450" i="15"/>
  <c r="K449" i="15"/>
  <c r="K448" i="15"/>
  <c r="K447" i="15"/>
  <c r="K446" i="15"/>
  <c r="K445" i="15"/>
  <c r="K444" i="15"/>
  <c r="K443" i="15"/>
  <c r="K442" i="15"/>
  <c r="K441" i="15"/>
  <c r="K440" i="15"/>
  <c r="K439" i="15"/>
  <c r="K438" i="15"/>
  <c r="K437" i="15"/>
  <c r="K436" i="15"/>
  <c r="K435" i="15"/>
  <c r="K434" i="15"/>
  <c r="K433" i="15"/>
  <c r="K432" i="15"/>
  <c r="K431" i="15"/>
  <c r="K430" i="15"/>
  <c r="K429" i="15"/>
  <c r="K428" i="15"/>
  <c r="K427" i="15"/>
  <c r="K426" i="15"/>
  <c r="K425" i="15"/>
  <c r="K424" i="15"/>
  <c r="K423" i="15"/>
  <c r="K422" i="15"/>
  <c r="K421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K405" i="15"/>
  <c r="K404" i="15"/>
  <c r="K403" i="15"/>
  <c r="K402" i="15"/>
  <c r="K401" i="15"/>
  <c r="K400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K384" i="15"/>
  <c r="K383" i="15"/>
  <c r="K382" i="15"/>
  <c r="K381" i="15"/>
  <c r="K380" i="15"/>
  <c r="K379" i="15"/>
  <c r="K378" i="15"/>
  <c r="K377" i="15"/>
  <c r="K376" i="15"/>
  <c r="K375" i="15"/>
  <c r="K374" i="15"/>
  <c r="K373" i="15"/>
  <c r="K372" i="15"/>
  <c r="K371" i="15"/>
  <c r="K370" i="15"/>
  <c r="K369" i="15"/>
  <c r="K368" i="15"/>
  <c r="K367" i="15"/>
  <c r="K366" i="15"/>
  <c r="K365" i="15"/>
  <c r="K364" i="15"/>
  <c r="K363" i="15"/>
  <c r="K362" i="15"/>
  <c r="K361" i="15"/>
  <c r="K360" i="15"/>
  <c r="K359" i="15"/>
  <c r="K358" i="15"/>
  <c r="K357" i="15"/>
  <c r="K356" i="15"/>
  <c r="K355" i="15"/>
  <c r="K354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K331" i="15"/>
  <c r="K329" i="15"/>
  <c r="K328" i="15"/>
  <c r="K327" i="15"/>
  <c r="K326" i="15"/>
  <c r="K325" i="15"/>
  <c r="K324" i="15"/>
  <c r="K323" i="15"/>
  <c r="K321" i="15"/>
  <c r="K320" i="15"/>
  <c r="K319" i="15"/>
  <c r="K318" i="15"/>
  <c r="K317" i="15"/>
  <c r="K316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K300" i="15"/>
  <c r="K299" i="15"/>
  <c r="K298" i="15"/>
  <c r="K297" i="15"/>
  <c r="K296" i="15"/>
  <c r="K295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K279" i="15"/>
  <c r="K278" i="15"/>
  <c r="K277" i="15"/>
  <c r="K276" i="15"/>
  <c r="K275" i="15"/>
  <c r="K274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K258" i="15"/>
  <c r="K257" i="15"/>
  <c r="K256" i="15"/>
  <c r="K255" i="15"/>
  <c r="K254" i="15"/>
  <c r="K253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K237" i="15"/>
  <c r="K236" i="15"/>
  <c r="K235" i="15"/>
  <c r="K234" i="15"/>
  <c r="K233" i="15"/>
  <c r="K232" i="15"/>
  <c r="K231" i="15"/>
  <c r="K230" i="15"/>
  <c r="K229" i="15"/>
  <c r="K228" i="15"/>
  <c r="K227" i="15"/>
  <c r="K226" i="15"/>
  <c r="K225" i="15"/>
  <c r="K224" i="15"/>
  <c r="K353" i="15"/>
  <c r="K352" i="15"/>
  <c r="K351" i="15"/>
  <c r="K350" i="15"/>
  <c r="K332" i="15"/>
  <c r="K330" i="15"/>
  <c r="K322" i="15"/>
  <c r="K222" i="15"/>
  <c r="K221" i="15"/>
  <c r="K220" i="15"/>
  <c r="K219" i="15"/>
  <c r="K218" i="15"/>
  <c r="K217" i="15"/>
  <c r="K216" i="15"/>
  <c r="K215" i="15"/>
  <c r="K214" i="15"/>
  <c r="K212" i="15"/>
  <c r="K211" i="15"/>
  <c r="K210" i="15"/>
  <c r="K203" i="15"/>
  <c r="K202" i="15"/>
  <c r="K201" i="15"/>
  <c r="K200" i="15"/>
  <c r="K199" i="15"/>
  <c r="K198" i="15"/>
  <c r="K195" i="15"/>
  <c r="K194" i="15"/>
  <c r="K192" i="15"/>
  <c r="K190" i="15"/>
  <c r="K189" i="15"/>
  <c r="K188" i="15"/>
  <c r="K187" i="15"/>
  <c r="K185" i="15"/>
  <c r="K183" i="15"/>
  <c r="K179" i="15"/>
  <c r="K178" i="15"/>
  <c r="K177" i="15"/>
  <c r="K176" i="15"/>
  <c r="K175" i="15"/>
  <c r="K174" i="15"/>
  <c r="K172" i="15"/>
  <c r="K170" i="15"/>
  <c r="K169" i="15"/>
  <c r="K165" i="15"/>
  <c r="K161" i="15"/>
  <c r="K156" i="15"/>
  <c r="K154" i="15"/>
  <c r="K152" i="15"/>
  <c r="K151" i="15"/>
  <c r="K147" i="15"/>
  <c r="K146" i="15"/>
  <c r="K145" i="15"/>
  <c r="K141" i="15"/>
  <c r="K137" i="15"/>
  <c r="K135" i="15"/>
  <c r="K133" i="15"/>
  <c r="K132" i="15"/>
  <c r="K131" i="15"/>
  <c r="K129" i="15"/>
  <c r="K128" i="15"/>
  <c r="K126" i="15"/>
  <c r="K125" i="15"/>
  <c r="K124" i="15"/>
  <c r="K123" i="15"/>
  <c r="K120" i="15"/>
  <c r="K119" i="15"/>
  <c r="K117" i="15"/>
  <c r="K116" i="15"/>
  <c r="K115" i="15"/>
  <c r="K114" i="15"/>
  <c r="K92" i="15"/>
  <c r="K91" i="15"/>
  <c r="K90" i="15"/>
  <c r="K89" i="15"/>
  <c r="K88" i="15"/>
  <c r="K87" i="15"/>
  <c r="K86" i="15"/>
  <c r="K85" i="15"/>
  <c r="K84" i="15"/>
  <c r="K81" i="15"/>
  <c r="K80" i="15"/>
  <c r="K78" i="15"/>
  <c r="K77" i="15"/>
  <c r="K76" i="15"/>
  <c r="K74" i="15"/>
  <c r="K73" i="15"/>
  <c r="K72" i="15"/>
  <c r="K71" i="15"/>
  <c r="K70" i="15"/>
  <c r="K69" i="15"/>
  <c r="K68" i="15"/>
  <c r="K67" i="15"/>
  <c r="K66" i="15"/>
  <c r="K65" i="15"/>
  <c r="K64" i="15"/>
  <c r="K62" i="15"/>
  <c r="K61" i="15"/>
  <c r="K60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6" i="15"/>
  <c r="K35" i="15"/>
  <c r="K34" i="15"/>
  <c r="K33" i="15"/>
  <c r="K32" i="15"/>
  <c r="K31" i="15"/>
  <c r="K30" i="15"/>
  <c r="K29" i="15"/>
  <c r="K28" i="15"/>
  <c r="K26" i="15"/>
  <c r="K25" i="15"/>
  <c r="K23" i="15"/>
  <c r="K22" i="15"/>
  <c r="K21" i="15"/>
  <c r="K19" i="15"/>
  <c r="K18" i="15"/>
  <c r="K17" i="15"/>
  <c r="K16" i="15"/>
  <c r="K14" i="15"/>
  <c r="K13" i="15"/>
  <c r="K12" i="15"/>
  <c r="K11" i="15"/>
  <c r="K10" i="15"/>
  <c r="K9" i="15"/>
  <c r="K8" i="15"/>
  <c r="K7" i="15"/>
  <c r="K6" i="15"/>
  <c r="K5" i="15"/>
  <c r="K4" i="15"/>
  <c r="K213" i="13" l="1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K181" i="13"/>
  <c r="U16" i="19" l="1"/>
  <c r="U17" i="19"/>
  <c r="U18" i="19"/>
  <c r="U19" i="19"/>
  <c r="U20" i="19"/>
  <c r="U21" i="19"/>
  <c r="U4" i="19"/>
  <c r="U5" i="19"/>
  <c r="U6" i="19"/>
  <c r="U7" i="19"/>
  <c r="U23" i="19" l="1"/>
  <c r="U15" i="19"/>
  <c r="T23" i="19"/>
  <c r="S23" i="19"/>
  <c r="R23" i="19"/>
  <c r="U3" i="19"/>
  <c r="U9" i="19" s="1"/>
  <c r="T9" i="19"/>
  <c r="S9" i="19"/>
  <c r="R9" i="19"/>
  <c r="C10" i="7"/>
  <c r="C8694" i="17" l="1"/>
  <c r="C8695" i="17"/>
  <c r="C8687" i="17"/>
  <c r="K181" i="15" l="1"/>
  <c r="K223" i="15"/>
  <c r="K213" i="15"/>
  <c r="K205" i="15"/>
  <c r="K191" i="15"/>
  <c r="K184" i="15"/>
  <c r="K182" i="15"/>
  <c r="K180" i="15"/>
  <c r="K173" i="15"/>
  <c r="K171" i="15"/>
  <c r="K168" i="15"/>
  <c r="K167" i="15"/>
  <c r="K163" i="15"/>
  <c r="K159" i="15"/>
  <c r="K157" i="15"/>
  <c r="K149" i="15"/>
  <c r="K136" i="15"/>
  <c r="K134" i="15"/>
  <c r="K130" i="15"/>
  <c r="K127" i="15"/>
  <c r="K122" i="15"/>
  <c r="K121" i="15"/>
  <c r="K118" i="15"/>
  <c r="K113" i="15"/>
  <c r="K112" i="15"/>
  <c r="K111" i="15"/>
  <c r="K110" i="15"/>
  <c r="K109" i="15"/>
  <c r="K108" i="15"/>
  <c r="K106" i="15"/>
  <c r="K104" i="15"/>
  <c r="K96" i="15"/>
  <c r="K95" i="15"/>
  <c r="K94" i="15"/>
  <c r="K63" i="15"/>
  <c r="K59" i="15"/>
  <c r="K58" i="15"/>
  <c r="K57" i="15"/>
  <c r="K56" i="15"/>
  <c r="K55" i="15"/>
  <c r="K54" i="15"/>
  <c r="K53" i="15"/>
  <c r="K52" i="15"/>
  <c r="K51" i="15"/>
  <c r="K24" i="15"/>
  <c r="K15" i="15"/>
  <c r="J2" i="15"/>
  <c r="K209" i="15"/>
  <c r="K208" i="15"/>
  <c r="K207" i="15"/>
  <c r="K206" i="15"/>
  <c r="K204" i="15"/>
  <c r="K197" i="15"/>
  <c r="K196" i="15"/>
  <c r="K193" i="15"/>
  <c r="K186" i="15"/>
  <c r="K166" i="15"/>
  <c r="K164" i="15"/>
  <c r="K162" i="15"/>
  <c r="K160" i="15"/>
  <c r="K158" i="15"/>
  <c r="K155" i="15"/>
  <c r="K153" i="15"/>
  <c r="K150" i="15"/>
  <c r="K148" i="15"/>
  <c r="K144" i="15"/>
  <c r="K143" i="15"/>
  <c r="K142" i="15"/>
  <c r="K140" i="15"/>
  <c r="K139" i="15"/>
  <c r="K138" i="15"/>
  <c r="K107" i="15"/>
  <c r="K105" i="15"/>
  <c r="K103" i="15"/>
  <c r="K102" i="15"/>
  <c r="K101" i="15"/>
  <c r="K100" i="15"/>
  <c r="K99" i="15"/>
  <c r="K98" i="15"/>
  <c r="K97" i="15"/>
  <c r="K93" i="15"/>
  <c r="K83" i="15"/>
  <c r="K82" i="15"/>
  <c r="K79" i="15"/>
  <c r="K75" i="15"/>
  <c r="K37" i="15"/>
  <c r="K27" i="15"/>
  <c r="K20" i="15"/>
  <c r="K2" i="14" l="1"/>
  <c r="K3" i="14" s="1"/>
  <c r="D10" i="7"/>
  <c r="D12" i="7" l="1"/>
  <c r="D7" i="9" l="1"/>
  <c r="E9" i="9"/>
  <c r="E4" i="9"/>
  <c r="E10" i="9"/>
  <c r="E6" i="9"/>
  <c r="E5" i="9"/>
  <c r="E8" i="9"/>
  <c r="E11" i="9"/>
  <c r="E7" i="9"/>
  <c r="B2" i="26"/>
  <c r="C12" i="7" l="1"/>
  <c r="K2" i="18" l="1"/>
  <c r="L2" i="18" s="1"/>
  <c r="K3" i="15"/>
  <c r="K2" i="15"/>
  <c r="J2" i="5"/>
  <c r="K2" i="5" s="1"/>
  <c r="F18" i="7"/>
  <c r="B6" i="26"/>
  <c r="B5" i="26"/>
  <c r="J4" i="20"/>
  <c r="B4" i="26"/>
  <c r="M5" i="18" l="1"/>
  <c r="M6" i="18" s="1"/>
  <c r="B1" i="26" s="1"/>
  <c r="L23" i="19"/>
  <c r="M23" i="19"/>
  <c r="N15" i="19"/>
  <c r="N16" i="19"/>
  <c r="N17" i="19"/>
  <c r="N18" i="19"/>
  <c r="N19" i="19"/>
  <c r="N20" i="19"/>
  <c r="N21" i="19"/>
  <c r="L9" i="19"/>
  <c r="M9" i="19"/>
  <c r="N9" i="19"/>
  <c r="N3" i="19"/>
  <c r="N4" i="19"/>
  <c r="N5" i="19"/>
  <c r="N6" i="19"/>
  <c r="N7" i="19"/>
  <c r="B3" i="26" l="1"/>
  <c r="N23" i="19"/>
  <c r="B15" i="9"/>
  <c r="C15" i="9"/>
  <c r="B6" i="19"/>
  <c r="T32" i="8" l="1"/>
  <c r="B9" i="20" l="1"/>
  <c r="B28" i="8" l="1"/>
  <c r="C28" i="8"/>
  <c r="H21" i="19" l="1"/>
  <c r="B29" i="19"/>
  <c r="C15" i="19"/>
  <c r="C3" i="19"/>
  <c r="B20" i="20" l="1"/>
  <c r="T28" i="8" l="1"/>
  <c r="B30" i="19"/>
  <c r="B4" i="19"/>
  <c r="C4" i="19"/>
  <c r="B33" i="19"/>
  <c r="B31" i="19"/>
  <c r="B3" i="19"/>
  <c r="D3" i="19"/>
  <c r="G3" i="19" l="1"/>
  <c r="H3" i="19"/>
  <c r="G4" i="19"/>
  <c r="H4" i="19"/>
  <c r="E4" i="19"/>
  <c r="E3" i="19"/>
  <c r="C7" i="19"/>
  <c r="B7" i="19"/>
  <c r="C20" i="19"/>
  <c r="B16" i="19"/>
  <c r="C16" i="19"/>
  <c r="B20" i="19"/>
  <c r="B5" i="19"/>
  <c r="B18" i="19"/>
  <c r="C18" i="19"/>
  <c r="B19" i="19"/>
  <c r="C19" i="19"/>
  <c r="C5" i="19"/>
  <c r="C6" i="19"/>
  <c r="B17" i="19"/>
  <c r="C17" i="19"/>
  <c r="B15" i="19"/>
  <c r="D15" i="19"/>
  <c r="G15" i="19" l="1"/>
  <c r="H15" i="19"/>
  <c r="G7" i="19"/>
  <c r="G20" i="19"/>
  <c r="H7" i="19"/>
  <c r="H20" i="19"/>
  <c r="G19" i="19"/>
  <c r="G18" i="19"/>
  <c r="H5" i="19"/>
  <c r="G6" i="19"/>
  <c r="H19" i="19"/>
  <c r="H18" i="19"/>
  <c r="G5" i="19"/>
  <c r="H6" i="19"/>
  <c r="H17" i="19"/>
  <c r="G17" i="19"/>
  <c r="G16" i="19"/>
  <c r="H16" i="19"/>
  <c r="I3" i="19"/>
  <c r="E16" i="19"/>
  <c r="E15" i="19"/>
  <c r="E19" i="19"/>
  <c r="E20" i="19"/>
  <c r="E17" i="19"/>
  <c r="E5" i="19"/>
  <c r="E7" i="19"/>
  <c r="E18" i="19"/>
  <c r="E6" i="19"/>
  <c r="D23" i="19"/>
  <c r="B9" i="19"/>
  <c r="D9" i="19"/>
  <c r="C9" i="19"/>
  <c r="C23" i="19"/>
  <c r="M2" i="18"/>
  <c r="G9" i="19" l="1"/>
  <c r="H9" i="19"/>
  <c r="H23" i="19"/>
  <c r="E9" i="19"/>
  <c r="I15" i="19"/>
  <c r="B21" i="19"/>
  <c r="B34" i="19"/>
  <c r="B35" i="19" s="1"/>
  <c r="M3" i="18"/>
  <c r="E21" i="19" l="1"/>
  <c r="G21" i="19"/>
  <c r="G23" i="19" s="1"/>
  <c r="B23" i="19"/>
  <c r="E23" i="1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Sally CHEN</author>
  </authors>
  <commentList>
    <comment ref="M173" authorId="0" shapeId="0" xr:uid="{6A119A1F-87EF-4B15-94D4-3B3BC2C5C728}">
      <text>
        <r>
          <rPr>
            <b/>
            <sz val="9"/>
            <color indexed="81"/>
            <rFont val="Tahoma"/>
            <charset val="1"/>
          </rPr>
          <t>Sally CHEN:</t>
        </r>
        <r>
          <rPr>
            <sz val="9"/>
            <color indexed="81"/>
            <rFont val="Tahoma"/>
            <charset val="1"/>
          </rPr>
          <t xml:space="preserve">
Shared PGEN, but classed as Inland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Lewis CHAN</author>
  </authors>
  <commentList>
    <comment ref="A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Material</t>
        </r>
      </text>
    </comment>
    <comment ref="B1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Material Description</t>
        </r>
      </text>
    </comment>
    <comment ref="C1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MS</t>
        </r>
      </text>
    </comment>
    <comment ref="D1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Ty</t>
        </r>
      </text>
    </comment>
    <comment ref="E1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Min. Lot Size</t>
        </r>
      </text>
    </comment>
    <comment ref="F1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>MRPCn</t>
        </r>
      </text>
    </comment>
    <comment ref="G1" authorId="0" shapeId="0" xr:uid="{00000000-0006-0000-0900-000007000000}">
      <text>
        <r>
          <rPr>
            <b/>
            <sz val="9"/>
            <color indexed="81"/>
            <rFont val="Tahoma"/>
            <family val="2"/>
          </rPr>
          <t>Mtyp</t>
        </r>
      </text>
    </comment>
    <comment ref="H1" authorId="0" shapeId="0" xr:uid="{00000000-0006-0000-0900-000008000000}">
      <text>
        <r>
          <rPr>
            <b/>
            <sz val="9"/>
            <color indexed="81"/>
            <rFont val="Tahoma"/>
            <family val="2"/>
          </rPr>
          <t>TE Material Type</t>
        </r>
      </text>
    </comment>
    <comment ref="I1" authorId="0" shapeId="0" xr:uid="{00000000-0006-0000-0900-000009000000}">
      <text>
        <r>
          <rPr>
            <b/>
            <sz val="9"/>
            <color indexed="81"/>
            <rFont val="Tahoma"/>
            <family val="2"/>
          </rPr>
          <t>Old material no.</t>
        </r>
      </text>
    </comment>
    <comment ref="J1" authorId="0" shapeId="0" xr:uid="{00000000-0006-0000-0900-00000A000000}">
      <text>
        <r>
          <rPr>
            <b/>
            <sz val="9"/>
            <color indexed="81"/>
            <rFont val="Tahoma"/>
            <family val="2"/>
          </rPr>
          <t>Matl Group</t>
        </r>
      </text>
    </comment>
    <comment ref="K1" authorId="0" shapeId="0" xr:uid="{00000000-0006-0000-0900-00000B000000}">
      <text>
        <r>
          <rPr>
            <b/>
            <sz val="9"/>
            <color indexed="81"/>
            <rFont val="Tahoma"/>
            <family val="2"/>
          </rPr>
          <t>BUn</t>
        </r>
      </text>
    </comment>
    <comment ref="L1" authorId="0" shapeId="0" xr:uid="{00000000-0006-0000-0900-00000C000000}">
      <text>
        <r>
          <rPr>
            <b/>
            <sz val="9"/>
            <color indexed="81"/>
            <rFont val="Tahoma"/>
            <family val="2"/>
          </rPr>
          <t>Gross weight</t>
        </r>
      </text>
    </comment>
    <comment ref="M1" authorId="0" shapeId="0" xr:uid="{00000000-0006-0000-0900-00000D000000}">
      <text>
        <r>
          <rPr>
            <b/>
            <sz val="9"/>
            <color indexed="81"/>
            <rFont val="Tahoma"/>
            <family val="2"/>
          </rPr>
          <t>Net weight</t>
        </r>
      </text>
    </comment>
    <comment ref="N1" authorId="0" shapeId="0" xr:uid="{00000000-0006-0000-0900-00000E000000}">
      <text>
        <r>
          <rPr>
            <b/>
            <sz val="9"/>
            <color indexed="81"/>
            <rFont val="Tahoma"/>
            <family val="2"/>
          </rPr>
          <t>Weight Unit</t>
        </r>
      </text>
    </comment>
    <comment ref="O1" authorId="0" shapeId="0" xr:uid="{00000000-0006-0000-0900-00000F000000}">
      <text>
        <r>
          <rPr>
            <b/>
            <sz val="9"/>
            <color indexed="81"/>
            <rFont val="Tahoma"/>
            <family val="2"/>
          </rPr>
          <t>Volume</t>
        </r>
      </text>
    </comment>
    <comment ref="P1" authorId="0" shapeId="0" xr:uid="{00000000-0006-0000-0900-000010000000}">
      <text>
        <r>
          <rPr>
            <b/>
            <sz val="9"/>
            <color indexed="81"/>
            <rFont val="Tahoma"/>
            <family val="2"/>
          </rPr>
          <t>Volume unit</t>
        </r>
      </text>
    </comment>
    <comment ref="Q1" authorId="0" shapeId="0" xr:uid="{00000000-0006-0000-0900-000011000000}">
      <text>
        <r>
          <rPr>
            <b/>
            <sz val="9"/>
            <color indexed="81"/>
            <rFont val="Tahoma"/>
            <family val="2"/>
          </rPr>
          <t>Industry Std Desc.</t>
        </r>
      </text>
    </comment>
    <comment ref="R1" authorId="0" shapeId="0" xr:uid="{00000000-0006-0000-0900-000012000000}">
      <text>
        <r>
          <rPr>
            <b/>
            <sz val="9"/>
            <color indexed="81"/>
            <rFont val="Tahoma"/>
            <family val="2"/>
          </rPr>
          <t>MRP</t>
        </r>
      </text>
    </comment>
    <comment ref="S1" authorId="0" shapeId="0" xr:uid="{00000000-0006-0000-0900-000013000000}">
      <text>
        <r>
          <rPr>
            <b/>
            <sz val="9"/>
            <color indexed="81"/>
            <rFont val="Tahoma"/>
            <family val="2"/>
          </rPr>
          <t>TGroup</t>
        </r>
      </text>
    </comment>
    <comment ref="T1" authorId="0" shapeId="0" xr:uid="{00000000-0006-0000-0900-000014000000}">
      <text>
        <r>
          <rPr>
            <b/>
            <sz val="9"/>
            <color indexed="81"/>
            <rFont val="Tahoma"/>
            <family val="2"/>
          </rPr>
          <t>Te</t>
        </r>
      </text>
    </comment>
    <comment ref="U1" authorId="0" shapeId="0" xr:uid="{00000000-0006-0000-0900-000015000000}">
      <text>
        <r>
          <rPr>
            <b/>
            <sz val="9"/>
            <color indexed="81"/>
            <rFont val="Tahoma"/>
            <family val="2"/>
          </rPr>
          <t>Sc</t>
        </r>
      </text>
    </comment>
    <comment ref="V1" authorId="0" shapeId="0" xr:uid="{00000000-0006-0000-0900-000016000000}">
      <text>
        <r>
          <rPr>
            <b/>
            <sz val="9"/>
            <color indexed="81"/>
            <rFont val="Tahoma"/>
            <family val="2"/>
          </rPr>
          <t>Prod./Insp. Memo</t>
        </r>
      </text>
    </comment>
    <comment ref="W1" authorId="0" shapeId="0" xr:uid="{00000000-0006-0000-0900-000017000000}">
      <text>
        <r>
          <rPr>
            <b/>
            <sz val="9"/>
            <color indexed="81"/>
            <rFont val="Tahoma"/>
            <family val="2"/>
          </rPr>
          <t>Max. Lot Size</t>
        </r>
      </text>
    </comment>
    <comment ref="X1" authorId="0" shapeId="0" xr:uid="{00000000-0006-0000-0900-000018000000}">
      <text>
        <r>
          <rPr>
            <b/>
            <sz val="9"/>
            <color indexed="81"/>
            <rFont val="Tahoma"/>
            <family val="2"/>
          </rPr>
          <t>Valid from</t>
        </r>
      </text>
    </comment>
    <comment ref="Y1" authorId="0" shapeId="0" xr:uid="{00000000-0006-0000-0900-000019000000}">
      <text>
        <r>
          <rPr>
            <b/>
            <sz val="9"/>
            <color indexed="81"/>
            <rFont val="Tahoma"/>
            <family val="2"/>
          </rPr>
          <t>Valid from</t>
        </r>
      </text>
    </comment>
    <comment ref="Z1" authorId="0" shapeId="0" xr:uid="{00000000-0006-0000-0900-00001A000000}">
      <text>
        <r>
          <rPr>
            <b/>
            <sz val="9"/>
            <color indexed="81"/>
            <rFont val="Tahoma"/>
            <family val="2"/>
          </rPr>
          <t>BMR</t>
        </r>
      </text>
    </comment>
    <comment ref="AA1" authorId="0" shapeId="0" xr:uid="{00000000-0006-0000-0900-00001B000000}">
      <text>
        <r>
          <rPr>
            <b/>
            <sz val="9"/>
            <color indexed="81"/>
            <rFont val="Tahoma"/>
            <family val="2"/>
          </rPr>
          <t>Plnt</t>
        </r>
      </text>
    </comment>
    <comment ref="AB1" authorId="0" shapeId="0" xr:uid="{00000000-0006-0000-0900-00001C000000}">
      <text>
        <r>
          <rPr>
            <b/>
            <sz val="9"/>
            <color indexed="81"/>
            <rFont val="Tahoma"/>
            <family val="2"/>
          </rPr>
          <t>Name1</t>
        </r>
      </text>
    </comment>
    <comment ref="AC1" authorId="0" shapeId="0" xr:uid="{00000000-0006-0000-0900-00001D000000}">
      <text>
        <r>
          <rPr>
            <b/>
            <sz val="9"/>
            <color indexed="81"/>
            <rFont val="Tahoma"/>
            <family val="2"/>
          </rPr>
          <t>City</t>
        </r>
      </text>
    </comment>
    <comment ref="AD1" authorId="0" shapeId="0" xr:uid="{00000000-0006-0000-0900-00001E000000}">
      <text>
        <r>
          <rPr>
            <b/>
            <sz val="9"/>
            <color indexed="81"/>
            <rFont val="Tahoma"/>
            <family val="2"/>
          </rPr>
          <t>Cty</t>
        </r>
      </text>
    </comment>
    <comment ref="AE1" authorId="0" shapeId="0" xr:uid="{00000000-0006-0000-0900-00001F000000}">
      <text>
        <r>
          <rPr>
            <b/>
            <sz val="9"/>
            <color indexed="81"/>
            <rFont val="Tahoma"/>
            <family val="2"/>
          </rPr>
          <t>Maint. status</t>
        </r>
      </text>
    </comment>
    <comment ref="AF1" authorId="0" shapeId="0" xr:uid="{00000000-0006-0000-0900-000020000000}">
      <text>
        <r>
          <rPr>
            <b/>
            <sz val="9"/>
            <color indexed="81"/>
            <rFont val="Tahoma"/>
            <family val="2"/>
          </rPr>
          <t>PI</t>
        </r>
      </text>
    </comment>
    <comment ref="AG1" authorId="0" shapeId="0" xr:uid="{00000000-0006-0000-0900-000021000000}">
      <text>
        <r>
          <rPr>
            <b/>
            <sz val="9"/>
            <color indexed="81"/>
            <rFont val="Tahoma"/>
            <family val="2"/>
          </rPr>
          <t>Orig</t>
        </r>
      </text>
    </comment>
    <comment ref="AH1" authorId="0" shapeId="0" xr:uid="{00000000-0006-0000-0900-000022000000}">
      <text>
        <r>
          <rPr>
            <b/>
            <sz val="9"/>
            <color indexed="81"/>
            <rFont val="Tahoma"/>
            <family val="2"/>
          </rPr>
          <t>Code number</t>
        </r>
      </text>
    </comment>
    <comment ref="AI1" authorId="0" shapeId="0" xr:uid="{00000000-0006-0000-0900-000023000000}">
      <text>
        <r>
          <rPr>
            <b/>
            <sz val="9"/>
            <color indexed="81"/>
            <rFont val="Tahoma"/>
            <family val="2"/>
          </rPr>
          <t>Consumption mode</t>
        </r>
      </text>
    </comment>
    <comment ref="AJ1" authorId="0" shapeId="0" xr:uid="{00000000-0006-0000-0900-000024000000}">
      <text>
        <r>
          <rPr>
            <b/>
            <sz val="9"/>
            <color indexed="81"/>
            <rFont val="Tahoma"/>
            <family val="2"/>
          </rPr>
          <t>St</t>
        </r>
      </text>
    </comment>
    <comment ref="AK1" authorId="0" shapeId="0" xr:uid="{00000000-0006-0000-0900-000025000000}">
      <text>
        <r>
          <rPr>
            <b/>
            <sz val="9"/>
            <color indexed="81"/>
            <rFont val="Tahoma"/>
            <family val="2"/>
          </rPr>
          <t>P</t>
        </r>
      </text>
    </comment>
    <comment ref="AL1" authorId="0" shapeId="0" xr:uid="{00000000-0006-0000-0900-000026000000}">
      <text>
        <r>
          <rPr>
            <b/>
            <sz val="9"/>
            <color indexed="81"/>
            <rFont val="Tahoma"/>
            <family val="2"/>
          </rPr>
          <t>Oil %</t>
        </r>
      </text>
    </comment>
    <comment ref="AM1" authorId="0" shapeId="0" xr:uid="{00000000-0006-0000-0900-000027000000}">
      <text>
        <r>
          <rPr>
            <b/>
            <sz val="9"/>
            <color indexed="81"/>
            <rFont val="Tahoma"/>
            <family val="2"/>
          </rPr>
          <t>MatFrtGp</t>
        </r>
      </text>
    </comment>
    <comment ref="AN1" authorId="0" shapeId="0" xr:uid="{00000000-0006-0000-0900-000028000000}">
      <text>
        <r>
          <rPr>
            <b/>
            <sz val="9"/>
            <color indexed="81"/>
            <rFont val="Tahoma"/>
            <family val="2"/>
          </rPr>
          <t>Bch</t>
        </r>
      </text>
    </comment>
    <comment ref="AO1" authorId="0" shapeId="0" xr:uid="{00000000-0006-0000-0900-000029000000}">
      <text>
        <r>
          <rPr>
            <b/>
            <sz val="9"/>
            <color indexed="81"/>
            <rFont val="Tahoma"/>
            <family val="2"/>
          </rPr>
          <t>Av</t>
        </r>
      </text>
    </comment>
    <comment ref="AP1" authorId="0" shapeId="0" xr:uid="{00000000-0006-0000-0900-00002A000000}">
      <text>
        <r>
          <rPr>
            <b/>
            <sz val="9"/>
            <color indexed="81"/>
            <rFont val="Tahoma"/>
            <family val="2"/>
          </rPr>
          <t>Profit Ctr</t>
        </r>
      </text>
    </comment>
    <comment ref="AQ1" authorId="0" shapeId="0" xr:uid="{00000000-0006-0000-0900-00002B000000}">
      <text>
        <r>
          <rPr>
            <b/>
            <sz val="9"/>
            <color indexed="81"/>
            <rFont val="Tahoma"/>
            <family val="2"/>
          </rPr>
          <t>Lgrp</t>
        </r>
      </text>
    </comment>
    <comment ref="AR1" authorId="0" shapeId="0" xr:uid="{00000000-0006-0000-0900-00002C000000}">
      <text>
        <r>
          <rPr>
            <b/>
            <sz val="9"/>
            <color indexed="81"/>
            <rFont val="Tahoma"/>
            <family val="2"/>
          </rPr>
          <t>GrPMt</t>
        </r>
      </text>
    </comment>
    <comment ref="AS1" authorId="0" shapeId="0" xr:uid="{00000000-0006-0000-0900-00002D000000}">
      <text>
        <r>
          <rPr>
            <b/>
            <sz val="9"/>
            <color indexed="81"/>
            <rFont val="Tahoma"/>
            <family val="2"/>
          </rPr>
          <t>Fixed lot size</t>
        </r>
      </text>
    </comment>
    <comment ref="AT1" authorId="0" shapeId="0" xr:uid="{00000000-0006-0000-0900-00002E000000}">
      <text>
        <r>
          <rPr>
            <b/>
            <sz val="9"/>
            <color indexed="81"/>
            <rFont val="Tahoma"/>
            <family val="2"/>
          </rPr>
          <t>Clt</t>
        </r>
      </text>
    </comment>
    <comment ref="AU1" authorId="0" shapeId="0" xr:uid="{00000000-0006-0000-0900-00002F000000}">
      <text>
        <r>
          <rPr>
            <b/>
            <sz val="9"/>
            <color indexed="81"/>
            <rFont val="Tahoma"/>
            <family val="2"/>
          </rPr>
          <t>PGr</t>
        </r>
      </text>
    </comment>
    <comment ref="AV1" authorId="0" shapeId="0" xr:uid="{00000000-0006-0000-0900-000030000000}">
      <text>
        <r>
          <rPr>
            <b/>
            <sz val="9"/>
            <color indexed="81"/>
            <rFont val="Tahoma"/>
            <family val="2"/>
          </rPr>
          <t>SPT</t>
        </r>
      </text>
    </comment>
    <comment ref="AW1" authorId="0" shapeId="0" xr:uid="{00000000-0006-0000-0900-000031000000}">
      <text>
        <r>
          <rPr>
            <b/>
            <sz val="9"/>
            <color indexed="81"/>
            <rFont val="Tahoma"/>
            <family val="2"/>
          </rPr>
          <t>Pl</t>
        </r>
      </text>
    </comment>
    <comment ref="AX1" authorId="0" shapeId="0" xr:uid="{00000000-0006-0000-0900-000032000000}">
      <text>
        <r>
          <rPr>
            <b/>
            <sz val="9"/>
            <color indexed="81"/>
            <rFont val="Tahoma"/>
            <family val="2"/>
          </rPr>
          <t>Fwd cons.period</t>
        </r>
      </text>
    </comment>
    <comment ref="AY1" authorId="0" shapeId="0" xr:uid="{00000000-0006-0000-0900-000033000000}">
      <text>
        <r>
          <rPr>
            <b/>
            <sz val="9"/>
            <color indexed="81"/>
            <rFont val="Tahoma"/>
            <family val="2"/>
          </rPr>
          <t>GRT</t>
        </r>
      </text>
    </comment>
    <comment ref="AZ1" authorId="0" shapeId="0" xr:uid="{00000000-0006-0000-0900-000034000000}">
      <text>
        <r>
          <rPr>
            <b/>
            <sz val="9"/>
            <color indexed="81"/>
            <rFont val="Tahoma"/>
            <family val="2"/>
          </rPr>
          <t>SLoc</t>
        </r>
      </text>
    </comment>
    <comment ref="BA1" authorId="0" shapeId="0" xr:uid="{00000000-0006-0000-0900-000035000000}">
      <text>
        <r>
          <rPr>
            <b/>
            <sz val="9"/>
            <color indexed="81"/>
            <rFont val="Tahoma"/>
            <family val="2"/>
          </rPr>
          <t>Safety stock</t>
        </r>
      </text>
    </comment>
    <comment ref="BB1" authorId="0" shapeId="0" xr:uid="{00000000-0006-0000-0900-000036000000}">
      <text>
        <r>
          <rPr>
            <b/>
            <sz val="9"/>
            <color indexed="81"/>
            <rFont val="Tahoma"/>
            <family val="2"/>
          </rPr>
          <t>BUn</t>
        </r>
      </text>
    </comment>
    <comment ref="BC1" authorId="0" shapeId="0" xr:uid="{00000000-0006-0000-0900-000037000000}">
      <text>
        <r>
          <rPr>
            <b/>
            <sz val="9"/>
            <color indexed="81"/>
            <rFont val="Tahoma"/>
            <family val="2"/>
          </rPr>
          <t>B</t>
        </r>
      </text>
    </comment>
    <comment ref="BD1" authorId="0" shapeId="0" xr:uid="{00000000-0006-0000-0900-000038000000}">
      <text>
        <r>
          <rPr>
            <b/>
            <sz val="9"/>
            <color indexed="81"/>
            <rFont val="Tahoma"/>
            <family val="2"/>
          </rPr>
          <t>Reorder Point</t>
        </r>
      </text>
    </comment>
    <comment ref="BE1" authorId="0" shapeId="0" xr:uid="{00000000-0006-0000-0900-000039000000}">
      <text>
        <r>
          <rPr>
            <b/>
            <sz val="9"/>
            <color indexed="81"/>
            <rFont val="Tahoma"/>
            <family val="2"/>
          </rPr>
          <t>LS</t>
        </r>
      </text>
    </comment>
    <comment ref="BF1" authorId="0" shapeId="0" xr:uid="{00000000-0006-0000-0900-00003A000000}">
      <text>
        <r>
          <rPr>
            <b/>
            <sz val="9"/>
            <color indexed="81"/>
            <rFont val="Tahoma"/>
            <family val="2"/>
          </rPr>
          <t>Cstg Lot Size</t>
        </r>
      </text>
    </comment>
    <comment ref="BG1" authorId="0" shapeId="0" xr:uid="{00000000-0006-0000-0900-00003B000000}">
      <text>
        <r>
          <rPr>
            <b/>
            <sz val="9"/>
            <color indexed="81"/>
            <rFont val="Tahoma"/>
            <family val="2"/>
          </rPr>
          <t>Bwd cons. per.</t>
        </r>
      </text>
    </comment>
    <comment ref="BH1" authorId="0" shapeId="0" xr:uid="{00000000-0006-0000-0900-00003C000000}">
      <text>
        <r>
          <rPr>
            <b/>
            <sz val="9"/>
            <color indexed="81"/>
            <rFont val="Tahoma"/>
            <family val="2"/>
          </rPr>
          <t>MS</t>
        </r>
      </text>
    </comment>
    <comment ref="BI1" authorId="0" shapeId="0" xr:uid="{00000000-0006-0000-0900-00003D000000}">
      <text>
        <r>
          <rPr>
            <b/>
            <sz val="9"/>
            <color indexed="81"/>
            <rFont val="Tahoma"/>
            <family val="2"/>
          </rPr>
          <t>IPT</t>
        </r>
      </text>
    </comment>
    <comment ref="BJ1" authorId="0" shapeId="0" xr:uid="{00000000-0006-0000-0900-00003E000000}">
      <text>
        <r>
          <rPr>
            <b/>
            <sz val="9"/>
            <color indexed="81"/>
            <rFont val="Tahoma"/>
            <family val="2"/>
          </rPr>
          <t>ED</t>
        </r>
      </text>
    </comment>
    <comment ref="BK1" authorId="0" shapeId="0" xr:uid="{00000000-0006-0000-0900-00003F000000}">
      <text>
        <r>
          <rPr>
            <b/>
            <sz val="9"/>
            <color indexed="81"/>
            <rFont val="Tahoma"/>
            <family val="2"/>
          </rPr>
          <t>MRPpr</t>
        </r>
      </text>
    </comment>
    <comment ref="BL1" authorId="0" shapeId="0" xr:uid="{00000000-0006-0000-0900-000040000000}">
      <text>
        <r>
          <rPr>
            <b/>
            <sz val="9"/>
            <color indexed="81"/>
            <rFont val="Tahoma"/>
            <family val="2"/>
          </rPr>
          <t>PDT</t>
        </r>
      </text>
    </comment>
    <comment ref="BM1" authorId="0" shapeId="0" xr:uid="{00000000-0006-0000-0900-000041000000}">
      <text>
        <r>
          <rPr>
            <b/>
            <sz val="9"/>
            <color indexed="81"/>
            <rFont val="Tahoma"/>
            <family val="2"/>
          </rPr>
          <t>Plng time fence</t>
        </r>
      </text>
    </comment>
    <comment ref="BN1" authorId="0" shapeId="0" xr:uid="{00000000-0006-0000-0900-000042000000}">
      <text>
        <r>
          <rPr>
            <b/>
            <sz val="9"/>
            <color indexed="81"/>
            <rFont val="Tahoma"/>
            <family val="2"/>
          </rPr>
          <t>P.Prof</t>
        </r>
      </text>
    </comment>
    <comment ref="BO1" authorId="0" shapeId="0" xr:uid="{00000000-0006-0000-0900-000043000000}">
      <text>
        <r>
          <rPr>
            <b/>
            <sz val="9"/>
            <color indexed="81"/>
            <rFont val="Tahoma"/>
            <family val="2"/>
          </rPr>
          <t>Rounding value</t>
        </r>
      </text>
    </comment>
    <comment ref="BP1" authorId="0" shapeId="0" xr:uid="{00000000-0006-0000-0900-000044000000}">
      <text>
        <r>
          <rPr>
            <b/>
            <sz val="9"/>
            <color indexed="81"/>
            <rFont val="Tahoma"/>
            <family val="2"/>
          </rPr>
          <t>Valid from</t>
        </r>
      </text>
    </comment>
    <comment ref="BQ1" authorId="0" shapeId="0" xr:uid="{00000000-0006-0000-0900-000045000000}">
      <text>
        <r>
          <rPr>
            <b/>
            <sz val="9"/>
            <color indexed="81"/>
            <rFont val="Tahoma"/>
            <family val="2"/>
          </rPr>
          <t>ESLoc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Lewis CHAN</author>
  </authors>
  <commentList>
    <comment ref="D1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Ty</t>
        </r>
      </text>
    </comment>
    <comment ref="E1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Min. Lot Size</t>
        </r>
      </text>
    </comment>
    <comment ref="F1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MRPCn</t>
        </r>
      </text>
    </comment>
    <comment ref="G1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Mtyp</t>
        </r>
      </text>
    </comment>
    <comment ref="H1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TE Material Type</t>
        </r>
      </text>
    </comment>
    <comment ref="I1" authorId="0" shapeId="0" xr:uid="{00000000-0006-0000-0800-000009000000}">
      <text>
        <r>
          <rPr>
            <b/>
            <sz val="9"/>
            <color indexed="81"/>
            <rFont val="Tahoma"/>
            <family val="2"/>
          </rPr>
          <t>Old material no.</t>
        </r>
      </text>
    </comment>
    <comment ref="J1" authorId="0" shapeId="0" xr:uid="{00000000-0006-0000-0800-00000A000000}">
      <text>
        <r>
          <rPr>
            <b/>
            <sz val="9"/>
            <color indexed="81"/>
            <rFont val="Tahoma"/>
            <family val="2"/>
          </rPr>
          <t>Matl Group</t>
        </r>
      </text>
    </comment>
    <comment ref="K1" authorId="0" shapeId="0" xr:uid="{00000000-0006-0000-0800-00000B000000}">
      <text>
        <r>
          <rPr>
            <b/>
            <sz val="9"/>
            <color indexed="81"/>
            <rFont val="Tahoma"/>
            <family val="2"/>
          </rPr>
          <t>BUn</t>
        </r>
      </text>
    </comment>
    <comment ref="L1" authorId="0" shapeId="0" xr:uid="{00000000-0006-0000-0800-00000C000000}">
      <text>
        <r>
          <rPr>
            <b/>
            <sz val="9"/>
            <color indexed="81"/>
            <rFont val="Tahoma"/>
            <family val="2"/>
          </rPr>
          <t>Gross weight</t>
        </r>
      </text>
    </comment>
    <comment ref="M1" authorId="0" shapeId="0" xr:uid="{00000000-0006-0000-0800-00000D000000}">
      <text>
        <r>
          <rPr>
            <b/>
            <sz val="9"/>
            <color indexed="81"/>
            <rFont val="Tahoma"/>
            <family val="2"/>
          </rPr>
          <t>Net weight</t>
        </r>
      </text>
    </comment>
    <comment ref="N1" authorId="0" shapeId="0" xr:uid="{00000000-0006-0000-0800-00000E000000}">
      <text>
        <r>
          <rPr>
            <b/>
            <sz val="9"/>
            <color indexed="81"/>
            <rFont val="Tahoma"/>
            <family val="2"/>
          </rPr>
          <t>Weight Unit</t>
        </r>
      </text>
    </comment>
    <comment ref="O1" authorId="0" shapeId="0" xr:uid="{00000000-0006-0000-0800-00000F000000}">
      <text>
        <r>
          <rPr>
            <b/>
            <sz val="9"/>
            <color indexed="81"/>
            <rFont val="Tahoma"/>
            <family val="2"/>
          </rPr>
          <t>Volume</t>
        </r>
      </text>
    </comment>
    <comment ref="P1" authorId="0" shapeId="0" xr:uid="{00000000-0006-0000-0800-000010000000}">
      <text>
        <r>
          <rPr>
            <b/>
            <sz val="9"/>
            <color indexed="81"/>
            <rFont val="Tahoma"/>
            <family val="2"/>
          </rPr>
          <t>Volume unit</t>
        </r>
      </text>
    </comment>
    <comment ref="Q1" authorId="0" shapeId="0" xr:uid="{00000000-0006-0000-0800-000011000000}">
      <text>
        <r>
          <rPr>
            <b/>
            <sz val="9"/>
            <color indexed="81"/>
            <rFont val="Tahoma"/>
            <family val="2"/>
          </rPr>
          <t>Industry Std Desc.</t>
        </r>
      </text>
    </comment>
    <comment ref="R1" authorId="0" shapeId="0" xr:uid="{00000000-0006-0000-0800-000012000000}">
      <text>
        <r>
          <rPr>
            <b/>
            <sz val="9"/>
            <color indexed="81"/>
            <rFont val="Tahoma"/>
            <family val="2"/>
          </rPr>
          <t>MRP</t>
        </r>
      </text>
    </comment>
    <comment ref="S1" authorId="0" shapeId="0" xr:uid="{00000000-0006-0000-0800-000013000000}">
      <text>
        <r>
          <rPr>
            <b/>
            <sz val="9"/>
            <color indexed="81"/>
            <rFont val="Tahoma"/>
            <family val="2"/>
          </rPr>
          <t>TGroup</t>
        </r>
      </text>
    </comment>
    <comment ref="T1" authorId="0" shapeId="0" xr:uid="{00000000-0006-0000-0800-000014000000}">
      <text>
        <r>
          <rPr>
            <b/>
            <sz val="9"/>
            <color indexed="81"/>
            <rFont val="Tahoma"/>
            <family val="2"/>
          </rPr>
          <t>Te</t>
        </r>
      </text>
    </comment>
    <comment ref="U1" authorId="0" shapeId="0" xr:uid="{00000000-0006-0000-0800-000015000000}">
      <text>
        <r>
          <rPr>
            <b/>
            <sz val="9"/>
            <color indexed="81"/>
            <rFont val="Tahoma"/>
            <family val="2"/>
          </rPr>
          <t>Sc</t>
        </r>
      </text>
    </comment>
    <comment ref="V1" authorId="0" shapeId="0" xr:uid="{00000000-0006-0000-0800-000016000000}">
      <text>
        <r>
          <rPr>
            <b/>
            <sz val="9"/>
            <color indexed="81"/>
            <rFont val="Tahoma"/>
            <family val="2"/>
          </rPr>
          <t>Prod./Insp. Memo</t>
        </r>
      </text>
    </comment>
    <comment ref="W1" authorId="0" shapeId="0" xr:uid="{00000000-0006-0000-0800-000017000000}">
      <text>
        <r>
          <rPr>
            <b/>
            <sz val="9"/>
            <color indexed="81"/>
            <rFont val="Tahoma"/>
            <family val="2"/>
          </rPr>
          <t>Max. Lot Size</t>
        </r>
      </text>
    </comment>
    <comment ref="X1" authorId="0" shapeId="0" xr:uid="{00000000-0006-0000-0800-000018000000}">
      <text>
        <r>
          <rPr>
            <b/>
            <sz val="9"/>
            <color indexed="81"/>
            <rFont val="Tahoma"/>
            <family val="2"/>
          </rPr>
          <t>Valid from</t>
        </r>
      </text>
    </comment>
    <comment ref="Y1" authorId="0" shapeId="0" xr:uid="{00000000-0006-0000-0800-000019000000}">
      <text>
        <r>
          <rPr>
            <b/>
            <sz val="9"/>
            <color indexed="81"/>
            <rFont val="Tahoma"/>
            <family val="2"/>
          </rPr>
          <t>Valid from</t>
        </r>
      </text>
    </comment>
    <comment ref="Z1" authorId="0" shapeId="0" xr:uid="{00000000-0006-0000-0800-00001A000000}">
      <text>
        <r>
          <rPr>
            <b/>
            <sz val="9"/>
            <color indexed="81"/>
            <rFont val="Tahoma"/>
            <family val="2"/>
          </rPr>
          <t>BMR</t>
        </r>
      </text>
    </comment>
    <comment ref="AA1" authorId="0" shapeId="0" xr:uid="{00000000-0006-0000-0800-00001B000000}">
      <text>
        <r>
          <rPr>
            <b/>
            <sz val="9"/>
            <color indexed="81"/>
            <rFont val="Tahoma"/>
            <family val="2"/>
          </rPr>
          <t>Plnt</t>
        </r>
      </text>
    </comment>
    <comment ref="AB1" authorId="0" shapeId="0" xr:uid="{00000000-0006-0000-0800-00001C000000}">
      <text>
        <r>
          <rPr>
            <b/>
            <sz val="9"/>
            <color indexed="81"/>
            <rFont val="Tahoma"/>
            <family val="2"/>
          </rPr>
          <t>Name1</t>
        </r>
      </text>
    </comment>
    <comment ref="AC1" authorId="0" shapeId="0" xr:uid="{00000000-0006-0000-0800-00001D000000}">
      <text>
        <r>
          <rPr>
            <b/>
            <sz val="9"/>
            <color indexed="81"/>
            <rFont val="Tahoma"/>
            <family val="2"/>
          </rPr>
          <t>City</t>
        </r>
      </text>
    </comment>
    <comment ref="AD1" authorId="0" shapeId="0" xr:uid="{00000000-0006-0000-0800-00001E000000}">
      <text>
        <r>
          <rPr>
            <b/>
            <sz val="9"/>
            <color indexed="81"/>
            <rFont val="Tahoma"/>
            <family val="2"/>
          </rPr>
          <t>Cty</t>
        </r>
      </text>
    </comment>
    <comment ref="AE1" authorId="0" shapeId="0" xr:uid="{00000000-0006-0000-0800-00001F000000}">
      <text>
        <r>
          <rPr>
            <b/>
            <sz val="9"/>
            <color indexed="81"/>
            <rFont val="Tahoma"/>
            <family val="2"/>
          </rPr>
          <t>Maint. status</t>
        </r>
      </text>
    </comment>
    <comment ref="AF1" authorId="0" shapeId="0" xr:uid="{00000000-0006-0000-0800-000020000000}">
      <text>
        <r>
          <rPr>
            <b/>
            <sz val="9"/>
            <color indexed="81"/>
            <rFont val="Tahoma"/>
            <family val="2"/>
          </rPr>
          <t>PI</t>
        </r>
      </text>
    </comment>
    <comment ref="AG1" authorId="0" shapeId="0" xr:uid="{00000000-0006-0000-0800-000021000000}">
      <text>
        <r>
          <rPr>
            <b/>
            <sz val="9"/>
            <color indexed="81"/>
            <rFont val="Tahoma"/>
            <family val="2"/>
          </rPr>
          <t>Orig</t>
        </r>
      </text>
    </comment>
    <comment ref="AH1" authorId="0" shapeId="0" xr:uid="{00000000-0006-0000-0800-000022000000}">
      <text>
        <r>
          <rPr>
            <b/>
            <sz val="9"/>
            <color indexed="81"/>
            <rFont val="Tahoma"/>
            <family val="2"/>
          </rPr>
          <t>Code number</t>
        </r>
      </text>
    </comment>
    <comment ref="AI1" authorId="0" shapeId="0" xr:uid="{00000000-0006-0000-0800-000023000000}">
      <text>
        <r>
          <rPr>
            <b/>
            <sz val="9"/>
            <color indexed="81"/>
            <rFont val="Tahoma"/>
            <family val="2"/>
          </rPr>
          <t>Consumption mode</t>
        </r>
      </text>
    </comment>
    <comment ref="AJ1" authorId="0" shapeId="0" xr:uid="{00000000-0006-0000-0800-000024000000}">
      <text>
        <r>
          <rPr>
            <b/>
            <sz val="9"/>
            <color indexed="81"/>
            <rFont val="Tahoma"/>
            <family val="2"/>
          </rPr>
          <t>St</t>
        </r>
      </text>
    </comment>
    <comment ref="AK1" authorId="0" shapeId="0" xr:uid="{00000000-0006-0000-0800-000025000000}">
      <text>
        <r>
          <rPr>
            <b/>
            <sz val="9"/>
            <color indexed="81"/>
            <rFont val="Tahoma"/>
            <family val="2"/>
          </rPr>
          <t>P</t>
        </r>
      </text>
    </comment>
    <comment ref="AL1" authorId="0" shapeId="0" xr:uid="{00000000-0006-0000-0800-000026000000}">
      <text>
        <r>
          <rPr>
            <b/>
            <sz val="9"/>
            <color indexed="81"/>
            <rFont val="Tahoma"/>
            <family val="2"/>
          </rPr>
          <t>Oil %</t>
        </r>
      </text>
    </comment>
    <comment ref="AM1" authorId="0" shapeId="0" xr:uid="{00000000-0006-0000-0800-000027000000}">
      <text>
        <r>
          <rPr>
            <b/>
            <sz val="9"/>
            <color indexed="81"/>
            <rFont val="Tahoma"/>
            <family val="2"/>
          </rPr>
          <t>MatFrtGp</t>
        </r>
      </text>
    </comment>
    <comment ref="AN1" authorId="0" shapeId="0" xr:uid="{00000000-0006-0000-0800-000028000000}">
      <text>
        <r>
          <rPr>
            <b/>
            <sz val="9"/>
            <color indexed="81"/>
            <rFont val="Tahoma"/>
            <family val="2"/>
          </rPr>
          <t>Bch</t>
        </r>
      </text>
    </comment>
    <comment ref="AO1" authorId="0" shapeId="0" xr:uid="{00000000-0006-0000-0800-000029000000}">
      <text>
        <r>
          <rPr>
            <b/>
            <sz val="9"/>
            <color indexed="81"/>
            <rFont val="Tahoma"/>
            <family val="2"/>
          </rPr>
          <t>Av</t>
        </r>
      </text>
    </comment>
    <comment ref="AP1" authorId="0" shapeId="0" xr:uid="{00000000-0006-0000-0800-00002A000000}">
      <text>
        <r>
          <rPr>
            <b/>
            <sz val="9"/>
            <color indexed="81"/>
            <rFont val="Tahoma"/>
            <family val="2"/>
          </rPr>
          <t>Profit Ctr</t>
        </r>
      </text>
    </comment>
    <comment ref="AQ1" authorId="0" shapeId="0" xr:uid="{00000000-0006-0000-0800-00002B000000}">
      <text>
        <r>
          <rPr>
            <b/>
            <sz val="9"/>
            <color indexed="81"/>
            <rFont val="Tahoma"/>
            <family val="2"/>
          </rPr>
          <t>Lgrp</t>
        </r>
      </text>
    </comment>
    <comment ref="AR1" authorId="0" shapeId="0" xr:uid="{00000000-0006-0000-0800-00002C000000}">
      <text>
        <r>
          <rPr>
            <b/>
            <sz val="9"/>
            <color indexed="81"/>
            <rFont val="Tahoma"/>
            <family val="2"/>
          </rPr>
          <t>GrPMt</t>
        </r>
      </text>
    </comment>
    <comment ref="AS1" authorId="0" shapeId="0" xr:uid="{00000000-0006-0000-0800-00002D000000}">
      <text>
        <r>
          <rPr>
            <b/>
            <sz val="9"/>
            <color indexed="81"/>
            <rFont val="Tahoma"/>
            <family val="2"/>
          </rPr>
          <t>Fixed lot size</t>
        </r>
      </text>
    </comment>
    <comment ref="AT1" authorId="0" shapeId="0" xr:uid="{00000000-0006-0000-0800-00002E000000}">
      <text>
        <r>
          <rPr>
            <b/>
            <sz val="9"/>
            <color indexed="81"/>
            <rFont val="Tahoma"/>
            <family val="2"/>
          </rPr>
          <t>Clt</t>
        </r>
      </text>
    </comment>
    <comment ref="AU1" authorId="0" shapeId="0" xr:uid="{00000000-0006-0000-0800-00002F000000}">
      <text>
        <r>
          <rPr>
            <b/>
            <sz val="9"/>
            <color indexed="81"/>
            <rFont val="Tahoma"/>
            <family val="2"/>
          </rPr>
          <t>PGr</t>
        </r>
      </text>
    </comment>
    <comment ref="AV1" authorId="0" shapeId="0" xr:uid="{00000000-0006-0000-0800-000030000000}">
      <text>
        <r>
          <rPr>
            <b/>
            <sz val="9"/>
            <color indexed="81"/>
            <rFont val="Tahoma"/>
            <family val="2"/>
          </rPr>
          <t>SPT</t>
        </r>
      </text>
    </comment>
    <comment ref="AW1" authorId="0" shapeId="0" xr:uid="{00000000-0006-0000-0800-000031000000}">
      <text>
        <r>
          <rPr>
            <b/>
            <sz val="9"/>
            <color indexed="81"/>
            <rFont val="Tahoma"/>
            <family val="2"/>
          </rPr>
          <t>Pl</t>
        </r>
      </text>
    </comment>
    <comment ref="AX1" authorId="0" shapeId="0" xr:uid="{00000000-0006-0000-0800-000032000000}">
      <text>
        <r>
          <rPr>
            <b/>
            <sz val="9"/>
            <color indexed="81"/>
            <rFont val="Tahoma"/>
            <family val="2"/>
          </rPr>
          <t>Fwd cons.period</t>
        </r>
      </text>
    </comment>
    <comment ref="AY1" authorId="0" shapeId="0" xr:uid="{00000000-0006-0000-0800-000033000000}">
      <text>
        <r>
          <rPr>
            <b/>
            <sz val="9"/>
            <color indexed="81"/>
            <rFont val="Tahoma"/>
            <family val="2"/>
          </rPr>
          <t>GRT</t>
        </r>
      </text>
    </comment>
    <comment ref="AZ1" authorId="0" shapeId="0" xr:uid="{00000000-0006-0000-0800-000034000000}">
      <text>
        <r>
          <rPr>
            <b/>
            <sz val="9"/>
            <color indexed="81"/>
            <rFont val="Tahoma"/>
            <family val="2"/>
          </rPr>
          <t>SLoc</t>
        </r>
      </text>
    </comment>
    <comment ref="BA1" authorId="0" shapeId="0" xr:uid="{00000000-0006-0000-0800-000035000000}">
      <text>
        <r>
          <rPr>
            <b/>
            <sz val="9"/>
            <color indexed="81"/>
            <rFont val="Tahoma"/>
            <family val="2"/>
          </rPr>
          <t>Safety stock</t>
        </r>
      </text>
    </comment>
    <comment ref="BB1" authorId="0" shapeId="0" xr:uid="{00000000-0006-0000-0800-000036000000}">
      <text>
        <r>
          <rPr>
            <b/>
            <sz val="9"/>
            <color indexed="81"/>
            <rFont val="Tahoma"/>
            <family val="2"/>
          </rPr>
          <t>BUn</t>
        </r>
      </text>
    </comment>
    <comment ref="BC1" authorId="0" shapeId="0" xr:uid="{00000000-0006-0000-0800-000037000000}">
      <text>
        <r>
          <rPr>
            <b/>
            <sz val="9"/>
            <color indexed="81"/>
            <rFont val="Tahoma"/>
            <family val="2"/>
          </rPr>
          <t>B</t>
        </r>
      </text>
    </comment>
    <comment ref="BD1" authorId="0" shapeId="0" xr:uid="{00000000-0006-0000-0800-000038000000}">
      <text>
        <r>
          <rPr>
            <b/>
            <sz val="9"/>
            <color indexed="81"/>
            <rFont val="Tahoma"/>
            <family val="2"/>
          </rPr>
          <t>Reorder Point</t>
        </r>
      </text>
    </comment>
    <comment ref="BE1" authorId="0" shapeId="0" xr:uid="{00000000-0006-0000-0800-000039000000}">
      <text>
        <r>
          <rPr>
            <b/>
            <sz val="9"/>
            <color indexed="81"/>
            <rFont val="Tahoma"/>
            <family val="2"/>
          </rPr>
          <t>LS</t>
        </r>
      </text>
    </comment>
    <comment ref="BF1" authorId="0" shapeId="0" xr:uid="{00000000-0006-0000-0800-00003A000000}">
      <text>
        <r>
          <rPr>
            <b/>
            <sz val="9"/>
            <color indexed="81"/>
            <rFont val="Tahoma"/>
            <family val="2"/>
          </rPr>
          <t>Cstg Lot Size</t>
        </r>
      </text>
    </comment>
    <comment ref="BG1" authorId="0" shapeId="0" xr:uid="{00000000-0006-0000-0800-00003B000000}">
      <text>
        <r>
          <rPr>
            <b/>
            <sz val="9"/>
            <color indexed="81"/>
            <rFont val="Tahoma"/>
            <family val="2"/>
          </rPr>
          <t>Bwd cons. per.</t>
        </r>
      </text>
    </comment>
    <comment ref="BH1" authorId="0" shapeId="0" xr:uid="{00000000-0006-0000-0800-00003C000000}">
      <text>
        <r>
          <rPr>
            <b/>
            <sz val="9"/>
            <color indexed="81"/>
            <rFont val="Tahoma"/>
            <family val="2"/>
          </rPr>
          <t>MS</t>
        </r>
      </text>
    </comment>
    <comment ref="BI1" authorId="0" shapeId="0" xr:uid="{00000000-0006-0000-0800-00003D000000}">
      <text>
        <r>
          <rPr>
            <b/>
            <sz val="9"/>
            <color indexed="81"/>
            <rFont val="Tahoma"/>
            <family val="2"/>
          </rPr>
          <t>IPT</t>
        </r>
      </text>
    </comment>
    <comment ref="BJ1" authorId="0" shapeId="0" xr:uid="{00000000-0006-0000-0800-00003E000000}">
      <text>
        <r>
          <rPr>
            <b/>
            <sz val="9"/>
            <color indexed="81"/>
            <rFont val="Tahoma"/>
            <family val="2"/>
          </rPr>
          <t>ED</t>
        </r>
      </text>
    </comment>
    <comment ref="BK1" authorId="0" shapeId="0" xr:uid="{00000000-0006-0000-0800-00003F000000}">
      <text>
        <r>
          <rPr>
            <b/>
            <sz val="9"/>
            <color indexed="81"/>
            <rFont val="Tahoma"/>
            <family val="2"/>
          </rPr>
          <t>MRPpr</t>
        </r>
      </text>
    </comment>
    <comment ref="BL1" authorId="0" shapeId="0" xr:uid="{00000000-0006-0000-0800-000040000000}">
      <text>
        <r>
          <rPr>
            <b/>
            <sz val="9"/>
            <color indexed="81"/>
            <rFont val="Tahoma"/>
            <family val="2"/>
          </rPr>
          <t>PDT</t>
        </r>
      </text>
    </comment>
    <comment ref="BM1" authorId="0" shapeId="0" xr:uid="{00000000-0006-0000-0800-000041000000}">
      <text>
        <r>
          <rPr>
            <b/>
            <sz val="9"/>
            <color indexed="81"/>
            <rFont val="Tahoma"/>
            <family val="2"/>
          </rPr>
          <t>Plng time fence</t>
        </r>
      </text>
    </comment>
    <comment ref="BN1" authorId="0" shapeId="0" xr:uid="{00000000-0006-0000-0800-000042000000}">
      <text>
        <r>
          <rPr>
            <b/>
            <sz val="9"/>
            <color indexed="81"/>
            <rFont val="Tahoma"/>
            <family val="2"/>
          </rPr>
          <t>P.Prof</t>
        </r>
      </text>
    </comment>
    <comment ref="BO1" authorId="0" shapeId="0" xr:uid="{00000000-0006-0000-0800-000043000000}">
      <text>
        <r>
          <rPr>
            <b/>
            <sz val="9"/>
            <color indexed="81"/>
            <rFont val="Tahoma"/>
            <family val="2"/>
          </rPr>
          <t>Rounding value</t>
        </r>
      </text>
    </comment>
    <comment ref="BP1" authorId="0" shapeId="0" xr:uid="{00000000-0006-0000-0800-000044000000}">
      <text>
        <r>
          <rPr>
            <b/>
            <sz val="9"/>
            <color indexed="81"/>
            <rFont val="Tahoma"/>
            <family val="2"/>
          </rPr>
          <t>Valid from</t>
        </r>
      </text>
    </comment>
    <comment ref="BQ1" authorId="0" shapeId="0" xr:uid="{00000000-0006-0000-0800-000045000000}">
      <text>
        <r>
          <rPr>
            <b/>
            <sz val="9"/>
            <color indexed="81"/>
            <rFont val="Tahoma"/>
            <family val="2"/>
          </rPr>
          <t>ESLoc</t>
        </r>
      </text>
    </comment>
    <comment ref="BR1" authorId="0" shapeId="0" xr:uid="{00000000-0006-0000-0800-000046000000}">
      <text>
        <r>
          <rPr>
            <b/>
            <sz val="9"/>
            <color indexed="81"/>
            <rFont val="Tahoma"/>
            <family val="2"/>
          </rPr>
          <t>Field_9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TEO</author>
  </authors>
  <commentList>
    <comment ref="A3" authorId="0" shapeId="0" xr:uid="{2776936D-6CCC-468C-8E41-A8F7EBA5333E}">
      <text>
        <r>
          <rPr>
            <b/>
            <sz val="9"/>
            <color indexed="81"/>
            <rFont val="Tahoma"/>
            <family val="2"/>
          </rPr>
          <t>Sean TEO:</t>
        </r>
        <r>
          <rPr>
            <sz val="9"/>
            <color indexed="81"/>
            <rFont val="Tahoma"/>
            <family val="2"/>
          </rPr>
          <t xml:space="preserve">
Sum of Bulk BO, Add, CCP, FGD included imported</t>
        </r>
      </text>
    </comment>
    <comment ref="A4" authorId="0" shapeId="0" xr:uid="{DFAC29CE-933C-4B78-AAF3-5FDFBB3FBC33}">
      <text>
        <r>
          <rPr>
            <b/>
            <sz val="9"/>
            <color indexed="81"/>
            <rFont val="Tahoma"/>
            <family val="2"/>
          </rPr>
          <t>Sean TEO:</t>
        </r>
        <r>
          <rPr>
            <sz val="9"/>
            <color indexed="81"/>
            <rFont val="Tahoma"/>
            <family val="2"/>
          </rPr>
          <t xml:space="preserve">
Sum of Bulk BO, Add, CCP, FGD included imported</t>
        </r>
      </text>
    </comment>
  </commentList>
</comments>
</file>

<file path=xl/sharedStrings.xml><?xml version="1.0" encoding="utf-8"?>
<sst xmlns="http://schemas.openxmlformats.org/spreadsheetml/2006/main" count="58988" uniqueCount="6382">
  <si>
    <t>MT</t>
  </si>
  <si>
    <t>Inland</t>
  </si>
  <si>
    <t>Marine</t>
  </si>
  <si>
    <t>Shared</t>
  </si>
  <si>
    <t>Total</t>
  </si>
  <si>
    <t>Base Oil</t>
  </si>
  <si>
    <t>Additives</t>
  </si>
  <si>
    <t>Local Packed</t>
  </si>
  <si>
    <t>Local Bulk</t>
  </si>
  <si>
    <t>Imported</t>
  </si>
  <si>
    <t>USD</t>
  </si>
  <si>
    <t>Packaging</t>
  </si>
  <si>
    <t>CCP</t>
  </si>
  <si>
    <t>H973</t>
  </si>
  <si>
    <t xml:space="preserve">Additives </t>
  </si>
  <si>
    <t xml:space="preserve">Packaging </t>
  </si>
  <si>
    <t>Locally produced - Pack</t>
  </si>
  <si>
    <t>Locally produced - Bulk</t>
  </si>
  <si>
    <t xml:space="preserve">Imported </t>
  </si>
  <si>
    <t xml:space="preserve">Total </t>
  </si>
  <si>
    <t>Row Labels</t>
  </si>
  <si>
    <t>Sum of        Total Stock</t>
  </si>
  <si>
    <t>Column Labels</t>
  </si>
  <si>
    <t>H972</t>
  </si>
  <si>
    <t>T227</t>
  </si>
  <si>
    <t>Grand Total</t>
  </si>
  <si>
    <t>LM</t>
  </si>
  <si>
    <t>Sum of        Total Value</t>
  </si>
  <si>
    <t>ValA</t>
  </si>
  <si>
    <t>Material</t>
  </si>
  <si>
    <t>Material Description</t>
  </si>
  <si>
    <t xml:space="preserve">       Total Stock</t>
  </si>
  <si>
    <t>BUn</t>
  </si>
  <si>
    <t xml:space="preserve">       Total Value</t>
  </si>
  <si>
    <t>Crcy</t>
  </si>
  <si>
    <t xml:space="preserve">   Moving price</t>
  </si>
  <si>
    <t>ValCl</t>
  </si>
  <si>
    <t>Biz</t>
  </si>
  <si>
    <t>Spot</t>
  </si>
  <si>
    <t>EXXON___APE_CORE150_150N BULK       1</t>
  </si>
  <si>
    <t>KG</t>
  </si>
  <si>
    <t>ZRM1</t>
  </si>
  <si>
    <t>EXXON___APE_CORE600_600N BULK       1</t>
  </si>
  <si>
    <t>EXXON___APE_CORE2500_BSS BULK       1</t>
  </si>
  <si>
    <t>EXXON___INT_EHC50_150N   BULK       2</t>
  </si>
  <si>
    <t>S-OIL___ONS_DURA_150BS   BULK       1 KR</t>
  </si>
  <si>
    <t>EXXON___INT_EHC110_500N  BULK       2</t>
  </si>
  <si>
    <t>SK-LUB__INT_YUBASE-4     BULK       3</t>
  </si>
  <si>
    <t>SK-LUB__INT_YUBASE-6     BULK       3</t>
  </si>
  <si>
    <t>S-OIL___ONS_ARAMCOULTRA8 BULK       3 KR</t>
  </si>
  <si>
    <t>S-OIL___ONS_ARAMCOULTRA2 BULK       2 KR</t>
  </si>
  <si>
    <t>S-OIL___ONS_ARAMCOULTRA4 BULK       3 KR</t>
  </si>
  <si>
    <t>SK-LUB__DUM_YUBASE-4PLUS BULK       3 ID</t>
  </si>
  <si>
    <t>LUBEREF_YAN_DURA_150BS   BULK       1 SA</t>
  </si>
  <si>
    <t>FPCC____MLI_F500_500N    BULK       2 TW</t>
  </si>
  <si>
    <t>S-OIL___ONS_ARAMCOULTRA3 BULK       2 KR</t>
  </si>
  <si>
    <t>CALTEX__YEO_KIXX150BS    BULK       2 KR</t>
  </si>
  <si>
    <t>EXXON___JUR_SN800_800NS  BULK       1 SG</t>
  </si>
  <si>
    <t>Sum of Total Wt</t>
  </si>
  <si>
    <t>H975</t>
  </si>
  <si>
    <t>Z019</t>
  </si>
  <si>
    <t>HD42</t>
  </si>
  <si>
    <t>Z020</t>
  </si>
  <si>
    <t>Net Wt</t>
  </si>
  <si>
    <t>Total Wt</t>
  </si>
  <si>
    <t>CONCENTRE TURB.PRESLIA   PACKED</t>
  </si>
  <si>
    <t>ZL04</t>
  </si>
  <si>
    <t>CONCENTRATE MISOLA AFH   PACKED</t>
  </si>
  <si>
    <t>CONCENTRATE LC00ASC      PACKED</t>
  </si>
  <si>
    <t>CONC.PRESLIA GT JT00CC   PACKED</t>
  </si>
  <si>
    <t>CONCENTRE DACNIS J31692  PACKED</t>
  </si>
  <si>
    <t>CONC. PNEUMA J100016     PACKED</t>
  </si>
  <si>
    <t>COILPACK 2001 APZ        PACKIBC</t>
  </si>
  <si>
    <t>B032525                  MINBULK      SG</t>
  </si>
  <si>
    <t>L033838                  MINBULK      SG</t>
  </si>
  <si>
    <t>D116262                  MINBULK      SG</t>
  </si>
  <si>
    <t>SOLUTION MERE S 490      PACKED</t>
  </si>
  <si>
    <t>COILPACK KO 12           PACKED</t>
  </si>
  <si>
    <t>COILPACK KO 11           PACKED</t>
  </si>
  <si>
    <t>COILPACK EM 03 V2        PACKIBC</t>
  </si>
  <si>
    <t>ANTIMOUSSE PC 1244       PACKED</t>
  </si>
  <si>
    <t>IRGANOX L 57             PACKED</t>
  </si>
  <si>
    <t>IRGAMET 39               PACKED</t>
  </si>
  <si>
    <t>0B42626                  PACKED</t>
  </si>
  <si>
    <t>0D41717                  PACKED</t>
  </si>
  <si>
    <t>0B50404                  PACKED</t>
  </si>
  <si>
    <t>X115252 PAO6             PACKED</t>
  </si>
  <si>
    <t>X115050 PAO8             PACKED</t>
  </si>
  <si>
    <t>X115151 PAO4             PACKED</t>
  </si>
  <si>
    <t>0B18282                  PACKED</t>
  </si>
  <si>
    <t>L033838                  PACKED</t>
  </si>
  <si>
    <t>L135757                  PACKED</t>
  </si>
  <si>
    <t>B003232                  PACKED</t>
  </si>
  <si>
    <t>B028686                  PACKED</t>
  </si>
  <si>
    <t>C046060 PAO40            PACKED</t>
  </si>
  <si>
    <t>PRIOLUBE 3970            PACKED</t>
  </si>
  <si>
    <t>SARKOSYL O               PACKED</t>
  </si>
  <si>
    <t>TPS 32                   PACKED</t>
  </si>
  <si>
    <t>0L30606                  BULK</t>
  </si>
  <si>
    <t>B025959                  PACKED</t>
  </si>
  <si>
    <t>X135151 PAO100           PACKED</t>
  </si>
  <si>
    <t>B103939                  PACKED</t>
  </si>
  <si>
    <t>0D32727                  PACKED</t>
  </si>
  <si>
    <t>B032525                  PACKED</t>
  </si>
  <si>
    <t>X034747                  PACKED</t>
  </si>
  <si>
    <t>B015151                  PACKED</t>
  </si>
  <si>
    <t>B049090                  PACKED</t>
  </si>
  <si>
    <t>L029595                  PACKED</t>
  </si>
  <si>
    <t>0D79090                  PACKED</t>
  </si>
  <si>
    <t>IRGANOX L 135            PACKED</t>
  </si>
  <si>
    <t>0C88686                  PACKED</t>
  </si>
  <si>
    <t>0B96868                  PACKED</t>
  </si>
  <si>
    <t>BERYLANE 230             PACKED</t>
  </si>
  <si>
    <t>X130404                  PACKED</t>
  </si>
  <si>
    <t>B020707                  PACKED</t>
  </si>
  <si>
    <t>B020707                  BULK</t>
  </si>
  <si>
    <t>D127272                  PACKED</t>
  </si>
  <si>
    <t>D101414                  PACKED</t>
  </si>
  <si>
    <t>EMBREAK 2W6975           PACKED</t>
  </si>
  <si>
    <t>C104040                  PACKED</t>
  </si>
  <si>
    <t>DISOPAC                  PACKED</t>
  </si>
  <si>
    <t>PIB MW 1300              PACKED     G</t>
  </si>
  <si>
    <t>C106060                  PACKED</t>
  </si>
  <si>
    <t>B120505                  PACKED</t>
  </si>
  <si>
    <t>CALCINATE OR             PACKED</t>
  </si>
  <si>
    <t>A106969                  PACKED</t>
  </si>
  <si>
    <t>D101616                  PACKED</t>
  </si>
  <si>
    <t>X104949                  PACKED</t>
  </si>
  <si>
    <t>D113030                  PACKED</t>
  </si>
  <si>
    <t>IRGALUBE 349             PACKC50</t>
  </si>
  <si>
    <t>MAR489S                  BULK</t>
  </si>
  <si>
    <t>0B20909                  PACKED</t>
  </si>
  <si>
    <t>L104242                  PACKED</t>
  </si>
  <si>
    <t>C111616                  PACKED</t>
  </si>
  <si>
    <t>X107070                  PACKED</t>
  </si>
  <si>
    <t>A113131                  PACKED</t>
  </si>
  <si>
    <t>L104444                  PACKED</t>
  </si>
  <si>
    <t>D115353                  PACKED</t>
  </si>
  <si>
    <t>D115454                  PACKED</t>
  </si>
  <si>
    <t>X025252                  PACKED</t>
  </si>
  <si>
    <t>B128383                  PACKED</t>
  </si>
  <si>
    <t>CHLORINATED PARAFF.52    PACKED</t>
  </si>
  <si>
    <t>D116262                  PACKED</t>
  </si>
  <si>
    <t>STRAWBERRY P56V538       PACKED</t>
  </si>
  <si>
    <t>D117373                  PACKED</t>
  </si>
  <si>
    <t>D119696                  PACKED</t>
  </si>
  <si>
    <t>D119090                  PACKED</t>
  </si>
  <si>
    <t>A114747                  BULK</t>
  </si>
  <si>
    <t>D113434                  PACKED</t>
  </si>
  <si>
    <t>X124141                  PACKED</t>
  </si>
  <si>
    <t>B133333                  PACKED</t>
  </si>
  <si>
    <t>UNISOL LIQ.BLUE AHF      PACKC19</t>
  </si>
  <si>
    <t>D120707                  PACKED</t>
  </si>
  <si>
    <t>C118484                  PACKED</t>
  </si>
  <si>
    <t>L104848                  BULK</t>
  </si>
  <si>
    <t>C120000                  PACKED</t>
  </si>
  <si>
    <t>UNISOL LIQUID RED BHF    PACKC19</t>
  </si>
  <si>
    <t>C120101                  PACKED</t>
  </si>
  <si>
    <t>C120202                  PACKED</t>
  </si>
  <si>
    <t>D122929                  PACKED</t>
  </si>
  <si>
    <t>L107777                  PACKED</t>
  </si>
  <si>
    <t>A119898                  BULK</t>
  </si>
  <si>
    <t>A122323                  PACKED</t>
  </si>
  <si>
    <t>MAR427R                  PACKED</t>
  </si>
  <si>
    <t>D125050                  PACKED</t>
  </si>
  <si>
    <t>A123030                  PACKED</t>
  </si>
  <si>
    <t>A124040                  PACKED</t>
  </si>
  <si>
    <t>D125757                  PACKED</t>
  </si>
  <si>
    <t>UNISOL LIQ. GREEN 2 BHF  PACKC19</t>
  </si>
  <si>
    <t>UNIGLOW 2292 HF          PACKC19</t>
  </si>
  <si>
    <t>ANM6                     PACKED</t>
  </si>
  <si>
    <t>B157878                  PACKED</t>
  </si>
  <si>
    <t>A126868                  BULK</t>
  </si>
  <si>
    <t>C123939                  PACKED</t>
  </si>
  <si>
    <t>RBD PALM OLEIN IV 60     PACKED</t>
  </si>
  <si>
    <t>A127070                  PACKED</t>
  </si>
  <si>
    <t>X138484 (MPAO 100)       PACKED</t>
  </si>
  <si>
    <t>D128181                  PACKED</t>
  </si>
  <si>
    <t>B148585                  PACKED</t>
  </si>
  <si>
    <t>A127979                  PACKED</t>
  </si>
  <si>
    <t>B148787                  PACKED</t>
  </si>
  <si>
    <t>C124848                  PACKED</t>
  </si>
  <si>
    <t>X142626                  PACKED</t>
  </si>
  <si>
    <t>B149494                  PACKED</t>
  </si>
  <si>
    <t>B150000                  PACKED</t>
  </si>
  <si>
    <t>X143030                  PACKED</t>
  </si>
  <si>
    <t>C125959                  PACKED</t>
  </si>
  <si>
    <t>D129797                  PACKED</t>
  </si>
  <si>
    <t>B150202                  PACKED</t>
  </si>
  <si>
    <t>C125252                  BULK</t>
  </si>
  <si>
    <t>C126262                  PACKED</t>
  </si>
  <si>
    <t>B150505                  PACKED</t>
  </si>
  <si>
    <t>A129191                  PACKED</t>
  </si>
  <si>
    <t>C126767                  PACKED</t>
  </si>
  <si>
    <t>TALUMAX B                BULK</t>
  </si>
  <si>
    <t>B151212                  PACKED</t>
  </si>
  <si>
    <t>B151313                  PACKED</t>
  </si>
  <si>
    <t>B151515                  PACKED</t>
  </si>
  <si>
    <t>A129494                  BULK</t>
  </si>
  <si>
    <t>D130202                  PACKED</t>
  </si>
  <si>
    <t>MAR363P                  BULK</t>
  </si>
  <si>
    <t>A129090                  BULK</t>
  </si>
  <si>
    <t>BLUESIL FLD 47V12500     PACKED</t>
  </si>
  <si>
    <t>C127171                  PACKED</t>
  </si>
  <si>
    <t>MOLYVAN 807 NT           PACKED</t>
  </si>
  <si>
    <t>POLARTECH 7015           PACKED</t>
  </si>
  <si>
    <t>B146262                  BULK</t>
  </si>
  <si>
    <t>D131717                  PACKED</t>
  </si>
  <si>
    <t>TALUMAX A                BULK</t>
  </si>
  <si>
    <t>MAR 363 A                BULK</t>
  </si>
  <si>
    <t>MAR 503 S                BULK</t>
  </si>
  <si>
    <t>MAR 504 S                PACKED</t>
  </si>
  <si>
    <t>A131212                  PACKED</t>
  </si>
  <si>
    <t>X145555                  PACKED</t>
  </si>
  <si>
    <t>BERYLANE 230 S           PACKED</t>
  </si>
  <si>
    <t>ORTHENE 210 - DOT3       PACKED</t>
  </si>
  <si>
    <t>ORTHENE OSS 5 230 DOT4   PACKED</t>
  </si>
  <si>
    <t>ST</t>
  </si>
  <si>
    <t>ISOPROPYL PALMITATE      PACKED</t>
  </si>
  <si>
    <t>KEROSENE                 PACKED</t>
  </si>
  <si>
    <t>D91048 FL.YELLOW DYE LIQ PACKC20</t>
  </si>
  <si>
    <t>DH 526                   PACKED</t>
  </si>
  <si>
    <t>ZE01</t>
  </si>
  <si>
    <t>LPDI DL SCA BLANK LABEL         00SG</t>
  </si>
  <si>
    <t>kUSD</t>
  </si>
  <si>
    <t>LPDI DL TMB BLANK LABEL         00SG</t>
  </si>
  <si>
    <t>LPDI DL NEU BLANK LABEL         00SG</t>
  </si>
  <si>
    <t>IB10 NA NEU PLASTIC IBC             00SG</t>
  </si>
  <si>
    <t>PL18 PP TMB BLACK PAIL############# 00SG</t>
  </si>
  <si>
    <t>CA20 CO NEU BLACK CAP               00SG</t>
  </si>
  <si>
    <t>DRUM NT TMB BLUE AND WHITE BAND     00SG</t>
  </si>
  <si>
    <t>DRUM NT MAR ELF BLUE AND WHITE BAND 00SG</t>
  </si>
  <si>
    <t>LHAZ OT NEU HAZARD LABEL DR/CTN 00SG</t>
  </si>
  <si>
    <t>LHAZ OT NEU HAZARD LABEL IBC### 00SG</t>
  </si>
  <si>
    <t>LPDI DL NEU BLANK LABEL (AV) 00SG</t>
  </si>
  <si>
    <t>LHAZ DL PLAIN TRANSPORT LABEL 00SG</t>
  </si>
  <si>
    <t>BT08 WV ELF DARK BLUE BOTTLE###### 00SG</t>
  </si>
  <si>
    <t>BT1L WV ELF DARK BLUE BOTTLE        00SG</t>
  </si>
  <si>
    <t>BT4L WV ELF DARK BLUE BOTTLE        00SG</t>
  </si>
  <si>
    <t>BT5L WV ELF DARK BLUE BOTTLE        00SG</t>
  </si>
  <si>
    <t>BT08 WV TOT BRONZE BOTTLE           00SG</t>
  </si>
  <si>
    <t>BT1L WV TOT BRONZE BOTTLE           00SG</t>
  </si>
  <si>
    <t>BT3L WV TOT BRONZE BOTTLE###########00SG</t>
  </si>
  <si>
    <t>BT4L WV TOT BRONZE BOTTLE           00SG</t>
  </si>
  <si>
    <t>BT5L WV TOT BRONZE BOTTLE           00SG</t>
  </si>
  <si>
    <t>BT08 WV TOT PLATINIUM BOTTLE        00SG</t>
  </si>
  <si>
    <t>BT1L WV TOT PLATINIUM BOTTLE        00SG</t>
  </si>
  <si>
    <t>BT4L WV TOT PLATINIUM BOTTLE        00SG</t>
  </si>
  <si>
    <t>BT5L WV TOT PLATINIUM BOTTLE        00SG</t>
  </si>
  <si>
    <t>BT08 WV TOT SILVER BOTTLE           00SG</t>
  </si>
  <si>
    <t>BT1L WV TOT SILVER BOTTLE           00SG</t>
  </si>
  <si>
    <t>BT4L WV TOT SILVER BOTTLE           00SG</t>
  </si>
  <si>
    <t>BT5L WV TOT SILVER BOTTLE           00SG</t>
  </si>
  <si>
    <t>CA38 RPL ELF BLACK CAP   00SG</t>
  </si>
  <si>
    <t>CA50 RPL ELF BLACK CAP   00SG</t>
  </si>
  <si>
    <t>CA38 SO NEU BLACK CAP   00SG</t>
  </si>
  <si>
    <t>CA50 SO NEU BLACK CAP   00SG</t>
  </si>
  <si>
    <t>CT08 WV ELF 12X0.8L WHITE          00SG</t>
  </si>
  <si>
    <t>CT5L WV ELF 3X5L WHITE             00SG</t>
  </si>
  <si>
    <t>LPDI DL NEU BLANK LABEL (DRUM SIDE) 00SG</t>
  </si>
  <si>
    <t>LB4L ELF FL PERFO HDX 500 15W40#### 00SG</t>
  </si>
  <si>
    <t>LB4L ELF BL PERFO HDX 500 15W40#### 00SG</t>
  </si>
  <si>
    <t>LB4L ELF FL GEARELF 5 85W140########00SG</t>
  </si>
  <si>
    <t>LB4L ELF FL GEARELF 4 SAE 140       00SG</t>
  </si>
  <si>
    <t>LB4L ELF BL GEARELF 4 SAE 140#######00SG</t>
  </si>
  <si>
    <t>LB5L ELF FL ELFMATIC DIII MV####    00SG</t>
  </si>
  <si>
    <t>LB1L ELF FL EVOL. 700 FT 10W40###   00SG</t>
  </si>
  <si>
    <t>LB5L ELF FL EVOL. 700 FT 10W40#     00SG</t>
  </si>
  <si>
    <t>LB5L ELF BL EVOL. 700 FT 10W40#     00SG</t>
  </si>
  <si>
    <t>LB5L ELF FL EVOL. 500 FT 15W40######00SG</t>
  </si>
  <si>
    <t>LB5L ELF BL EVOL. 500 FT 15W40#     00SG</t>
  </si>
  <si>
    <t>LB4L ELF FL EVOL. 500 FT 15W50###   00SG</t>
  </si>
  <si>
    <t>LB4L ELF BL EVOL. 500 FT 15W50#     00SG</t>
  </si>
  <si>
    <t>LB1L ELF FL EVOL. 700 FT 15W50      00SG</t>
  </si>
  <si>
    <t>LB1L ELF BL EVOL. 700 FT 15W50    00SG##</t>
  </si>
  <si>
    <t>LB4L ELF FL EVOL. 700 FT 15W50#     00SG</t>
  </si>
  <si>
    <t>LB5L ELF BL EVOL. 500 FT 20W50#     00SG</t>
  </si>
  <si>
    <t>LB5L ELF FL EVOL. 900 FTA 5W40######00SG</t>
  </si>
  <si>
    <t>LB5L ELF BL EVOL. 900 FTA 5W40######00SG</t>
  </si>
  <si>
    <t>LB4L ELF FL EVOL. 900 FT 5W50#######00SG</t>
  </si>
  <si>
    <t>LB4L ELF BL EVOL. 900 FT 5W50#######00SG</t>
  </si>
  <si>
    <t>LB1L ELF FL MOTO 4 GOLD 10W40###    00SG</t>
  </si>
  <si>
    <t>LB1L ELF BL MOTO 4 GOLD 10W40###    00SG</t>
  </si>
  <si>
    <t>LB1L ELF FL MOTO 4 20W40############00SG</t>
  </si>
  <si>
    <t>LB4L ELF FL EVOL. 500 FT 10W40######00SG</t>
  </si>
  <si>
    <t>LB5L ELF FL PERFO HDX 300 20W50##   00SG</t>
  </si>
  <si>
    <t>LB1L ELF FL PERFO HDX 300 15W40##   00SG</t>
  </si>
  <si>
    <t>LB1L ELF BL PERFO HDX 300 15W40#    00SG</t>
  </si>
  <si>
    <t>BT3L WV ELF DARK BLUE BOTTLE  00SG</t>
  </si>
  <si>
    <t>BT3L WV TOT PLATINIUM BOTTLE  00SG</t>
  </si>
  <si>
    <t>LB5L ELF FL PERFO HDX 500 15W40#### 01SG</t>
  </si>
  <si>
    <t>LB5L ELF BL PERFO HDX 500 15W40#### 01SG</t>
  </si>
  <si>
    <t>LB5L ELF BL PERFO HDX 300 20W50## 01SG</t>
  </si>
  <si>
    <t>PL20 JC ELF BLUE JERRYCAN           01SG</t>
  </si>
  <si>
    <t>CA20 CO NEU BLACK CAP GREIF  00SG</t>
  </si>
  <si>
    <t>PL20 JC MAR BLUE JERRYCAN           01SG</t>
  </si>
  <si>
    <t>CT4L WV ELF 3X4L WHITE             01SG</t>
  </si>
  <si>
    <t>LB5L ELF FL EVOL. 300 CNG 20W50     01SG</t>
  </si>
  <si>
    <t>LB1L ELF FL EVOL 900 FTX SP 0W20 00SG</t>
  </si>
  <si>
    <t>LB1L ELF BL EVOL 900 FTX SP 0W20 00SG</t>
  </si>
  <si>
    <t>LB1L ElF FL EVOL. 300 CNG 20W50     01SG</t>
  </si>
  <si>
    <t>LB1L ElF BL EVOL. 300 CNG 20W50     01SG</t>
  </si>
  <si>
    <t>LB4L ELF BL EVOL. 700 FT 15W50##### 01SG</t>
  </si>
  <si>
    <t>LB5L ELF BL PERFO HDX 300 15W40## 02SG</t>
  </si>
  <si>
    <t>LB4L ELF BL GEARELF 5 85W140########01SG</t>
  </si>
  <si>
    <t>LB5L ELF BL ELFMATIC DIII MV########01SG</t>
  </si>
  <si>
    <t>LB5L ELF FL PERFO HDX 300 15W40     02SG</t>
  </si>
  <si>
    <t>LB3L ELF FL EVOL. 500 FTX SP 10W30 00SG</t>
  </si>
  <si>
    <t>LB3L ELF BL EVOL. 500 FTX SP 10W30 00SG</t>
  </si>
  <si>
    <t>LB5L NIS FL MO FS 5W30 SP/GF6 00SG</t>
  </si>
  <si>
    <t>LB5L NIS BL MO FS 5W30 SP/GF6 00SG</t>
  </si>
  <si>
    <t>LB5L NIS FL MO FS 5W30 C4 DPF###### 01SG</t>
  </si>
  <si>
    <t>LB5L NIS BL MO FS 5W30 C4 DPF###### 01SG</t>
  </si>
  <si>
    <t>BT5L PLB NEU BLACK BOTTLE       00SG</t>
  </si>
  <si>
    <t>CT5L PLB MIT 3X5L BROWN         00SG</t>
  </si>
  <si>
    <t>LB5L MIT FL MO C2</t>
  </si>
  <si>
    <t>LB5L MIT BL MO C2</t>
  </si>
  <si>
    <t>LPDI PL FL MIT MO C2</t>
  </si>
  <si>
    <t>LB5L MIT FL MO GF6 5W30             00SG</t>
  </si>
  <si>
    <t>LB5L MIT BL MO GF6 5W30             00SG</t>
  </si>
  <si>
    <t>LB5L MIT FL MO A3/B4 10W40          00SG</t>
  </si>
  <si>
    <t>LB5L MIT BL MO A3/B4 10W40          00SG</t>
  </si>
  <si>
    <t>BT5L PLB NIS GREY BOTTLE#########   00SG</t>
  </si>
  <si>
    <t>CT5L PLB NIS 3X5L BROWN#######   #01SG##</t>
  </si>
  <si>
    <t>LPDI DL NIS MO FS 5W30 C4 DPF 00SG</t>
  </si>
  <si>
    <t>LPDI DL NIS MO FS 5W30 SP/GF6       00SG</t>
  </si>
  <si>
    <t>LPDI PL BL MIT MO C2</t>
  </si>
  <si>
    <t>LB1L ELF BL MOTO 4 20W40########### 02SG</t>
  </si>
  <si>
    <t>LB08 ELF FL MOTO 4 SCOOT. 10W40 M## 01SG</t>
  </si>
  <si>
    <t>LB08 ELF BL MOTO 4 SCOOT. 10W40 M## 01SG</t>
  </si>
  <si>
    <t>CT1L WV ELF 12X1L WHITE             01SG</t>
  </si>
  <si>
    <t>LPDI DL MIT MO C2</t>
  </si>
  <si>
    <t>LPDI DL TE DRUM AND PAIL LABEL BC 00SG</t>
  </si>
  <si>
    <t>LPDI DL TE DRUM AND PAIL LABEL SC 00SG</t>
  </si>
  <si>
    <t>LPDI DL TE WHITE TE LOGO PPRD 00SG</t>
  </si>
  <si>
    <t>LPDI DL ELF WHITE LABEL W/ PPRD 00SG</t>
  </si>
  <si>
    <t>TABS TN NEU WH TABSEAL 3 STARS SMALL00SG</t>
  </si>
  <si>
    <t>TABS TN NEU WHITE TABSEALS 3 STARS 00SG</t>
  </si>
  <si>
    <t>CTSR CP ELF 24X0.7L MOTO 4 20W40    00SG</t>
  </si>
  <si>
    <t>LHAZ OT TRANSPORT FOR OSYRIS 00SG</t>
  </si>
  <si>
    <t>Base Oil/Add</t>
  </si>
  <si>
    <t>Locally Produced</t>
  </si>
  <si>
    <t>From Sandy monthly cost simulation file</t>
  </si>
  <si>
    <t>Inland + LM</t>
  </si>
  <si>
    <t>LM to be based on product name with "MAR" and PGEN list of LM products</t>
  </si>
  <si>
    <t>N302</t>
  </si>
  <si>
    <t>Others</t>
  </si>
  <si>
    <t>Imported Produced</t>
  </si>
  <si>
    <t>LM to be based on product name with "MAR"</t>
  </si>
  <si>
    <t>Plant included for packaging</t>
  </si>
  <si>
    <t>H036</t>
  </si>
  <si>
    <t>H978</t>
  </si>
  <si>
    <t>HB73</t>
  </si>
  <si>
    <t>Pack size</t>
  </si>
  <si>
    <t>Sum of Quantity (KG)</t>
  </si>
  <si>
    <t>Values</t>
  </si>
  <si>
    <t>Remarks3</t>
  </si>
  <si>
    <t>(blank)</t>
  </si>
  <si>
    <t>Net weight</t>
  </si>
  <si>
    <t>Quantity (KG)</t>
  </si>
  <si>
    <t>Remarks</t>
  </si>
  <si>
    <t>EPONA Z 150              205L   MAR   SG</t>
  </si>
  <si>
    <t>ZPF1</t>
  </si>
  <si>
    <t>VISGA 46                 205L   MAR   SG</t>
  </si>
  <si>
    <t>DISOLA M 4015            205L   MAR   SG</t>
  </si>
  <si>
    <t>ATLANTA MARINE D 3005    FXTANK MAR   SG</t>
  </si>
  <si>
    <t>HM046AA_H_SG             PGEN         SG</t>
  </si>
  <si>
    <t>HM068AA_H_SG             PGEN         SG</t>
  </si>
  <si>
    <t>CK150AA_H_SG             PGEN         SG</t>
  </si>
  <si>
    <t>CK220AA_H_SG             PGEN         SG</t>
  </si>
  <si>
    <t>CK460AA_H_SG             PGEN         SG</t>
  </si>
  <si>
    <t>G8514HH_H_SG             PGEN         SG</t>
  </si>
  <si>
    <t>HV100AA_H_SG             PGEN         SG</t>
  </si>
  <si>
    <t>HV068AA_H_SG             PGEN         SG</t>
  </si>
  <si>
    <t>MAA0_H_SG02              PGEN         SG</t>
  </si>
  <si>
    <t>HL220AA_H_SG             PGEN         SG</t>
  </si>
  <si>
    <t>205HDGG_H_SG             PGEN         SG</t>
  </si>
  <si>
    <t>100HDBB_H_SG             PGEN         SG</t>
  </si>
  <si>
    <t>400HDHH_H_SG             PGEN         SG</t>
  </si>
  <si>
    <t>G8090VV_H_SG             PGEN         SG</t>
  </si>
  <si>
    <t>AZOLLA ZS 46             20LJ   TOT   SG</t>
  </si>
  <si>
    <t>AZOLLA ZS 68             20LJ   TOT   SG</t>
  </si>
  <si>
    <t>EQUIVIS ZS 46            20LJ   TOT   SG</t>
  </si>
  <si>
    <t>UT8514AA_H_SG            PGEN         SG</t>
  </si>
  <si>
    <t>205PC_H_SG01             PGEN         SG</t>
  </si>
  <si>
    <t>HV046AA_H_SG             PGEN         SG</t>
  </si>
  <si>
    <t>AURELIA TI 4040          205L   MAR   SG</t>
  </si>
  <si>
    <t>204MOAA_H_SG             PGEN         SG</t>
  </si>
  <si>
    <t>VISGA 150                205L   MAR   SG</t>
  </si>
  <si>
    <t>ATLANTA MARINE D 3005    205L   MAR   SG</t>
  </si>
  <si>
    <t>AURELIA TI 4030          205L   MAR   SG</t>
  </si>
  <si>
    <t>CARTER EP 220            20LJ   TOT   SG</t>
  </si>
  <si>
    <t>DYNATRANS DA 85W90       20LJ   TOT   SG</t>
  </si>
  <si>
    <t>3005SBB_H_SG             PGEN         SG</t>
  </si>
  <si>
    <t>4015MAA_H_SG             PGEN         SG</t>
  </si>
  <si>
    <t>154HDBB_H_SG             PGEN         SG</t>
  </si>
  <si>
    <t>DISOLA W 15W40           20L    MAR   SG</t>
  </si>
  <si>
    <t>VISGA 46                 20L    MAR   SG</t>
  </si>
  <si>
    <t>RUBIA TIR 7400 15W40     20LJ   TOT   SG</t>
  </si>
  <si>
    <t>154HDAA_H_SG             PGEN         SG</t>
  </si>
  <si>
    <t>4055MCC_H_SG             PGEN         SG</t>
  </si>
  <si>
    <t>3040MEE_H_SG             PGEN         SG</t>
  </si>
  <si>
    <t>3030MEE_H_SG             PGEN         SG</t>
  </si>
  <si>
    <t>4030MBB_H_SG             PGEN         SG</t>
  </si>
  <si>
    <t>4040MCC_H_SG             PGEN         SG</t>
  </si>
  <si>
    <t>4012MAA_H_SG             PGEN         SG</t>
  </si>
  <si>
    <t>DISOLA M 4012            205L   MAR   SG</t>
  </si>
  <si>
    <t>104HDMM_H_SG             PGEN         SG</t>
  </si>
  <si>
    <t>HV068BB_H_SG             PGEN         SG</t>
  </si>
  <si>
    <t>103PCOO_H_SG             PGEN         SG</t>
  </si>
  <si>
    <t>205PCTT_H_SG             PGEN         SG</t>
  </si>
  <si>
    <t>205HDJJ_H_SG             PGEN         SG</t>
  </si>
  <si>
    <t>104PCJJ_H_SG             PGEN         SG</t>
  </si>
  <si>
    <t>540PCXX_H_SG             PGEN         SG</t>
  </si>
  <si>
    <t>G8590GG_H_SG             PGEN         SG</t>
  </si>
  <si>
    <t>MOTO 4 PRO 20W50         24B08LMELF  1SG</t>
  </si>
  <si>
    <t>SOL_M_N31_H_SG           PGEN         SG</t>
  </si>
  <si>
    <t>540PCTT_H_SG             PGEN         SG</t>
  </si>
  <si>
    <t>AZOLLA ZS 68             208L   TOT   SG</t>
  </si>
  <si>
    <t>CARTER EP 460            208L   TOT   SG</t>
  </si>
  <si>
    <t>CARTER EP 320            208L   TOT   SG</t>
  </si>
  <si>
    <t>CARTER EP 680            208L   TOT   SG</t>
  </si>
  <si>
    <t>DROSERA MS 68            208L   TOT   SG</t>
  </si>
  <si>
    <t>EQUIVIS ZS 32            208L   TOT   SG</t>
  </si>
  <si>
    <t>154PC_H_SG04             PGEN         SG</t>
  </si>
  <si>
    <t>EQUIVIS ZS 46            1000L  TOT   SG</t>
  </si>
  <si>
    <t>205MOFF_H_SG             PGEN         SG</t>
  </si>
  <si>
    <t>MHE0BK_H_SG              PGEN         SG</t>
  </si>
  <si>
    <t>MHE0BC_H_SG              PGEN         SG</t>
  </si>
  <si>
    <t>5025SAA_H_SG             PGEN         SG</t>
  </si>
  <si>
    <t>TRANSTEC 5 80W90         20LJ   TOT   SG</t>
  </si>
  <si>
    <t>TRANSTEC 5 85W140        20LJ   TOT   SG</t>
  </si>
  <si>
    <t>TRANSTEC 4 85W140        208L   TOT   SG</t>
  </si>
  <si>
    <t>UT600BB_H_SG             PGEN         SG</t>
  </si>
  <si>
    <t>CONT 2D_H_SG             PGEN         SG</t>
  </si>
  <si>
    <t>CONT 4H_H_SG             PGEN         SG</t>
  </si>
  <si>
    <t>CONT DTR_H_SG            PGEN         SG</t>
  </si>
  <si>
    <t>CONT DTB_H_SG            PGEN         SG</t>
  </si>
  <si>
    <t>CONT 4I_H_SG             PGEN         SG</t>
  </si>
  <si>
    <t>CONT MA_H_SG             PGEN         SG</t>
  </si>
  <si>
    <t>CONT AD_H_SG             PGEN         SG</t>
  </si>
  <si>
    <t>CONT RES_H_SG            PGEN         SG</t>
  </si>
  <si>
    <t>CONT REA_H_SG            PGEN         SG</t>
  </si>
  <si>
    <t>CONT RA_H_SG             PGEN         SG</t>
  </si>
  <si>
    <t>CONT 2DG_H_SG            PGEN         SG</t>
  </si>
  <si>
    <t>CONT 2DRF_H_SG           PGEN         SG</t>
  </si>
  <si>
    <t>CONT 2DGRA_H_SG          PGEN         SG</t>
  </si>
  <si>
    <t>ST154MM_H_SG             PGEN         SG</t>
  </si>
  <si>
    <t>UT680BB_H_SG             PGEN         SG</t>
  </si>
  <si>
    <t>QUARTZ 3500 SUPER 20W50  24B1L  TOT  1SG</t>
  </si>
  <si>
    <t>UT000SS_H_SG             PGEN         SG</t>
  </si>
  <si>
    <t>103HDOO_H_SG             PGEN         SG</t>
  </si>
  <si>
    <t>154HDAT_H_SG             PGEN         SG</t>
  </si>
  <si>
    <t>103HDQQ_H_SG             PGEN         SG</t>
  </si>
  <si>
    <t>CONT HCT_H_SG            PGEN         SG</t>
  </si>
  <si>
    <t>CONT RIN_H_SG            PGEN         SG</t>
  </si>
  <si>
    <t>CONT DEM_H_SG            PGEN         SG</t>
  </si>
  <si>
    <t>UT100EE_H_SG             PGEN         SG</t>
  </si>
  <si>
    <t>UT300CC_H_SG             PGEN         SG</t>
  </si>
  <si>
    <t>UT500CC_H_SG             PGEN         SG</t>
  </si>
  <si>
    <t>UT600CC_H_SG             PGEN         SG</t>
  </si>
  <si>
    <t>PA150AA_H_SG             PGEN         SG</t>
  </si>
  <si>
    <t>ST154NN_H_SG             PGEN         SG</t>
  </si>
  <si>
    <t>RUBIA WORKS 4000 15W40   20LJ   TOT   SG</t>
  </si>
  <si>
    <t>530PCCE_H_SG             PGEN         SG</t>
  </si>
  <si>
    <t>RUBIA TIR 7400 15W40     3B5L   TOT  1SG</t>
  </si>
  <si>
    <t>RUBIA FLEET HD 300 20W50 3B5L   TOT   SG</t>
  </si>
  <si>
    <t>PERF. PRO 700 15W40      3B5L   ELF  1SG</t>
  </si>
  <si>
    <t>HI-PERF 4T 900 10W50     12B1L  TOT   SG</t>
  </si>
  <si>
    <t>RUBIA FLEET HD 200 20W50 3B5L   TOT  1SG</t>
  </si>
  <si>
    <t>QUARTZ 3000 SJ 20W50     3B4L   TOT   SG</t>
  </si>
  <si>
    <t>QUARTZ 5000 SN 10W40     3B4L   TOT   SG</t>
  </si>
  <si>
    <t>QUARTZ 5000 SN 20W50     3B5L   TOT  1SG</t>
  </si>
  <si>
    <t>QUARTZ 5000 SN 20W50     3B4L   TOT   SG</t>
  </si>
  <si>
    <t>QUARTZ 7000 SN 10W40     3B4L   TOT   SG</t>
  </si>
  <si>
    <t>TRANSTEC 4 85W90         12B1L  TOT   SG</t>
  </si>
  <si>
    <t>QUARTZ 5000 SN 15W50     3B4L   TOT   SG</t>
  </si>
  <si>
    <t>QUARTZ 9000 SN 5W50      3B4L   TOT   SG</t>
  </si>
  <si>
    <t>FLUIDMATIC DIII MV       18LP   TOT   SG</t>
  </si>
  <si>
    <t>HI-PERF 4T 700 10W40     12B1L  TOT  1SG</t>
  </si>
  <si>
    <t>FLUIDMATIC DII MV        12B1L  TOT   SG</t>
  </si>
  <si>
    <t>FLUIDMATIC DIII MV       3B4L   TOT   SG</t>
  </si>
  <si>
    <t>FLUIDMATIC DIII MV       12B1L  TOT   SG</t>
  </si>
  <si>
    <t>HI-PERF 4T 300 20W50(SG) 12B1L  TOT  1SG</t>
  </si>
  <si>
    <t>RUBIA FLEET HD 300 15W40 3B5L   TOT  2SG</t>
  </si>
  <si>
    <t>ELFMATIC CVT MV          3B4L   ELF  2SG</t>
  </si>
  <si>
    <t>EVOL. 500 FT 15W50       3B4L   ELF  2SG</t>
  </si>
  <si>
    <t>EVOL. 900 FTA 5W40       3B4L   ELF  2SG</t>
  </si>
  <si>
    <t>EVOL. 900 FT 5W50        3B4L   ELF  2SG</t>
  </si>
  <si>
    <t>EVOL. 500 FT 15W40       3B4L   ELF  2SG</t>
  </si>
  <si>
    <t>MOTO 4 PRO 20W50         12B1L  ELF  2SG</t>
  </si>
  <si>
    <t>MOTO 4 20W40             12B1L  ELF  2SG</t>
  </si>
  <si>
    <t>QUARTZ 9000 ENERGY 0W40  3B4L   TOT   SG</t>
  </si>
  <si>
    <t>4T MAX 20W50             12B1L  ELF   SG</t>
  </si>
  <si>
    <t>EVOL. 500 FT 10W40       3B4L   ELF   SG</t>
  </si>
  <si>
    <t>QUARTZ 5000 SN 15W40     12B1L  TOT   SG</t>
  </si>
  <si>
    <t>QUARTZ D.7000 CI-4 10W30 3B4L   TOT   SG</t>
  </si>
  <si>
    <t>PERFO HDX 500 20W50      3B5L   ELF  1SG</t>
  </si>
  <si>
    <t>5040SDD_H_SG             PGEN         SG</t>
  </si>
  <si>
    <t>TALUSIA LS 40            1000L  MAR  1SG</t>
  </si>
  <si>
    <t>3020MEE_H_SG             PGEN         SG</t>
  </si>
  <si>
    <t>4020MEE_H_SG             PGEN         SG</t>
  </si>
  <si>
    <t>104MOTT_H_SG             PGEN         SG</t>
  </si>
  <si>
    <t>AZOLLA AF 100            20L    TOT   SG</t>
  </si>
  <si>
    <t>ST104KK_H_SG             PGEN         SG</t>
  </si>
  <si>
    <t>ST154NN_H_SG_A           PGEN         SG</t>
  </si>
  <si>
    <t>5057SCC_H_SG             PGEN         SG</t>
  </si>
  <si>
    <t>TALUSIA UNIVERSAL        205L   MAR  1SG</t>
  </si>
  <si>
    <t>5070SDD_H_SG             PGEN         SG</t>
  </si>
  <si>
    <t>5140SCC_H_SG             PGEN         SG</t>
  </si>
  <si>
    <t>TALUSIA HR 140           1000L  MAR  1SG</t>
  </si>
  <si>
    <t>5099SFF_H_SG             PGEN         SG</t>
  </si>
  <si>
    <t>TALUSIA UNIVERSAL 100    1000L  MAR  1SG</t>
  </si>
  <si>
    <t>TALUSIA UNIVERSAL 100    205L   MAR  1SG</t>
  </si>
  <si>
    <t>QUARTZ 9000FUT.GF6 5W30  3B4L   TOT   SG</t>
  </si>
  <si>
    <t>QUARTZ 7000FUT.GF6 5W30  3B4L   TOT   SG</t>
  </si>
  <si>
    <t>UT103CC_H_SG             PGEN         SG</t>
  </si>
  <si>
    <t>QUARTZ 8000FUT.GF6 0W20  5B3L   TOT   SG</t>
  </si>
  <si>
    <t>400GMSS_H_SG             PGEN         SG</t>
  </si>
  <si>
    <t>DYNATRANS ACX 10W        1000L  TOT  1SG</t>
  </si>
  <si>
    <t>DYNATRANS ACX 30         1000L  TOT  1SG</t>
  </si>
  <si>
    <t>DYNATRANS ACX 30         20LJ   TOT  1SG</t>
  </si>
  <si>
    <t>DYNATRANS ACX 30         FXTANK TOT   SG</t>
  </si>
  <si>
    <t>DYNATRANS ACX 30         208L   TOT  1SG</t>
  </si>
  <si>
    <t>TRACTELF KTR4 30         208L   ELF  2SG</t>
  </si>
  <si>
    <t>CK680DD_H_SG             PGEN         SG</t>
  </si>
  <si>
    <t>CARTER SH 680            208L   TOT   SG</t>
  </si>
  <si>
    <t>CARTER SH 220            20LJ   TOT   SG</t>
  </si>
  <si>
    <t>FF NIS EN C3 5W30        208L   NIS   SG</t>
  </si>
  <si>
    <t>530PCBX_H_SG             PGEN         SG</t>
  </si>
  <si>
    <t>CONT 2DRIN_H_SG          PGEN         SG</t>
  </si>
  <si>
    <t>MOTO 4 ROAD 10W40        12B1L  ELF   SG</t>
  </si>
  <si>
    <t>HI-PERF 2T 500           12B1L  TOT  1SG</t>
  </si>
  <si>
    <t>EVOL. 900 FTX SP 5W30    3B4L   ELF   SG</t>
  </si>
  <si>
    <t>103PCBC_H_SG             PGEN         SG</t>
  </si>
  <si>
    <t>HV068CC_H_SG             PGEN         SG</t>
  </si>
  <si>
    <t>UT000XX_H_SG             PGEN         SG</t>
  </si>
  <si>
    <t>DYNATRANS MPX            1000L  TOT   SG</t>
  </si>
  <si>
    <t>DYNATRANS MPX            20LJ   TOT   SG</t>
  </si>
  <si>
    <t>YYT0CP_H_SG              PGEN         SG</t>
  </si>
  <si>
    <t>YYT0EC_H_SG              PGEN         SG</t>
  </si>
  <si>
    <t>QUARTZ 5000FUT.GF6 10W30 5B3L   TOT   SG</t>
  </si>
  <si>
    <t>CONT 4I_H_SG (D122929)   PGEN         SG</t>
  </si>
  <si>
    <t>CONT 4I_H_SG (C124848)   PGEN         SG</t>
  </si>
  <si>
    <t>ATLANTA MARINE D 3005    BULK   MAR   SG</t>
  </si>
  <si>
    <t>TALUSIA HR 70            BULK   MAR  1SG</t>
  </si>
  <si>
    <t>TALUSIA UNIVERSAL 100    BULK   MAR  1SG</t>
  </si>
  <si>
    <t>TALUSIA UNIVERSAL        BULK   MAR  1SG</t>
  </si>
  <si>
    <t>CARTER EP 150            20LJ   TOT   SG</t>
  </si>
  <si>
    <t>MULTAGRI SUPER 15W40     20LJ   TOT   SG</t>
  </si>
  <si>
    <t>RUBIA TIR 7400 15W40     1000L  TOT   SG</t>
  </si>
  <si>
    <t>AZOLLA ZS 46             1000L  TOT   SG</t>
  </si>
  <si>
    <t>CARTER XEP 320           18LP   TOT   SG</t>
  </si>
  <si>
    <t>CARTER EP 460            20LJ   TOT   SG</t>
  </si>
  <si>
    <t>STO 1:0 AXLE OIL 85W140  208L   SCA   SG</t>
  </si>
  <si>
    <t>MOTO 4 20W40             24B1LM ELF  1SG</t>
  </si>
  <si>
    <t>DACNIS VS 68             20LJ   TOT  1SG</t>
  </si>
  <si>
    <t>EQUIVIS ZS 68            208L   TOT   SG</t>
  </si>
  <si>
    <t>AZOLLA AF 46             208L   TOT   SG</t>
  </si>
  <si>
    <t>AZOLLA ZS 100            208L   TOT   SG</t>
  </si>
  <si>
    <t>AZOLLA ZS 22             208L   TOT   SG</t>
  </si>
  <si>
    <t>AZOLLA ZS 32             208L   TOT   SG</t>
  </si>
  <si>
    <t>CARTER EP 100            208L   TOT   SG</t>
  </si>
  <si>
    <t>CARTER EP 150            208L   TOT   SG</t>
  </si>
  <si>
    <t>CARTER EP 68             208L   TOT   SG</t>
  </si>
  <si>
    <t>MULTAGRI SUPER 15W40     208L   TOT   SG</t>
  </si>
  <si>
    <t>PRESLIA 68               208L   TOT   SG</t>
  </si>
  <si>
    <t>ELFOLNA DS 46            208L   ELF   SG</t>
  </si>
  <si>
    <t>ELFOLNA DS 68            208L   ELF   SG</t>
  </si>
  <si>
    <t>GEARELF 5 80W90          208L   ELF   SG</t>
  </si>
  <si>
    <t>DYNATRANS DA 85W140      208L   TOT   SG</t>
  </si>
  <si>
    <t>DYNATRANS DA 85W90       208L   TOT   SG</t>
  </si>
  <si>
    <t>RUBIA TIR 7400 15W40     208L   TOT   SG</t>
  </si>
  <si>
    <t>CARTER XEP 460           208L   TOT   SG</t>
  </si>
  <si>
    <t>CIRKAN RO 150            208L   TOT   SG</t>
  </si>
  <si>
    <t>RUBIA WORKS 1000 15W40   208L   TOT   SG</t>
  </si>
  <si>
    <t>RUBIA DH-2 FE 10W30      208L   TOT   SG</t>
  </si>
  <si>
    <t>RUBIA FLEET HD 200 20W50 208L   TOT   SG</t>
  </si>
  <si>
    <t>RUBIA FLEET HD 500 20W50 208L   TOT   SG</t>
  </si>
  <si>
    <t>QUARTZ 7000 SN 10W40     208L   TOT   SG</t>
  </si>
  <si>
    <t>FLUIDMATIC MV            208L   TOT   SG</t>
  </si>
  <si>
    <t>PNEUMA 320               208L   TOT   SG</t>
  </si>
  <si>
    <t>DACNIS VS 46             208L   TOT   SG</t>
  </si>
  <si>
    <t>LDF3 ENGINE OIL 10W40    208L   SCA   SG</t>
  </si>
  <si>
    <t>EVOL. 500 FT 15W40       208L   ELF  2SG</t>
  </si>
  <si>
    <t>EVOL. 500 FT 20W50       208L   ELF  2SG</t>
  </si>
  <si>
    <t>TRANSTEC 5 80W90         18LP   TOT   SG</t>
  </si>
  <si>
    <t>TRANSTEC 5 80W90         208L   TOT   SG</t>
  </si>
  <si>
    <t>TRANSTEC 5 85W140        18LP   TOT   SG</t>
  </si>
  <si>
    <t>TRANSTEC 5 85W140        208L   TOT   SG</t>
  </si>
  <si>
    <t>TRANSTEC 4 85W90         18LP   TOT   SG</t>
  </si>
  <si>
    <t>TRANSTEC 4 85W90         208L   TOT   SG</t>
  </si>
  <si>
    <t>RUBIA FLEET HD200 SAE10W 208L   TOT   SG</t>
  </si>
  <si>
    <t>RUBIA FLEET HD200 SAE 40 208L   TOT   SG</t>
  </si>
  <si>
    <t>FLUIDMATIC MV            20LJ   TOT   SG</t>
  </si>
  <si>
    <t>PERFO HDX 200 SAE 10W    208L   ELF   SG</t>
  </si>
  <si>
    <t>PERFO HDX 200 SAE 40     208L   ELF   SG</t>
  </si>
  <si>
    <t>RUBIA FLEET HD200 SAE 30 20LJ   TOT   SG</t>
  </si>
  <si>
    <t>RUBIA GAS 5M 15W40       208L   TOT   SG</t>
  </si>
  <si>
    <t>RUBIA OPT.1100 15W40     208L   TOT   SG</t>
  </si>
  <si>
    <t>RUBIA OPT.1100 15W40     20LJ   TOT   SG</t>
  </si>
  <si>
    <t>NEPTUNA 2T SUPER SPORT   18LP   TOT   SG</t>
  </si>
  <si>
    <t>SERIOLA 32               208L   TOT   SG</t>
  </si>
  <si>
    <t>RUBIA FLEET HD 500 15W40 208L   TOT  1SG</t>
  </si>
  <si>
    <t>RUBIA WORKS 4000 15W40   208L   TOT   SG</t>
  </si>
  <si>
    <t>RUBIA FLEET HD 300 20W50 208L   TOT  1SG</t>
  </si>
  <si>
    <t>RUBIA WORKS 1000 15W40   20LJ   TOT   SG</t>
  </si>
  <si>
    <t>QUARTZ INEO ECS 5W30     208L   TOT  1SG</t>
  </si>
  <si>
    <t>QUARTZ INEO MC3 5W30     208L   TOT  1SG</t>
  </si>
  <si>
    <t>AZOLLA AF 46             20LJ   TOT   SG</t>
  </si>
  <si>
    <t>QUARTZ 9000 5W40         208L   TOT  1SG</t>
  </si>
  <si>
    <t>RUBIA TIR 7400 15W40     3B4L   TOT   SG</t>
  </si>
  <si>
    <t>PERF. PRO 700 15W40      20LJ   ELF   SG</t>
  </si>
  <si>
    <t>PERF. PRO 700 15W40      12B1L  ELF   SG</t>
  </si>
  <si>
    <t>PROSYLVA CHAIN EXPERT    3B5L   TOT  1SG</t>
  </si>
  <si>
    <t>HI-PERF 4T 500 20W40     12B1L  TOT   SG</t>
  </si>
  <si>
    <t>QUARTZ 9000 5W40         12B1L  TOT   SG</t>
  </si>
  <si>
    <t>QUARTZ INEO MC3 5W30     3B5L   TOT  2SG</t>
  </si>
  <si>
    <t>RUBIA TIR 7400 15W40     12B1L  TOT   SG</t>
  </si>
  <si>
    <t>HI-PERF 4T 500 SC. 10W30 12B1L  TOT   SG</t>
  </si>
  <si>
    <t>RUBIA FLEET HD 500 20W50 3B5L   TOT  1SG</t>
  </si>
  <si>
    <t>QUARTZ 7000 SN 10W40     3B5L   TOT  1SG</t>
  </si>
  <si>
    <t>QUARTZ 7000 SN 10W40     12B1L  TOT   SG</t>
  </si>
  <si>
    <t>QUARTZ 3000 SJ 20W50     12B1L  TOT   SG</t>
  </si>
  <si>
    <t>FLUIDMATIC MV            3B4L   TOT   SG</t>
  </si>
  <si>
    <t>FLUIDMATIC MV            12B1L  TOT   SG</t>
  </si>
  <si>
    <t>FLUIDMATIC CVT MV        3B4L   TOT   SG</t>
  </si>
  <si>
    <t>FLUIDMATIC DIII MV       20LJ   TOT   SG</t>
  </si>
  <si>
    <t>HI-PERF 4T 300 20W40(SF) 12B1L  TOT  1SG</t>
  </si>
  <si>
    <t>TRANSTEC 5 85W140        3B4L   TOT   SG</t>
  </si>
  <si>
    <t>RUBIA FLEET HD100 SAE 50 208L   TOT   SG</t>
  </si>
  <si>
    <t>PERF. PRO 700 15W40      208L   ELF   SG</t>
  </si>
  <si>
    <t>RUBIA TIR 7400 10W40     208L   TOT   SG</t>
  </si>
  <si>
    <t>FLUIDMATIC LV MV         208L   TOT   SG</t>
  </si>
  <si>
    <t>FLUIDMATIC DIII MV       208L   TOT   SG</t>
  </si>
  <si>
    <t>FLUIDMATIC DII MV        208L   TOT   SG</t>
  </si>
  <si>
    <t>ELFMATIC CVT MV          12B1L  ELF  2SG</t>
  </si>
  <si>
    <t>ELFMATIC DIII MV         3B5L   ELF  3SG</t>
  </si>
  <si>
    <t>ELFMATIC LV MV           12B1L  ELF   SG</t>
  </si>
  <si>
    <t>GEARELF 5 80W90          12B1L  ELF  2SG</t>
  </si>
  <si>
    <t>EVOL. 700 FT 10W40       3B4L   ELF  2SG</t>
  </si>
  <si>
    <t>EVOL. 500 FT 15W40       12B1L  ELF  2SG</t>
  </si>
  <si>
    <t>EVOL. 500 FT 20W50       3B5L   ELF  3SG</t>
  </si>
  <si>
    <t>EVOL. 500 FT 20W50       3B4L   ELF  2SG</t>
  </si>
  <si>
    <t>EVOL. 500 FT 20W50       12B1L  ELF  2SG</t>
  </si>
  <si>
    <t>QUARTZ 5000 SN 15W40     3B4L   TOT   SG</t>
  </si>
  <si>
    <t>FLUIDMATIC LV MV         12B1L  TOT M SG</t>
  </si>
  <si>
    <t>FLUIDMATIC CVT MV        12B1L  TOT M SG</t>
  </si>
  <si>
    <t>HI-PERF 4T 300 SAE 40    12B1L  TOT   SG</t>
  </si>
  <si>
    <t>PROSYLVA CHAIN EXT. PLUS 20LJ   TOT   SG</t>
  </si>
  <si>
    <t>MOTOR OIL SS 10W40 A3/B4 3B5L   NIS   SG</t>
  </si>
  <si>
    <t>MOTO 4 TECH 10W50        12B1L  ELF  3SG</t>
  </si>
  <si>
    <t>HI-PERF 4T 300 20W50(SG) 12B08L TOT   SG</t>
  </si>
  <si>
    <t>HI-PERF 4T 500 10W40     12B08L TOT   SG</t>
  </si>
  <si>
    <t>PERF. PRO 1000 15W40     208L   ELF   SG</t>
  </si>
  <si>
    <t>PERF. PRO 1000 15W40     20LJ   ELF   SG</t>
  </si>
  <si>
    <t>HI-PERF 4T 500 20W50(SL) 12B08L TOT  1SG</t>
  </si>
  <si>
    <t>HI-PERF 4T 500 SC. 10W30 12B08L TOT  1SG</t>
  </si>
  <si>
    <t>HI-PERF 4T 300 20W40(SF) 12B08L TOT   SG</t>
  </si>
  <si>
    <t>HI-PERF 4T 300 SAE 40    12B08L TOT   SG</t>
  </si>
  <si>
    <t>HI-PERF 4T 700 SC. 10W40 12B08L TOT   SG</t>
  </si>
  <si>
    <t>PERFO HDX 300 15W40      3B5L   ELF  2SG</t>
  </si>
  <si>
    <t>RUBIA WORKS 4000 15W40   3B5L   TOT  1SG</t>
  </si>
  <si>
    <t>QUARTZ 9000 ENERGY 5W40  208L   TOT  1SG</t>
  </si>
  <si>
    <t>FF RNM TR FE3 B160101    208L   ELF   SG</t>
  </si>
  <si>
    <t>TRAX. AXLE 7 80W90       208L   TOT   SG</t>
  </si>
  <si>
    <t>LACTUCA LT 2 AP          20LJ   TOT  1SG</t>
  </si>
  <si>
    <t>LACTUCA LT 2 AP          208L   TOT  1SG</t>
  </si>
  <si>
    <t>RUBIA WORKS 4000 15W40   208L   TOT  3SG</t>
  </si>
  <si>
    <t>RUBIA WORKS 1000 15W40   200L   TOT   SG</t>
  </si>
  <si>
    <t>QUARTZ 9000FUT.GF6 0W20  12B1L  TOT   SG</t>
  </si>
  <si>
    <t>QUARTZ 9000FUT.GF6 0W20  3B4L   TOT   SG</t>
  </si>
  <si>
    <t>QUARTZ 9000FUT.GF6 0W20  208L   TOT   SG</t>
  </si>
  <si>
    <t>QUARTZ 9000FUT.GF6 5W30  208L   TOT   SG</t>
  </si>
  <si>
    <t>QUARTZ 7000FUT.GF6 5W30  12B1L  TOT   SG</t>
  </si>
  <si>
    <t>QUARTZ 7000FUT.GF6 5W30  208L   TOT   SG</t>
  </si>
  <si>
    <t>QUARTZ 9000 FUT.XT 5W30  12B1L  TOT  1SG</t>
  </si>
  <si>
    <t>QUARTZ 9000FUT.GF6 5W30  12B1L  TOT   SG</t>
  </si>
  <si>
    <t>QUARTZ 8000FUT.GF6 0W20  12B1L  TOT   SG</t>
  </si>
  <si>
    <t>DYNATRANS ACX 10W        20LJ   TOT  1SG</t>
  </si>
  <si>
    <t>DYNATRANS ACX 10W        208L   TOT  1SG</t>
  </si>
  <si>
    <t>TRACTELF KTR4 10W        208L   ELF  2SG</t>
  </si>
  <si>
    <t>DYNATRANS ACX 50         1000L  TOT  1SG</t>
  </si>
  <si>
    <t>DYNATRANS ACX 50         20LJ   TOT  1SG</t>
  </si>
  <si>
    <t>DYNATRANS ACX 50         208L   TOT  1SG</t>
  </si>
  <si>
    <t>DYNATRANS ACX 60         208L   TOT  1SG</t>
  </si>
  <si>
    <t>CARTER SH 320            208L   TOT   SG</t>
  </si>
  <si>
    <t>CARTER SH 320            20LJ   TOT   SG</t>
  </si>
  <si>
    <t>OSYRIS HLS 4             208L   TOT  1SG</t>
  </si>
  <si>
    <t>FF GWM EN D1 5W30        208L   TOT   SG</t>
  </si>
  <si>
    <t>NATERIA MWX 40           208L   TOT   SG</t>
  </si>
  <si>
    <t>QUARTZ EV-DHTF2          12B08L TOT   SG</t>
  </si>
  <si>
    <t>EVOL. 900 FTX SP 5W30    12B1L  ELF   SG</t>
  </si>
  <si>
    <t>EVOL. 900 FTX SP 5W30    208L   ELF   SG</t>
  </si>
  <si>
    <t>EVOL. 700 FTX SP 5W30    3B4L   ELF   SG</t>
  </si>
  <si>
    <t>EVOL. 700 FTX SP 5W30    12B1L  ELF   SG</t>
  </si>
  <si>
    <t>QUARTZ 5000FUT.GF6 10W30 3B4L   TOT   SG</t>
  </si>
  <si>
    <t>QUARTZ 5000FUT.GF6 10W30 12B1L  TOT   SG</t>
  </si>
  <si>
    <t>EVOL. DIESEL 700 10W30   3B4L   ELF   SG</t>
  </si>
  <si>
    <t>EVOL. DIESEL 700 10W30   12B1L  ELF   SG</t>
  </si>
  <si>
    <t>EVOL. DIESEL 700 10W30   208L   ELF   SG</t>
  </si>
  <si>
    <t>TIXO STAINLESS CO +22    208L   TXL   SG</t>
  </si>
  <si>
    <t>EVOL. 500 FTX SP 10W30   208L   ELF   SG</t>
  </si>
  <si>
    <t>EVOL. 500 FTX SP 10W30   3B4L   ELF   SG</t>
  </si>
  <si>
    <t>EVOL. 500 FTX SP 10W30   12B1L  ELF   SG</t>
  </si>
  <si>
    <t>EVOL. 500 FTX SP 10W30   3B5L   ELF   SG</t>
  </si>
  <si>
    <t>QUARTZ 9000FUT.XT 5W20   208L   TOT   SG</t>
  </si>
  <si>
    <t>MOTOR OIL FS 5W30 C4 DPF 3B5L   NIS  1SG</t>
  </si>
  <si>
    <t>MOTOR OIL FS 5W30 C4 DPF 208L   NIS  1SG</t>
  </si>
  <si>
    <t>TIXO STAINLESS 32        208L   TXL   SG</t>
  </si>
  <si>
    <t>QUARTZ 9000 COG SNPL0W20 3B5L   TOT   SG</t>
  </si>
  <si>
    <t>TRAX. DUAL 9 FE 75W90    208L   TOT   SG</t>
  </si>
  <si>
    <t>QUARTZ 9000FUT.XT 5W20   12B1L  TOT   SG</t>
  </si>
  <si>
    <t>CARTER 150               208L   TOT   SG</t>
  </si>
  <si>
    <t>CARTER 320               208L   TOT   SG</t>
  </si>
  <si>
    <t>CARTER 460               208L   TOT   SG</t>
  </si>
  <si>
    <t>CARTER 460               20LJ   TOT   SG</t>
  </si>
  <si>
    <t>CARTER 220               208L   TOT   SG</t>
  </si>
  <si>
    <t>EPONA Z 320              205L   MAR   SG</t>
  </si>
  <si>
    <t>VISGA 22                 205L   MAR   SG</t>
  </si>
  <si>
    <t>VISGA 22                 20L    MAR   SG</t>
  </si>
  <si>
    <t>EPONA Z 68               20L    MAR   SG</t>
  </si>
  <si>
    <t>VISGA 68                 205L   MAR   SG</t>
  </si>
  <si>
    <t>EPONA Z 220              205L   MAR   SG</t>
  </si>
  <si>
    <t>VISGA 32                 205L   MAR   SG</t>
  </si>
  <si>
    <t>EPONA Z 100              205L   MAR   SG</t>
  </si>
  <si>
    <t>EPONA Z 460              205L   MAR   SG</t>
  </si>
  <si>
    <t>EPONA Z 100              20L    MAR   SG</t>
  </si>
  <si>
    <t>EPONA Z 68               205L   MAR   SG</t>
  </si>
  <si>
    <t>DISOLA M 3015            205L   MAR   SG</t>
  </si>
  <si>
    <t>DISOLA W 15W40           205L   MAR   SG</t>
  </si>
  <si>
    <t>VISGA 100                205L   MAR   SG</t>
  </si>
  <si>
    <t>PRESLIA 68               18LP   TOT   SG</t>
  </si>
  <si>
    <t>EPONA Z 150              20L    MAR   SG</t>
  </si>
  <si>
    <t>EPONA Z 220              20L    MAR   SG</t>
  </si>
  <si>
    <t>EPONA Z 320              20L    MAR   SG</t>
  </si>
  <si>
    <t>EPONA Z 460              20L    MAR   SG</t>
  </si>
  <si>
    <t>VISGA 100                20L    MAR   SG</t>
  </si>
  <si>
    <t>VISGA 150                20L    MAR   SG</t>
  </si>
  <si>
    <t>VISGA 32                 20L    MAR   SG</t>
  </si>
  <si>
    <t>VISGA 68                 20L    MAR   SG</t>
  </si>
  <si>
    <t>DISOLA MT 40             205L   MAR   SG</t>
  </si>
  <si>
    <t>AURELIA TI 3040          205L   MAR   SG</t>
  </si>
  <si>
    <t>AURELIA TI 3030          205L   MAR   SG</t>
  </si>
  <si>
    <t>EQUIVIS ZS 46            208L   TOT   SG</t>
  </si>
  <si>
    <t>PRESLIA 100              208L   TOT   SG</t>
  </si>
  <si>
    <t>PRESLIA 32               208L   TOT   SG</t>
  </si>
  <si>
    <t>PRESLIA 46               208L   TOT   SG</t>
  </si>
  <si>
    <t>DACNIS 100               208L   TOT   SG</t>
  </si>
  <si>
    <t>DACNIS 150               208L   TOT   SG</t>
  </si>
  <si>
    <t>RUBIA TIR 8600 10W40     208L   TOT   SG</t>
  </si>
  <si>
    <t>DACNIS 100               20LJ   TOT   SG</t>
  </si>
  <si>
    <t>ATLANTA MARINE D 3005    1000L  MAR   SG</t>
  </si>
  <si>
    <t>AURELIA TI 3030          1000L  MAR   SG</t>
  </si>
  <si>
    <t>AURELIA TI 3040          1000L  MAR   SG</t>
  </si>
  <si>
    <t>AURELIA TI 4030          1000L  MAR   SG</t>
  </si>
  <si>
    <t>AURELIA TI 4040          1000L  MAR   SG</t>
  </si>
  <si>
    <t>DISOLA M 3015            1000L  MAR   SG</t>
  </si>
  <si>
    <t>DISOLA M 4015            1000L  MAR   SG</t>
  </si>
  <si>
    <t>TALUSIA LS 25            1000L  MAR   SG</t>
  </si>
  <si>
    <t>TALUSIA LS 40            205L   MAR  1SG</t>
  </si>
  <si>
    <t>AURELIA TI 4020          205L   MAR  1SG</t>
  </si>
  <si>
    <t>AURELIA TI 4020          1000L  MAR  1SG</t>
  </si>
  <si>
    <t>AURELIA TI 3020          205L   MAR   SG</t>
  </si>
  <si>
    <t>AURELIA TI 3020          1000L  MAR   SG</t>
  </si>
  <si>
    <t>TALUSIA HR 70            1000L  MAR  1SG</t>
  </si>
  <si>
    <t>TALUSIA HR 70            205L   MAR  1SG</t>
  </si>
  <si>
    <t>TALUSIA UNIVERSAL        1000L  MAR  1SG</t>
  </si>
  <si>
    <t>DACNIS 150               20LJ   TOT   SG</t>
  </si>
  <si>
    <t>VISGA 15                 20L    MAR  1SG</t>
  </si>
  <si>
    <t>VISGA 15                 205L   MAR   SG</t>
  </si>
  <si>
    <t>PRESLIA 32               20LJ   TOT   SG</t>
  </si>
  <si>
    <t>ELFMATIC G3              20LJ   ELF   SG</t>
  </si>
  <si>
    <t>CARTER 150               20LJ   TOT   SG</t>
  </si>
  <si>
    <t>CARTER 100               208L   TOT   SG</t>
  </si>
  <si>
    <t>CARTER 100               20LJ   TOT   SG</t>
  </si>
  <si>
    <t>CARTER 220               20LJ   TOT   SG</t>
  </si>
  <si>
    <t>CARTER 68                208L   TOT   SG</t>
  </si>
  <si>
    <t>AURELIA LNG 40           205L   MAR   SG</t>
  </si>
  <si>
    <t>AZOLLA ZS 68             1000L  TOT   SG</t>
  </si>
  <si>
    <t>DYNATRANS MPV            1000L  TOT   SG</t>
  </si>
  <si>
    <t>CARTER EP 150            1000L  TOT   SG</t>
  </si>
  <si>
    <t>CARTER EP 220            208L   TOT   SG</t>
  </si>
  <si>
    <t>CIRKAN RO 220            1000L  TOT   SG</t>
  </si>
  <si>
    <t>CARTER EP 320            1000L  TOT   SG</t>
  </si>
  <si>
    <t>TRANSTEC 5 80W90         1000L  TOT   SG</t>
  </si>
  <si>
    <t>TRANSTEC 5 85W140        1000L  TOT   SG</t>
  </si>
  <si>
    <t>RUBIA WORKS 1000 15W40   FXTANK TOT   SG</t>
  </si>
  <si>
    <t>RUBIA WORKS 1000 15W40   1000L  TOT   SG</t>
  </si>
  <si>
    <t>DYNATRANS GEA 680        1000L  TOT   SG</t>
  </si>
  <si>
    <t>PNEUMA 150               208L   TOT   SG</t>
  </si>
  <si>
    <t>PNEUMA 100               208L   TOT   SG</t>
  </si>
  <si>
    <t>RUBIA TIR 7900 FE 10W30  1000L  TOT  1SG</t>
  </si>
  <si>
    <t>RUBIA WORKS 4000 15W40   1000L  TOT  3SG</t>
  </si>
  <si>
    <t>DYNATRANS ACX 10W30      1000L  TOT   SG</t>
  </si>
  <si>
    <t>DYNATRANS ACX 10W        FXTANK TOT   SG</t>
  </si>
  <si>
    <t>CARTER SH 220            208L   TOT   SG</t>
  </si>
  <si>
    <t>CARTER SH 320            1000L  TOT   SG</t>
  </si>
  <si>
    <t>ADBLUE (INCO)            1000L  TOT   SG</t>
  </si>
  <si>
    <t>AZOLLA ZS 68             FXTANK TOT   SG</t>
  </si>
  <si>
    <t>AURELIA TI 4040          FXTANK MAR   SG</t>
  </si>
  <si>
    <t>DYNATRANS AC 50          FXTANK TOT   SG</t>
  </si>
  <si>
    <t>DYNATRANS AC 30          FXTANK TOT   SG</t>
  </si>
  <si>
    <t>RUBIA WORKS 4000 15W40   FXTANK TOT  3SG</t>
  </si>
  <si>
    <t>EQUIVIS ZS 100           1000L  TOT   SG</t>
  </si>
  <si>
    <t>EQUIVIS ZS 68            20LJ   TOT   SG</t>
  </si>
  <si>
    <t>ELFOLNA DS 68            18LP   ELF   SG</t>
  </si>
  <si>
    <t>GEARELF 5 80W90          18LP   ELF   SG</t>
  </si>
  <si>
    <t>ELFOLNA DS 46            20LJ   ELF   SG</t>
  </si>
  <si>
    <t>ELFOLNA DS 68            20LJ   ELF   SG</t>
  </si>
  <si>
    <t>AZOLLA ZS 22             20LJ   TOT   SG</t>
  </si>
  <si>
    <t>DYNATRANS DA 85W140      20LJ   TOT   SG</t>
  </si>
  <si>
    <t>EQUIVIS ZS 68            1000L  TOT   SG</t>
  </si>
  <si>
    <t>RUBIA TIR 7400 15W40     18LP   TOT   SG</t>
  </si>
  <si>
    <t>CARTER EP 320            20LJ   TOT   SG</t>
  </si>
  <si>
    <t>POWERLUBE HYDRAULIC 46   200L   TMB   SG</t>
  </si>
  <si>
    <t>MOTO 4 20W40             24B07LMELF  1SG</t>
  </si>
  <si>
    <t>DACNIS VS 46             20LJ   TOT   SG</t>
  </si>
  <si>
    <t>EQUIVIS ZS 100           208L   TOT   SG</t>
  </si>
  <si>
    <t>AZOLLA ZS 46             208L   TOT   SG</t>
  </si>
  <si>
    <t>AZOLLA AF 68             208L   TOT   SG</t>
  </si>
  <si>
    <t>HYDRELF DS 68            208L   ELF   SG</t>
  </si>
  <si>
    <t>NATERIA MH 40            208L   TOT   SG</t>
  </si>
  <si>
    <t>TRACTELF BF 16           208L   ELF   SG</t>
  </si>
  <si>
    <t>RUBIA CF 2 40            208L   TOT   SG</t>
  </si>
  <si>
    <t>GEARELF 5 85W140         208L   ELF   SG</t>
  </si>
  <si>
    <t>CIRKAN RO 220            208L   TOT   SG</t>
  </si>
  <si>
    <t>DROSERA MS 220           208L   TOT   SG</t>
  </si>
  <si>
    <t>PRESLIA GT 32            208L   TOT   SG</t>
  </si>
  <si>
    <t>VENT VERT 10W40          208L   ELF   SG</t>
  </si>
  <si>
    <t>PRESLIA GT 46            208L   TOT   SG</t>
  </si>
  <si>
    <t>VENT VERT 10W50 SM       208L   ELF   SG</t>
  </si>
  <si>
    <t>QUARTZ 5000 SN 20W50     208L   TOT   SG</t>
  </si>
  <si>
    <t>QUARTZ 5000 SN 15W50     208L   TOT   SG</t>
  </si>
  <si>
    <t>FLUIDMATIC CVT MV        208L   TOT   SG</t>
  </si>
  <si>
    <t>DACNIS VS 32             208L   TOT   SG</t>
  </si>
  <si>
    <t>NATERIA MJ 40            208L   TOT   SG</t>
  </si>
  <si>
    <t>EVOL. 700 FT 10W40       208L   ELF  2SG</t>
  </si>
  <si>
    <t>EVOL. 700 FT 15W50       208L   ELF  2SG</t>
  </si>
  <si>
    <t>DYNATRANS DA 85W90       1000L  TOT   SG</t>
  </si>
  <si>
    <t>VALONA MS 5030 CL        208L   TOT   SG</t>
  </si>
  <si>
    <t>VALONA MS 7023 HC        208L   TOT   SG</t>
  </si>
  <si>
    <t>VALONA MS 5020 HC        208L   TOT   SG</t>
  </si>
  <si>
    <t>TRANSTEC 4 85W140        18LP   TOT   SG</t>
  </si>
  <si>
    <t>RUBIA FLEET HD200 SAE 40 18LP   TOT   SG</t>
  </si>
  <si>
    <t>NATERIA MP 40            208L   TOT   SG</t>
  </si>
  <si>
    <t>RUBIA TIR 7400 20W50     208L   TOT   SG</t>
  </si>
  <si>
    <t>QUARTZ 5000 SN 15W40     208L   TOT   SG</t>
  </si>
  <si>
    <t>RUBIA FLEET HD200 SAE10W 1000L  TOT   SG</t>
  </si>
  <si>
    <t>RUBIA FLEET HD200 SAE 30 1000L  TOT   SG</t>
  </si>
  <si>
    <t>QUARTZ 3500 SUPER 20W50  4B5L   TOT  1SG</t>
  </si>
  <si>
    <t>RUBIA OPT.1100 15W40     1000L  TOT   SG</t>
  </si>
  <si>
    <t>QUARTZ 7000 SN 10W40     1000L  TOT   SG</t>
  </si>
  <si>
    <t>NEPTUNA 2T SUPER SPORT   208L   TOT   SG</t>
  </si>
  <si>
    <t>RUBIA FLEET HD 500 15W40 18LP   TOT  1SG</t>
  </si>
  <si>
    <t>RUBIA WORKS 4000 15W40   1000L  TOT   SG</t>
  </si>
  <si>
    <t>RUBIA FLEET HD 300 15W40 18LP   TOT  1SG</t>
  </si>
  <si>
    <t>MOTOR OIL FS 0W20 SN/GF5 208L   NIS   SG</t>
  </si>
  <si>
    <t>STAR MAX FE 10W30        1000L  TOT   SG</t>
  </si>
  <si>
    <t>STAR MAX FE 10W30        208L   TOT   SG</t>
  </si>
  <si>
    <t>RUBIA FLEET HD 300 20W50 12B1L  TOT   SG</t>
  </si>
  <si>
    <t>HBF 4                    16B05L TOT   SG</t>
  </si>
  <si>
    <t>PROSYLVA CHAIN EXPERT    20LJ   TOT   SG</t>
  </si>
  <si>
    <t>PERFO HDX 500 15W40      12B1L  ELF   SG</t>
  </si>
  <si>
    <t>PERFO HDX 500 15W40      3B5L   ELF   SG</t>
  </si>
  <si>
    <t>QUARTZ INEO MC3 5W30     12B1L  TOT   SG</t>
  </si>
  <si>
    <t>RUBIA FLEET HD 300 15W40 12B1L  TOT   SG</t>
  </si>
  <si>
    <t>QUARTZ 9000 5W40         3B4L   TOT   SG</t>
  </si>
  <si>
    <t>RUBIA TIR 7400 10W40     20LJ   TOT   SG</t>
  </si>
  <si>
    <t>QUARTZ 5000 SN 20W50     12B1L  TOT   SG</t>
  </si>
  <si>
    <t>QUARTZ 5000 SN 15W50     3B5L   TOT  1SG</t>
  </si>
  <si>
    <t>FLUIDMATIC LV MV         3B4L   TOT   SG</t>
  </si>
  <si>
    <t>FLUIDMATIC LV MV         20LJ   TOT   SG</t>
  </si>
  <si>
    <t>TRANSTEC 5 80W90         3B4L   TOT   SG</t>
  </si>
  <si>
    <t>GEARELF 5 80W90          3B4L   ELF  2SG</t>
  </si>
  <si>
    <t>GEARELF 5 85W140         3B4L   ELF  2SG</t>
  </si>
  <si>
    <t>ELFMATIC DIII MV         208L   ELF   SG</t>
  </si>
  <si>
    <t>ELFMATIC DIII MV         12B1L  ELF  2SG</t>
  </si>
  <si>
    <t>ELFMATIC MV              12B1L  ELF  2SG</t>
  </si>
  <si>
    <t>ELFMATIC LV MV           3B4L   ELF   SG</t>
  </si>
  <si>
    <t>EVOL. 700 FT 10W40       12B1L  ELF  2SG</t>
  </si>
  <si>
    <t>EVOL. 500 FT 15W40       3B5L   ELF  3SG</t>
  </si>
  <si>
    <t>EVOL. 900 FTA 5W40       12B1L  ELF  2SG</t>
  </si>
  <si>
    <t>MOTO 4 GOLD 10W40        12B1L  ELF  2SG</t>
  </si>
  <si>
    <t>TRANSTEC 4 85W140        3B4L   TOT   SG</t>
  </si>
  <si>
    <t>RUBIA FLEET HD200 SAE 40 3B5L   TOT  1SG</t>
  </si>
  <si>
    <t>RUBIA FLEET HD 200 20W40 3B5L   TOT  1SG</t>
  </si>
  <si>
    <t>HI-PERF 4T 500 20W50(SL) 12B1L  TOT   SG</t>
  </si>
  <si>
    <t>HI-PERF 4T 500 SC. 20W40 12B08L TOT  1SG</t>
  </si>
  <si>
    <t>QUARTZ D. 3000 SAE 40    12B1L  TOT   SG</t>
  </si>
  <si>
    <t>HI-PERF 4T 700 SC. 10W40 12B1L  TOT   SG</t>
  </si>
  <si>
    <t>HI-PERF 4T 700 10W40     12B08L TOT   SG</t>
  </si>
  <si>
    <t>PERFO HDX 300 15W40      12B1L  ELF  1SG</t>
  </si>
  <si>
    <t>QUARTZ 9000 ENERGY 5W40  1000L  TOT  1SG</t>
  </si>
  <si>
    <t>ELFMATIC LV MV           20LJ   ELF  1SG</t>
  </si>
  <si>
    <t>PNEUMA 320               20L    TOT   SG</t>
  </si>
  <si>
    <t>TRAX. AXLE 7 85W140      20LJ   TOT   SG</t>
  </si>
  <si>
    <t>RUBIA WORKS 4000 15W40   20LJ   TOT  3SG</t>
  </si>
  <si>
    <t>RUBIA WORKS 4000 15W40   3B5L   TOT  3SG</t>
  </si>
  <si>
    <t>TRAX. AXLE 8 85W140      1000L  TOT   SG</t>
  </si>
  <si>
    <t>TRAX. AXLE 8 85W140      208L   TOT   SG</t>
  </si>
  <si>
    <t>QUARTZ 9000FUT.XT 5W20   3B4L   TOT  1SG</t>
  </si>
  <si>
    <t>QUARTZ 9000 FUT.XT 5W30  3B4L   TOT  1SG</t>
  </si>
  <si>
    <t>EVOL. 900 USX 5W30       12B1L  ELF   SG</t>
  </si>
  <si>
    <t>EVOL. 900 USX 5W30       3B4L   ELF   SG</t>
  </si>
  <si>
    <t>QUARTZ 9000FUT.FGC 5W30  208L   TOT  1SG</t>
  </si>
  <si>
    <t>QUARTZ 9000FUT.FGC 5W30  12B1L  TOT  1SG</t>
  </si>
  <si>
    <t>PERF. PRO 700 20W50      208L   ELF   SG</t>
  </si>
  <si>
    <t>CARTER SH 680            20LJ   TOT   SG</t>
  </si>
  <si>
    <t>QUARTZ 8000FUT.GF6 5W30  3B4L   TOT   SG</t>
  </si>
  <si>
    <t>TIXO STAINLESS CO 22     208L   TXL   SG</t>
  </si>
  <si>
    <t>QUARTZ INEO HZX 5W30     208L   TOT   SG</t>
  </si>
  <si>
    <t>HI-PERF 2T 700           12B1L  TOT  1SG</t>
  </si>
  <si>
    <t>EVOL. 900 FTX SP 0W20    12B1L  ELF   SG</t>
  </si>
  <si>
    <t>EVOL. 900 FTX SP 0W20    3B4L   ELF   SG</t>
  </si>
  <si>
    <t>QUARTZ 5000FUT.GF6 10W30 208L   TOT   SG</t>
  </si>
  <si>
    <t>DYNATRANS MPX            208L   TOT   SG</t>
  </si>
  <si>
    <t>QUARTZ 9000FUT.XT 5W20   20LJ   TOT   SG</t>
  </si>
  <si>
    <t>MOTOR OIL FS 5W30 SP/GF6 208L   NIS   SG</t>
  </si>
  <si>
    <t>MOTOR OIL SS 10W40 A3/B4 208L   NIS  2SG</t>
  </si>
  <si>
    <t>OSYRIS HF 5000           208L   TOT   SG</t>
  </si>
  <si>
    <t>MOTOR OIL GF6 5W30       3B5L   MIT   SG</t>
  </si>
  <si>
    <t>LISSOLFIX APZ 2090       172K   TXL   SG</t>
  </si>
  <si>
    <t>PERF. PRO 700 20W50      25LJ   ELF   SG</t>
  </si>
  <si>
    <t>ATLANTA MARINE D 3005    BARGE  MAR   SG</t>
  </si>
  <si>
    <t>AURELIA TI 3030          BARGE  MAR   SG</t>
  </si>
  <si>
    <t>AURELIA TI 4030          BARGE  MAR   SG</t>
  </si>
  <si>
    <t>TALUSIA LS 40            BARGE  MAR   SG</t>
  </si>
  <si>
    <t>AURELIA TI 4020          BARGE  MAR   SG</t>
  </si>
  <si>
    <t>TALUSIA HR 70            BARGE  MAR  1SG</t>
  </si>
  <si>
    <t>TALUSIA UNIVERSAL 100    BARGE  MAR  1SG</t>
  </si>
  <si>
    <t>TALUSIA UNIVERSAL        BARGE  MAR  1SG</t>
  </si>
  <si>
    <t>205PCUU_H_SG             PGEN         SG</t>
  </si>
  <si>
    <t>103HDNN_H_SG             PGEN         SG</t>
  </si>
  <si>
    <t>AZOLLA ZS 68             1000L  TOT S SG</t>
  </si>
  <si>
    <t>Sum of Total Value</t>
  </si>
  <si>
    <t>Total Value</t>
  </si>
  <si>
    <t>ZL01</t>
  </si>
  <si>
    <t>EQUIVIS ZS 15            208L   TOT C</t>
  </si>
  <si>
    <t>CARTER SH 460            20L    TOT C</t>
  </si>
  <si>
    <t>KASSILLA GMP 220         208L   TOT C</t>
  </si>
  <si>
    <t>RUBIA TIR 9200 FE 5W30   20L    TOT C</t>
  </si>
  <si>
    <t>CERAN MS                 180K   TOT C</t>
  </si>
  <si>
    <t>ALTIS SH 2               18K    TOT C</t>
  </si>
  <si>
    <t>AURELIA XL 3030          ASFUTK</t>
  </si>
  <si>
    <t>RUBIA TIR 8900 10W40     208L   TOT C</t>
  </si>
  <si>
    <t>CERAN AD PLUS            18K    TOT C</t>
  </si>
  <si>
    <t>RUBIA TIR 8900 10W40     20L    TOT C</t>
  </si>
  <si>
    <t>MULTIS COMPLEX EP 2      24T04K TOT C1</t>
  </si>
  <si>
    <t>MULTIS EP 3              24T04K TOT C1</t>
  </si>
  <si>
    <t>ALTIS EM 2               24T04K TOT C1</t>
  </si>
  <si>
    <t>ZF ECOFLUID M            20L    ZF  C</t>
  </si>
  <si>
    <t>ZF ECOFLUID M            208L   ZF  C</t>
  </si>
  <si>
    <t>CERAN XM 220             18K    TOT C</t>
  </si>
  <si>
    <t>CERAN XM 220             24T042KTOT C</t>
  </si>
  <si>
    <t>QUARTZ INEO L LIFE 5W30  208L   TOT C</t>
  </si>
  <si>
    <t>CERAN XM 460             180K   TOT C</t>
  </si>
  <si>
    <t>CERAN XM 460             18K    TOT C</t>
  </si>
  <si>
    <t>NEVASTANE SH 32          208L   TOT C</t>
  </si>
  <si>
    <t>NEVASTANE SH 46          20L    TOT C</t>
  </si>
  <si>
    <t>NEVASTANE SH 68          20L    TOT C</t>
  </si>
  <si>
    <t>NEVASTANE EP 220         20L    TOT C</t>
  </si>
  <si>
    <t>NEVASTANE EP 220         208L   TOT C</t>
  </si>
  <si>
    <t>MULTIS COMPLEX SHD 460   17K    TOT C</t>
  </si>
  <si>
    <t>RUBIA TIR 9900 10W40     208L   TOT C</t>
  </si>
  <si>
    <t>FLUIDMATIC DCT MV        60L    TOT C</t>
  </si>
  <si>
    <t>QUARTZ INEO MDC 5W30     208L   TOT C</t>
  </si>
  <si>
    <t>CARTER SG 680            208L   TOT C</t>
  </si>
  <si>
    <t>CARTER SG 220            20L    TOT C</t>
  </si>
  <si>
    <t>FINAVESTAN A 80 B        208L   TOT C1</t>
  </si>
  <si>
    <t>FINAVESTAN A 180 B       208L   TOT C1</t>
  </si>
  <si>
    <t>AGRICOOL OAT 0           20L    CLA C</t>
  </si>
  <si>
    <t>CERAN XM 220 (LS)        24T042KTOT C</t>
  </si>
  <si>
    <t>QUARTZ INEO FDE 0W30     20L    TOT C</t>
  </si>
  <si>
    <t>NEPTUNA 2T SUPER SPORT   3B5L   TOT C1</t>
  </si>
  <si>
    <t>RUBIA TIR 8900 10W40     3B5L   TOT C1</t>
  </si>
  <si>
    <t>NEPTUNA 2T SUPER SPORT   12B1L  TOT C</t>
  </si>
  <si>
    <t>QUARTZ INEO FIRST 0W30   3B5L   TOT C1</t>
  </si>
  <si>
    <t>QUARTZ 9000 NFC 5W30     3B5L   TOT C</t>
  </si>
  <si>
    <t>QUARTZ INEO MDC 5W30     3B5L   TOT C1</t>
  </si>
  <si>
    <t>TRAX. AXLE 8 75W90       20L    TOT C</t>
  </si>
  <si>
    <t>TRAX. AXLE 7 80W90       12B1L  TOT C</t>
  </si>
  <si>
    <t>QUARTZ 7000 10W40 (SN)   3B4L   TOT C</t>
  </si>
  <si>
    <t>TRAX. AXLE 9 80W90       208L   TOT C</t>
  </si>
  <si>
    <t>TRAX. DUAL 8 FE 80W90    20L    TOT C</t>
  </si>
  <si>
    <t>LHM PLUS                 12B1L  TOT Z1</t>
  </si>
  <si>
    <t>QUARTZ 9000FUT.FGC 5W30  3B5L   TOT C1</t>
  </si>
  <si>
    <t>CARTER SH 1500           208L   TOT C</t>
  </si>
  <si>
    <t>DACNIS SH 46             208L   TOT C</t>
  </si>
  <si>
    <t>QUARTZ INEO C3 5W40      3B5L   TOT C1</t>
  </si>
  <si>
    <t>EVOL. 900 FT 0W40        3B5L   ELF C1</t>
  </si>
  <si>
    <t>EXXON___APE_CORE150_150N PACKED     1 SG</t>
  </si>
  <si>
    <t>ZL03</t>
  </si>
  <si>
    <t>CONCENTRE TURB.PRESLIA   208L   TOT C</t>
  </si>
  <si>
    <t>EQUIVIS ZS 15            20L    TOT C</t>
  </si>
  <si>
    <t>CYL C 460                208L   TOT C</t>
  </si>
  <si>
    <t>AZOLLA ZS 22             20L    TOT C</t>
  </si>
  <si>
    <t>DACNIS SH 46             20L    TOT C</t>
  </si>
  <si>
    <t>DACNIS SH 68             20L    TOT C</t>
  </si>
  <si>
    <t>DACNIS SH 32             208L   TOT C</t>
  </si>
  <si>
    <t>QUARTZ 9000 5W40         20L    TOT C</t>
  </si>
  <si>
    <t>JARYTHERM DBT            200K   TOT C</t>
  </si>
  <si>
    <t>JET MARINE ROUGE         18K    TOT C</t>
  </si>
  <si>
    <t>MULTIS EP 1              24T04K TOT C1</t>
  </si>
  <si>
    <t>MULTIS COMPLEX HV 2      24T04K TOT C1</t>
  </si>
  <si>
    <t>MULTIS COMPLEX S2A       24T04K TOT C1</t>
  </si>
  <si>
    <t>MULTIS EP 2              180K   TOT   AE</t>
  </si>
  <si>
    <t>FINASOL MF               20L    TOT C</t>
  </si>
  <si>
    <t>CONC. PNEUMA J100016     208L   TOT C</t>
  </si>
  <si>
    <t>CERAN XM 220             180K   TOT C</t>
  </si>
  <si>
    <t>QUARTZ INEO L LIFE 5W30  20L    TOT C</t>
  </si>
  <si>
    <t>NEVASTANE XMF 2          16K    TOT C</t>
  </si>
  <si>
    <t>NEVASTANE EP 320         208L   TOT C</t>
  </si>
  <si>
    <t>HYDRANSAFE FR EHC        230K   TOT C</t>
  </si>
  <si>
    <t>QUARTZ INEO FDE 0W30     208L   TOT C</t>
  </si>
  <si>
    <t>MULTIS COMPLEX HV 2 MOLY 180K   TOT T AE</t>
  </si>
  <si>
    <t>MULTIS COMPLEX EP 2      180K+L TOT T AE</t>
  </si>
  <si>
    <t>MULTIS COMPLEX HV 2      180K   TOT T AE</t>
  </si>
  <si>
    <t>QUARTZ INEO HTC 5W30     208L   TOT C</t>
  </si>
  <si>
    <t>MULTIS COMPLEX HV 2 MOLY 180K+L TOT T AE</t>
  </si>
  <si>
    <t>MULTIS COMPLEX EP 2      18K    TOT T1AE</t>
  </si>
  <si>
    <t>MULTIS EP 0              18K    TOT Y AE</t>
  </si>
  <si>
    <t>MULTIS EP 2              18K    TOT Y AE</t>
  </si>
  <si>
    <t>MULTIS MS 2              18K    TOT   AE</t>
  </si>
  <si>
    <t>QUARTZ 9000 ENERGY 5W40  3B5L   TOT C1</t>
  </si>
  <si>
    <t>FLUIDMATIC XLD FE        208L   TOT C</t>
  </si>
  <si>
    <t>QUARTZ 9000 NFC 5W30     208L   TOT C</t>
  </si>
  <si>
    <t>QUARTZ 9000 NFC 5W30     12B1L  TOT C</t>
  </si>
  <si>
    <t>QUARTZ INEO C3 5W40      12B1L  TOT C</t>
  </si>
  <si>
    <t>QUARTZ INEO L LIFE 5W30  12B1L  TOT C</t>
  </si>
  <si>
    <t>SCOOTER 4 MAXI CITY 5W40 12B1L  ELF C</t>
  </si>
  <si>
    <t>MOTO FORK OIL 20W        16B05L ELF C</t>
  </si>
  <si>
    <t>QUARTZ 7000 10W40 (SN)   3B5L   TOT C1</t>
  </si>
  <si>
    <t>TRAX. GEAR 9 FE 75W80    20L    TOT C</t>
  </si>
  <si>
    <t>TRAX. DUAL 9 FE 75W90    12B1L  TOT C</t>
  </si>
  <si>
    <t>ORIGINAL OIL SUPDPF 0W30 3B5L   MAZ C1</t>
  </si>
  <si>
    <t>EVOL. FULLTECH APX 0W20  3B5L   ELF C1</t>
  </si>
  <si>
    <t>QUARTZ INEO HTC 5W30     3B5L   TOT C1</t>
  </si>
  <si>
    <t>QUARTZ INEO HTC 5W30     12B1L  TOT C</t>
  </si>
  <si>
    <t>QUARTZ INEO HKS 0W30     3B5L   TOT C1</t>
  </si>
  <si>
    <t>COPAL OGL 0              180K   TOT T AE</t>
  </si>
  <si>
    <t>COPAL OGL 2              18K    TOT T AE</t>
  </si>
  <si>
    <t>TURBOCOOL READYMIX       3B4L   TOT   MY</t>
  </si>
  <si>
    <t>TURBOCOOL READYMIX       12B1L  TOT   MY</t>
  </si>
  <si>
    <t>GLACELF AUTO SUPRA       208L   TOT   MY</t>
  </si>
  <si>
    <t>QUARTZ INEO X.DYN.0W20   3B5L   TOT C1</t>
  </si>
  <si>
    <t>HI-PERF EV DRIVE MP 7.0  12B1L  TOT C</t>
  </si>
  <si>
    <t>AGRIMOT PROTEC 10W40     3B5L   CLA C1</t>
  </si>
  <si>
    <t>COOLELF HD N-OAT         208L   TOT   MY</t>
  </si>
  <si>
    <t>CARTER SY 220            20L    TOT C</t>
  </si>
  <si>
    <t>CARTER SY 320            20L    TOT C</t>
  </si>
  <si>
    <t>RUBIA TIR 8600 10W40     20L    TOT C</t>
  </si>
  <si>
    <t>LUNARIA FR 32            20L    TOT C</t>
  </si>
  <si>
    <t>LUNARIA SK 55            20L    TOT C</t>
  </si>
  <si>
    <t>CARTER EP 680            20L    TOT C</t>
  </si>
  <si>
    <t>DACNIS SH 32             20L    TOT C</t>
  </si>
  <si>
    <t>LUNARIA FR 46            20L    TOT C</t>
  </si>
  <si>
    <t>LUNARIA FR 68            20L    TOT C</t>
  </si>
  <si>
    <t>PLANETELF ACD 32         20L    TOT C</t>
  </si>
  <si>
    <t>PLANETELF ACD 46         20L    TOT C</t>
  </si>
  <si>
    <t>PLANETELF ACD 68         20L    TOT C</t>
  </si>
  <si>
    <t>PLANETELF ACD 100 FY     20L    TOT C</t>
  </si>
  <si>
    <t>CARTER SH 460            208L   TOT C</t>
  </si>
  <si>
    <t>PLANETELF ACD 150 FY     20L    TOT C</t>
  </si>
  <si>
    <t>PLANETELF ACD 220 FY     20L    TOT C</t>
  </si>
  <si>
    <t>ELFMATIC G3              20L    ELF C</t>
  </si>
  <si>
    <t>TRANSELF TYP B80W90      20L    ELF C</t>
  </si>
  <si>
    <t>MULTIS COMPLEX EP 2      18K    TOT C</t>
  </si>
  <si>
    <t>ALTIS EM 2               18K    TOT C</t>
  </si>
  <si>
    <t>MULTIS COMPLEX S2A       18K    TOT C</t>
  </si>
  <si>
    <t>CAPRANO TDI 15W40        20L    TOT C1</t>
  </si>
  <si>
    <t>NEPTUNA 2T SUPER SPORT   20L    TOT C</t>
  </si>
  <si>
    <t>LUNARIA SH 68            20L    TOT C</t>
  </si>
  <si>
    <t>CARTER SY 150            20L    TOT C</t>
  </si>
  <si>
    <t>AEROHYDRAULIC 520        20L    TOT C1</t>
  </si>
  <si>
    <t>DACNIS 46                20L    TOT C</t>
  </si>
  <si>
    <t>DACNIS 68                20L    TOT C</t>
  </si>
  <si>
    <t>DACNIS 150               20L    TOT C</t>
  </si>
  <si>
    <t>BIOHYDRAN TMP 46         208L   TOT C1</t>
  </si>
  <si>
    <t>VISGA 22                 20L    MAR C</t>
  </si>
  <si>
    <t>EQUIVIS XLT 15           20L    TOT C</t>
  </si>
  <si>
    <t>EPONA SA 220             20L    MAR C</t>
  </si>
  <si>
    <t>EPONA SA 320             20L    MAR C</t>
  </si>
  <si>
    <t>PRIMERIA LPG 150         20L    MAR C</t>
  </si>
  <si>
    <t>BARELF AL 100            20L    MAR C</t>
  </si>
  <si>
    <t>BARELF SM 46             20L    MAR C</t>
  </si>
  <si>
    <t>BARELF SM 68             20L    MAR C</t>
  </si>
  <si>
    <t>BARELF CH 100            20L    MAR C</t>
  </si>
  <si>
    <t>BARELF CH 68             20L    MAR C1</t>
  </si>
  <si>
    <t>BIOHYDRAN TMP 100        208L   TOT C</t>
  </si>
  <si>
    <t>BIONEPTAN 100            208L   MAR C</t>
  </si>
  <si>
    <t>BIONEPTAN 150            208L   MAR C</t>
  </si>
  <si>
    <t>BIONEPTAN 220            208L   MAR C</t>
  </si>
  <si>
    <t>PRIMERIA LPG 150         205L   MAR C</t>
  </si>
  <si>
    <t>BIOADHESIVE PLUS         18K    TOT C</t>
  </si>
  <si>
    <t>BIOMULTIS EP 2           18K    TOT C</t>
  </si>
  <si>
    <t>BIOMULTIS EP 2           180K   TOT C</t>
  </si>
  <si>
    <t>CARTER BIO 100           208L   TOT C</t>
  </si>
  <si>
    <t>FINASOL MF               200L   TOT C</t>
  </si>
  <si>
    <t>RUBIA TIR 9900 10W40     20L    TOT C</t>
  </si>
  <si>
    <t>BIONEPTAN HT 100         205L   MAR C</t>
  </si>
  <si>
    <t>BIO OG+                  18K    TOT C</t>
  </si>
  <si>
    <t>MULTIS EP 1              18K    TOT Y AE</t>
  </si>
  <si>
    <t>MULTIS EP 3              18K    TOT Y AE</t>
  </si>
  <si>
    <t>CARTER EP 220            208L   TOT C</t>
  </si>
  <si>
    <t>CARTER SH 150            208L   TOT C</t>
  </si>
  <si>
    <t>MULTIS EP 1              180K   TOT   AE</t>
  </si>
  <si>
    <t>MULTIS EP 0              180K   TOT   AE</t>
  </si>
  <si>
    <t>CERAN XS 40 MOLY         50K    TOT C</t>
  </si>
  <si>
    <t>CERAN XS 40 MOLY         180K   TOT C</t>
  </si>
  <si>
    <t>EQUIVIS AF 46            208L   TOT C</t>
  </si>
  <si>
    <t>EQUIVIS AF 68            208L   TOT C</t>
  </si>
  <si>
    <t>RUBIA OPT.1100 FE 10W30  1000L  TOT   SG</t>
  </si>
  <si>
    <t>MULTIS MINE 680-1        180K   TOT T AE</t>
  </si>
  <si>
    <t>CARTER SH 320            1000L  TOT W</t>
  </si>
  <si>
    <t>QUARTZ INEO L LIFE 5W30  3B5L   TOT C1</t>
  </si>
  <si>
    <t>QUARTZ INEO C1 5W30      3B5L   TOT C1</t>
  </si>
  <si>
    <t>SPIRIT 5000              210L   TOT   GB</t>
  </si>
  <si>
    <t>DACNIS SH 100            20L    TOT C</t>
  </si>
  <si>
    <t>DACNIS 32                20L    TOT C</t>
  </si>
  <si>
    <t>VISGA 15                 205L   MAR C</t>
  </si>
  <si>
    <t>LHM PLUS                 20L    TOT C</t>
  </si>
  <si>
    <t>WT SUPRA                 208L   TOT C</t>
  </si>
  <si>
    <t>CARTER XEP 680           208L   TOT C</t>
  </si>
  <si>
    <t>CERAN XM 100             18K    TOT C</t>
  </si>
  <si>
    <t>GLACELF PLUS (N)         18B1L  TOT C</t>
  </si>
  <si>
    <t>NEVASTANE AW 46          208L   TOT C</t>
  </si>
  <si>
    <t>NEVASTANE XSH 220        208L   TOT C</t>
  </si>
  <si>
    <t>NEVASTANE XSH 460        208L   TOT C</t>
  </si>
  <si>
    <t>QUARTZ INEO C3 5W40      208L   TOT C</t>
  </si>
  <si>
    <t>QUARTZ 9000 5W40         3B5L   TOT C2</t>
  </si>
  <si>
    <t>RENAULTMATIC D3 SYN      12B1L  ELF C</t>
  </si>
  <si>
    <t>EVOL. FULLTECH LSX 5W40  3B5L   ELF C1</t>
  </si>
  <si>
    <t>EVOL. FULLTECH MSX 5W30  3B5L   ELF C1</t>
  </si>
  <si>
    <t>MOTO 4 RACE 10W60        12B1L  ELF C</t>
  </si>
  <si>
    <t>CLASSIC 9 C4 5W30        3B5L   TOT C</t>
  </si>
  <si>
    <t>EVOL. FULLTECH LLX 0W30  3B5L   ELF C1</t>
  </si>
  <si>
    <t>EVO R-TECH SPORT 0W40    3B5L   ELF C</t>
  </si>
  <si>
    <t>GLACELF SUPRA            208L   TOT C</t>
  </si>
  <si>
    <t>COCKPIT CLEANER  C6B500ML</t>
  </si>
  <si>
    <t>ZCCP</t>
  </si>
  <si>
    <t>UPHOLSTERY CLEANER C6B500ML</t>
  </si>
  <si>
    <t>GLASS CLEANER C6B500ML</t>
  </si>
  <si>
    <t>SPEEDSHINE C6B500ML</t>
  </si>
  <si>
    <t>CAR SHAMPOO C6B1L</t>
  </si>
  <si>
    <t>CAR WAX SHAMPOO C6B1L</t>
  </si>
  <si>
    <t>CAR WAX SHAMPOO C6B1.5L</t>
  </si>
  <si>
    <t>WAX POLISH C6B500ML</t>
  </si>
  <si>
    <t>ENGINE CLEANER C6B500ML</t>
  </si>
  <si>
    <t>AIRFRESHNER SPRAY LAVE C5B12B65ML</t>
  </si>
  <si>
    <t>AIRFRESHNER CARD VANI C5B12UNITSPERPACK</t>
  </si>
  <si>
    <t>INJ SYSTEM CLEANER GAS C24B250ML</t>
  </si>
  <si>
    <t>LEATHER CLEANER C6B500ML</t>
  </si>
  <si>
    <t>WHEEL CLEANER C6B500ML</t>
  </si>
  <si>
    <t>TYRE SHINE C6B500ML</t>
  </si>
  <si>
    <t>MS</t>
  </si>
  <si>
    <t>Ty</t>
  </si>
  <si>
    <t>Min. Lot Size</t>
  </si>
  <si>
    <t>MRPCn</t>
  </si>
  <si>
    <t>Mtyp</t>
  </si>
  <si>
    <t>TE Material Type</t>
  </si>
  <si>
    <t>Old material no.</t>
  </si>
  <si>
    <t>Matl Group</t>
  </si>
  <si>
    <t>Gross weight</t>
  </si>
  <si>
    <t>Weight Unit</t>
  </si>
  <si>
    <t>Volume</t>
  </si>
  <si>
    <t>Volume unit</t>
  </si>
  <si>
    <t>Industry Std Desc.</t>
  </si>
  <si>
    <t>MRP</t>
  </si>
  <si>
    <t>TGroup</t>
  </si>
  <si>
    <t>Te</t>
  </si>
  <si>
    <t>Sc</t>
  </si>
  <si>
    <t>Prod./Insp. Memo</t>
  </si>
  <si>
    <t>Max. Lot Size</t>
  </si>
  <si>
    <t>Valid from</t>
  </si>
  <si>
    <t>BMR</t>
  </si>
  <si>
    <t>Plnt</t>
  </si>
  <si>
    <t>Name1</t>
  </si>
  <si>
    <t>City</t>
  </si>
  <si>
    <t>Cty</t>
  </si>
  <si>
    <t>Maint. status</t>
  </si>
  <si>
    <t>PI</t>
  </si>
  <si>
    <t>Orig</t>
  </si>
  <si>
    <t>Code number</t>
  </si>
  <si>
    <t>Consumption mode</t>
  </si>
  <si>
    <t>St</t>
  </si>
  <si>
    <t>P</t>
  </si>
  <si>
    <t>Oil %</t>
  </si>
  <si>
    <t>MatFrtGp</t>
  </si>
  <si>
    <t>Bch</t>
  </si>
  <si>
    <t>Av</t>
  </si>
  <si>
    <t>Profit Ctr</t>
  </si>
  <si>
    <t>Lgrp</t>
  </si>
  <si>
    <t>GrPMt</t>
  </si>
  <si>
    <t>Fixed lot size</t>
  </si>
  <si>
    <t>Clt</t>
  </si>
  <si>
    <t>PGr</t>
  </si>
  <si>
    <t>SPT</t>
  </si>
  <si>
    <t>Pl</t>
  </si>
  <si>
    <t>Fwd cons.period</t>
  </si>
  <si>
    <t>GRT</t>
  </si>
  <si>
    <t>SLoc</t>
  </si>
  <si>
    <t>Safety stock</t>
  </si>
  <si>
    <t>B</t>
  </si>
  <si>
    <t>Reorder Point</t>
  </si>
  <si>
    <t>LS</t>
  </si>
  <si>
    <t>Cstg Lot Size</t>
  </si>
  <si>
    <t>Bwd cons. per.</t>
  </si>
  <si>
    <t>IPT</t>
  </si>
  <si>
    <t>ED</t>
  </si>
  <si>
    <t>MRPpr</t>
  </si>
  <si>
    <t>PDT</t>
  </si>
  <si>
    <t>Plng time fence</t>
  </si>
  <si>
    <t>P.Prof</t>
  </si>
  <si>
    <t>Rounding value</t>
  </si>
  <si>
    <t>ESLoc</t>
  </si>
  <si>
    <t>TALUSIA HR 70            205L   MAR   SG</t>
  </si>
  <si>
    <t/>
  </si>
  <si>
    <t>P3</t>
  </si>
  <si>
    <t>DRU</t>
  </si>
  <si>
    <t>ZLUB</t>
  </si>
  <si>
    <t>LPFC</t>
  </si>
  <si>
    <t>955</t>
  </si>
  <si>
    <t>L</t>
  </si>
  <si>
    <t>5070SAA_H_SG</t>
  </si>
  <si>
    <t>BLE3</t>
  </si>
  <si>
    <t>0001</t>
  </si>
  <si>
    <t>Y3</t>
  </si>
  <si>
    <t>2710198190</t>
  </si>
  <si>
    <t>00/00/0000</t>
  </si>
  <si>
    <t>X</t>
  </si>
  <si>
    <t>SGP TUAS Blending Plant</t>
  </si>
  <si>
    <t>Singapore</t>
  </si>
  <si>
    <t>SG</t>
  </si>
  <si>
    <t>DAEVSBGQ</t>
  </si>
  <si>
    <t>M</t>
  </si>
  <si>
    <t>2710.19.43</t>
  </si>
  <si>
    <t>E</t>
  </si>
  <si>
    <t>GDRUML</t>
  </si>
  <si>
    <t>3</t>
  </si>
  <si>
    <t>Z2</t>
  </si>
  <si>
    <t>SG1911H972</t>
  </si>
  <si>
    <t>PACK</t>
  </si>
  <si>
    <t>FUT</t>
  </si>
  <si>
    <t>SGS</t>
  </si>
  <si>
    <t>3400</t>
  </si>
  <si>
    <t>EX</t>
  </si>
  <si>
    <t>Z00003</t>
  </si>
  <si>
    <t>CK150AA_H_SG</t>
  </si>
  <si>
    <t>2710198700</t>
  </si>
  <si>
    <t>CK320AA_H_SG</t>
  </si>
  <si>
    <t>HV022FF_H_SG</t>
  </si>
  <si>
    <t>2710198300</t>
  </si>
  <si>
    <t>HV046RR_H_SG</t>
  </si>
  <si>
    <t>SP2</t>
  </si>
  <si>
    <t>NON APPLICABLE</t>
  </si>
  <si>
    <t>GP20L</t>
  </si>
  <si>
    <t>C20</t>
  </si>
  <si>
    <t>CK068AA_H_SG</t>
  </si>
  <si>
    <t>HV068BB_H_SG</t>
  </si>
  <si>
    <t>CK220AA_H_SG</t>
  </si>
  <si>
    <t>HV032DD_H_SG</t>
  </si>
  <si>
    <t>CK100AA_H_SG</t>
  </si>
  <si>
    <t>CK460AA_H_SG</t>
  </si>
  <si>
    <t>3015MAA_H_SG</t>
  </si>
  <si>
    <t>4015MAA_H_SG</t>
  </si>
  <si>
    <t>AZOLLA ZS 100            18LP   TOT   SG</t>
  </si>
  <si>
    <t>HM100AA_H_SG</t>
  </si>
  <si>
    <t>VEDAQBGL</t>
  </si>
  <si>
    <t>GP18L</t>
  </si>
  <si>
    <t>AZOLLA ZS 32             18LP   TOT   SG</t>
  </si>
  <si>
    <t>HM032AA_H_SG</t>
  </si>
  <si>
    <t>AZOLLA ZS 46             18LP   TOT   SG</t>
  </si>
  <si>
    <t>HM046AA_H_SG</t>
  </si>
  <si>
    <t>AZOLLA ZS 68             18LP   TOT   SG</t>
  </si>
  <si>
    <t>ZD</t>
  </si>
  <si>
    <t>HM068AA_H_SG</t>
  </si>
  <si>
    <t>CARTER EP 220            18LP   TOT   SG</t>
  </si>
  <si>
    <t>TRACTORELF ST3 20W30     18LP   ELF   SG</t>
  </si>
  <si>
    <t>ST203AA_H_SG</t>
  </si>
  <si>
    <t>AZOLLA ZS 32             20LJ   TOT   SG</t>
  </si>
  <si>
    <t>GJ20L</t>
  </si>
  <si>
    <t>DYNATRANS MPV            20LJ   TOT   SG</t>
  </si>
  <si>
    <t>UT000SS_H_SG</t>
  </si>
  <si>
    <t>HV046AA_H_SG</t>
  </si>
  <si>
    <t>HV068AA_H_SG</t>
  </si>
  <si>
    <t>ST154JJ_H_SG</t>
  </si>
  <si>
    <t>QUARTZ INEO MC3 5W30     208L   TOT   SG</t>
  </si>
  <si>
    <t>530PCAC_H_SG</t>
  </si>
  <si>
    <t>IBC</t>
  </si>
  <si>
    <t>GT1000L</t>
  </si>
  <si>
    <t>CON</t>
  </si>
  <si>
    <t>4040MCC_H_SG</t>
  </si>
  <si>
    <t>DYNATRANS AC 10W         1000L  TOT   SG</t>
  </si>
  <si>
    <t>ND</t>
  </si>
  <si>
    <t>UT100CC_H_SG</t>
  </si>
  <si>
    <t>LH</t>
  </si>
  <si>
    <t>AZOLLA ZS 46             3B5L   TOT   SG</t>
  </si>
  <si>
    <t>SP1</t>
  </si>
  <si>
    <t>TC3B5L</t>
  </si>
  <si>
    <t>C05</t>
  </si>
  <si>
    <t>AZOLLA ZS 68             3B5L   TOT   SG</t>
  </si>
  <si>
    <t>DEALBVQG</t>
  </si>
  <si>
    <t>QUARTZ CNG 20W50         4B4L   TOT   SG</t>
  </si>
  <si>
    <t>205PC_H_SG03</t>
  </si>
  <si>
    <t>TC4B4L</t>
  </si>
  <si>
    <t>C04</t>
  </si>
  <si>
    <t>ELFOLNA DS 46            18LP   ELF   SG</t>
  </si>
  <si>
    <t>REDUCTELF SP 150         18LP   ELF   SG</t>
  </si>
  <si>
    <t>G8090VV_H_SG</t>
  </si>
  <si>
    <t>GEARELF 4 90             18LP   ELF   SG</t>
  </si>
  <si>
    <t>G8590GG_H_SG</t>
  </si>
  <si>
    <t>GEARELF 4 140            18LP   ELF   SG</t>
  </si>
  <si>
    <t>G8514HH_H_SG</t>
  </si>
  <si>
    <t>TRACTELF BF 16           20LJ   ELF   SG</t>
  </si>
  <si>
    <t>RUBIA CF 2 40            20LJ   TOT   SG</t>
  </si>
  <si>
    <t>400FIBB_H_SG</t>
  </si>
  <si>
    <t>GEARELF 5 80W90          20LJ   ELF   SG</t>
  </si>
  <si>
    <t>GEARELF 5 85W140         20LJ   ELF   SG</t>
  </si>
  <si>
    <t>G8514II_H_SG</t>
  </si>
  <si>
    <t>XERON HD 15W40           25LJ   PHO   SG</t>
  </si>
  <si>
    <t>154HDAK_H_SG</t>
  </si>
  <si>
    <t>GJ25L</t>
  </si>
  <si>
    <t>XER0N HD 20W50           25LJ   PHO   SG</t>
  </si>
  <si>
    <t>205HDJJ_H_SG</t>
  </si>
  <si>
    <t>ATLANTA MARINE D 3005    990L   MAR   SG</t>
  </si>
  <si>
    <t>3005SBB_H_SG</t>
  </si>
  <si>
    <t>DISOLA M 3015            990L   MAR   SG</t>
  </si>
  <si>
    <t>DISOLA M 4015            990L   MAR   SG</t>
  </si>
  <si>
    <t>TALUSIA UNIVERSAL        990L   MAR   SG</t>
  </si>
  <si>
    <t>5057SBB_H_SG</t>
  </si>
  <si>
    <t>TALUSIA HR 70            990L   MAR   SG</t>
  </si>
  <si>
    <t>HBF 3                    24B05L TOT   SG</t>
  </si>
  <si>
    <t>SUB</t>
  </si>
  <si>
    <t>BF00CC_H_SG</t>
  </si>
  <si>
    <t>3819.00.00</t>
  </si>
  <si>
    <t>F</t>
  </si>
  <si>
    <t>TC24B05L</t>
  </si>
  <si>
    <t>C00</t>
  </si>
  <si>
    <t>42</t>
  </si>
  <si>
    <t>HBF 4                    24B05L TOT   SG</t>
  </si>
  <si>
    <t>PFG</t>
  </si>
  <si>
    <t>BF00BB_H_SG</t>
  </si>
  <si>
    <t>VEDALQBG</t>
  </si>
  <si>
    <t>DISOLA M 4020            205L   MAR   SG</t>
  </si>
  <si>
    <t>4020MCC_H_SG</t>
  </si>
  <si>
    <t>154HDAP_H_SG</t>
  </si>
  <si>
    <t>HV100CC_H_SG</t>
  </si>
  <si>
    <t>HV150BB_H_SG</t>
  </si>
  <si>
    <t>ATLANTA MARINE D 2005    205L   MAR   SG</t>
  </si>
  <si>
    <t>2005SBB_H_SG</t>
  </si>
  <si>
    <t>4030MBB_H_SG</t>
  </si>
  <si>
    <t>TALUSIA UNIVERSAL        205L   MAR   SG</t>
  </si>
  <si>
    <t>DYNATRANS AC 30          1000L  TOT   SG</t>
  </si>
  <si>
    <t>UT300AA_H_SG</t>
  </si>
  <si>
    <t>DYNATRANS AC 50          1000L  TOT   SG</t>
  </si>
  <si>
    <t>UT500AA_H_SG</t>
  </si>
  <si>
    <t>UT8514AA_H_SG</t>
  </si>
  <si>
    <t>UT8590AA_H_SG</t>
  </si>
  <si>
    <t>PRESLIA 46               18LP   TOT   SG</t>
  </si>
  <si>
    <t>TS046AA_H_SG</t>
  </si>
  <si>
    <t>DROSERA MS 68            20LJ   TOT   SG</t>
  </si>
  <si>
    <t>HG068AA_H_SG</t>
  </si>
  <si>
    <t>TS068AA_H_SG</t>
  </si>
  <si>
    <t>RUBIA CF 2 40            18LP   TOT   SG</t>
  </si>
  <si>
    <t>154HDAA_H_SG</t>
  </si>
  <si>
    <t>RUBIA TIR 7400 15W40     3B5L   TOT   SG</t>
  </si>
  <si>
    <t>RUBIA TIR 6400 15W40     18LP   TOT   SG</t>
  </si>
  <si>
    <t>154HDBB_H_SG</t>
  </si>
  <si>
    <t>RUBIA TIR 6400 15W40     20LJ   TOT   SG</t>
  </si>
  <si>
    <t>MTC 150                  20LJ   TOT   SG</t>
  </si>
  <si>
    <t>AN150CC_H_SG</t>
  </si>
  <si>
    <t>PERF. VICTORY 15W40      18LP   ELF   SG</t>
  </si>
  <si>
    <t>PERF. VICTORY 15W40      20LJ   ELF   SG</t>
  </si>
  <si>
    <t>DACNIS 100               18LP   TOT   SG</t>
  </si>
  <si>
    <t>DA100AA_H_SG</t>
  </si>
  <si>
    <t>TALUSIA LS 40            990L   MAR   SG</t>
  </si>
  <si>
    <t>5040SBB_H_SG</t>
  </si>
  <si>
    <t>HBF 3                    18B1L  TOT   SG</t>
  </si>
  <si>
    <t>TC18B1L</t>
  </si>
  <si>
    <t>C01</t>
  </si>
  <si>
    <t>HBF 4                    18B1L  TOT   SG</t>
  </si>
  <si>
    <t>QUARTZ INEO MC3 5W30     18B1L  TOT   SG</t>
  </si>
  <si>
    <t>AURELIA TI 4040          990L   MAR   SG</t>
  </si>
  <si>
    <t>AURELIA TI 4030          990L   MAR   SG</t>
  </si>
  <si>
    <t>MTC 150                  3B5L   TOT   SG</t>
  </si>
  <si>
    <t>QUARTZ INEO MC3 5W30     20LJ   TOT   SG</t>
  </si>
  <si>
    <t>QUARTZ 9000 5W40         4B4L   TOT   SG</t>
  </si>
  <si>
    <t>540PCTT_H_SG</t>
  </si>
  <si>
    <t>QUARTZ 9000 5W40         18B1L  TOT   SG</t>
  </si>
  <si>
    <t>COOLELF AUTO SUPRA -26°C 18B1L  TOT   SG</t>
  </si>
  <si>
    <t>AF00DD_H_SG</t>
  </si>
  <si>
    <t>3820.00.00</t>
  </si>
  <si>
    <t>400FIKK_H_SG</t>
  </si>
  <si>
    <t>CK320QQ_H_SG</t>
  </si>
  <si>
    <t>RUBIA TIR 7900 15W40     20LJ   TOT   SG</t>
  </si>
  <si>
    <t>154HDAG_H_SG</t>
  </si>
  <si>
    <t>RUBIA TIR 7900 15W40     1000L  TOT   SG</t>
  </si>
  <si>
    <t>TP STAR TRANS 80W110     20LJ   TOT   SG</t>
  </si>
  <si>
    <t>UT8011AA_H_SG</t>
  </si>
  <si>
    <t>TP STAR TRANS 80W110     1000L  TOT   SG</t>
  </si>
  <si>
    <t>QUARTZ INEO MC3 5W30     3B5L   TOT   SG</t>
  </si>
  <si>
    <t>TP STAR MAX FE 10W30     1000L  TOT   SG</t>
  </si>
  <si>
    <t>ST103GG_H_SG</t>
  </si>
  <si>
    <t>AURELIA TI 4055          205L   MAR   SG</t>
  </si>
  <si>
    <t>4055MCC_H_SG</t>
  </si>
  <si>
    <t>AURELIA TI 4055          990L   MAR   SG</t>
  </si>
  <si>
    <t>3040MEE_H_SG</t>
  </si>
  <si>
    <t>AURELIA TI 3040          990L   MAR   SG</t>
  </si>
  <si>
    <t>AURELIA TI 3030          990L   MAR   SG</t>
  </si>
  <si>
    <t>3030MEE_H_SG</t>
  </si>
  <si>
    <t>CARTER EP 220            1000L  TOT   SG</t>
  </si>
  <si>
    <t>DIEL MS 7000             167K   TOT   SG</t>
  </si>
  <si>
    <t>ADD</t>
  </si>
  <si>
    <t>MHA0GG_H_SG</t>
  </si>
  <si>
    <t>BLE1</t>
  </si>
  <si>
    <t>VEDAQBG</t>
  </si>
  <si>
    <t>GGDRUMK</t>
  </si>
  <si>
    <t>RUBIA TIR 7900 15W40     3B5L   TOT   SG</t>
  </si>
  <si>
    <t>AZOLLA ZS 32             1000L  TOT   SG</t>
  </si>
  <si>
    <t>QUARTZ 9000FUT.GF5 5W30  18B1L  TOT   SG</t>
  </si>
  <si>
    <t>530PCAS_H_SG</t>
  </si>
  <si>
    <t>QUARTZ 9000FUT.GF5 5W30  4B4L   TOT   SG</t>
  </si>
  <si>
    <t>RUBIA TIR 7400 15W40     18B1L  TOT   SG</t>
  </si>
  <si>
    <t>4012MAA_H_SG</t>
  </si>
  <si>
    <t>POWERLUBE HYDRAULIC 100  200L   TMB   SG</t>
  </si>
  <si>
    <t>RUBIA POLYTRAFIC 10W40   3B5L   TOT   SG</t>
  </si>
  <si>
    <t>104HDCC_H_SG</t>
  </si>
  <si>
    <t>RUBIA POLYTRAFIC 10W40   20LJ   TOT   SG</t>
  </si>
  <si>
    <t>RUBIA TIR 6400 15W40     18B1L  TOT   SG</t>
  </si>
  <si>
    <t>QUARTZ 7000FUT.GF5 5W30  3B5L   TOT   SG</t>
  </si>
  <si>
    <t>530PCAT_H_SG</t>
  </si>
  <si>
    <t>QUARTZ 7000FUT.GF5 5W30  4B4L   TOT   SG</t>
  </si>
  <si>
    <t>QUARTZ 7000FUT.GF5 5W30  18B1L  TOT   SG</t>
  </si>
  <si>
    <t>QUARTZ 3000 SJ 20W50     4B4L   TOT   SG</t>
  </si>
  <si>
    <t>205PCUU_H_SG</t>
  </si>
  <si>
    <t>QUARTZ 5000FUT.GF5 10W30 4B4L   TOT   SG</t>
  </si>
  <si>
    <t>103PCOO_H_SG</t>
  </si>
  <si>
    <t>QUARTZ 5000FUT.GF5 10W30 18B1L  TOT   SG</t>
  </si>
  <si>
    <t>QUARTZ 9000 5W40         3B5L   TOT   SG</t>
  </si>
  <si>
    <t>QUARTZ 5000 SN 20W50     3B5L   TOT   SG</t>
  </si>
  <si>
    <t>205PCTT_H_SG</t>
  </si>
  <si>
    <t>QUARTZ 5000 SN 20W50     4B4L   TOT   SG</t>
  </si>
  <si>
    <t>QUARTZ 5000 SN 20W50     18B1L  TOT   SG</t>
  </si>
  <si>
    <t>RUBIA TIR 7900 FE 10W30  1000L  TOT   SG</t>
  </si>
  <si>
    <t>103HDII_H_SG</t>
  </si>
  <si>
    <t>RUBIA FLEET HD 500 15W40 18LP   TOT   SG</t>
  </si>
  <si>
    <t>RUBIA FLEET HD 500 15W40 3B5L   TOT   SG</t>
  </si>
  <si>
    <t>RUBIA FLEET HD 500 20W50 18LP   TOT   SG</t>
  </si>
  <si>
    <t>RUBIA FLEET HD 500 20W50 3B5L   TOT   SG</t>
  </si>
  <si>
    <t>QUARTZ 5000 SN 15W50     20LJ   TOT   SG</t>
  </si>
  <si>
    <t>155PCOO_H_SG</t>
  </si>
  <si>
    <t>QUARTZ 7000 SN 10W40     3B5L   TOT   SG</t>
  </si>
  <si>
    <t>104PCJJ_H_SG</t>
  </si>
  <si>
    <t>QUARTZ 7000 SN 10W40     4B4L   TOT   SG</t>
  </si>
  <si>
    <t>QUARTZ 7000 SN 10W40     18B1L  TOT   SG</t>
  </si>
  <si>
    <t>QUARTZ 5000 SN 15W50     3B5L   TOT   SG</t>
  </si>
  <si>
    <t>QUARTZ 5000 SN 15W50     4B4L   TOT   SG</t>
  </si>
  <si>
    <t>QUARTZ 5000 SN 15W50     18B1L  TOT   SG</t>
  </si>
  <si>
    <t>QUARTZ 3000 SJ 20W50     18B1L  TOT   SG</t>
  </si>
  <si>
    <t>QUARTZ 7000 SN 10W40     20LJ   TOT   SG</t>
  </si>
  <si>
    <t>QUARTZ 7000 SN 15W50     18B1L  TOT   SG</t>
  </si>
  <si>
    <t>155PCPP_H_SG</t>
  </si>
  <si>
    <t>QUARTZ 5000FUT.GF5 10W30 20LJ   TOT   SG</t>
  </si>
  <si>
    <t>FLUIDMATIC MV            18LP   TOT   SG</t>
  </si>
  <si>
    <t>ATF0AF_H_SG</t>
  </si>
  <si>
    <t>FLUIDMATIC MV            4B4L   TOT   SG</t>
  </si>
  <si>
    <t>FLUIDMATIC MV            18B1L  TOT   SG</t>
  </si>
  <si>
    <t>G8514GG_H_SG</t>
  </si>
  <si>
    <t>QUARTZ 9000 SN 5W50      4B4L   TOT   SG</t>
  </si>
  <si>
    <t>550PCGG_H_SG</t>
  </si>
  <si>
    <t>QUARTZ RACING SN 10W60   18B1L  TOT   SG</t>
  </si>
  <si>
    <t>106PCAA_H_SG</t>
  </si>
  <si>
    <t>QUARTZ RACING SN 10W60   3B5L   TOT   SG</t>
  </si>
  <si>
    <t>QUARTZ RACING SN 10W60   4B4L   TOT   SG</t>
  </si>
  <si>
    <t>FLUIDMATIC CVT MV        18B1L  TOT   SG</t>
  </si>
  <si>
    <t>ATF0AD_H_SG</t>
  </si>
  <si>
    <t>FLUIDMATIC CVT MV        4B4L   TOT   SG</t>
  </si>
  <si>
    <t>RUBIA FLEET HD 200 20W50 3B5L   TOT   SG</t>
  </si>
  <si>
    <t>205HDGG_H_SG</t>
  </si>
  <si>
    <t>ELFMATIC MV              20LJ   ELF   SG</t>
  </si>
  <si>
    <t>ELFMATIC MV LV           20LJ   ELF   SG</t>
  </si>
  <si>
    <t>ATF0AE_H_SG</t>
  </si>
  <si>
    <t>FLUIDMATIC IIIG          20LJ   TOT   SG</t>
  </si>
  <si>
    <t>ATF0AG_H_SG</t>
  </si>
  <si>
    <t>FLUIDMATIC IIIG          18LP   TOT   SG</t>
  </si>
  <si>
    <t>204MOAA_H_SG</t>
  </si>
  <si>
    <t>QGDEV</t>
  </si>
  <si>
    <t>HI-PERF 4T SPORT+ 10W40  18B1L  TOT  1SG</t>
  </si>
  <si>
    <t>104MOII_H_SG</t>
  </si>
  <si>
    <t>HI-PERF 4T SPORT+ 10W40  3B5L   TOT  1SG</t>
  </si>
  <si>
    <t>FLUIDMATIC IID           18B1L  TOT   SG</t>
  </si>
  <si>
    <t>ATF0AH_H_SG</t>
  </si>
  <si>
    <t>FLUIDMATIC IIIG          4B4L   TOT   SG</t>
  </si>
  <si>
    <t>FLUIDMATIC IIIG          18B1L  TOT   SG</t>
  </si>
  <si>
    <t>ELFMATIC IIIG            20LJ   ELF   SG</t>
  </si>
  <si>
    <t>ELFMATIC IIIG            18LP   ELF   SG</t>
  </si>
  <si>
    <t>HI-PERF 4T SCOOTER 10W30 18B1L  TOT  1SG</t>
  </si>
  <si>
    <t>103MOLL_H_SG</t>
  </si>
  <si>
    <t>HI-PERF 4T SPECIAL 20W40 18B1L  TOT  1SG</t>
  </si>
  <si>
    <t>204MOBB_H_SG</t>
  </si>
  <si>
    <t>HI-PERF 4T MCO 20W40     18B1L  TOT  1SG</t>
  </si>
  <si>
    <t>QGVEDAB</t>
  </si>
  <si>
    <t>EC24C1L</t>
  </si>
  <si>
    <t>43</t>
  </si>
  <si>
    <t>WB</t>
  </si>
  <si>
    <t>HI-PERF 2T SPORT         18B1L  TOT  1SG</t>
  </si>
  <si>
    <t>2T00AD_H_SG</t>
  </si>
  <si>
    <t>HI-PERF 2T SPORT         20LJ   TOT  1SG</t>
  </si>
  <si>
    <t>205MOFF_H_SG</t>
  </si>
  <si>
    <t>EC24B08L</t>
  </si>
  <si>
    <t>HI-PERF 4T SUPER 20W50   18B1L  TOT  1SG</t>
  </si>
  <si>
    <t>HI-PERF 2T SPECIAL       18B1L  TOT  1SG</t>
  </si>
  <si>
    <t>2T00AC_H_SG</t>
  </si>
  <si>
    <t>RUBIA POLYTRAFIC 10W40   1000L  TOT   SG</t>
  </si>
  <si>
    <t>GEARELF 5 80W90          4B4L   ELF  2SG</t>
  </si>
  <si>
    <t>EC4B4L</t>
  </si>
  <si>
    <t>GEARELF 5 85W140         4B4L   ELF  2SG</t>
  </si>
  <si>
    <t>QUARTZ 9000FUT.GF5 0W20  18B1L  TOT   SG</t>
  </si>
  <si>
    <t>020PCEE_H_SG</t>
  </si>
  <si>
    <t>QUARTZ 9000FUT.GF5 0W20  4B4L   TOT   SG</t>
  </si>
  <si>
    <t>DACNIS VS 32             20LJ   TOT   SG</t>
  </si>
  <si>
    <t>DA032DD_H_SG</t>
  </si>
  <si>
    <t>DA046GG_H_SG</t>
  </si>
  <si>
    <t>DACNIS VS 68             18LP   TOT  1SG</t>
  </si>
  <si>
    <t>DA068FF_H_SG</t>
  </si>
  <si>
    <t>HV100AA_H_SG</t>
  </si>
  <si>
    <t>HM046BB_H_SG</t>
  </si>
  <si>
    <t>HM068BB_H_SG</t>
  </si>
  <si>
    <t>AZOLLA ZS 150            208L   TOT   SG</t>
  </si>
  <si>
    <t>HM150AA_H_SG</t>
  </si>
  <si>
    <t>HM022AA_H_SG</t>
  </si>
  <si>
    <t>CK680AA_H_SG</t>
  </si>
  <si>
    <t>DYNATRANS MPV            208L   TOT   SG</t>
  </si>
  <si>
    <t>HV032AA_H_SG</t>
  </si>
  <si>
    <t>MOLYGRAPHITE 15W40       208L   ELF   SG</t>
  </si>
  <si>
    <t>154PC_H_SG04</t>
  </si>
  <si>
    <t>400GMDD_H_SG</t>
  </si>
  <si>
    <t>TS100AA_H_SG</t>
  </si>
  <si>
    <t>TS032AA_H_SG</t>
  </si>
  <si>
    <t>RUBIA XT 15W40           208L   TOT   SG</t>
  </si>
  <si>
    <t>154HDAD_H_SG</t>
  </si>
  <si>
    <t>SERIOLA 1510             208L   TOT   SG</t>
  </si>
  <si>
    <t>YE000BB_H_SG</t>
  </si>
  <si>
    <t>ELFOLNA DS 32            208L   ELF   SG</t>
  </si>
  <si>
    <t>LES PLEIADES 10W50       208L   ELF   SG</t>
  </si>
  <si>
    <t>105PC_H_SG05</t>
  </si>
  <si>
    <t>TRACTORELF ST3 10W30     208L   ELF   SG</t>
  </si>
  <si>
    <t>ST103BB_H_SG</t>
  </si>
  <si>
    <t>RUBIA B 50               208L   TOT   SG</t>
  </si>
  <si>
    <t>500HDBB_H_SG</t>
  </si>
  <si>
    <t>PERFO XC 30              208L   ELF   SG</t>
  </si>
  <si>
    <t>300HDAA_H_SG</t>
  </si>
  <si>
    <t>GEARELF 4 90             208L   ELF   SG</t>
  </si>
  <si>
    <t>HL220AA_H_SG</t>
  </si>
  <si>
    <t>HG220AA_H_SG</t>
  </si>
  <si>
    <t>HBF 4                    208L   TOT   SG</t>
  </si>
  <si>
    <t>BGQDEV</t>
  </si>
  <si>
    <t>DYNATRANS AC 50          208L   TOT   SG</t>
  </si>
  <si>
    <t>TRACTELF KTR4 30         208L   ELF   SG</t>
  </si>
  <si>
    <t>TRACTELF KTR4 50         208L   ELF   SG</t>
  </si>
  <si>
    <t>TRACTELF KTR4 10W        208L   ELF   SG</t>
  </si>
  <si>
    <t>TG032BB_H_SG</t>
  </si>
  <si>
    <t>CIRKAN C 32              208L   TOT   SG</t>
  </si>
  <si>
    <t>VEDABGQ</t>
  </si>
  <si>
    <t>104MOBB_H_SG</t>
  </si>
  <si>
    <t>TG046BB_H_SG</t>
  </si>
  <si>
    <t>RUBIA TIR 6400 15W40     208L   TOT   SG</t>
  </si>
  <si>
    <t>MTC 150                  208L   TOT   SG</t>
  </si>
  <si>
    <t>105MOII_H_SG</t>
  </si>
  <si>
    <t>PERF. VICTORY 15W40      208L   ELF   SG</t>
  </si>
  <si>
    <t>TP STAR TRANS 80W110     208L   TOT   SG</t>
  </si>
  <si>
    <t>DA150AA_H_SG</t>
  </si>
  <si>
    <t>TP STAR MAX FE 10W30     208L   TOT   SG</t>
  </si>
  <si>
    <t>QUARTZ INEO ECS 5W30     208L   TOT   SG</t>
  </si>
  <si>
    <t>530PCXX_H_SG</t>
  </si>
  <si>
    <t>QUARTZ 9000 5W40         208L   TOT   SG</t>
  </si>
  <si>
    <t>CK460OO_H_SG</t>
  </si>
  <si>
    <t>CARTER XEP 220           208L   TOT   SG</t>
  </si>
  <si>
    <t>CK220UU_H_SG</t>
  </si>
  <si>
    <t>CARTER XEP 320           208L   TOT   SG</t>
  </si>
  <si>
    <t>HL150AA_H_SG</t>
  </si>
  <si>
    <t>PERF. HARMONY 15W40      208L   ELF   SG</t>
  </si>
  <si>
    <t>QUARTZ 9000FUT.GF5 5W30  208L   TOT   SG</t>
  </si>
  <si>
    <t>QUARTZ 7000FUT.GF5 10W30 208L   TOT   SG</t>
  </si>
  <si>
    <t>103PCNN_H_SG</t>
  </si>
  <si>
    <t>NATERIA ML 406           208L   TOT   SG</t>
  </si>
  <si>
    <t>400GMKK_H_SG</t>
  </si>
  <si>
    <t>CAPRANO TD 40            208L   TOT   SG</t>
  </si>
  <si>
    <t>400FIHH_H_SG</t>
  </si>
  <si>
    <t>SERIOLA ETA 32           208L   TOT   SG</t>
  </si>
  <si>
    <t>QB032AA_H_SG</t>
  </si>
  <si>
    <t>COOLELF AUTO SUPRA -26°C 208L   TOT   SG</t>
  </si>
  <si>
    <t>104HDMM_H_SG</t>
  </si>
  <si>
    <t>RUBIA POLYTRAFIC 10W40   208L   TOT   SG</t>
  </si>
  <si>
    <t>PERF. POLYTRAFIC 10W40   208L   ELF   SG</t>
  </si>
  <si>
    <t>ST154MM_H_SG</t>
  </si>
  <si>
    <t>RUBIA DH-2 15W40         208L   TOT   SG</t>
  </si>
  <si>
    <t>154HDAM_H_SG</t>
  </si>
  <si>
    <t>103HDKK_H_SG</t>
  </si>
  <si>
    <t>QUARTZ 9000FUT.GF5 0W20  208L   TOT   SG</t>
  </si>
  <si>
    <t>ELFOLNA DS 22            208L   ELF   SG</t>
  </si>
  <si>
    <t>QUARTZ 7000FUT.GF5 5W30  208L   TOT   SG</t>
  </si>
  <si>
    <t>QUARTZ 3000 SJ 20W50     208L   TOT   SG</t>
  </si>
  <si>
    <t>PERF. HARMONY FE 10W30   208L   ELF   SG</t>
  </si>
  <si>
    <t>QUARTZ 4000 SM 10W40     208L   TOT   SG</t>
  </si>
  <si>
    <t>104PCAE_H_SG</t>
  </si>
  <si>
    <t>QUARTZ 5000 SN 10W40     208L   TOT   SG</t>
  </si>
  <si>
    <t>104PCAK_H_SG</t>
  </si>
  <si>
    <t>QUARTZ 5000FUT.GF5 10W30 208L   TOT   SG</t>
  </si>
  <si>
    <t>RUBIA FLEET HD 500 15W40 208L   TOT   SG</t>
  </si>
  <si>
    <t>PERF. EXPERTY 10W40      208L   ELF   SG</t>
  </si>
  <si>
    <t>QUARTZ 7000 SN 15W50     208L   TOT   SG</t>
  </si>
  <si>
    <t>ELFMATIC MV              208L   ELF   SG</t>
  </si>
  <si>
    <t>FLUIDMATIC MV LV         208L   TOT   SG</t>
  </si>
  <si>
    <t>QUARTZ 9000 SN 5W50      208L   TOT   SG</t>
  </si>
  <si>
    <t>QUARTZ RACING SN 10W60   208L   TOT   SG</t>
  </si>
  <si>
    <t>ELFMATIC CVT MV          208L   ELF   SG</t>
  </si>
  <si>
    <t>FLUIDMATIC IIIG          208L   TOT   SG</t>
  </si>
  <si>
    <t>RUBIA G 1300 SAE 40      208L   TOT   SG</t>
  </si>
  <si>
    <t>400RRCC_H_SG</t>
  </si>
  <si>
    <t>MOTO 4 ROADSTAR 10W40    208L   ELF  1SG</t>
  </si>
  <si>
    <t>FLUIDMATIC IID           208L   TOT   SG</t>
  </si>
  <si>
    <t>ELFMATIC IIIG            208L   ELF   SG</t>
  </si>
  <si>
    <t>HI-PERF 2T SPECIAL       208L   TOT  1SG</t>
  </si>
  <si>
    <t>HI-PERF 4T SPORT+ 10W40  208L   TOT   SG</t>
  </si>
  <si>
    <t>DACNIS VS 68             208L   TOT   SG</t>
  </si>
  <si>
    <t>400GMEE_H_SG</t>
  </si>
  <si>
    <t>GEARELF 4 140            4B4L   ELF  2SG</t>
  </si>
  <si>
    <t>RUBIA XT 15W40           3B5L   TOT   SG</t>
  </si>
  <si>
    <t>RUBIA B 50               3B5L   TOT   SG</t>
  </si>
  <si>
    <t>RUBIA C 40               3B5L   TOT   SG</t>
  </si>
  <si>
    <t>400HDHH_H_SG</t>
  </si>
  <si>
    <t>RUBIA XT 20W50           3B5L   TOT   SG</t>
  </si>
  <si>
    <t>205HDPP_H_SG</t>
  </si>
  <si>
    <t>PERFO XC 20W50           3B5L   ELF  2SG</t>
  </si>
  <si>
    <t>EC3B5L</t>
  </si>
  <si>
    <t>PERFO XC 40              3B5L   ELF  2SG</t>
  </si>
  <si>
    <t>RUBIA TIR 6400 15W40     3B5L   TOT   SG</t>
  </si>
  <si>
    <t>PERF. VICTORY 15W40      3B5L   ELF  2SG</t>
  </si>
  <si>
    <t>PERF. TROPHY DX 15W40    18B1L  ELF  2SG</t>
  </si>
  <si>
    <t>EC18B1L</t>
  </si>
  <si>
    <t>PERF. TROPHY DX 15W40    4B4L   ELF  2SG</t>
  </si>
  <si>
    <t>PERF. TROPHY DX 15W40    3B5L   ELF  2SG</t>
  </si>
  <si>
    <t>PERFO 3F 20W50           3B5L   ELF  2SG</t>
  </si>
  <si>
    <t>ELFMATIC CVT MV          18B1L  ELF  2SG</t>
  </si>
  <si>
    <t>ELFMATIC CVT MV          4B4L   ELF  2SG</t>
  </si>
  <si>
    <t>ELFMATIC IIIG            18B1L  ELF  2SG</t>
  </si>
  <si>
    <t>ELFMATIC IIIG            3B5L   ELF  2SG</t>
  </si>
  <si>
    <t>ELFMATIC MV              4B4L   ELF  2SG</t>
  </si>
  <si>
    <t>ELFMATIC MV LV           18B1L  ELF  2SG</t>
  </si>
  <si>
    <t>PERF. POLYTRAFIC 10W40   18B1L  ELF  2SG</t>
  </si>
  <si>
    <t>PERF. POLYTRAFIC 10W40   3B5L   ELF  2SG</t>
  </si>
  <si>
    <t>GEARELF 5 80W90          18B1L  ELF  2SG</t>
  </si>
  <si>
    <t>EVOL. 500 FTX 10W30      3B5L   ELF  2SG</t>
  </si>
  <si>
    <t>EVOL. 500 FTX 10W30      4B4L   ELF  2SG</t>
  </si>
  <si>
    <t>EVOL. 500 FTX 10W30      20LJ   ELF  2SG</t>
  </si>
  <si>
    <t>EVOL. 500 FTX 10W30      208L   ELF  2SG</t>
  </si>
  <si>
    <t>EVOL. 700 FT 10W40       18B1L  ELF  2SG</t>
  </si>
  <si>
    <t>EVOL. 700 FT 10W40       4B4L   ELF  2SG</t>
  </si>
  <si>
    <t>EVOL. 700 FT 10W40       3B5L   ELF  2SG</t>
  </si>
  <si>
    <t>EVOL. 500 FT 15W40       18B1L  ELF  2SG</t>
  </si>
  <si>
    <t>154PCAG_H_SG</t>
  </si>
  <si>
    <t>EVOL. 500 FT 15W40       3B5L   ELF  2SG</t>
  </si>
  <si>
    <t>EVOL. 500 FT 15W40       20LJ   ELF  2SG</t>
  </si>
  <si>
    <t>EVOL. 500 FT 15W50       4B4L   ELF  2SG</t>
  </si>
  <si>
    <t>EVOL. 700 FT 15W50       18B1L  ELF  2SG</t>
  </si>
  <si>
    <t>EVOL. 700 FT 15W50       4B4L   ELF  2SG</t>
  </si>
  <si>
    <t>EVOL. 500 FT 20W50       4B4L   ELF  2SG</t>
  </si>
  <si>
    <t>EVOL. 500 FT 20W50       18B1L  ELF  2SG</t>
  </si>
  <si>
    <t>EVOL. 900 FTX 5W30       18B1L  ELF  2SG</t>
  </si>
  <si>
    <t>EVOL. 900 FTX 5W30       4B4L   ELF  2SG</t>
  </si>
  <si>
    <t>EVOL. 900 FTX 5W30       208L   ELF  2SG</t>
  </si>
  <si>
    <t>EVOL. 900 FTA 5W40       18B1L  ELF  2SG</t>
  </si>
  <si>
    <t>540PCXX_H_SG</t>
  </si>
  <si>
    <t>EVOL. 900 FTA 5W40       4B4L   ELF  2SG</t>
  </si>
  <si>
    <t>EVOL. 900 FTA 5W40       208L   ELF  2SG</t>
  </si>
  <si>
    <t>EVOL. 900 FT 5W50        4B4L   ELF  2SG</t>
  </si>
  <si>
    <t>EVOL. 900 FT 5W50        3B5L   ELF  2SG</t>
  </si>
  <si>
    <t>EVOL. 500 FT 15W40       4B4L   ELF  2SG</t>
  </si>
  <si>
    <t>PERFO DH-2 15W40         208L   ELF   SG</t>
  </si>
  <si>
    <t>TALUSIA UNIVERSAL 100    990L   MAR   SG</t>
  </si>
  <si>
    <t>5099SBB_H_SG</t>
  </si>
  <si>
    <t>TALUSIA UNIVERSAL 100    205L   MAR   SG</t>
  </si>
  <si>
    <t>SPORTI CNG 20W50         18B1L  ELF 2 SG</t>
  </si>
  <si>
    <t>205PCOO_H_SG</t>
  </si>
  <si>
    <t>SPORTI CNG 20W50         3B5L   ELF 2 SG</t>
  </si>
  <si>
    <t>MOTO 4 ROADSTAR 10W40    18B1L  ELF  2SG</t>
  </si>
  <si>
    <t>MOTO 4 ROADSTAR 10W40    4B4L   ELF  2SG</t>
  </si>
  <si>
    <t>MOTO 4 SCOOTER 10W30     18B1L  ELF  2SG</t>
  </si>
  <si>
    <t>MOTO 4 PRO 20W50         18B1L  ELF  2SG</t>
  </si>
  <si>
    <t>MOTO 2 GOLD              18B1L  ELF  2SG</t>
  </si>
  <si>
    <t>MOTO 4 GOLD 10W40        18B1L  ELF  2SG</t>
  </si>
  <si>
    <t>104MOKK_H_SG</t>
  </si>
  <si>
    <t>MOTO 4 20W40             18B1L  ELF  2SG</t>
  </si>
  <si>
    <t>MOTO 4 GOLD 20W40        18B1L  ELF  2SG</t>
  </si>
  <si>
    <t>QUARTZ 9000 ENERGY 0W40  4B4L   TOT   SG</t>
  </si>
  <si>
    <t>040PCBB</t>
  </si>
  <si>
    <t>3403.19.90</t>
  </si>
  <si>
    <t>QUARTZ 9000 ENERGY 0W40  18B1L  TOT   SG</t>
  </si>
  <si>
    <t>4T MAX 20W50             18B1L  ELF   SG</t>
  </si>
  <si>
    <t>205MO_H_SG02</t>
  </si>
  <si>
    <t>SYNTHETIC PRO 5W40       4B4L   ELF   SG</t>
  </si>
  <si>
    <t>SUPER SPORTI ADV 15W50   4B4L   ELF   SG</t>
  </si>
  <si>
    <t>MOTO 4 POWER 20W40       18B1L  ELF   SG</t>
  </si>
  <si>
    <t>EVOL. 700 FTX 5W30       4B4L   ELF   SG</t>
  </si>
  <si>
    <t>QUARTZ 5000 SN 15W40     4B4L   TOT   SG</t>
  </si>
  <si>
    <t>MHE0BK_H_SG</t>
  </si>
  <si>
    <t>QUARTZ 5000FUT.GF5 10W30 4B3L   TOT   SG</t>
  </si>
  <si>
    <t>C03</t>
  </si>
  <si>
    <t>EVOL. 500 FTX 10W30      4B3L   ELF   SG</t>
  </si>
  <si>
    <t>MHE0BD_H_SG</t>
  </si>
  <si>
    <t>MHE0BC_H_SG</t>
  </si>
  <si>
    <t>TALUSIA LS 25            990L   MAR   SG</t>
  </si>
  <si>
    <t>5025SAA_H_SG</t>
  </si>
  <si>
    <t>EVOL. 700 FTX 5W30       18B1L  ELF   SG</t>
  </si>
  <si>
    <t>TRANSTEC 5 80W90         3B5L   TOT   SG</t>
  </si>
  <si>
    <t>TRANSTEC 5 80W90         4B4L   TOT   SG</t>
  </si>
  <si>
    <t>TRANSTEC 5 85W140        4B4L   TOT   SG</t>
  </si>
  <si>
    <t>TRANSTEC 4 85W90         18B1L  TOT   SG</t>
  </si>
  <si>
    <t>VEDABQG</t>
  </si>
  <si>
    <t>TRANSTEC 4 85W140        4B4L   TOT   SG</t>
  </si>
  <si>
    <t>100HDBB_H_SG</t>
  </si>
  <si>
    <t>RUBIA FLEET HD200 SAE10W 18LP   TOT   SG</t>
  </si>
  <si>
    <t>RUBIA FLEET HD200 SAE 30 208L   TOT   SG</t>
  </si>
  <si>
    <t>RUBIA FLEET HD200 SAE 30 18LP   TOT   SG</t>
  </si>
  <si>
    <t>RUBIA FLEET HD200 SAE 40 3B5L   TOT   SG</t>
  </si>
  <si>
    <t>MARTOL EP 65 CF          208L   TOT   SG</t>
  </si>
  <si>
    <t>MHF0XX_H_SG</t>
  </si>
  <si>
    <t>MARTOL LVG 25 AQ         208L   TOT   SG</t>
  </si>
  <si>
    <t>MHA0AW_H_SG</t>
  </si>
  <si>
    <t>400GMPP_H_SG</t>
  </si>
  <si>
    <t>RUBIA WORKS 2000 10W40   208L   TOT   SG</t>
  </si>
  <si>
    <t>ST104II_H_SG</t>
  </si>
  <si>
    <t>FLUIDMATIC MV LV         18B1L  TOT M SG</t>
  </si>
  <si>
    <t>FLUIDMATIC CVT MV        18B1L  TOT M SG</t>
  </si>
  <si>
    <t>LACTUCA LT 2 AP          208L   TOT   SG</t>
  </si>
  <si>
    <t>MAA0_H_SG02</t>
  </si>
  <si>
    <t>LACTUCA LT 2 AP          20LJ   TOT   SG</t>
  </si>
  <si>
    <t>RUBIA FLEET HD 300 15W40 208L   TOT   SG</t>
  </si>
  <si>
    <t>RUBIA FLEET HD 300 15W40 18LP   TOT   SG</t>
  </si>
  <si>
    <t>RUBIA FLEET HD 300 15W40 18B1L  TOT   SG</t>
  </si>
  <si>
    <t>HI-PERF 4T SCOOT.10W40 M 18B08L TOT H SG</t>
  </si>
  <si>
    <t>104MOMM_H_SG</t>
  </si>
  <si>
    <t>RUBIA FLEET HD 500 15W40 18B1L  TOT   SG</t>
  </si>
  <si>
    <t>HI-PERF 4T MCO SAE 40    18B1L  TOT   SG</t>
  </si>
  <si>
    <t>RUBIA FLEET HD 300 20W50 18LP   TOT   SG</t>
  </si>
  <si>
    <t>PERFO 3F 15W40           18B1L  ELF   SG</t>
  </si>
  <si>
    <t>MTC 220 PLUS             208L   TOT   SG</t>
  </si>
  <si>
    <t>AN220_H_SG01</t>
  </si>
  <si>
    <t>MTC 220 PLUS             20LP   TOT   SG</t>
  </si>
  <si>
    <t>MOTO 4 SCOOT. 10W40 M    18B08L ELF H SG</t>
  </si>
  <si>
    <t>EVOL. 500 FT 10W40       18B1L  ELF   SG</t>
  </si>
  <si>
    <t>EVOL. 500 FT 10W40       4B4L   ELF   SG</t>
  </si>
  <si>
    <t>RUBIA FLEET HD 200 20W40 208L   TOT   SG</t>
  </si>
  <si>
    <t>204HDBB_H_SG</t>
  </si>
  <si>
    <t>RUBIA FLEET HD 200 20W40 3B5L   TOT   SG</t>
  </si>
  <si>
    <t>RUBIA FLEET HD 200 20W40 18B1L  TOT   SG</t>
  </si>
  <si>
    <t>EVOL. FULLTECH MSX 5W30  208L   ELF   SG</t>
  </si>
  <si>
    <t>205HDQQ_H_SG</t>
  </si>
  <si>
    <t>RUBIA ST 415             208L   TOT   SG</t>
  </si>
  <si>
    <t>400RRHH_H_SG</t>
  </si>
  <si>
    <t>QUARTZ 5000 SN 15W40     18B1L  TOT   SG</t>
  </si>
  <si>
    <t>MOTOR OIL FS 0W20 SN/GF5 4B5L   NIS   SG</t>
  </si>
  <si>
    <t>TC4B5L</t>
  </si>
  <si>
    <t>MOTOR OIL FS 5W30 SN/GF5 4B5L   NIS   SG</t>
  </si>
  <si>
    <t>MOTOR OIL FS 5W30 SN/GF5 208L   NIS   SG</t>
  </si>
  <si>
    <t>TRANS. DUAL 9 FE 75W90   20LJ   TOT   SG</t>
  </si>
  <si>
    <t>G7590AA</t>
  </si>
  <si>
    <t>MOTOR OIL FS 5W30 C4 DPF 4B5L   NIS   SG</t>
  </si>
  <si>
    <t>530PCZZ_H_SG</t>
  </si>
  <si>
    <t>MOTOR OIL FS 5W30 C4 DPF 208L   NIS   SG</t>
  </si>
  <si>
    <t>MOTOR OIL SS 10W40 A3/B4 4B5L   NIS   SG</t>
  </si>
  <si>
    <t>104PCAQ_H_SG</t>
  </si>
  <si>
    <t>MOTOR OIL SS 10W40 A3/B4 208L   NIS   SG</t>
  </si>
  <si>
    <t>HI-PERF 4T SP.20W50 (SL) 18B1L  TOT   SG</t>
  </si>
  <si>
    <t>205MOEE_H_SG</t>
  </si>
  <si>
    <t>UT680BB_H_SG</t>
  </si>
  <si>
    <t>RUBIA FLEET HD200 SAE 50 208L   TOT   SG</t>
  </si>
  <si>
    <t>QUARTZ 9000FUT.GF5 5W30  4B4L   TOT P SG</t>
  </si>
  <si>
    <t>PERFO HDX 200 SAE 50     208L   ELF   SG</t>
  </si>
  <si>
    <t>PERFO HDX 300 15W40      3B5L   ELF   SG</t>
  </si>
  <si>
    <t>205PC_H_SG01</t>
  </si>
  <si>
    <t>TC24B1L</t>
  </si>
  <si>
    <t>RUBIA FLEET HD200 SAE10W 20LJ   TOT   SG</t>
  </si>
  <si>
    <t>PERFO HDX 700 10W30      208L   ELF   SG</t>
  </si>
  <si>
    <t>103HDNN_H_SG</t>
  </si>
  <si>
    <t>154HDAH_H_SG</t>
  </si>
  <si>
    <t>TALUSIA OPTIMA           205L   MAR   SG</t>
  </si>
  <si>
    <t>5099SCC_H_SG</t>
  </si>
  <si>
    <t>TALUSIA OPTIMA           990L   MAR   SG</t>
  </si>
  <si>
    <t>CAPRANO MT 40            18LP   TOT   SG</t>
  </si>
  <si>
    <t>400FIJJ_H_SG</t>
  </si>
  <si>
    <t>QUARTZ D.7000 CI-4 10W30 4B4L   TOT   SG</t>
  </si>
  <si>
    <t>QUARTZ D.7000 CI-4 10W30 18B1L  TOT   SG</t>
  </si>
  <si>
    <t>HI-PERF 4T RACING 10W50  18B1L  TOT  2SG</t>
  </si>
  <si>
    <t>105MOJJ_H_SG</t>
  </si>
  <si>
    <t>HI-PERF 4T RACING 10W50  208L   TOT  2SG</t>
  </si>
  <si>
    <t>MOTO 4 TECH 10W50        18B1L  ELF  3SG</t>
  </si>
  <si>
    <t>HI-PERF 4T SUPER 20W50   18B08L TOT   SG</t>
  </si>
  <si>
    <t>RUBIA FLEET HD 300 10W30 208L   TOT   SG</t>
  </si>
  <si>
    <t>103HDOO_H_SG</t>
  </si>
  <si>
    <t>QUARTZ D.9000 CI-4 5W30  3B5L   TOT   SG</t>
  </si>
  <si>
    <t>530HDEE_H_SG</t>
  </si>
  <si>
    <t>QUARTZ D.7000 CI-4 10W30 3B6L   TOT   SG</t>
  </si>
  <si>
    <t>154HDAT_H_SG</t>
  </si>
  <si>
    <t>QUARTZ D.9000 CI-4 5W30  3B6L   TOT   SG</t>
  </si>
  <si>
    <t>QUARTZ D.9000 CI-4 5W30  18B1L  TOT   SG</t>
  </si>
  <si>
    <t>QUARTZ D.9000 CI-4 5W30  208L   TOT   SG</t>
  </si>
  <si>
    <t>HI-PERF 4T SPECIAL 10W40 18B08L TOT   SG</t>
  </si>
  <si>
    <t>TRANSTEC 4 75W90         208L   TOT   SG</t>
  </si>
  <si>
    <t>G7590MM_H_SG</t>
  </si>
  <si>
    <t>TRANSTEC 4 75W90         18LP   TOT   SG</t>
  </si>
  <si>
    <t>NEPTUNA 2T SUPER SPORT   3B5L   TOT   SG</t>
  </si>
  <si>
    <t>2T00PP_H_SG</t>
  </si>
  <si>
    <t>HI-PERF 4T SPECIAL 20W40 18B1L  TOT M SG</t>
  </si>
  <si>
    <t>MOTO 4 GOLD 20W40        18B1L  ELF M SG</t>
  </si>
  <si>
    <t>CARTER EP 68             1000L  TOT   SG</t>
  </si>
  <si>
    <t>PERF. MAXIO 15W40        20LJ   ELF   SG</t>
  </si>
  <si>
    <t>QUARTZ D.5000 CI-4 15W40 3B6L   TOT   SG</t>
  </si>
  <si>
    <t>QUARTZ D.5000 CI-4 15W40 208L   TOT   SG</t>
  </si>
  <si>
    <t>PERFO 3F 10W30           3B6L   ELF   SG</t>
  </si>
  <si>
    <t>PERFO 3F 10W30           18B1L  ELF   SG</t>
  </si>
  <si>
    <t>QUARTZ D.4000 CF-4 10W30 3B6L   TOT   SG</t>
  </si>
  <si>
    <t>QUARTZ D.4000 CF-4 10W30 18B1L  TOT   SG</t>
  </si>
  <si>
    <t>QUARTZ D.4000 CF-4 10W30 208L   TOT   SG</t>
  </si>
  <si>
    <t>HI-PERF 4T SP.20W50 (SL) 18B08L TOT  1SG</t>
  </si>
  <si>
    <t>PERF. HARMONY 15W40      18LP   ELF   SG</t>
  </si>
  <si>
    <t>PERF. HARMONY 10W40      18LP   ELF   SG</t>
  </si>
  <si>
    <t>104HDSS_H_SG</t>
  </si>
  <si>
    <t>HI-PERF 4T SCOOTER 10W30 18B08L TOT  1SG</t>
  </si>
  <si>
    <t>HI-PERF 4T SCOOTER 20W40 18B08L TOT  1SG</t>
  </si>
  <si>
    <t>204MOCC_H_SG</t>
  </si>
  <si>
    <t>HI-PERF 4T MCO SAE 40    18B08L TOT   SG</t>
  </si>
  <si>
    <t>HI-PERF 4T MCO 20W50     18B08L TOT   SG</t>
  </si>
  <si>
    <t>205MOGG_H_SG</t>
  </si>
  <si>
    <t>4T MAX 20W50             18B08L ELF  1SG</t>
  </si>
  <si>
    <t>QUARTZ 9000 0W16         4B4L   TOT   SG</t>
  </si>
  <si>
    <t>016PCAA_H_SG</t>
  </si>
  <si>
    <t>DYNATRANS ACX 10W        1000L  TOT   SG</t>
  </si>
  <si>
    <t>UT100EE_H_SG</t>
  </si>
  <si>
    <t>DYNATRANS ACX 10W        208L   TOT   SG</t>
  </si>
  <si>
    <t>DYNATRANS ACX 10W        20LJ   TOT   SG</t>
  </si>
  <si>
    <t>DYNATRANS ACX 30         1000L  TOT   SG</t>
  </si>
  <si>
    <t>UT300CC_H_SG</t>
  </si>
  <si>
    <t>DYNATRANS ACX 30         208L   TOT   SG</t>
  </si>
  <si>
    <t>DYNATRANS ACX 30         20LJ   TOT   SG</t>
  </si>
  <si>
    <t>DYNATRANS ACX 50         1000L  TOT   SG</t>
  </si>
  <si>
    <t>UT500CC_H_SG</t>
  </si>
  <si>
    <t>DYNATRANS ACX 50         208L   TOT   SG</t>
  </si>
  <si>
    <t>DYNATRANS ACX 50         20LJ   TOT   SG</t>
  </si>
  <si>
    <t>DYNATRANS ACX 60         1000L  TOT   SG</t>
  </si>
  <si>
    <t>UT600CC_H_SG</t>
  </si>
  <si>
    <t>AZOLLA AF 46             1000L  TOT   SG</t>
  </si>
  <si>
    <t>RUBIA FLEET HD 300 10W30 1000L  TOT   SG</t>
  </si>
  <si>
    <t>POWERLUBE CI4 MG 15W40   200L   TMB   SG</t>
  </si>
  <si>
    <t>PERFO HDX 500 20W50      3B5L   ELF   SG</t>
  </si>
  <si>
    <t>PNEUMA 150               20LJ   TOT   SG</t>
  </si>
  <si>
    <t>PA150AA_H_SG</t>
  </si>
  <si>
    <t>HI-PERF 4T SCOOTER 10W40 18B1L  TOT   SG</t>
  </si>
  <si>
    <t>104MOQQ_H_SG</t>
  </si>
  <si>
    <t>HI-PERF 4T SCOOTER 10W40 18B08L TOT   SG</t>
  </si>
  <si>
    <t>HI-PERF 4T RACING 10W40  18B1L  TOT   SG</t>
  </si>
  <si>
    <t>104MOPP_H_SG</t>
  </si>
  <si>
    <t>TALUSIA HR 140           990L   MAR   SG</t>
  </si>
  <si>
    <t>5140SAA_H_SG</t>
  </si>
  <si>
    <t>RUBIA XT 20W50           208L   TOT  1SG</t>
  </si>
  <si>
    <t>RUBIA XT 20W50           3B5L   TOT  1SG</t>
  </si>
  <si>
    <t>RUBIA XT 15W40           208L   TOT  1SG</t>
  </si>
  <si>
    <t>QUARTZ 9000FUT.FGC 5W30  4B4L   TOT   SG</t>
  </si>
  <si>
    <t>530PCBU_H_SG</t>
  </si>
  <si>
    <t>ST154NN_H_SG</t>
  </si>
  <si>
    <t>PERFO 3F 20W50           3B5L   ELF  1SG</t>
  </si>
  <si>
    <t>HI-PERF 4T SPORT+ 10W40  18B08L TOT   SG</t>
  </si>
  <si>
    <t>PERF. HARMONY 15W40      18LP   ELF  1SG</t>
  </si>
  <si>
    <t>PERF. HARMONY 15W40      208L   ELF  1SG</t>
  </si>
  <si>
    <t>PERF. HARMONY 15W40      20LJ   ELF  1SG</t>
  </si>
  <si>
    <t>RUBIA TIR 7900 15W40     1000L  TOT  1SG</t>
  </si>
  <si>
    <t>RUBIA TIR 7900 15W40     208L   TOT  1SG</t>
  </si>
  <si>
    <t>RUBIA TIR 7900 15W40     20LJ   TOT  1SG</t>
  </si>
  <si>
    <t>PERFO 3F 15W40           18B1L  ELF  1SG</t>
  </si>
  <si>
    <t>PERFO 3F 15W40           3B5L   ELF  1SG</t>
  </si>
  <si>
    <t>POWERLUBE ENG MG 15W40   200L   TMB  1SG</t>
  </si>
  <si>
    <t>RUBIA FLEET HD 300 15W40 208L   TOT  1SG</t>
  </si>
  <si>
    <t>RUBIA FLEET HD 300 15W40 3B5L   TOT  1SG</t>
  </si>
  <si>
    <t>QUARTZ 8000FUT.GF5 0W20  18B1L  TOT   SG</t>
  </si>
  <si>
    <t>RUBIA TIR 8900 10W40     20LJ   TOT   SG</t>
  </si>
  <si>
    <t>104HDWW</t>
  </si>
  <si>
    <t>HBF 3                    208L   TOT   SG</t>
  </si>
  <si>
    <t>SGP CENTRAL WHSE</t>
  </si>
  <si>
    <t>SG1911H973</t>
  </si>
  <si>
    <t>COOLELF AUTO SUPRA -26°C 4B4L   TOT   SG</t>
  </si>
  <si>
    <t>H974</t>
  </si>
  <si>
    <t>SGP Lee Huat Yap Kee</t>
  </si>
  <si>
    <t>SG1918H974</t>
  </si>
  <si>
    <t>TURBOCOOL READYMIX       18B1L  TOT   SG</t>
  </si>
  <si>
    <t>ZB</t>
  </si>
  <si>
    <t>AF00_H_SG04</t>
  </si>
  <si>
    <t>GRAPHOLIA MS 15W40       208L   ELF  1SG</t>
  </si>
  <si>
    <t>154HDAR_H_SG</t>
  </si>
  <si>
    <t>MARTOL EV 10 CF          208L   TOT   SG</t>
  </si>
  <si>
    <t>MHA0QQ_H_SG</t>
  </si>
  <si>
    <t>MOTOR OIL SS 10W40 A3/B4 4B5L   NIS M SG</t>
  </si>
  <si>
    <t>00.00.0000</t>
  </si>
  <si>
    <t>RUBIA ST 415             1000L  TOT   SG</t>
  </si>
  <si>
    <t>LB521E3004011120</t>
  </si>
  <si>
    <t>DYNATRANS FD-1 SAE 60    1000L  TOT   SG</t>
  </si>
  <si>
    <t>UT600BB_H_SG</t>
  </si>
  <si>
    <t>RUBIA XT 20W50           18B1L  TOT  1SG</t>
  </si>
  <si>
    <t>LB358E3205010719</t>
  </si>
  <si>
    <t>QUARTZ 9000 ENERGY 5W40  208L   TOT   SG</t>
  </si>
  <si>
    <t>QUARTZ 9000 FUT.XT 5W30  18B1L  TOT   SG</t>
  </si>
  <si>
    <t>530PCCG_H_SG</t>
  </si>
  <si>
    <t>TRACTELF KTR4 30         208L   ELF  1SG</t>
  </si>
  <si>
    <t>TRACTELF KTR4 50         208L   ELF  1SG</t>
  </si>
  <si>
    <t>TRACTELF KTR4 10W        208L   ELF  1SG</t>
  </si>
  <si>
    <t>MOTOR OIL SS 10W40 A3/B4 4B4L   NIS M SG</t>
  </si>
  <si>
    <t>MOTOR OIL SS 10W30 SNGF5 4B4L   NIS M SG</t>
  </si>
  <si>
    <t>QUARTZ INEO ECS 5W30     3B5L   TOT   SG</t>
  </si>
  <si>
    <t>29.10.2018</t>
  </si>
  <si>
    <t>28.08.2018</t>
  </si>
  <si>
    <t>LB815E1053010523</t>
  </si>
  <si>
    <t>DAEVSBG</t>
  </si>
  <si>
    <t>QUARTZ 5000FUT.GF5 10W30 3B5L   TOT   SG</t>
  </si>
  <si>
    <t>PRESLIA 46               1000L  TOT   SG</t>
  </si>
  <si>
    <t>LB488T1004611020</t>
  </si>
  <si>
    <t>HYDRELF DS 46            208L   ELF   SG</t>
  </si>
  <si>
    <t>OSYRIS HLS 4             208L   TOT   SG</t>
  </si>
  <si>
    <t>REE0_H_SG01</t>
  </si>
  <si>
    <t>CAPRANO TDI 15W40        208L   TOT   SG</t>
  </si>
  <si>
    <t>LD433E3154010822</t>
  </si>
  <si>
    <t>QUARTZ 4000 SM 10W30     4B3L   TOT   SG</t>
  </si>
  <si>
    <t>RUBIA WORKS 2000 10W40   1000L  TOT   SG</t>
  </si>
  <si>
    <t>PERF. TROPHY DX 15W40    25LJ   ELF   SG</t>
  </si>
  <si>
    <t>LB868R9032011223</t>
  </si>
  <si>
    <t>POWERLUBE HYDRAULIC 68   200L   TMB   SG</t>
  </si>
  <si>
    <t>QUARTZ 7000 SN 15W50     4B4L   TOT   SG</t>
  </si>
  <si>
    <t>FLUIDMATIC MV LV         4B4L   TOT   SG</t>
  </si>
  <si>
    <t>LB756R4015711022</t>
  </si>
  <si>
    <t>GEARELF 4 140            208L   ELF   SG</t>
  </si>
  <si>
    <t>PERF. TROPHY DX 15W40    208L   ELF   SG</t>
  </si>
  <si>
    <t>ELFMATIC MV              18B1L  ELF  2SG</t>
  </si>
  <si>
    <t>LB450R4008010620</t>
  </si>
  <si>
    <t>SPORTI CNG 20W50         25L    ELF 2 SG</t>
  </si>
  <si>
    <t>TALUSIA LS 25            205L   MAR   SG</t>
  </si>
  <si>
    <t>RUBIA POLYTRAFIC 10W40   18B1L  TOT   SG</t>
  </si>
  <si>
    <t>PERFO HDX 200 SAE 30     208L   ELF   SG</t>
  </si>
  <si>
    <t>QUARTZ INEO MC3 5W30     1000L  TOT   SG</t>
  </si>
  <si>
    <t>LB723E1053010622</t>
  </si>
  <si>
    <t>DYNATRANS ACX 60         208L   TOT   SG</t>
  </si>
  <si>
    <t>LB771R7600011022</t>
  </si>
  <si>
    <t>AZOLLA AF 68             1000L  TOT   SG</t>
  </si>
  <si>
    <t>LB759R2006811022</t>
  </si>
  <si>
    <t>QUARTZ 9000FUT.FGC 5W30  18B1L  TOT   SG</t>
  </si>
  <si>
    <t>PERFO 3F 20W50           208L   ELF  1SG</t>
  </si>
  <si>
    <t>LB711E3205010422</t>
  </si>
  <si>
    <t>PERFO HDX 300 20W50      208L   ELF  1SG</t>
  </si>
  <si>
    <t>PERFO HDX 300 15W40      208L   ELF  1SG</t>
  </si>
  <si>
    <t>LB399E3154011119</t>
  </si>
  <si>
    <t>POWERLUBE TRANS. 30      200L   TMB  1SG</t>
  </si>
  <si>
    <t>F17-S1                   990L   MAR   SG</t>
  </si>
  <si>
    <t>5040SCC_H_SG</t>
  </si>
  <si>
    <t>FLUIDMATIC MV LV         20LJ   TOT   SG</t>
  </si>
  <si>
    <t>ELFMATIC MV LV           4B4L   ELF  2SG</t>
  </si>
  <si>
    <t>EVOL. 500 FTX 10W30      18B1L  ELF  2SG</t>
  </si>
  <si>
    <t>MOLYGRAPHITE 10W30       4B4L   ELF  1SG</t>
  </si>
  <si>
    <t>MOLYGRAPHITE 15W40       4B4L   ELF  1SG</t>
  </si>
  <si>
    <t>RUBIA TIR 7400 15W40     25LJ   TOT   SG</t>
  </si>
  <si>
    <t>DYNATRANS FD-1 SAE 60    208L   TOT   SG</t>
  </si>
  <si>
    <t>TALUSIA HR 70            1000L  MAR   SG</t>
  </si>
  <si>
    <t>TALUSIA LS 40            1000L  MAR   SG</t>
  </si>
  <si>
    <t>TALUSIA UNIVERSAL        1000L  MAR   SG</t>
  </si>
  <si>
    <t>TALUSIA UNIVERSAL 100    1000L  MAR   SG</t>
  </si>
  <si>
    <t>QUARTZ D. 3000 SAE 40    3B6L   TOT   SG</t>
  </si>
  <si>
    <t>PERFO HDX 200 20W50      208L   ELF   SG</t>
  </si>
  <si>
    <t>DYNATRANS DA 85W140      1000L  TOT   SG</t>
  </si>
  <si>
    <t>QUARTZ INEO C3 5W30      4B4L   TOT   SG</t>
  </si>
  <si>
    <t>QUARTZ INEO C3 5W30      208L   TOT   SG</t>
  </si>
  <si>
    <t>RUBIA FLEET HD 500 15W40 3B5L   TOT  1SG</t>
  </si>
  <si>
    <t>RUBIA TIR 7900 15W40     3B5L   TOT  1SG</t>
  </si>
  <si>
    <t>RUBIA FLEET HD 300 15W40 20LJ   TOT  1SG</t>
  </si>
  <si>
    <t>QUARTZ 8000FUT.GF5 0W20  4B3L   TOT   SG</t>
  </si>
  <si>
    <t>QUARTZ 9000FUT.GF5 5W30  4B3L   TOT   SG</t>
  </si>
  <si>
    <t>QUARTZ 9000FUT.FGC 5W30  208L   TOT   SG</t>
  </si>
  <si>
    <t>POWERLUBE TRANS. 50      200L   TMB  1SG</t>
  </si>
  <si>
    <t>QUARTZ 9000FUT.GF5 5W30  20LJ   TOT   SG</t>
  </si>
  <si>
    <t>AURELIA TI 4055          1000L  MAR   SG</t>
  </si>
  <si>
    <t>QUARTZ 5000 SN 15W40     3B5L   TOT   SG</t>
  </si>
  <si>
    <t>NEPTUNA 2T SUPER SPORT   18B1L  TOT   SG</t>
  </si>
  <si>
    <t>PERF. MAXIO 15W40        208L   ELF   SG</t>
  </si>
  <si>
    <t>QUARTZ D.5000 CI-4 15W40 18B1L  TOT   SG</t>
  </si>
  <si>
    <t>QUARTZ D. 3000 SAE 40    18B1L  TOT   SG</t>
  </si>
  <si>
    <t>RUBIA FLEET HD 500 15W40 18B1L  TOT  1SG</t>
  </si>
  <si>
    <t>RUBIA FLEET HD 300 20W50 3B5L   TOT  1SG</t>
  </si>
  <si>
    <t>QUARTZ INEO MC3 5W30     18B1L  TOT  1SG</t>
  </si>
  <si>
    <t>QUARTZ INEO MC3 5W30     3B5L   TOT  1SG</t>
  </si>
  <si>
    <t>EVOL. FULLTECH MSX 5W30  208L   ELF  1SG</t>
  </si>
  <si>
    <t>CARTER SH 320            208L   TOT C</t>
  </si>
  <si>
    <t>PERFO XC 40              18LP   ELF   SG</t>
  </si>
  <si>
    <t>HG600_H_SG01             PGEN         SG</t>
  </si>
  <si>
    <t>TALUSIA LS 40            205L   MAR   SG</t>
  </si>
  <si>
    <t>CARTER EP 460            1000L  TOT   SG</t>
  </si>
  <si>
    <t>AZOLLA ZS 100            1000L  TOT   SG</t>
  </si>
  <si>
    <t>FRELUB 450               18B1L  ELF  2SG</t>
  </si>
  <si>
    <t>PERFO HDX 500 20W50      18LP   ELF   SG</t>
  </si>
  <si>
    <t>TRANSTEC 4 85W90         4B4L   TOT   SG</t>
  </si>
  <si>
    <t>MOTO 4 PRO 20W50         24B1LM ELF S SG</t>
  </si>
  <si>
    <t>PERF. HARMONY 10W40      208L   ELF   SG</t>
  </si>
  <si>
    <t>ADBLUE                   1000L  TOT   SG</t>
  </si>
  <si>
    <t>PERFO 3F 20W50           25LJ   ELF  1SG</t>
  </si>
  <si>
    <t>RUBIA WORKS 4000 15W40   3B5L   TOT   SG</t>
  </si>
  <si>
    <t>F17-S1                   1000L  MAR   SG</t>
  </si>
  <si>
    <t>QUARTZ 9000 5W40         4B4L   TOT  1SG</t>
  </si>
  <si>
    <t>QUARTZ 9000 5W40         18B1L  TOT  1SG</t>
  </si>
  <si>
    <t>CARTER XEP 220           18LP   TOT   SG</t>
  </si>
  <si>
    <t>TURBOCOOL READYMIX       4B4L   TOT   SG</t>
  </si>
  <si>
    <t>AURELIA TI 4020          205L   MAR   SG</t>
  </si>
  <si>
    <t>AURELIA TI 4020          1000L  MAR   SG</t>
  </si>
  <si>
    <t>PERFO HDX 300 15W40      18LP   ELF  1SG</t>
  </si>
  <si>
    <t>QUARTZ INEO MC3 5W30     20LJ   TOT  1SG</t>
  </si>
  <si>
    <t>QUARTZ INEO MC3 5W30     1000L  TOT  1SG</t>
  </si>
  <si>
    <t>HI-PERF 4T 700 SC. 10W40 12B08L TOT H SG</t>
  </si>
  <si>
    <t>QUARTZ 8000FUT.GF5 0W20  5B3L   TOT   SG</t>
  </si>
  <si>
    <t>OSYRIS HLS 4 M1          208L   TOT   SG</t>
  </si>
  <si>
    <t>DACNIS SH 32             1000L  TOT W</t>
  </si>
  <si>
    <t>EQUIVIS ZS 68            18LP   TOT   SG</t>
  </si>
  <si>
    <t>QUARTZ 7000FUT.GF5 5W30  3B4L   TOT   SG</t>
  </si>
  <si>
    <t>QUARTZ D.7000 CI-4 10W30 12B1L  TOT   SG</t>
  </si>
  <si>
    <t>GEARELF 4 SAE 140        3B4L   ELF  2SG</t>
  </si>
  <si>
    <t>COOLELF SUPRA            208L   TOT   SG</t>
  </si>
  <si>
    <t>PERFO HDX 700 20W50      208L   ELF   SG</t>
  </si>
  <si>
    <t>CAPRANO MT 40            208L   TOT   SG</t>
  </si>
  <si>
    <t>QUARTZ 9000FUT.GF5 5W30  12B1L  TOT   SG</t>
  </si>
  <si>
    <t>QUARTZ 9000FUT.GF5 5W30  3B4L   TOT   SG</t>
  </si>
  <si>
    <t>RUBIA TIR 7400 10W40     3B5L   TOT  1SG</t>
  </si>
  <si>
    <t>QUARTZ 5000FUT.GF5 10W30 3B4L   TOT   SG</t>
  </si>
  <si>
    <t>QUARTZ 7000 SN 15W50     3B4L   TOT   SG</t>
  </si>
  <si>
    <t>QUARTZ 9000FUT.GF5 0W20  3B4L   TOT   SG</t>
  </si>
  <si>
    <t>EVOL. 700 FT 15W50       3B4L   ELF  2SG</t>
  </si>
  <si>
    <t>QUARTZ D.9000 CI-4 5W30  12B1L  TOT   SG</t>
  </si>
  <si>
    <t>EVOL. 900 FTX 0W20       3B4L   ELF   SG</t>
  </si>
  <si>
    <t>EVOL. 900 FTX 0W20       12B1L  ELF   SG</t>
  </si>
  <si>
    <t>PNEUMA 320               1000L  TOT   SG</t>
  </si>
  <si>
    <t>EVOL. 900 FTX 5W30       3B4L   ELF  2SG</t>
  </si>
  <si>
    <t>DIEL MS 5000             167K   TOT   SG</t>
  </si>
  <si>
    <t>QUARTZ INEO ECS 5W30     3B5L   TOT  1SG</t>
  </si>
  <si>
    <t>QUARTZ INEO ECS 5W30     18B1L  TOT  1SG</t>
  </si>
  <si>
    <t>HBF 3                    16B05L TOT   SG</t>
  </si>
  <si>
    <t>COOLELF AUTO SUPRA -26üïC 12B1L  TOT   SG</t>
  </si>
  <si>
    <t>QUARTZ 9000 5W40         3B5L   TOT  2SG</t>
  </si>
  <si>
    <t>EVOL. 500 FTX 10W30      3B4L   ELF  2SG</t>
  </si>
  <si>
    <t>EVOL. 700 FTX 5W30       3B4L   ELF   SG</t>
  </si>
  <si>
    <t>RUBIA TIR 7400 10W40     12B1L  TOT   SG</t>
  </si>
  <si>
    <t>PROSYLVA CHAIN EXT. PLUS 208L   TOT   SG</t>
  </si>
  <si>
    <t>QUARTZ 5000 SN 15W40     3B5L   TOT  1SG</t>
  </si>
  <si>
    <t>QUARTZ D.9000 CI-4 5W30  3B5L   TOT  1SG</t>
  </si>
  <si>
    <t>QUARTZ 9000FUT.FGC 5W30  3B4L   TOT   SG</t>
  </si>
  <si>
    <t>COOLELF AUTO SUPRA -37‹  1000L  TOT   SG</t>
  </si>
  <si>
    <t>TALUSIA HR 140           1000L  MAR   SG</t>
  </si>
  <si>
    <t>HI-PERF 4T 900 10W40     12B1L  TOT   SG</t>
  </si>
  <si>
    <t>TURBOCOOL READYMIX       12B1L  TOT   SG</t>
  </si>
  <si>
    <t>TURBOCOOL READYMIX       3B4L   TOT   SG</t>
  </si>
  <si>
    <t>QUARTZ 7000FUT.GF5 5W30  12B1L  TOT   SG</t>
  </si>
  <si>
    <t>HI-PERF 4T 700 10W40     3B5L   TOT  2SG</t>
  </si>
  <si>
    <t>QUARTZ 9000FUT.GF5 0W20  12B1L  TOT   SG</t>
  </si>
  <si>
    <t>PROSYLVA CHAIN EXPERT    208L   TOT   SG</t>
  </si>
  <si>
    <t>MOTO 4 ROADSTAR 10W40    12B1L  ELF  2SG</t>
  </si>
  <si>
    <t>MOTO 4 GOLD 20W40        12B1L  ELF  2SG</t>
  </si>
  <si>
    <t>QUARTZ 9000FUT.FGC 5W30  12B1L  TOT   SG</t>
  </si>
  <si>
    <t>MOTOR OIL SS 10W40 A3/B4 208L   NIS M SG</t>
  </si>
  <si>
    <t>HI-PERF 2T 500           12B1L  TOT   SG</t>
  </si>
  <si>
    <t>COOLELF AUTO SUPRA -26‹C 3B4L   TOT   SG</t>
  </si>
  <si>
    <t>QUARTZ 5000 SN 15W50     12B1L  TOT   SG</t>
  </si>
  <si>
    <t>HI-PERF 2T 700           20LJ   TOT  1SG</t>
  </si>
  <si>
    <t>PERF. PRO 800 10W40      208L   ELF   SG</t>
  </si>
  <si>
    <t>EVOL. 700 FT 10W40       3B5L   ELF  3SG</t>
  </si>
  <si>
    <t>EVOL. 700 FT 15W50       12B1L  ELF  2SG</t>
  </si>
  <si>
    <t>EVOL. 900 FTA 5W40       3B5L   ELF  3SG</t>
  </si>
  <si>
    <t>EVOL. 500 FTX 10W30      12B1L  ELF  2SG</t>
  </si>
  <si>
    <t>EVOL. 300 CNG 20W50      3B5L   ELF 21SG</t>
  </si>
  <si>
    <t>EVOL. 700 FTX 5W30       12B1L  ELF   SG</t>
  </si>
  <si>
    <t>MOTO 4 SCOOTER 10W40 M   12B08L ELF H SG</t>
  </si>
  <si>
    <t>QUARTZ 8000FUT.GF5 0W20  12B1L  TOT   SG</t>
  </si>
  <si>
    <t>RUBIA FLEET HD 500 15W40 20LJ   TOT   SG</t>
  </si>
  <si>
    <t>HI-PERF 4T 700 10W40     208L   TOT   SG</t>
  </si>
  <si>
    <t>MOTO 4 SCOOTER 10W30     12B1L  ELF  2SG</t>
  </si>
  <si>
    <t>MOTOR OIL FS 5W30 SN/GF5 3B5L   NIS   SG</t>
  </si>
  <si>
    <t>PERF. PRO 1000 15W40     18LP   ELF  1SG</t>
  </si>
  <si>
    <t>ORIG OIL ULTRA PLUS 5W30 208L   MAZ   SG</t>
  </si>
  <si>
    <t>MISOLA ASC 150           208L   TOT   SG</t>
  </si>
  <si>
    <t>AZOLLA ZS 22             1000L  TOT   SG</t>
  </si>
  <si>
    <t>HBF 4                    12B1L  TOT   SG</t>
  </si>
  <si>
    <t>MOLYGRAPHITE 15W40       3B4L   ELF  1SG</t>
  </si>
  <si>
    <t>MOTOR OIL FS 5W30 C4 DPF 3B5L   NIS   SG</t>
  </si>
  <si>
    <t>MOTOR OIL SS 10W40 A3/B4 3B4L   NIS M SG</t>
  </si>
  <si>
    <t>MOTOR OIL SS 10W40 A3/B4 3B5L   NIS M SG</t>
  </si>
  <si>
    <t>MOTOR OIL SS 10W30 SNGF5 3B4L   NIS M SG</t>
  </si>
  <si>
    <t>QUARTZ INEO ECS 5W30     3B5L   TOT  2SG</t>
  </si>
  <si>
    <t>TURBOCOOL READYMIX       12B1L  TOT P SG</t>
  </si>
  <si>
    <t>ELFMATIC MV              3B4L   ELF  2SG</t>
  </si>
  <si>
    <t>EVOL. 300 CNG 20W50      12B1L  ELF 2 SG</t>
  </si>
  <si>
    <t>AZOLLA ZS 68             20LM   TOT   SG</t>
  </si>
  <si>
    <t>MISOLA ASC 220           208L   TOT   SG</t>
  </si>
  <si>
    <t>COOLELF AUTO SUPRA -26‹C 20LJ   TOT   SG</t>
  </si>
  <si>
    <t>PERF. PRO 700 15W40      18LP   ELF   SG</t>
  </si>
  <si>
    <t>PERFO HDX 500 15W40      25LJ   ELF   SG</t>
  </si>
  <si>
    <t>PERFO HDX 500 15W40      3B4L   ELF   SG</t>
  </si>
  <si>
    <t>MOTO 4 POWER 20W40       12B1L  ELF   SG</t>
  </si>
  <si>
    <t>HI-PERF 4T 900 10W50     208L   TOT  2SG</t>
  </si>
  <si>
    <t>COOLELF AUTO SUP-37‹(N)  3B4L   TOT   SG</t>
  </si>
  <si>
    <t>MOTOR OIL SS 10W30 SNGF5 12B1L  NIS M SG</t>
  </si>
  <si>
    <t>RUBIA TIR 7900 15W40     3B5L   TOT  2SG</t>
  </si>
  <si>
    <t>GLACELF AUTO SUPRA       20LJ   TOT   SG</t>
  </si>
  <si>
    <t>TRANSTEC 4 85W90         3B4L   TOT   SG</t>
  </si>
  <si>
    <t>ELFMATIC DIII MV         20LJ   ELF   SG</t>
  </si>
  <si>
    <t>RUBIA FLEET HD100 SAE 40 3B5L   TOT  1SG</t>
  </si>
  <si>
    <t>EVOL. 500 FT 10W40       12B1L  ELF   SG</t>
  </si>
  <si>
    <t>RUBIA FLEET HD 200 20W40 12B1L  TOT   SG</t>
  </si>
  <si>
    <t>EVOL. 900 FTX 0W20       208L   ELF   SG</t>
  </si>
  <si>
    <t>ELFMATIC LV MV           208L   ELF  1SG</t>
  </si>
  <si>
    <t>TRAX. AXLE 8 85W140      20L    TOT   SG</t>
  </si>
  <si>
    <t>MOTO 4 20W40             24B1LM ELF P SG</t>
  </si>
  <si>
    <t>MOTO 4 PRO 20W50         24B08LMELF P SG</t>
  </si>
  <si>
    <t>RUBIA TIR 8600 10W40     1000L  TOT   SG</t>
  </si>
  <si>
    <t>QUARTZ 5000FUT.GF5 10W30 3B5L   TOT  1SG</t>
  </si>
  <si>
    <t>QUARTZ 5000FUT.GF5 10W30 12B1L  TOT   SG</t>
  </si>
  <si>
    <t>SYNTHETIC PRO 5W40       3B4L   ELF   SG</t>
  </si>
  <si>
    <t>POWERLUBE CI4 MG 15W40   18LP   TMB   SG</t>
  </si>
  <si>
    <t>QUARTZ 9000FUT.FGC 5W30  3B4L   TOT  1SG</t>
  </si>
  <si>
    <t>DYNATRANS ACX 60         1000L  TOT  1SG</t>
  </si>
  <si>
    <t>LLAW HYDRAULIC OIL ZS 68 18LP   SAY   SG</t>
  </si>
  <si>
    <t>HI-PERF 2T 700           12B1L  TOT   SG</t>
  </si>
  <si>
    <t>NEPTUNA 2T SUPER SPORT   3B5L   TOT  1SG</t>
  </si>
  <si>
    <t>AZOLLA ZS 68             200L   TOT  1SG</t>
  </si>
  <si>
    <t>MOTOR OIL SS 10W40 A3/B4 208L   NIS  1SG</t>
  </si>
  <si>
    <t>TRACTELF KTR4 50         208L   ELF  2SG</t>
  </si>
  <si>
    <t>PERFO HDX 200 SAE 40     18LP   ELF   SG</t>
  </si>
  <si>
    <t>NEPTUNA 2T SUPER SPORT   12B1L  TOT   SG</t>
  </si>
  <si>
    <t>QUARTZ 5000FUT.GF5 5W30  12B1L  TOT   SG</t>
  </si>
  <si>
    <t>TRAX. AXLE 7 85W140      208L   TOT   SG</t>
  </si>
  <si>
    <t>PERFO HDX 300 20W50      3B5L   ELF  2SG</t>
  </si>
  <si>
    <t>EMBREAK 2W6975           18LP   NEU   SG</t>
  </si>
  <si>
    <t>POWERLUBE TRANS. 30      200L   TMB  2SG</t>
  </si>
  <si>
    <t>EVOL. 500 FTX 10W30      3B5L   ELF  3SG</t>
  </si>
  <si>
    <t>EVOL. 900 FTX 5W30       12B1L  ELF  2SG</t>
  </si>
  <si>
    <t>MOLYGRAPHITE 15W40       1000L  ELF S SG</t>
  </si>
  <si>
    <t>FF GWM EN D2 0W20        208L   TOT   SG</t>
  </si>
  <si>
    <t>RUBIA FLEET HD 300 15W40 3B4L   TOT   SG</t>
  </si>
  <si>
    <t>EVOL. 300 CNG 20W50      25L    ELF 2 SG</t>
  </si>
  <si>
    <t>RUBIA TIR 7400 HZX 15W40 208L   TOT   SG</t>
  </si>
  <si>
    <t>CLEAN DIESEL OIL 5W30 C3 20LJ   NIS   SG</t>
  </si>
  <si>
    <t>QUARTZ D.4000 CF-4 10W30 12B1L  TOT   SG</t>
  </si>
  <si>
    <t>PERF. PRO 700 15W40      1000L  ELF   SG</t>
  </si>
  <si>
    <t>PERF. PRO 1000 15W40     1000L  ELF  1SG</t>
  </si>
  <si>
    <t>TRAX. AXLE 7 80W90       20LJ   TOT   SG</t>
  </si>
  <si>
    <t>TRANSTEC 4 85W140        12B1L  TOT   SG</t>
  </si>
  <si>
    <t>TIXO STAINLESS 22        208L   TXL   SG</t>
  </si>
  <si>
    <t>MOTO 4 GOLD 15W50        12B1L  ELF   SG</t>
  </si>
  <si>
    <t>HI-PERF 4T 500 15W50     12B1L  TOT   SG</t>
  </si>
  <si>
    <t>FF ROY EN 10W50          208L   TOT   SG</t>
  </si>
  <si>
    <t>CARTER EP 460            20LM   TOT   SG</t>
  </si>
  <si>
    <t>FF ROY EN 15W50          208L   TOT   SG</t>
  </si>
  <si>
    <t>MOTO 4 ROAD 15W50        12B1L  ELF   SG</t>
  </si>
  <si>
    <t>POWERLUBE ENG MG 15W40   18LP   TMB  1SG</t>
  </si>
  <si>
    <t>QUARTZ 9000FUT.GF6 5W30  5B3L   TOT   SG</t>
  </si>
  <si>
    <t>QUARTZ D.5000 CI-4 15W40 3B5L   TOT   SG</t>
  </si>
  <si>
    <t>FF GWM EV DHTF2          208L   GWM   SG</t>
  </si>
  <si>
    <t>QUARTZ RACING SN 10W60   3B4L   TOT   SG</t>
  </si>
  <si>
    <t>FRELUB 450               12B1L  ELF  2SG</t>
  </si>
  <si>
    <t>QUARTZ 9000 ENERGY 0W40  12B1L  TOT   SG</t>
  </si>
  <si>
    <t>MOTOR OIL C2|C3 5W30     3B5L   MIT   SG</t>
  </si>
  <si>
    <t>MOTOR OIL C2|C3 5W30     20L    MIT   SG</t>
  </si>
  <si>
    <t>MOTOR OIL C2|C3 5W30     208L   MIT   SG</t>
  </si>
  <si>
    <t>MOTOR OIL GF6 5W30       20L    MIT   SG</t>
  </si>
  <si>
    <t>MOTOR OIL GF6 5W30       208L   MIT   SG</t>
  </si>
  <si>
    <t>MOTOR OIL A3/B4 10W40    3B5L   MIT   SG</t>
  </si>
  <si>
    <t>MOTOR OIL A3/B4 10W40    208L   MIT   SG</t>
  </si>
  <si>
    <t>RUBIA WORKS 4000 10W40   1000L  TOT   SG</t>
  </si>
  <si>
    <t>RUBIA FLEET HD200 SAE 40 12B1L  TOT   SG</t>
  </si>
  <si>
    <t>LISSOLFIX APZ 2090       1000L  TXL   SG</t>
  </si>
  <si>
    <t>MOTOR OIL FS 5W30 SP/GF6 3B5L   NIS   SG</t>
  </si>
  <si>
    <t>LISSOLFIX APZ 2090       208L   TXL   SG</t>
  </si>
  <si>
    <t>TRAX. GEAR 9 FE 75W80    208L   TOT   SG</t>
  </si>
  <si>
    <t>EQUIVIS AF 68            1000L  TOT   SG</t>
  </si>
  <si>
    <t>ORIG OIL ULTRA PLUS 5W30 208L   MAZ  1SG</t>
  </si>
  <si>
    <t>QUARTZ 9000 COG SN 5W30  3B5L   TOT   SG</t>
  </si>
  <si>
    <t>QUARTZ 9000 COG SN 5W30  208L   TOT   SG</t>
  </si>
  <si>
    <t>QUARTZ 9000 COG SNPL0W20 208L   TOT   SG</t>
  </si>
  <si>
    <t>QUARTZ 3500 SUPER 20W50  15LP   TOT   SG</t>
  </si>
  <si>
    <t>QUARTZ 8000 5W40         3B4L   TOT   SG</t>
  </si>
  <si>
    <t>CARTER 680               208L   TOT   SG</t>
  </si>
  <si>
    <t>LISSOLFIX APZ 2090       827K   TXL   SG</t>
  </si>
  <si>
    <t>RUBIA FLEET HD 300 20W50 20LJ   TOT  1SG</t>
  </si>
  <si>
    <t>EVOL. 500 FTX SP 10W30   5B3L   ELF   SG</t>
  </si>
  <si>
    <t>LISSOLFIX APZ 2290       827K   TXL   SG</t>
  </si>
  <si>
    <t>RUBIA TIR 7400 15W40     200L   TOT  1SG</t>
  </si>
  <si>
    <t>HBF 3                    16B05L TOT S SG</t>
  </si>
  <si>
    <t>MULTIS ZS 000            50K    TOT C</t>
  </si>
  <si>
    <t>AERO 100                 208L   TOT C</t>
  </si>
  <si>
    <t>CARTER SY 460            20L    TOT C</t>
  </si>
  <si>
    <t>CORTIS SHT 200           20L    TOT C</t>
  </si>
  <si>
    <t>DROSERA MS 10            208L   TOT C</t>
  </si>
  <si>
    <t>DROSERA MS 68            20L    TOT C</t>
  </si>
  <si>
    <t>EQUIVIS ZS 32            20L    TOT C</t>
  </si>
  <si>
    <t>LHM PLUS                 208L   TOT C</t>
  </si>
  <si>
    <t>AZOLLA DZF 46            208L   TOT C</t>
  </si>
  <si>
    <t>CARTER SH 220            208L   TOT C</t>
  </si>
  <si>
    <t>CARTER EP 320            20L    TOT C</t>
  </si>
  <si>
    <t>DROSERA MS 220           20L    TOT C</t>
  </si>
  <si>
    <t>GLACELF CHP SUPRA        208L   TOT C</t>
  </si>
  <si>
    <t>DACNIS SE 100            20L    TOT C</t>
  </si>
  <si>
    <t>RUBIA TIR 9200 FE 5W30   208L   TOT C</t>
  </si>
  <si>
    <t>DACNIS SH 68             208L   TOT C</t>
  </si>
  <si>
    <t>CERAN MS                 18K    TOT C</t>
  </si>
  <si>
    <t>CALORIS 23               18K    TOT C</t>
  </si>
  <si>
    <t>MULTIS COMPLEX EP 2      4C5K   TOT C</t>
  </si>
  <si>
    <t>CONCENTRE PRESLIA GT     208L   TOT C</t>
  </si>
  <si>
    <t>CERAN CA                 18K    TOT C</t>
  </si>
  <si>
    <t>LUNARIA SH 68            208L   TOT C</t>
  </si>
  <si>
    <t>CARTER BIO 220           208L   TOT C</t>
  </si>
  <si>
    <t>BULK</t>
  </si>
  <si>
    <t>HM046BB_H_SG             PGEN         SG</t>
  </si>
  <si>
    <t>HM068BB_H_SG             PGEN         SG</t>
  </si>
  <si>
    <t>ATF0AG_H_SG              PGEN         SG</t>
  </si>
  <si>
    <t>104MOBB_H_SG             PGEN         SG</t>
  </si>
  <si>
    <t>ATF0AH_H_SG              PGEN         SG</t>
  </si>
  <si>
    <t>HM100AA_H_SG             PGEN         SG</t>
  </si>
  <si>
    <t>HM022AA_H_SG             PGEN         SG</t>
  </si>
  <si>
    <t>HM032AA_H_SG             PGEN         SG</t>
  </si>
  <si>
    <t>CK100AA_H_SG             PGEN         SG</t>
  </si>
  <si>
    <t>CK320AA_H_SG             PGEN         SG</t>
  </si>
  <si>
    <t>CK068AA_H_SG             PGEN         SG</t>
  </si>
  <si>
    <t>CK680AA_H_SG             PGEN         SG</t>
  </si>
  <si>
    <t>HV032AA_H_SG             PGEN         SG</t>
  </si>
  <si>
    <t>400FIBB_H_SG             PGEN         SG</t>
  </si>
  <si>
    <t>HL150AA_H_SG             PGEN         SG</t>
  </si>
  <si>
    <t>TS100AA_H_SG             PGEN         SG</t>
  </si>
  <si>
    <t>TS032AA_H_SG             PGEN         SG</t>
  </si>
  <si>
    <t>TS046AA_H_SG             PGEN         SG</t>
  </si>
  <si>
    <t>TS068AA_H_SG             PGEN         SG</t>
  </si>
  <si>
    <t>300HDAA_H_SG             PGEN         SG</t>
  </si>
  <si>
    <t>500HDBB_H_SG             PGEN         SG</t>
  </si>
  <si>
    <t>205PCOO_H_SG             PGEN         SG</t>
  </si>
  <si>
    <t>UT8590AA_H_SG            PGEN         SG</t>
  </si>
  <si>
    <t>ST203AA_H_SG             PGEN         SG</t>
  </si>
  <si>
    <t>G8514II_H_SG             PGEN         SG</t>
  </si>
  <si>
    <t>400GMDD_H_SG             PGEN         SG</t>
  </si>
  <si>
    <t>HG068AA_H_SG             PGEN         SG</t>
  </si>
  <si>
    <t>HG220AA_H_SG             PGEN         SG</t>
  </si>
  <si>
    <t>TG046BB_H_SG             PGEN         SG</t>
  </si>
  <si>
    <t>ALTIS MV 2               24T04K TOT C2</t>
  </si>
  <si>
    <t>SPIRIT WBF 7200          20L    TOT C</t>
  </si>
  <si>
    <t>VULSOL MSF 5200          20L    TOT C</t>
  </si>
  <si>
    <t>MULTIS 2                 180K   TOT   AE</t>
  </si>
  <si>
    <t>BIOHYDRAN TMP 32         208L   TOT C1</t>
  </si>
  <si>
    <t>105MOII_H_SG             PGEN         SG</t>
  </si>
  <si>
    <t>BIOHYDRAN TMP 68         208L   TOT C1</t>
  </si>
  <si>
    <t>3015MAA_H_SG             PGEN         SG</t>
  </si>
  <si>
    <t>AN150CC_H_SG             PGEN         SG</t>
  </si>
  <si>
    <t>TG032BB_H_SG             PGEN         SG</t>
  </si>
  <si>
    <t>DA100AA_H_SG             PGEN         SG</t>
  </si>
  <si>
    <t>DA150AA_H_SG             PGEN         SG</t>
  </si>
  <si>
    <t>UT8011AA_H_SG            PGEN         SG</t>
  </si>
  <si>
    <t>NEVASTANE HTF            208L   TOT C</t>
  </si>
  <si>
    <t>CK460OO_H_SG             PGEN         SG</t>
  </si>
  <si>
    <t>CK320QQ_H_SG             PGEN         SG</t>
  </si>
  <si>
    <t>MISOLA ASC 150           208L   TOT C1</t>
  </si>
  <si>
    <t>MULTIS COMPLEX SHD 100   24T037KTOT C</t>
  </si>
  <si>
    <t>FINAVESTAN A 80 B        20L    TOT C</t>
  </si>
  <si>
    <t>EPONA Z 320              205L   MAR C</t>
  </si>
  <si>
    <t>CARTER EP 680            20LJ   TOT   SG</t>
  </si>
  <si>
    <t>530PCAS_H_SG             PGEN         SG</t>
  </si>
  <si>
    <t>103PCNN_H_SG             PGEN         SG</t>
  </si>
  <si>
    <t>400GMKK_H_SG             PGEN         SG</t>
  </si>
  <si>
    <t>HYDRANSAFE HFC 146       208L   TOT C1</t>
  </si>
  <si>
    <t>QB032AA_H_SG             PGEN         SG</t>
  </si>
  <si>
    <t>BIOHYDRAN SE 68          208L   TOT C2</t>
  </si>
  <si>
    <t>104HDCC_H_SG             PGEN         SG</t>
  </si>
  <si>
    <t>ST154JJ_H_SG             PGEN         SG</t>
  </si>
  <si>
    <t>NEVASTANE CHAIN OIL XT   20L    TOT C</t>
  </si>
  <si>
    <t>103HDKK_H_SG             PGEN         SG</t>
  </si>
  <si>
    <t>020PCEE_H_SG             PGEN         SG</t>
  </si>
  <si>
    <t>AERO XPD 100             208L   TOT C</t>
  </si>
  <si>
    <t>103MOLL_H_SG             PGEN         SG</t>
  </si>
  <si>
    <t>STAR TRANS 80W110        1000L  TOT W</t>
  </si>
  <si>
    <t>530HDEE_H_SG             PGEN         SG</t>
  </si>
  <si>
    <t>DACNIS LPG 150           208L   TOT C</t>
  </si>
  <si>
    <t>HV022FF_H_SG             PGEN         SG</t>
  </si>
  <si>
    <t>HV150BB_H_SG             PGEN         SG</t>
  </si>
  <si>
    <t>HV032DD_H_SG             PGEN         SG</t>
  </si>
  <si>
    <t>HV046RR_H_SG             PGEN         SG</t>
  </si>
  <si>
    <t>HV100CC_H_SG             PGEN         SG</t>
  </si>
  <si>
    <t>CERAN XM 100             180K   TOT C</t>
  </si>
  <si>
    <t>DYNATRANS VX FE          20L    TOT C1</t>
  </si>
  <si>
    <t>530PCAT_H_SG             PGEN         SG</t>
  </si>
  <si>
    <t>104PCAK_H_SG             PGEN         SG</t>
  </si>
  <si>
    <t>AGRIGREASE EP3           24T04K CLA C</t>
  </si>
  <si>
    <t>155PCOO_H_SG             PGEN         SG</t>
  </si>
  <si>
    <t>154PCAG_H_SG             PGEN         SG</t>
  </si>
  <si>
    <t>155PCPP_H_SG             PGEN         SG</t>
  </si>
  <si>
    <t>ATF0AF_H_SG              PGEN         SG</t>
  </si>
  <si>
    <t>ATF0AE_H_SG              PGEN         SG</t>
  </si>
  <si>
    <t>ATF0AD_H_SG              PGEN         SG</t>
  </si>
  <si>
    <t>550PCGG_H_SG             PGEN         SG</t>
  </si>
  <si>
    <t>106PCAA_H_SG             PGEN         SG</t>
  </si>
  <si>
    <t>104MOKK_H_SG             PGEN         SG</t>
  </si>
  <si>
    <t>205MOEE_H_SG             PGEN         SG</t>
  </si>
  <si>
    <t>AGRIMOT ULTRATEC 10W40   20L    CLA C1</t>
  </si>
  <si>
    <t>AGRIMOT SDX 15W40        20L    CLA C1</t>
  </si>
  <si>
    <t>AGRISHIFT XE             20L    CLA C1</t>
  </si>
  <si>
    <t>AGRISHIFT MT 80W90       20L    CLA C1</t>
  </si>
  <si>
    <t>AGRIHYD HVLP-D 46        20L    CLA C2</t>
  </si>
  <si>
    <t>205MO_H_SG02             PGEN         SG</t>
  </si>
  <si>
    <t>MULTIS COMPLEX HV 2 (LS) 24T04K TOT C</t>
  </si>
  <si>
    <t>NEVASTANE XSH 320        20L    TOT C</t>
  </si>
  <si>
    <t>AGRIMOT PROTEC FE 10W30  20L    CLA C1</t>
  </si>
  <si>
    <t>AGRISHIFT GA 12          20L    CLA C1</t>
  </si>
  <si>
    <t>NEVASTANE SH 46          208L   TOT C</t>
  </si>
  <si>
    <t>NEVASTANE XS 320         180K+L TOT C</t>
  </si>
  <si>
    <t>NEVASTANE XS 320         16K    TOT C</t>
  </si>
  <si>
    <t>NEVASTANE XS 80          16K    TOT C</t>
  </si>
  <si>
    <t>NEVASTANE AW 32          208L   TOT C</t>
  </si>
  <si>
    <t>NEVASTANE SH 68          208L   TOT C</t>
  </si>
  <si>
    <t>NEVASTANE SH 100         20L    TOT C</t>
  </si>
  <si>
    <t>PA320AA_H_SG             PGEN         SG</t>
  </si>
  <si>
    <t>NEVASTANE EP 150         20L    TOT C</t>
  </si>
  <si>
    <t>NEVASTANE EP 150         208L   TOT C</t>
  </si>
  <si>
    <t>NEVASTANE EP 460         20L    TOT C</t>
  </si>
  <si>
    <t>NEVASTANE EP 460         208L   TOT C</t>
  </si>
  <si>
    <t>NEVASTANE EP 1000        20L    TOT C</t>
  </si>
  <si>
    <t>NEVASTANE XSH 150        20L    TOT C</t>
  </si>
  <si>
    <t>NEVASTANE XSH 220        20L    TOT C</t>
  </si>
  <si>
    <t>NEVASTANE XSH 460        20L    TOT C</t>
  </si>
  <si>
    <t>DA032DD_H_SG             PGEN         SG</t>
  </si>
  <si>
    <t>DA046GG_H_SG             PGEN         SG</t>
  </si>
  <si>
    <t>DA068FF_H_SG             PGEN         SG</t>
  </si>
  <si>
    <t>EVOL. FULLTECH LLX 5W30  208L   ELF C</t>
  </si>
  <si>
    <t>040PCBB                  PGEN</t>
  </si>
  <si>
    <t>400GMEE_H_SG             PGEN         SG</t>
  </si>
  <si>
    <t>154HDAP_H_SG             PGEN         SG</t>
  </si>
  <si>
    <t>EVOL. 700 FT 10W40       20LJ   ELF  2SG</t>
  </si>
  <si>
    <t>MISOLA MAP SH 220        208L   TOT C</t>
  </si>
  <si>
    <t>CARTER SG 460            20L    TOT C</t>
  </si>
  <si>
    <t>CARTER SG 220            208L   TOT C</t>
  </si>
  <si>
    <t>CARTER SG 320            20L    TOT C</t>
  </si>
  <si>
    <t>G8514GG_H_SG             PGEN         SG</t>
  </si>
  <si>
    <t>MHE0BD_H_SG              PGEN         SG</t>
  </si>
  <si>
    <t>TRANS. AXLE 8 FE 75W140  208L   TOT C</t>
  </si>
  <si>
    <t>MHF0XX_H_SG              PGEN         SG</t>
  </si>
  <si>
    <t>400GMPP_H_SG             PGEN         SG</t>
  </si>
  <si>
    <t>104MOMM_H_SG             PGEN         SG</t>
  </si>
  <si>
    <t>AN220_H_SG01             PGEN         SG</t>
  </si>
  <si>
    <t>204HDBB_H_SG             PGEN         SG</t>
  </si>
  <si>
    <t>205HDQQ_H_SG             PGEN         SG</t>
  </si>
  <si>
    <t>204MOCC_H_SG             PGEN         SG</t>
  </si>
  <si>
    <t>530PCZZ_H_SG             PGEN         SG</t>
  </si>
  <si>
    <t>104PCAQ_H_SG             PGEN         SG</t>
  </si>
  <si>
    <t>GEAR FLUID 550           180K   TLG C</t>
  </si>
  <si>
    <t>GRAFOLOG H 2200          180K   TLG C</t>
  </si>
  <si>
    <t>154HDAH_H_SG             PGEN         SG</t>
  </si>
  <si>
    <t>400FIJJ_H_SG             PGEN         SG</t>
  </si>
  <si>
    <t>105MOJJ_H_SG             PGEN         SG</t>
  </si>
  <si>
    <t>G7590MM_H_SG             PGEN         SG</t>
  </si>
  <si>
    <t>2T00PP_H_SG              PGEN         SG</t>
  </si>
  <si>
    <t>2T00AD_H_SG              PGEN         SG</t>
  </si>
  <si>
    <t>2T00AC_H_SG              PGEN         SG</t>
  </si>
  <si>
    <t>SERIOLA AB               200L   TOT   KR</t>
  </si>
  <si>
    <t>PA100AA_H_SG             PGEN         SG</t>
  </si>
  <si>
    <t>104MOQQ_H_SG             PGEN         SG</t>
  </si>
  <si>
    <t>530PCCF_H_SG             PGEN         SG</t>
  </si>
  <si>
    <t>530PCBU_H_SG             PGEN         SG</t>
  </si>
  <si>
    <t>ST103LL_H_SG             PGEN         SG</t>
  </si>
  <si>
    <t>5040SCC_H_SG             PGEN         SG</t>
  </si>
  <si>
    <t>EXXON___APE_CORE600_600N PACKED     1 SG</t>
  </si>
  <si>
    <t>0D79090                  BULK</t>
  </si>
  <si>
    <t>X138686                  PACKED</t>
  </si>
  <si>
    <t>D114646                  PACKED</t>
  </si>
  <si>
    <t>QUARTZ 9000 ENERGY 5W30  208L   TOT C</t>
  </si>
  <si>
    <t>AGRIMOT SYNTEC 10W40     20L    CLA C</t>
  </si>
  <si>
    <t>AGRIMOT PROTEC 10W40     20L    CLA C2</t>
  </si>
  <si>
    <t>HYDRANSAFE HFDU 68       1000L  TOT   MY</t>
  </si>
  <si>
    <t>VALONA MS 7023 HC        20L    TOT C</t>
  </si>
  <si>
    <t>ORIGINAL OIL ULT DPF5W30 208L   MAZ C1</t>
  </si>
  <si>
    <t>CERAN XM 220             180K+L TOT C</t>
  </si>
  <si>
    <t>FLUIDMATIC DCT MV        12B1L  TOT C</t>
  </si>
  <si>
    <t>MOTO 4 TECH 10W50        3B4L   ELF C</t>
  </si>
  <si>
    <t>QUARTZ INEO ECS 5W30     20L    TOT C</t>
  </si>
  <si>
    <t>TRAX. AXLE 8 FE 75W140   208L   TOT C</t>
  </si>
  <si>
    <t>DYNATRANS MPV            3B5L   TOT C1</t>
  </si>
  <si>
    <t>KASSILLA GMP 1500        208L   TOT C</t>
  </si>
  <si>
    <t>GLACELF AUTO SUPRA       12B1L  TOT C</t>
  </si>
  <si>
    <t>HYDRANSAFE HFDU 68       1000L  TOT W1</t>
  </si>
  <si>
    <t>HYDRANSAFE HFDU 68       208L   TOT C1</t>
  </si>
  <si>
    <t>FLUIDMATIC ATX           208L   TOT C</t>
  </si>
  <si>
    <t>FLUIDMATIC ATX           12B1L  TOT C</t>
  </si>
  <si>
    <t>QUARTZ 7000 10W40 (SN)   12B1L  TOT C</t>
  </si>
  <si>
    <t>TRAX. GEAR 9 FE 75W80    1000L  TOT W</t>
  </si>
  <si>
    <t>RUBIA WORKS 3000 10W40   208L   TOT C</t>
  </si>
  <si>
    <t>MOTO 2 RACE              12B1L  ELF C</t>
  </si>
  <si>
    <t>GLACELF AUTO SUPRA       20L    TOT   MY</t>
  </si>
  <si>
    <t>QUARTZ INEO RACING 10W60 208L   TOT C</t>
  </si>
  <si>
    <t>HI-PERF 4T 900 FE 10W30  12B1L  TOT C</t>
  </si>
  <si>
    <t>HI-PERF 4T 900 FE 10W40  12B1L  TOT C</t>
  </si>
  <si>
    <t>QUARTZ INEO FGO 5W40     3B5L   TOT C</t>
  </si>
  <si>
    <t>RUBIA OPT.1100 15W40     3B5L   TOT C1</t>
  </si>
  <si>
    <t>KASSILLA GMP 1200        180K   TOT C</t>
  </si>
  <si>
    <t>ISOVOLTINE II            208L   TOT C2</t>
  </si>
  <si>
    <t>TRANSELF NFX SAE 75W     12B1L  ELF C</t>
  </si>
  <si>
    <t>FF GET TR DCT-1 (MB)     208L   TOT C</t>
  </si>
  <si>
    <t>QUARTZ INEO ECOB 5W20    208L   TOT C</t>
  </si>
  <si>
    <t>AGRIMOT SDX 15W40        3B5L   CLA C1</t>
  </si>
  <si>
    <t>AGRISHIFT BLS 80W90      3B5L   CLA C1</t>
  </si>
  <si>
    <t>TRAX. AXLE 8 FE 80W140   208L   TOT C</t>
  </si>
  <si>
    <t>AZOLLA ZS 46             3B5L   TOT Z1</t>
  </si>
  <si>
    <t>QUARTZ INEO C4 5W30      3B5L   TOT C</t>
  </si>
  <si>
    <t>Material Number</t>
  </si>
  <si>
    <t>Material description</t>
  </si>
  <si>
    <t>Can use CS15 to check, select "Direct", then plant</t>
  </si>
  <si>
    <t>530PCBY_H_SG             PGEN         SG</t>
  </si>
  <si>
    <t>530PCCL_H_SG             PGEN         SG</t>
  </si>
  <si>
    <t>G7500XX_H_SG             PGEN         SG</t>
  </si>
  <si>
    <t>204MOEE_H_SG             PGEN         SG</t>
  </si>
  <si>
    <t>G8090NN_H_SG             PGEN         SG</t>
  </si>
  <si>
    <t>CK220RR_H_SG             PGEN         SG</t>
  </si>
  <si>
    <t>020PCAE_H_SG             PGEN         SG</t>
  </si>
  <si>
    <t>530PCCO_H_SG             PGEN         SG</t>
  </si>
  <si>
    <t>530PCCP_H_SG             PGEN         SG</t>
  </si>
  <si>
    <t>520PCQQ_H_SG             PGEN         SG</t>
  </si>
  <si>
    <t>CK220DD_H_SG             PGEN         SG</t>
  </si>
  <si>
    <t>CK320DD_H_SG             PGEN         SG</t>
  </si>
  <si>
    <t>530PCCX_H_SG             PGEN         SG</t>
  </si>
  <si>
    <t>020PCAG_H_SG             PGEN         SG</t>
  </si>
  <si>
    <t>YYT0EV_H_SG              PGEN         SG</t>
  </si>
  <si>
    <t>YYT0EZ_H_SG              PGEN         SG</t>
  </si>
  <si>
    <t>020PCAJ_H_SG             PGEN         SG</t>
  </si>
  <si>
    <t>530PCAW_H_SG             PGEN         SG</t>
  </si>
  <si>
    <t>DCT0CC_H_SG              PGEN         SG</t>
  </si>
  <si>
    <t>155MOII_H_SG             PGEN         SG</t>
  </si>
  <si>
    <t>155MOHH_H_SG             PGEN         SG</t>
  </si>
  <si>
    <t>105MOMM_H_SG             PGEN         SG</t>
  </si>
  <si>
    <t>5099SF_H_SG              PGEN         SG</t>
  </si>
  <si>
    <t>HV015DD_H_SG             PGEN         SG</t>
  </si>
  <si>
    <t>CK150KK_H_SG             PGEN         SG</t>
  </si>
  <si>
    <t>G7580PP_H_SG             PGEN         SG</t>
  </si>
  <si>
    <t>G8514DD_H_SG             PGEN         SG</t>
  </si>
  <si>
    <t>G7590AA_H_SG             PGEN         SG</t>
  </si>
  <si>
    <t>Yes</t>
  </si>
  <si>
    <t>Internal - use in production</t>
  </si>
  <si>
    <t>CALTEX__YEO_KIXX600_600N BULK       2 KR</t>
  </si>
  <si>
    <t>CALTEX__YEO_KIXX150_150N BULK       2 KR</t>
  </si>
  <si>
    <t>CHEVRON_YEO_150R_150N    BULK       2 KR</t>
  </si>
  <si>
    <t>Yes - New (in Dec 21 )</t>
  </si>
  <si>
    <t>Yes - New (TBA )</t>
  </si>
  <si>
    <t>MOH_____AGH_SN150_150NS  BULK       1 GR</t>
  </si>
  <si>
    <t>Yes (prior to Sep 21)</t>
  </si>
  <si>
    <t>xxxxxx (ETRO 3)</t>
  </si>
  <si>
    <t>xxxxxx (ETRO 4+)</t>
  </si>
  <si>
    <t>xxxxxx (ETRO6+)</t>
  </si>
  <si>
    <t>PERTAM__CIL_HVI-650_BSS  BULK       1 ID</t>
  </si>
  <si>
    <t xml:space="preserve">Marine - Additives </t>
  </si>
  <si>
    <t>S/N</t>
  </si>
  <si>
    <t>(blank) Total</t>
  </si>
  <si>
    <t>A130000                  PACKED</t>
  </si>
  <si>
    <t>A130101                  PACKED</t>
  </si>
  <si>
    <t>DRUM NT TE WARM RED                00SG</t>
  </si>
  <si>
    <t>DRUM NT TE WHITE RDL44             00SG</t>
  </si>
  <si>
    <t>DRUM NT MAR ELF BLUE AND WHITE BAND 01SG</t>
  </si>
  <si>
    <t>CA16 CO NEU GREEN CAP               00SG</t>
  </si>
  <si>
    <t>PL18 PP TE  RED PAIL                00SG</t>
  </si>
  <si>
    <t>CA18 CO NEU BLACK CAP               00SG</t>
  </si>
  <si>
    <t>CONT 2D_4H_MA_RIN_H_SG   PGEN         SG</t>
  </si>
  <si>
    <t>020PCYY_H_SG             PGEN         SG</t>
  </si>
  <si>
    <t>AURELIA TI 5040          205L   MAR   SG</t>
  </si>
  <si>
    <t>FF CMC TR 75W80 GL-4     208L   TOT   SG</t>
  </si>
  <si>
    <t>TRAX. GEAR 6 75W85       3B5L   TOT C</t>
  </si>
  <si>
    <t>QUARTZ 9000 5W40         20LBIB TOT C</t>
  </si>
  <si>
    <t>QUARTZ 9000 NFC 5W30     20LBIB TOT C</t>
  </si>
  <si>
    <t>QUARTZ INEO MDC 5W30     20LBIB TOT C</t>
  </si>
  <si>
    <t>FLUIDMATIC SYN T668      20L    TOT C</t>
  </si>
  <si>
    <t>SS</t>
  </si>
  <si>
    <t>B152727                  PACKED</t>
  </si>
  <si>
    <t>PL20 JC TE  RED JERRYCAN            00SG</t>
  </si>
  <si>
    <t>CA38 RPL TE BLACK CAP   00SG</t>
  </si>
  <si>
    <t>CA50 RPL TE BLACK CAP   00SG</t>
  </si>
  <si>
    <t>PL25 JC ELF BLUE JERRYCAN           01SG</t>
  </si>
  <si>
    <t>CT1L WV TE 12X1L HI-PERF WHITE    00SG</t>
  </si>
  <si>
    <t>LPDI PL ELF PAIL &amp; JERRYCAN  01SG</t>
  </si>
  <si>
    <t>YYT0DV_H_SG              PGEN         SG</t>
  </si>
  <si>
    <t>LES PLEIADES ZERO 0W20   208L   TOT   SG</t>
  </si>
  <si>
    <t>TRAX. GEAR 9 FE 75W80    20LJ   TOT   SG</t>
  </si>
  <si>
    <t>TRAX. DUAL 9 FE 75W90    20LJ   TOT   SG</t>
  </si>
  <si>
    <t>NATERIA MX 40            1000L  TOT   SG</t>
  </si>
  <si>
    <t>Qty Var</t>
  </si>
  <si>
    <t xml:space="preserve">Cost Var </t>
  </si>
  <si>
    <t>MAP</t>
  </si>
  <si>
    <t>MAP Var</t>
  </si>
  <si>
    <t>Jul Total Stock</t>
  </si>
  <si>
    <t>Rebranding old codes (Big Pack)</t>
  </si>
  <si>
    <t>Rebranding New Codes (Big Pack)</t>
  </si>
  <si>
    <t>Rebranding old codes (Small Pack)</t>
  </si>
  <si>
    <t>Rebranding New Codes (Small Pack)</t>
  </si>
  <si>
    <t>PTRONAS_MEL_ETRO-6PLUS   BULK       3 MY</t>
  </si>
  <si>
    <t>B152525                  PACKED</t>
  </si>
  <si>
    <t>LB5L NIS FL MO SS 10W40 A3/B4 01SG</t>
  </si>
  <si>
    <t>LB5L NIS BL MO SS 10W40 A3/B4 01SG</t>
  </si>
  <si>
    <t>LB08 FL TE#HI-PERF 4T 300 SAE 40 00SG</t>
  </si>
  <si>
    <t>LB08 BL TE#HI-PERF 4T 300 SAE 40#00SG</t>
  </si>
  <si>
    <t>CT08 WV TE 12X0.8L HI-PERF WHITE  00SG</t>
  </si>
  <si>
    <t>CT4L WV TE 3X4L QUARTZ WHITE       00SG</t>
  </si>
  <si>
    <t>CT1L WV TE 12X1L WHITE             00SG</t>
  </si>
  <si>
    <t>LPDI PL ELF PAIL &amp; JERRYCAN  PPRD 00SG</t>
  </si>
  <si>
    <t>CT1L WV TE 12X1L QUARTZ WH REPACK 00SG</t>
  </si>
  <si>
    <t>SARKOSYL O               20LJ   NEU   SG</t>
  </si>
  <si>
    <t>ST103MM_H_SG             PGEN         SG</t>
  </si>
  <si>
    <t>STAR TRANS 80W110        20LJ   TOT   SG</t>
  </si>
  <si>
    <t>STAR TRANS 80W110        208L   TOT   SG</t>
  </si>
  <si>
    <t>MOTOR OIL SS 10W40 A3/B4 3B5L   NIS  2SG</t>
  </si>
  <si>
    <t>RUBIA WORKS 4000 FE10W30 1000L  TOT   SG</t>
  </si>
  <si>
    <t>TIXO W 22                208L   TXL   SG</t>
  </si>
  <si>
    <t>PROSYLVA CHAIN EXPERT    12B1L  TOT   SG</t>
  </si>
  <si>
    <t>DROSERA MS 2             20L    TOT C1</t>
  </si>
  <si>
    <t>COOLELF SI-OAT           208L   TOT C</t>
  </si>
  <si>
    <t>BIKE &amp; SCOOTER SHAMPOO C24B250ML</t>
  </si>
  <si>
    <t>A132222                  PACKED</t>
  </si>
  <si>
    <t>LB5L ELF FL PERF. PRO 1000 15W40 00SG</t>
  </si>
  <si>
    <t>LB5L ELF BL PERF. PRO 1000 15W40 00SG</t>
  </si>
  <si>
    <t>CT5L WV TE 3X5L WHITE            00SG</t>
  </si>
  <si>
    <t>YYT0EX_H_SG              PGEN         SG</t>
  </si>
  <si>
    <t>CK460DD_H_SG             PGEN         SG</t>
  </si>
  <si>
    <t>CARTER SH 460            208L   TOT   SG</t>
  </si>
  <si>
    <t>QUARTZ INEO HTC 5W30     12B1L  TOT   SG</t>
  </si>
  <si>
    <t>PERF. PRO 1000 15W40     3B5L   ELF   SG</t>
  </si>
  <si>
    <t>QUARTZ INEO L LIFE 5W30  208L   TOT   SG</t>
  </si>
  <si>
    <t>CARTER SH 460            1000L  TOT   SG</t>
  </si>
  <si>
    <t>EPONA Z 100              205L   MAR C</t>
  </si>
  <si>
    <t>EPONA Z 150              205L   MAR C</t>
  </si>
  <si>
    <t>LUBRICLEAN EP KIT        3D180K TLG C</t>
  </si>
  <si>
    <t>B128383                  BULK</t>
  </si>
  <si>
    <t>COUNTER RUST 7100        PACKED</t>
  </si>
  <si>
    <t>DRUM NT SCA BLUE                    00SG</t>
  </si>
  <si>
    <t>LB5L NIS FL MO FS 0W20 SP/GF6 00SG</t>
  </si>
  <si>
    <t>LPDI DL TE ADBLUE 1000L 00SG</t>
  </si>
  <si>
    <t>LPDI DL TE ADBLUE SAFETY INFO 00SG</t>
  </si>
  <si>
    <t>LB5L NIS BL MO FS 0W20 SP/GF6 00SG</t>
  </si>
  <si>
    <t>LPDI PL FL MIT MO GF6 5W30###### 01SG</t>
  </si>
  <si>
    <t>LPDI PL BL MIT MO GF6 5W30#######01SG</t>
  </si>
  <si>
    <t>LB08 FL TE#HI-PERF 4T 300 20W40(SF) 00SG</t>
  </si>
  <si>
    <t>LB08 BL TE HI-PERF 4T 300 20W40(SF) 00SG</t>
  </si>
  <si>
    <t>LB4L FL TE#QUARTZ 5000 SN 10W40##00SG</t>
  </si>
  <si>
    <t>LB1L BL TE#RUBIA FLEET HD 300 15W40 00SG</t>
  </si>
  <si>
    <t>CT4L WV TE 3X4L WHITE            00SG</t>
  </si>
  <si>
    <t>CT4L WV TE 3x4L RUBIA WHITE   00SG</t>
  </si>
  <si>
    <t>CT5L WV TE 3X5L RUBIA WHITE      00SG</t>
  </si>
  <si>
    <t>CT1L WV TE 12X1L QUARTZ WHITE      01SG</t>
  </si>
  <si>
    <t>LB5L FL TE RUBIA FLEET HD 500 20W50 00SG</t>
  </si>
  <si>
    <t>LB5L BL TE RUBIA FLEET HD 500 20W50 00SG</t>
  </si>
  <si>
    <t>104MORR_H_SG             PGEN         SG</t>
  </si>
  <si>
    <t>HM100DD_H_SG             PGEN         SG</t>
  </si>
  <si>
    <t>HV046TT_H_SG             PGEN         SG</t>
  </si>
  <si>
    <t>PERF. PRO 1000 10W30     208L   ELF   SG</t>
  </si>
  <si>
    <t>MOTOR OIL FS 0W20 SP/GF6 3B5L   NIS   SG</t>
  </si>
  <si>
    <t>MOTOR OIL C2/C3 5W30     3B5L   MIT   SG</t>
  </si>
  <si>
    <t>PERF. PRO 1000 15W40     12B1L  ELF   SG</t>
  </si>
  <si>
    <t>EPONA Z 68               205L   MAR C</t>
  </si>
  <si>
    <t>EPONA Z 220              205L   MAR C</t>
  </si>
  <si>
    <t>MAR 402 P                PACKED</t>
  </si>
  <si>
    <t>CT3L WV ELF 5X3L WHITE             01SG</t>
  </si>
  <si>
    <t>LB4L ELF FL EVOL. 900 USX 5W30      01SG</t>
  </si>
  <si>
    <t>LB4L ELF BL EVOL. 900 USX 5W30      02SG</t>
  </si>
  <si>
    <t>LB5L FL TE#QUARTZ 5000 SN 15W40#00SG</t>
  </si>
  <si>
    <t>CT5L WV TE 3X5L QUARTZ WHITE      00SG</t>
  </si>
  <si>
    <t>CT3L WV TE 5X3L QUARTZ WHITE      00SG</t>
  </si>
  <si>
    <t>TALUSIA HD 40            1000L  MAR   SG</t>
  </si>
  <si>
    <t>TALUSIA HD 40            205L   MAR   SG</t>
  </si>
  <si>
    <t>EQUIVIS AF 46            1000L  TOT   SG</t>
  </si>
  <si>
    <t>CARTER SH 150            208L   TOT   SG</t>
  </si>
  <si>
    <t>X115151 PAO4             BULK</t>
  </si>
  <si>
    <t>C046060 PAO40            BULK</t>
  </si>
  <si>
    <t>A129494                  PACKED</t>
  </si>
  <si>
    <t>LB3L FL TE#QUARTZ 4000 SM 10W30##00SG</t>
  </si>
  <si>
    <t>LB3L BL TE# QUARTZ 4000 SM 10W30####00SG</t>
  </si>
  <si>
    <t>DRUM NT ELF BLUE AND WHITE BAND     01SG</t>
  </si>
  <si>
    <t>LB3L FL TE#QUARTZ 9000FUT.GF6 5W30#00SG</t>
  </si>
  <si>
    <t>LB3L BL TE#QUARTZ 9000FUT.GF6 5W30#00SG</t>
  </si>
  <si>
    <t>CT1L WV TE 12X1L RUBIA WHITE      00SG</t>
  </si>
  <si>
    <t>CT5L WV TE 3X5L QUARTZ WH REPACKINSG00SG</t>
  </si>
  <si>
    <t>LB4L FL TE QUARTZ 9000 FUT.XT 5W30 00SG</t>
  </si>
  <si>
    <t>LB4L BL TE QUARTZ 9000 FUT.XT 5W30 00SG</t>
  </si>
  <si>
    <t>LB4L FL TE TRANSTEC 5 85W140 00SG</t>
  </si>
  <si>
    <t>LB1L FL TE#QUARTZ 3000 SJ 20W50#00SG</t>
  </si>
  <si>
    <t>LB1L BL TE#QUARTZ 3000 SJ 20W50#00SG</t>
  </si>
  <si>
    <t>LB4L FL TE#QUARTZ 5000 SN 15W50#00SG</t>
  </si>
  <si>
    <t>PL20 PAIL TE  METAL PAIL            00SG</t>
  </si>
  <si>
    <t>MOTOR OIL FS 0W20 SP/GF6 208L   NIS   SG</t>
  </si>
  <si>
    <t>CARTER 320               1000L  TOT   SG</t>
  </si>
  <si>
    <t>QUARTZ INEO HTC 5W30     208L   TOT   SG</t>
  </si>
  <si>
    <t>QUARTZ INEO HTC 5W30     3B5L   TOT   SG</t>
  </si>
  <si>
    <t>BIOMULTIS EP 0           18K    TOT C</t>
  </si>
  <si>
    <t>AGRISHIFT GA 12          3B5L   CLA C1</t>
  </si>
  <si>
    <t>X110202                  PACKED</t>
  </si>
  <si>
    <t>B148989                  BULK</t>
  </si>
  <si>
    <t>MAR 402 P                BULK</t>
  </si>
  <si>
    <t>LB5L ELF FL PERF. PRO 700 20W50     00SG</t>
  </si>
  <si>
    <t>LB5L ELF BL PERF. PRO 700 20W50     00SG</t>
  </si>
  <si>
    <t>LB5L FL TE RUBIA WORKS 4000 15W40 00SG</t>
  </si>
  <si>
    <t>LB5L BL TE RUBIA WORKS 4000 15W40 00SG</t>
  </si>
  <si>
    <t>LB1L BL TE QUARTZ 9000FUT.FGC 5W30 00SG</t>
  </si>
  <si>
    <t>LB5L FL TE RUBIA FLEET HD200 SAE 40 00SG</t>
  </si>
  <si>
    <t>LB5L BL TE RUBIA FLEET HD200 SAE 40 00SG</t>
  </si>
  <si>
    <t>PERF. PRO 700 20W50      3B5L   ELF   SG</t>
  </si>
  <si>
    <t>CK150CC_H_SG             PGEN         SG</t>
  </si>
  <si>
    <t>CARTER SH 150            20LJ   TOT   SG</t>
  </si>
  <si>
    <t>530PCDC_H_SG             PGEN         SG</t>
  </si>
  <si>
    <t>EPONA SA 320             20LJ   MAR   SG</t>
  </si>
  <si>
    <t>EPONA SA 220             20LJ   MAR   SG</t>
  </si>
  <si>
    <t>QUARTZ 4000 SM 10W30     5B3L   TOT   SG</t>
  </si>
  <si>
    <t>PERF. PRO 700 20W50      20LJ   ELF   SG</t>
  </si>
  <si>
    <t>PERF. PRO 700 15W40      25LJ   ELF   SG</t>
  </si>
  <si>
    <t>RUBIA WORKS 5000 10W40   208L   TOT   SG</t>
  </si>
  <si>
    <t>NEVASTANE SY 460         20L    TOT C</t>
  </si>
  <si>
    <t>B148989                  PACKED</t>
  </si>
  <si>
    <t>D132828                  PACKED</t>
  </si>
  <si>
    <t>LB5L ELF BL EVOL. 300 CNG 20W50#### 02SG</t>
  </si>
  <si>
    <t>LB1L BL TE# HI-PERF 4T 900 10W40# 00SG</t>
  </si>
  <si>
    <t>LB4L BL TE#RUBIA FLEET HD 300 15W40 00SG</t>
  </si>
  <si>
    <t>LB1L BL TE RUBIA FLEET HD 300 20W50 00SG</t>
  </si>
  <si>
    <t>LB4L FL TE QUARTZ 9000 FUT. XT 5W20 00SG</t>
  </si>
  <si>
    <t>LB4L BL TE QUARTZ 9000 FUT. XT 5W20 00SG</t>
  </si>
  <si>
    <t>400GMQQ_H_SG             PGEN         SG</t>
  </si>
  <si>
    <t>5040SEE_H_SG             PGEN         SG</t>
  </si>
  <si>
    <t>CONT DTB_H_SG (D119090)  PGEN         SG</t>
  </si>
  <si>
    <t>VENT VERT 10W50 SM       208L   ELF  1SG</t>
  </si>
  <si>
    <t>EVOL. 900 FTX SP 0W20    208L   ELF   SG</t>
  </si>
  <si>
    <t>EVOL. 700 FTX SP 5W30    208L   ELF   SG</t>
  </si>
  <si>
    <t>QUARTZ INEO L LIFE 5W30  12B1L  TOT   SG</t>
  </si>
  <si>
    <t>EXXON___SGP_APE_CORE600  PACKIBC    1 SG</t>
  </si>
  <si>
    <t>MULTIS MINE 680-2        180K   TOT T AE</t>
  </si>
  <si>
    <t>ADDITIN RC 3680          PACKED</t>
  </si>
  <si>
    <t>LB4L ELF FL GEARELF 4 90          00SG##</t>
  </si>
  <si>
    <t>LB4L ELF BL GEARELF 4 90      00SG######</t>
  </si>
  <si>
    <t>LB4L FL TE TRANSTEC 4 85W140 00SG</t>
  </si>
  <si>
    <t>LB4L BL TE TRANSTEC 4 85W140 00SG</t>
  </si>
  <si>
    <t>Only below items under LM, check with Iris quarterly</t>
  </si>
  <si>
    <t>CARTER SH 460            20LJ   TOT   SG</t>
  </si>
  <si>
    <t>GEARELF 4 SAE 90         18LP   ELF   SG</t>
  </si>
  <si>
    <t>GEARELF 4 SAE 140        18LP   ELF   SG</t>
  </si>
  <si>
    <t>RUBIA OPT.1100 FE 10W30  208L   TOT   SG</t>
  </si>
  <si>
    <t>GEARELF 4 SAE 90         3B4L   ELF  2SG</t>
  </si>
  <si>
    <t>RUBIA WORKS 4000 10W40   208L   TOT   SG</t>
  </si>
  <si>
    <t>RUBIA WORKS 4000 10W40   20LJ   TOT   SG</t>
  </si>
  <si>
    <t>EVOL. 900 USX 5W30       208L   ELF   SG</t>
  </si>
  <si>
    <t>DYNATRANS LSD 80W90      208L   TOT   SG</t>
  </si>
  <si>
    <t>DACNIS VS 32             208L   TOT  1SG</t>
  </si>
  <si>
    <t>RUBIA OPT. 3500 FE 5W30  208L   TOT C</t>
  </si>
  <si>
    <t>QUARTZ INEO X.EC6 0W20   208L   TOT C</t>
  </si>
  <si>
    <t>FF BMW EN 0W12           208L   TOT C</t>
  </si>
  <si>
    <t>LITTLE JOE LOTUS  C40B6 UNITS</t>
  </si>
  <si>
    <t>CHEVRON_PRV_NB3050       BULK       3 FI</t>
  </si>
  <si>
    <t>AMINE O                  PACKED</t>
  </si>
  <si>
    <t>LB5L FL TE#QTZ INEO LONG LIFE 5W30#00SG</t>
  </si>
  <si>
    <t>LB5L BL TE QTZ INEO LONG LIFE 5W30#00SG</t>
  </si>
  <si>
    <t>LB4L BL TE#QUARTZ 7000FUT.GF6 5W30#01SG</t>
  </si>
  <si>
    <t>LB4L BL TE QUARTZ 9000FUT.FGC 5W30 01SG</t>
  </si>
  <si>
    <t>VISGA 150                20LJ   MAR   SG</t>
  </si>
  <si>
    <t>530PCCB                  PGEN</t>
  </si>
  <si>
    <t>CK220AB_H_SG             PGEN         SG</t>
  </si>
  <si>
    <t>MOTOR OIL GF6 5W30       20LJ   MIT   SG</t>
  </si>
  <si>
    <t>QUARTZ INEO L LIFE 5W30  3B5L   TOT   SG</t>
  </si>
  <si>
    <t>RUBIA OPT. 3100 10W40    208L   TOT   SG</t>
  </si>
  <si>
    <t>RUBIA GAS 5M 15W40       20LJ   TOT   SG</t>
  </si>
  <si>
    <t>SPIRIT 7000              210L   TOT   IN</t>
  </si>
  <si>
    <t>SPIRIT 5000              210L   TOT   IN</t>
  </si>
  <si>
    <t>D122727                  PACKED</t>
  </si>
  <si>
    <t>A132121                  PACKED</t>
  </si>
  <si>
    <t>ISOPAR L                 PACKED</t>
  </si>
  <si>
    <t>LHAZ OT NEU HAZ LABEL DR/CTN SC 00SG</t>
  </si>
  <si>
    <t>LB5L FL TE PROSYLVA CHAIN EXPERT 00SG</t>
  </si>
  <si>
    <t>LB5L BL TE# PROSYLVA CHAIN EXPERT##00SG</t>
  </si>
  <si>
    <t>LB5L FL TE Q3500 SUPER 20W50 00SG</t>
  </si>
  <si>
    <t>LP20 FL TE PROSYLVA CHAIN EXPERT#00SG</t>
  </si>
  <si>
    <t>LP18/20 BL TE PROSYLVA CHAIN EXPERT#00SG</t>
  </si>
  <si>
    <t>CT08 WV TE 12X0.8L QUARTZ EV WHITE 00SG</t>
  </si>
  <si>
    <t>LB5L FL TE#QUARTZ 7000 SN 10W40#00SG</t>
  </si>
  <si>
    <t>LB5L BL TE#QUARTZ 7000 SN 10W40#00SG</t>
  </si>
  <si>
    <t>PL18 PP ELF BLUE PAIL               01SG</t>
  </si>
  <si>
    <t>TALUSIA UNIVERSAL        FXTANK MAR  1SG</t>
  </si>
  <si>
    <t>530PCCZ_H_SG             PGEN         SG</t>
  </si>
  <si>
    <t>CONT DTR_H_SG (B025959)  PGEN         SG</t>
  </si>
  <si>
    <t>CONT DTB_H_SG (B025959)  PGEN         SG</t>
  </si>
  <si>
    <t>QUARTZ INEO L LIFE 5W30  20LJ   TOT   SG</t>
  </si>
  <si>
    <t>BARELF SM 68             20LJ   MAR   SG</t>
  </si>
  <si>
    <t>MOTOR OIL C2/C3 5W30     208L   MIT   SG</t>
  </si>
  <si>
    <t>DACNIS SH 68             20LJ   TOT   SG</t>
  </si>
  <si>
    <t>DACNIS VS 68             208L   TOT  1SG</t>
  </si>
  <si>
    <t>DACNIS VS 46             208L   TOT  1SG</t>
  </si>
  <si>
    <t>LubMarine</t>
  </si>
  <si>
    <t>D130000                  PACKED</t>
  </si>
  <si>
    <t>BT1L WV NEU GREEN BOTTLE#########00SG</t>
  </si>
  <si>
    <t>LB1L FL ELF EVOL. FULL-TECH MSX 5W30#00S</t>
  </si>
  <si>
    <t>LB4L BL ELF EVOL. FULL-TECH MSX 5W30#00S</t>
  </si>
  <si>
    <t>LHAZ OT NEU HAZARD LABEL PAIL/JC01SG</t>
  </si>
  <si>
    <t>BARELF SM 46             20LJ   MAR   SG</t>
  </si>
  <si>
    <t>PNEUMA 150               1000L  TOT   SG</t>
  </si>
  <si>
    <t>GEARELF 4 SAE 90         208L   ELF   SG</t>
  </si>
  <si>
    <t>QUARTZ 9000FUT.FGC 5W30  208L   TOT  2SG</t>
  </si>
  <si>
    <t>QUARTZ 9000FUT.FGC 5W30  12B1L  TOT  2SG</t>
  </si>
  <si>
    <t>QUARTZ 9000FUT.FGC 5W30  3B4L   TOT  2SG</t>
  </si>
  <si>
    <t>QUARTZ 3500 SUPER 20W50  12B1L  TOT   SG</t>
  </si>
  <si>
    <t>QUARTZ 3500 SUPER 20W50  3B5L   TOT   SG</t>
  </si>
  <si>
    <t>HI-PERF 4T 500 10W30     12B1L  TOT   SG</t>
  </si>
  <si>
    <t>DACNIS VS 68             20LJ   TOT  2SG</t>
  </si>
  <si>
    <t>EVOL. FULLTECH MSX 5W30  12B1L  ELF   SG</t>
  </si>
  <si>
    <t>OCTANE BOOSTER GASOLINE C24B250ML</t>
  </si>
  <si>
    <t>AERO DM 20W60            208L   TOT C</t>
  </si>
  <si>
    <t>AERO XPD 120             208L   TOT C</t>
  </si>
  <si>
    <t>AGRICOOL OAT 0           4B5L   CLA C</t>
  </si>
  <si>
    <t>AEROGEAR 823             3B5L   TOT C1</t>
  </si>
  <si>
    <t>RUBIA TIR 7400 10W40     1000L  TOT W</t>
  </si>
  <si>
    <t>NEVASTANE MP 1.5         24T04K TOT C</t>
  </si>
  <si>
    <t>AERO 100                 12B1L  TOT C1</t>
  </si>
  <si>
    <t>QUARTZ INEO X.HKRC5 0W20 208L   TOT C</t>
  </si>
  <si>
    <t>QUARTZ INEO X.HKRC5 0W20 3B5L   TOT C</t>
  </si>
  <si>
    <t>MOTOR OIL ST 0W20 C5     208L   NIS C</t>
  </si>
  <si>
    <t>QUARTZ INEO X.EC6 0W20   3B5L   TOT C</t>
  </si>
  <si>
    <t>RUBIA OPT. 3100 FE 10W30 1000L  TOT W</t>
  </si>
  <si>
    <t>RUBIA OPT. 3500 10W40    20L    TOT C</t>
  </si>
  <si>
    <t>NEVASTANE MP 1.5         16K    TOT C</t>
  </si>
  <si>
    <t>QUARTZ INEO R-PLUS 5W30  3B5L   TOT C</t>
  </si>
  <si>
    <t>AGRIMOT PROTEC FE 10W30  3B5L   CLA C1</t>
  </si>
  <si>
    <t>TURBOCOOL READYMIX       3B4L   TOT  1MY</t>
  </si>
  <si>
    <t>TURBOCOOL READYMIX       12B1L  TOT  1MY</t>
  </si>
  <si>
    <t>NEVASTANE XSH 320        208L   TOT C</t>
  </si>
  <si>
    <t>QUARTZ INEO X.VDR.0W20   208L   TOT C</t>
  </si>
  <si>
    <t>COOLELF AUTO SUPRA -37°C 3B5L   TOT C</t>
  </si>
  <si>
    <t>COOLELF AUTO SUPRA -37°C 12B1L  TOT C</t>
  </si>
  <si>
    <t>COOLELF AUTO SUPRA -37°C 1000L  TOT W</t>
  </si>
  <si>
    <t>TRAX. AXLE 9 FE 75W140  208L   TOT C</t>
  </si>
  <si>
    <t>COOLELF AUTO SUPRA -26ｰC 1000L  TOT   MY</t>
  </si>
  <si>
    <t>COOLELF AUTO SUPRA -26°C 208L   TOT   MY</t>
  </si>
  <si>
    <t>COOLELF AUTO SUPRA -26°C 20L    TOT   MY</t>
  </si>
  <si>
    <t>COOLELF AUTO SUPRA -26ｰC 3B4L   TOT   MY</t>
  </si>
  <si>
    <t>COOLELF AUTO SUPRA -26°C 12B1L  TOT   MY</t>
  </si>
  <si>
    <t>COOLELF AUTO SUPRA -37ｰC 208L   TOT   MY</t>
  </si>
  <si>
    <t>COOLELF AUTO SUPRA -37ｰC 3B4L   TOT   MY</t>
  </si>
  <si>
    <t>Version 1</t>
  </si>
  <si>
    <t>L107878                  PACKED</t>
  </si>
  <si>
    <t>A119898                  PACKED</t>
  </si>
  <si>
    <t>CA25 CO NEU BLACK CAP Greif 00SG</t>
  </si>
  <si>
    <t>LB1L FL TE HI-PERF 4T 500 CE 20W50 00SG</t>
  </si>
  <si>
    <t>LB1L BL TE HI-PERF 4T 500 CE 20W50 00SG</t>
  </si>
  <si>
    <t>LB4L FL ELF EVOL. 700 FT 10W40# 00SG</t>
  </si>
  <si>
    <t>TALUSIA LS 40            FXTANK MAR  1SG</t>
  </si>
  <si>
    <t>TALUSIA HR 70            FXTANK MAR  1SG</t>
  </si>
  <si>
    <t>TALUSIA UNIVERSAL 100    FXTANK MAR  1SG</t>
  </si>
  <si>
    <t>256HD_H_SG01             PGEN         SG</t>
  </si>
  <si>
    <t>DACNIS SH 32             208L   TOT   SG</t>
  </si>
  <si>
    <t>TIXO W 32                208L   TXL   SG</t>
  </si>
  <si>
    <t>DACNIS SH 46             20LJ   TOT   SG</t>
  </si>
  <si>
    <t>STAR MAX GEN 6 FE 10W30  208L   TOT   SG</t>
  </si>
  <si>
    <t>HI-PERF 4T 500 CE 20W50  12B1L  TOT   SG</t>
  </si>
  <si>
    <t>POWER 25W60              208L   TOT   SG</t>
  </si>
  <si>
    <t>EVOL. FULLTECH MSX 5W30  3B4L   ELF   SG</t>
  </si>
  <si>
    <t>EVOL. 900 USX 5W30       208L   ELF  1SG</t>
  </si>
  <si>
    <t>TALUSIA HR 140           BARGE  MAR   SG</t>
  </si>
  <si>
    <t>LUNARIA K 32             200L   TOT   KR</t>
  </si>
  <si>
    <t>CORTIS XHT 245           20L    TOT C</t>
  </si>
  <si>
    <t>AGRISHIFT BLS 80W90      20L    CLA C1</t>
  </si>
  <si>
    <t>MULTIS COMPLEX XHV2 MOLY FLB800KTOT T AE</t>
  </si>
  <si>
    <t>MULTIS COMPLEX EP 2      50K    TOT T AE</t>
  </si>
  <si>
    <t>MULTIS XHV 2             FLB800KTOT   AE</t>
  </si>
  <si>
    <t>FLUIDMATIC XLD FE        20L    TOT C</t>
  </si>
  <si>
    <t>MULTIS COMPLEX MHD 220   18K    TOT   AE</t>
  </si>
  <si>
    <t>MULTIS COMPLEX MHD 220   180K   TOT   AE</t>
  </si>
  <si>
    <t>AZOLLA ZS 100            20L    TOT C</t>
  </si>
  <si>
    <t>PLANETELF ACD 68         208L   TOT C</t>
  </si>
  <si>
    <t>CARTER SH 1000           208L   TOT C</t>
  </si>
  <si>
    <t>PLANETELF ACD 32         4B5L   TOT C</t>
  </si>
  <si>
    <t>DYNATRANS DA 80W90       208L   TOT C</t>
  </si>
  <si>
    <t>TURBONYCOIL 600          208L   NYC C</t>
  </si>
  <si>
    <t>NEVASTANE SH 32          20L    TOT C</t>
  </si>
  <si>
    <t>NEVASTANE AW 68          20L    TOT C</t>
  </si>
  <si>
    <t>NEVASTANE AW 68          208L   TOT C</t>
  </si>
  <si>
    <t>HTX 3820                 18B1L  ELF C</t>
  </si>
  <si>
    <t>QUARTZ 7000 10W40 (SN)   208L   TOT C</t>
  </si>
  <si>
    <t>QUARTZ 7000 10W40 (SN)   20L    TOT C</t>
  </si>
  <si>
    <t>FINAVESTAN A 360 B       208L   TOT C1</t>
  </si>
  <si>
    <t>OSYRIS Y 4000            208L   TOT C</t>
  </si>
  <si>
    <t>MULTIS COMPLEX EP 2      180K   TOT T AE</t>
  </si>
  <si>
    <t>HYDRANSAFE HFDU 46       208L   TOT   MY</t>
  </si>
  <si>
    <t>MULTIS COMPLEX HV 2      18K    TOT T1AE</t>
  </si>
  <si>
    <t>QUARTZ INEO MDC 5W30     20L    TOT C</t>
  </si>
  <si>
    <t>MOTO 4 ROAD 10W40        3B4L   ELF C</t>
  </si>
  <si>
    <t>HTX 725                  3B5L   ELF C2</t>
  </si>
  <si>
    <t>HTX 740                  12B1L  ELF C</t>
  </si>
  <si>
    <t>HTX 909                  12B1L  ELF C</t>
  </si>
  <si>
    <t>HTX 976+                 12B1L  ELF C</t>
  </si>
  <si>
    <t>HTX 3835                 12B1L  ELF C</t>
  </si>
  <si>
    <t>HTX 850                  3B5L   ELF C1</t>
  </si>
  <si>
    <t>HTX 3820                 12B1L  ELF C</t>
  </si>
  <si>
    <t>QUARTZ 7000 EGY10W40(SN) 3B5L   TOT C1</t>
  </si>
  <si>
    <t>QUARTZ 7000 15W50 (SN)   3B4L   TOT C</t>
  </si>
  <si>
    <t>FLUIDMATIC DVI MV        20L    TOT C</t>
  </si>
  <si>
    <t>QUARTZ INEO X.LL 0W20    12B1L  TOT C1</t>
  </si>
  <si>
    <t>LUNARIA NH 68            208L   TOT C</t>
  </si>
  <si>
    <t>MULTIS EP 000            18K    TOT C</t>
  </si>
  <si>
    <t>GLACELF PLUS             208L   TOT C</t>
  </si>
  <si>
    <t>NEVASTANE HD2T           16K    TOT C</t>
  </si>
  <si>
    <t>GRAFOLOG H 0+            180K   TLG C</t>
  </si>
  <si>
    <t>HTX 860                  3B5L   ELF C1</t>
  </si>
  <si>
    <t>FLUIDMATIC SYN T668      208L   TOT C</t>
  </si>
  <si>
    <t>TYRE REPAIR C6B500ML</t>
  </si>
  <si>
    <t>AC &amp; INTERIOR REFRESHER C6B150ML</t>
  </si>
  <si>
    <t>EXXSOL D 80              BULK</t>
  </si>
  <si>
    <t>TEGO SMO V               PACKED       SG</t>
  </si>
  <si>
    <t>LB1L FL ELF 4T MAX 20W50 00SG</t>
  </si>
  <si>
    <t>LB1L FL ELF MOTO 4 ROAD 10W40 00SG</t>
  </si>
  <si>
    <t>LB1L FL TE Q3500 SUPER 20W50 01SG</t>
  </si>
  <si>
    <t>CTER CP ELF 24X0.8L MOTO4 PRO 20W50 00SG</t>
  </si>
  <si>
    <t>AURELIA TI 4030          FXTANK MAR   SG</t>
  </si>
  <si>
    <t>QUARTZ 9000FUT.GF6 5W30  ISTK   TOT   SG</t>
  </si>
  <si>
    <t>TALUSIA LS 40            BULK   MAR  1SG</t>
  </si>
  <si>
    <t>TALUSIA HR 140           BULK   MAR  1SG</t>
  </si>
  <si>
    <t>STAR MAX GEN 6 FE 10W30  1000L  TOT   SG</t>
  </si>
  <si>
    <t>POWER 25W60              20LJ   TOT   SG</t>
  </si>
  <si>
    <t>VISGA 15                 175K   MAR C</t>
  </si>
  <si>
    <t>PRIMERIA LPG 150         200K   MAR C</t>
  </si>
  <si>
    <t>TRANSELF SYN FE 75W90    60L    ELF C</t>
  </si>
  <si>
    <t>ELFMATIC G3              3B5L   ELF C</t>
  </si>
  <si>
    <t>MOTO 4 HP ECO 10W40      4B4L   ELF C</t>
  </si>
  <si>
    <t>MOTO 4 DX RATIO          60L    ELF C</t>
  </si>
  <si>
    <t>MOTO 4 DX RATIO          4B4L   ELF C</t>
  </si>
  <si>
    <t>MOTO 4 XT TECH 10W50     4B4L   ELF C</t>
  </si>
  <si>
    <t>RENAULTMATIC D2          18B1L  ELF C</t>
  </si>
  <si>
    <t>GARDEN 2T                18B1L  ELF C</t>
  </si>
  <si>
    <t>GARDEN 4T                18B1L  ELF C</t>
  </si>
  <si>
    <t>MOTO 2 XT TECH           18B1L  ELF C</t>
  </si>
  <si>
    <t>MOTO 4 DX RATIO          18B1L  ELF C</t>
  </si>
  <si>
    <t>SPORT 4 CAMPIONE         18B1L  ELF C</t>
  </si>
  <si>
    <t>SCOOTER 4 STRADA         18B1L  ELF C</t>
  </si>
  <si>
    <t>LICAL EP 2               50K    TOT C</t>
  </si>
  <si>
    <t>AZOLLA AF 46             208L   TOT C</t>
  </si>
  <si>
    <t>CERAN HV                 180K   TOT C</t>
  </si>
  <si>
    <t>CERAN PM                 180K   TOT C</t>
  </si>
  <si>
    <t>CERAN PM                 50K    TOT C</t>
  </si>
  <si>
    <t>CERAN WR 2               18K    TOT C</t>
  </si>
  <si>
    <t>CHAINLUB AEROSOL         4S0435KTOT C</t>
  </si>
  <si>
    <t>FINAVESTAN A 360 B       208L   TOT C</t>
  </si>
  <si>
    <t>FINAVESTAN A 80 B        208L   TOT C</t>
  </si>
  <si>
    <t>LUNARIA 46               208L   TOT C</t>
  </si>
  <si>
    <t>MULTIS 2                 12C1K  TOT C</t>
  </si>
  <si>
    <t>MULTIS COMPLEX EP 2      180K   TOT C</t>
  </si>
  <si>
    <t>MULTIS COMPLEX EP 2      50K    TOT C</t>
  </si>
  <si>
    <t>MULTIS EP 1              180K   TOT C</t>
  </si>
  <si>
    <t>MULTIS EP 2              180K   TOT C</t>
  </si>
  <si>
    <t>MULTIS EP 2              50K    TOT C</t>
  </si>
  <si>
    <t>MULTIS EP 3              12C1K  TOT C</t>
  </si>
  <si>
    <t>MULTIS EP 3              50K    TOT C</t>
  </si>
  <si>
    <t>MULTIS MS 2              180K   TOT C</t>
  </si>
  <si>
    <t>MULTIS MS 2              50K    TOT C</t>
  </si>
  <si>
    <t>AERO D 100               208L   TOT C</t>
  </si>
  <si>
    <t>AERO D 120               208L   TOT C</t>
  </si>
  <si>
    <t>AEROGEAR 823             4B5L   TOT C</t>
  </si>
  <si>
    <t>AEROHYDRAULIC 520        208L   TOT C</t>
  </si>
  <si>
    <t>ATF 33                   208L   TOT C</t>
  </si>
  <si>
    <t>AZOLLA ZS 150            208L   TOT C</t>
  </si>
  <si>
    <t>CARTER EP 100            20L    TOT C</t>
  </si>
  <si>
    <t>CARTER EP 460            20L    TOT C</t>
  </si>
  <si>
    <t>CARTER EP 680            208L   TOT C</t>
  </si>
  <si>
    <t>CARTER SY 220            208L   TOT C</t>
  </si>
  <si>
    <t>CORTIS SHT 200           208L   TOT C</t>
  </si>
  <si>
    <t>DROSERA MS 100           208L   TOT C</t>
  </si>
  <si>
    <t>DROSERA MS 150           208L   TOT C</t>
  </si>
  <si>
    <t>DROSERA MS 32            208L   TOT C</t>
  </si>
  <si>
    <t>EQUIVIS ZS 46            20L    TOT C</t>
  </si>
  <si>
    <t>FLUIDE AT 42             60L    TOT C</t>
  </si>
  <si>
    <t>FLUIDE ATX               208L   TOT C</t>
  </si>
  <si>
    <t>FLUIDE ATX               20L    TOT C</t>
  </si>
  <si>
    <t>FLUIDE LDS               208L   TOT C</t>
  </si>
  <si>
    <t>HYDRAGRI 46              20L    TOT C</t>
  </si>
  <si>
    <t>HYDRAURINCAGE            4B5L   TOT Z</t>
  </si>
  <si>
    <t>LHM PLUS                 60L    TOT C</t>
  </si>
  <si>
    <t>MULTAGRI TM 15W30        20L    TOT C</t>
  </si>
  <si>
    <t>PRESLIA 100              208L   TOT C</t>
  </si>
  <si>
    <t>PRESLIA 68               208L   TOT C</t>
  </si>
  <si>
    <t>QUARTZ 7000 10W40        208L   TOT C</t>
  </si>
  <si>
    <t>QUARTZ 7000 10W40        20L    TOT C</t>
  </si>
  <si>
    <t>QUARTZ 7000 10W40        60L    TOT C</t>
  </si>
  <si>
    <t>QUARTZ 7000 15W50        208L   TOT C</t>
  </si>
  <si>
    <t>QUARTZ 9000 5W40         208L   TOT C</t>
  </si>
  <si>
    <t>RUBIA S 10W              20L    TOT C</t>
  </si>
  <si>
    <t>RUBIA S 30               20L    TOT C</t>
  </si>
  <si>
    <t>RUBIA TIR 8600 10W40     208L   TOT C</t>
  </si>
  <si>
    <t>TORILIS 7200             208L   TOT C</t>
  </si>
  <si>
    <t>TRANSMISSION RS 85W140   208L   TOT C</t>
  </si>
  <si>
    <t>TRANS. SYN FE 75W90      20L    TOT C</t>
  </si>
  <si>
    <t>TRANSMISSION TM 80W90    20L    TOT C</t>
  </si>
  <si>
    <t>TRANSMISSION TX 75W90    20L    TOT C</t>
  </si>
  <si>
    <t>TRANSMISSION X4 80W90    60L    TOT C</t>
  </si>
  <si>
    <t>TRANSMISSION BV 75W80    208L   TOT C</t>
  </si>
  <si>
    <t>TRANSMISSION BV 75W80    20L    TOT C</t>
  </si>
  <si>
    <t>TRANSMISSION BV 75W80    60L    TOT C</t>
  </si>
  <si>
    <t>FINAVESTAN A 360 B       20LM   TOT Z</t>
  </si>
  <si>
    <t>QUARTZ RACING 10W50      208L   TOT C</t>
  </si>
  <si>
    <t>CERAN WR 2               180K   TOT C</t>
  </si>
  <si>
    <t>FINAVESTAN A 180 B       208L   TOT C</t>
  </si>
  <si>
    <t>MERKAN N 4128 AER        12S04L TOT C</t>
  </si>
  <si>
    <t>CALORIS MS 23            50K    TOT C</t>
  </si>
  <si>
    <t>SPORT 2 COMPETITION      18B1L  ELF C</t>
  </si>
  <si>
    <t>FRELUB 650               12B025LELF C</t>
  </si>
  <si>
    <t>MOTO 4 HP ECO 15W50      18B1L  ELF C</t>
  </si>
  <si>
    <t>CYL 1000                 208L   TOT C</t>
  </si>
  <si>
    <t>TRANS. SYN FE 75W90      208L   TOT C</t>
  </si>
  <si>
    <t>DROSERA MS 15            208L   TOT C</t>
  </si>
  <si>
    <t>KASSILLA GMP 320         208L   TOT C</t>
  </si>
  <si>
    <t>MULTIS EP 0              50K    TOT C</t>
  </si>
  <si>
    <t>AZOLLA ZS 10             208L   TOT C</t>
  </si>
  <si>
    <t>EQUIVIS ZS 22            208L   TOT C</t>
  </si>
  <si>
    <t>BIOHYDRAN TMP 68         208L   TOT C</t>
  </si>
  <si>
    <t>DROSERA MS 5             208L   TOT C</t>
  </si>
  <si>
    <t>CARTER EP 1000           208L   TOT C</t>
  </si>
  <si>
    <t>CARTER EP 1500           208L   TOT C</t>
  </si>
  <si>
    <t>CARTER SY 320            208L   TOT C</t>
  </si>
  <si>
    <t>CARTER SY 460            208L   TOT C</t>
  </si>
  <si>
    <t>MOLDOL BD 1              208L   TOT C</t>
  </si>
  <si>
    <t>PNEUMA 68                208L   TOT C</t>
  </si>
  <si>
    <t>PNEUMA 100               208L   TOT C</t>
  </si>
  <si>
    <t>TORILIS 2500             208L   TOT C</t>
  </si>
  <si>
    <t>CIRKAN C 220             208L   TOT C</t>
  </si>
  <si>
    <t>FINAVESTAN A 50 B        208L   TOT C</t>
  </si>
  <si>
    <t>FINAVESTAN A 100 B       208L   TOT C</t>
  </si>
  <si>
    <t>FINAVESTAN A 210 B       208L   TOT C</t>
  </si>
  <si>
    <t>AZOLLA AF 32             208L   TOT C</t>
  </si>
  <si>
    <t>CYL C 680                208L   TOT C</t>
  </si>
  <si>
    <t>LUNARIA FR 32            208L   TOT C</t>
  </si>
  <si>
    <t>LUNARIA NH 46            208L   TOT C</t>
  </si>
  <si>
    <t>AZOLLA DZF 68            208L   TOT C</t>
  </si>
  <si>
    <t>LUNARIA SK 100           208L   TOT C</t>
  </si>
  <si>
    <t>LUNARIA SH 46            208L   TOT C</t>
  </si>
  <si>
    <t>AZOLLA VTR 32            208L   TOT C</t>
  </si>
  <si>
    <t>EQUIVIS XV 46            208L   TOT C</t>
  </si>
  <si>
    <t>HYDRANSAFE HFDU LC 168   208L   TOT C</t>
  </si>
  <si>
    <t>AZOLLA ZS 10             20L    TOT C</t>
  </si>
  <si>
    <t>AZOLLA ZS 150            20L    TOT C</t>
  </si>
  <si>
    <t>LUNARIA NH 68            20L    TOT C</t>
  </si>
  <si>
    <t>LUNARIA SK 100           20L    TOT C</t>
  </si>
  <si>
    <t>PNEUMA 46                20L    TOT C</t>
  </si>
  <si>
    <t>AZOLLA VTR 32            20L    TOT C</t>
  </si>
  <si>
    <t>EQUIVIS ZS 22            20L    TOT C</t>
  </si>
  <si>
    <t>PNEUMA 100               20L    TOT C</t>
  </si>
  <si>
    <t>PRESLIA 32               20L    TOT C</t>
  </si>
  <si>
    <t>PRESLIA 46               20L    TOT C</t>
  </si>
  <si>
    <t>EQUIVIS XV 32            20L    TOT C</t>
  </si>
  <si>
    <t>BIOHYDRAN TMP 46         20L    TOT C</t>
  </si>
  <si>
    <t>HYDRANSAFE HFDU 46       20L    TOT C</t>
  </si>
  <si>
    <t>CARTER EP 68             20L    TOT C</t>
  </si>
  <si>
    <t>CIRKAN RO 100            208L   TOT C</t>
  </si>
  <si>
    <t>CIRKAN RO 100            20L    TOT C</t>
  </si>
  <si>
    <t>CIRKAN RO 220            208L   TOT C</t>
  </si>
  <si>
    <t>CIRKAN RO 220            20L    TOT C</t>
  </si>
  <si>
    <t>CIRKAN RO 320            208L   TOT C</t>
  </si>
  <si>
    <t>CIRKAN RO 320            20L    TOT C</t>
  </si>
  <si>
    <t>CARTER SH 150            20L    TOT C</t>
  </si>
  <si>
    <t>CARTER SH 320            20L    TOT C</t>
  </si>
  <si>
    <t>CIRKAN RO 460            208L   TOT C</t>
  </si>
  <si>
    <t>CARTER SH 680            20L    TOT C</t>
  </si>
  <si>
    <t>CARTER SH 1000           20L    TOT C</t>
  </si>
  <si>
    <t>CARTER MS 100            180K   TOT C</t>
  </si>
  <si>
    <t>DROSERA MS 5             20L    TOT C</t>
  </si>
  <si>
    <t>KASSILLA GMP 460         208L   TOT C</t>
  </si>
  <si>
    <t>DROSERA MS 10            20L    TOT C</t>
  </si>
  <si>
    <t>DROSERA MS 15            20L    TOT C</t>
  </si>
  <si>
    <t>DROSERA MS 32            20L    TOT C</t>
  </si>
  <si>
    <t>DROSERA MS 46            20L    TOT C</t>
  </si>
  <si>
    <t>DROSERA MS 150           20L    TOT C</t>
  </si>
  <si>
    <t>LUNARIA FR 46            208L   TOT C</t>
  </si>
  <si>
    <t>LUNARIA FR 68            208L   TOT C</t>
  </si>
  <si>
    <t>PLANETELF ACD 32         208L   TOT C</t>
  </si>
  <si>
    <t>DACNIS SE 46             208L   TOT C</t>
  </si>
  <si>
    <t>PLANETELF ACD 46         208L   TOT C</t>
  </si>
  <si>
    <t>PLANETELF ACD 100 FY     208L   TOT C</t>
  </si>
  <si>
    <t>DACNIS SE 46             20L    TOT C</t>
  </si>
  <si>
    <t>PRESLIA SE JET           208L   TOT C</t>
  </si>
  <si>
    <t>MISOLA MAP SH 220 DUR    208L   TOT C</t>
  </si>
  <si>
    <t>DACNIS SE 68             20L    TOT C</t>
  </si>
  <si>
    <t>ORITES DS 270            200K   TOT C</t>
  </si>
  <si>
    <t>DACNIS VS 32             20L    TOT C</t>
  </si>
  <si>
    <t>PNEUMA 150               20L    TOT C</t>
  </si>
  <si>
    <t>PV 100                   20L    TOT C</t>
  </si>
  <si>
    <t>PV 100 PLUS              208L   TOT C</t>
  </si>
  <si>
    <t>PV 100 PLUS              20L    TOT C</t>
  </si>
  <si>
    <t>PV SH 100                20L    TOT C</t>
  </si>
  <si>
    <t>BIOMOLDOL 7              208L   TOT C</t>
  </si>
  <si>
    <t>ISOVOLTINE II            208L   TOT C</t>
  </si>
  <si>
    <t>DROSERA MS 22            208L   TOT C</t>
  </si>
  <si>
    <t>COOLELF CHP SUPRA        208L   TOT C</t>
  </si>
  <si>
    <t>HYDRANSAFE HFC 146       1000L  TOT W</t>
  </si>
  <si>
    <t>HYDRANSAFE HFDU LC 168   1000L  TOT W</t>
  </si>
  <si>
    <t>HYDRANSAFE HFDU 46       1000L  TOT W</t>
  </si>
  <si>
    <t>CARTER EP 320            1000L  TOT W</t>
  </si>
  <si>
    <t>CARTER SH 220            20L    TOT C</t>
  </si>
  <si>
    <t>SERIOLA ETA 100          208L   TOT C</t>
  </si>
  <si>
    <t>SERIOLA D TH             208L   TOT C</t>
  </si>
  <si>
    <t>SERIOLA D TH             20L    TOT C</t>
  </si>
  <si>
    <t>COOLELF SUPRA            1000L  TOT W</t>
  </si>
  <si>
    <t>DROSERA HXE 68           208L   TOT C</t>
  </si>
  <si>
    <t>MULTAGRI TM 20W40        20L    TOT C</t>
  </si>
  <si>
    <t>ROYCO TURBINE OIL 560    208L   ROY C</t>
  </si>
  <si>
    <t>AGRITRAITE 68            4B5L   TOT Z</t>
  </si>
  <si>
    <t>TRANSMISSION TX 75W90    208L   TOT C</t>
  </si>
  <si>
    <t>AEROTURBINE 331          4B5L   TOT C</t>
  </si>
  <si>
    <t>SERIOLA QA 46            208L   TOT C</t>
  </si>
  <si>
    <t>MTC 220                  208L   TOT C</t>
  </si>
  <si>
    <t>PRESLIA 100              20L    TOT C</t>
  </si>
  <si>
    <t>MULTAGRI MS 15W40        20L    TOT C</t>
  </si>
  <si>
    <t>MARTOL EP 405 CF         208L   TOT C</t>
  </si>
  <si>
    <t>MARTOL EP 65 CF          208L   TOT C</t>
  </si>
  <si>
    <t>TRANSMISSION TI 75W80    208L   TOT C</t>
  </si>
  <si>
    <t>LACTUCA MS 5000          208L   TOT C</t>
  </si>
  <si>
    <t>VALONA MS 7023           208L   TOT C</t>
  </si>
  <si>
    <t>OSYRIS DWX 7000          193L   TOT C</t>
  </si>
  <si>
    <t>OSYRIS X 9100            17L    TOT C</t>
  </si>
  <si>
    <t>FINAROL B 5746           20L    TOT C</t>
  </si>
  <si>
    <t>LACTUCA LT 3000          208L   TOT C</t>
  </si>
  <si>
    <t>SPIRIT MS 5000           208L   TOT C</t>
  </si>
  <si>
    <t>OSYRIS DWX 3000          200L   TOT C</t>
  </si>
  <si>
    <t>MARTOL EV 10 CF          208L   TOT C</t>
  </si>
  <si>
    <t>DRASTA C 1000            208L   TOT C</t>
  </si>
  <si>
    <t>LACTUCA MS 7000          208L   TOT C</t>
  </si>
  <si>
    <t>EP 80W90                 20L    TOT C</t>
  </si>
  <si>
    <t>DACNIS P 220 CD          208L   TOT C</t>
  </si>
  <si>
    <t>DROSERA MS 22            20L    TOT C</t>
  </si>
  <si>
    <t>LUNARIA FR 100           208L   TOT C</t>
  </si>
  <si>
    <t>CARTER EP 3000           208L   TOT C</t>
  </si>
  <si>
    <t>DACNIS SE 100            208L   TOT C</t>
  </si>
  <si>
    <t>TRANS. SYN FE 75W140     208L   TOT C</t>
  </si>
  <si>
    <t>TRANSMISSION RS FE 80W90 208L   TOT C</t>
  </si>
  <si>
    <t>TRANS. RS FE 80W140      208L   TOT C</t>
  </si>
  <si>
    <t>TRANS. RS FE 80W140      20L    TOT C</t>
  </si>
  <si>
    <t>LYRAN C 80 B             208L   TOT C</t>
  </si>
  <si>
    <t>MULTIS XHV 2             18K    TOT C</t>
  </si>
  <si>
    <t>CERAN GEP                180K   TOT C</t>
  </si>
  <si>
    <t>TRANSMISSION LS 75W140   60L    TOT C</t>
  </si>
  <si>
    <t>SERIOLA 320              208L   TOT C</t>
  </si>
  <si>
    <t>VALONA MS 1032           208L   TOT C</t>
  </si>
  <si>
    <t>DACNIS SE 68             208L   TOT C</t>
  </si>
  <si>
    <t>MISOLA MAP SH 320 DUR    208L   TOT C</t>
  </si>
  <si>
    <t>AUTOMATELF FK 180        208L   TOT C</t>
  </si>
  <si>
    <t>CARTER ENS 400           50K    TOT C</t>
  </si>
  <si>
    <t>TRANSMISSION BM 75W90    208L   TOT C</t>
  </si>
  <si>
    <t>TRANSELF TYP B80W90      208L   ELF C</t>
  </si>
  <si>
    <t>TRACTORELF ST3 15W40     20L    ELF C</t>
  </si>
  <si>
    <t>COMPETITION STI 10W40    208L   ELF C</t>
  </si>
  <si>
    <t>TRANSELF SYN FE 75W90    208L   ELF C</t>
  </si>
  <si>
    <t>RUBIA TIR 7400 FE 10W30  208L   TOT C</t>
  </si>
  <si>
    <t>PLANETELF ACD 150 FY     208L   TOT C</t>
  </si>
  <si>
    <t>PLANETELF ACD 220 FY     208L   TOT C</t>
  </si>
  <si>
    <t>BARELF AL 100            175K   MAR C</t>
  </si>
  <si>
    <t>BARELF AL 150            175K   MAR C</t>
  </si>
  <si>
    <t>BARELF CH 68             195K   MAR C</t>
  </si>
  <si>
    <t>BARELF CH 100            195K   MAR C</t>
  </si>
  <si>
    <t>THERMELF ETA 32          175K   MAR C</t>
  </si>
  <si>
    <t>SPECIS CU                18K    TOT C</t>
  </si>
  <si>
    <t>DACNIS P 100             180K   MAR C</t>
  </si>
  <si>
    <t>GRAISSE N 3945           18K    TOT C</t>
  </si>
  <si>
    <t>NEVASTANE SL 320         55GAL  TOT C US</t>
  </si>
  <si>
    <t>NEVASTANE SFG 2          37LB   TOT C US</t>
  </si>
  <si>
    <t>AZOLLA AF 100            208L   TOT C</t>
  </si>
  <si>
    <t>NEVASTANE AW 32          55GAL  TOT C US</t>
  </si>
  <si>
    <t>NEVASTANE SL 68          55GAL  TOT C US</t>
  </si>
  <si>
    <t>NEVASTANE AW 68          5GAL   TOT C US</t>
  </si>
  <si>
    <t>NEVASTANE SL 68          5GAL   TOT C US</t>
  </si>
  <si>
    <t>NEVASTANE FLUSH OIL      5GAL   TOT C US</t>
  </si>
  <si>
    <t>NEVASTANE EP 150         5GAL   TOT C US</t>
  </si>
  <si>
    <t>NEVASTANE EP 220         5GAL   TOT C US</t>
  </si>
  <si>
    <t>NEVASTANE HT/AW 1        16K    TOT C</t>
  </si>
  <si>
    <t>NEVASTANE 6              12S225MTOT C US</t>
  </si>
  <si>
    <t>NEVASTANE SILICONE SAFEG 12S7OZ TOT C US</t>
  </si>
  <si>
    <t>CERAN FG                 180K+L TOT C</t>
  </si>
  <si>
    <t>TRANSELF LD 75W80        20L    ELF C</t>
  </si>
  <si>
    <t>PROSYLVA 2T SYN          60L    TOT C</t>
  </si>
  <si>
    <t>CERAN FG                 18K    TOT C</t>
  </si>
  <si>
    <t>BARELF AL 150            17K    MAR C</t>
  </si>
  <si>
    <t>TRANS. SYN FE 75W90      60L    TOT C</t>
  </si>
  <si>
    <t>EVOLUTION CRV 0W30       18B1L  ELF C</t>
  </si>
  <si>
    <t>TRANSELF SYN FE 75W90    20L    ELF C</t>
  </si>
  <si>
    <t>HYDRANSAFE FRS 46        230K   TOT C</t>
  </si>
  <si>
    <t>CAPRANO TDI 15W40        208L   TOT C</t>
  </si>
  <si>
    <t>BIOHYDRAN TMP 100        20L    TOT C</t>
  </si>
  <si>
    <t>AZOLLA DZF 32            20L    TOT C</t>
  </si>
  <si>
    <t>KASSILLA GMP 150         208L   TOT C</t>
  </si>
  <si>
    <t>KASSILLA GMP 680         208L   TOT C</t>
  </si>
  <si>
    <t>HYDRANSAFE FR NSG 38     230K   TOT C</t>
  </si>
  <si>
    <t>VALONA MQL 3046          20L    TOT C</t>
  </si>
  <si>
    <t>CIRKAN RO 460            20L    TOT C</t>
  </si>
  <si>
    <t>FRIGA 2                  17K    MAR C</t>
  </si>
  <si>
    <t>PERF. EXPERTY 10W40      20L    ELF C</t>
  </si>
  <si>
    <t>MOLDOL R SE GEL          G10K   TOT C</t>
  </si>
  <si>
    <t>FINADET MF               30K    TOT C</t>
  </si>
  <si>
    <t>ELFMATIC G3 SYN          20L    ELF C</t>
  </si>
  <si>
    <t>FINASOL MF               208L   TOT C</t>
  </si>
  <si>
    <t>VALONA ST 9037           208L   TOT C</t>
  </si>
  <si>
    <t>PRIMERIA LPG 150         18K    MAR C</t>
  </si>
  <si>
    <t>NEVASTANE EP 320         5GAL   TOT C US</t>
  </si>
  <si>
    <t>NEVASTANE EP 680         5GAL   TOT C US</t>
  </si>
  <si>
    <t>AEROGREASE N 31089       18K    TOT C</t>
  </si>
  <si>
    <t>NEVASTANE SY 220         206K   TOT C</t>
  </si>
  <si>
    <t>NEVASTANE SY 460         210K   TOT C</t>
  </si>
  <si>
    <t>NEVASTANE SY 220         25K    TOT C</t>
  </si>
  <si>
    <t>NEVASTANE SY 320         25K    TOT C</t>
  </si>
  <si>
    <t>NEVASTANE SY 460         25K    TOT C</t>
  </si>
  <si>
    <t>LONGEVIA P ECO 80W140    208L   RTO C</t>
  </si>
  <si>
    <t>AZOLLA AF 22             208L   TOT C</t>
  </si>
  <si>
    <t>FLUIDE G3                208L   TOT C</t>
  </si>
  <si>
    <t>JET MARINE ROUGE         180K   TOT C</t>
  </si>
  <si>
    <t>MULTI MOS 2              180K   ELF C</t>
  </si>
  <si>
    <t>MULTIPLEX EP 2           50K    ELF C</t>
  </si>
  <si>
    <t>MOTO COOLANT MINERAL     18B1L  ELF C</t>
  </si>
  <si>
    <t>MULTIS EP 1              50K    TOT C</t>
  </si>
  <si>
    <t>MULTIS EP 2 (SPRAY)      12S04L TOT C</t>
  </si>
  <si>
    <t>MULTIS EP 00             180K   TOT C</t>
  </si>
  <si>
    <t>CERAN HVA                180K   TOT C</t>
  </si>
  <si>
    <t>CERAN HVA                50K    TOT C</t>
  </si>
  <si>
    <t>MULTIS EP 2              18K    TOT C</t>
  </si>
  <si>
    <t>MULTIS EP 00             18K    TOT C</t>
  </si>
  <si>
    <t>MULTIS EP 0              18K    TOT C</t>
  </si>
  <si>
    <t>MULTIS EP 1              18K    TOT C</t>
  </si>
  <si>
    <t>MULTIS EP 3              18K    TOT C</t>
  </si>
  <si>
    <t>MULTIS MS 2              18K    TOT C</t>
  </si>
  <si>
    <t>COPAL GEP 2              24T04K TOT C</t>
  </si>
  <si>
    <t>MULTIS XHV 2             180K   TOT C</t>
  </si>
  <si>
    <t>CARTER ENS/EP 700 AER    4S04L  TOT C</t>
  </si>
  <si>
    <t>CERAN MS                 50K    TOT C</t>
  </si>
  <si>
    <t>PLANETELF PAG 488        25B025LTOT C</t>
  </si>
  <si>
    <t>CERAN HV                 18K    TOT C</t>
  </si>
  <si>
    <t>CERAN WR 2               50K    TOT C</t>
  </si>
  <si>
    <t>CERAN MM                 50K    TOT C</t>
  </si>
  <si>
    <t>COPAL EP 2               18K    TOT C</t>
  </si>
  <si>
    <t>CERAN PM                 18K    TOT C</t>
  </si>
  <si>
    <t>BIOMULTIS SEP 2          18K    TOT C</t>
  </si>
  <si>
    <t>LICAL EP 2               180K   TOT C</t>
  </si>
  <si>
    <t>CERAN GEP                50K    TOT C</t>
  </si>
  <si>
    <t>BIOMULTIS SEP 2          180K   TOT C</t>
  </si>
  <si>
    <t>MULTIPLEX EP 2           180K   ELF C</t>
  </si>
  <si>
    <t>MOTO CHAIN PASTE         12T025LELF C</t>
  </si>
  <si>
    <t>CALORIS 23               180K   TOT C</t>
  </si>
  <si>
    <t>ALTIS MV 2               180K   TOT C</t>
  </si>
  <si>
    <t>COPAL GEP 0              180K   TOT C</t>
  </si>
  <si>
    <t>COPAL GEP 0              18K    TOT C</t>
  </si>
  <si>
    <t>COPAL GEP 2              180K   TOT C</t>
  </si>
  <si>
    <t>MARSON SY 00             50K    TOT C</t>
  </si>
  <si>
    <t>ALTIS MV 2               50K    TOT C</t>
  </si>
  <si>
    <t>ALTIS SH 2               180K   TOT C</t>
  </si>
  <si>
    <t>SERIOLA FG               208L   TOT C</t>
  </si>
  <si>
    <t>AXA GR 1                 18K    TOT C</t>
  </si>
  <si>
    <t>CARTER ENS/EP 700        50K    TOT C</t>
  </si>
  <si>
    <t>PLANETELF ACD 100 FY     20B1L  TOT C</t>
  </si>
  <si>
    <t>COOLELF MDX -26°C        208L   TOT C</t>
  </si>
  <si>
    <t>PLANETELF ACD 68         4B5L   TOT C</t>
  </si>
  <si>
    <t>PLANETELF PAG SP 20      25B025LTOT C</t>
  </si>
  <si>
    <t>DISOLA DD 40             205L   MAR   SG</t>
  </si>
  <si>
    <t>JARYTHERM BT 06          200K   TOT C</t>
  </si>
  <si>
    <t>TIFORA TJ                15K    ELF C</t>
  </si>
  <si>
    <t>FRIGA 2                  185K   MAR C</t>
  </si>
  <si>
    <t>ALTIS EM 2               180K   TOT C</t>
  </si>
  <si>
    <t>PLANETELF ACD 32         20B1L  TOT C</t>
  </si>
  <si>
    <t>PLANETELF ACD 46         4B5L   TOT C</t>
  </si>
  <si>
    <t>CARTER ENS/EP 700        180K   TOT C</t>
  </si>
  <si>
    <t>LUNARIA SK 55            ASTON25</t>
  </si>
  <si>
    <t>BIOMOLDOL B 5745 B       208L   TOT C</t>
  </si>
  <si>
    <t>N CONTACT                12S04L ELF C1</t>
  </si>
  <si>
    <t>EXCELLIUM XLL 5W40       3B5L   ELF C</t>
  </si>
  <si>
    <t>RUBIA TIR 7400 SC 15W40  208L   TOT C</t>
  </si>
  <si>
    <t>LHM PLUS (S)             16B1L  TOT Z</t>
  </si>
  <si>
    <t>MULTAGRI PRO TEC 10W40   208L   TOT C</t>
  </si>
  <si>
    <t>MULTIS COMPLEX HV 2      180K   TOT C</t>
  </si>
  <si>
    <t>MULTIS COMPLEX HV 2      18K    TOT C</t>
  </si>
  <si>
    <t>MULTIS COMPLEX EP 3      50K    TOT C</t>
  </si>
  <si>
    <t>MULTIS EP 000            50K    TOT C</t>
  </si>
  <si>
    <t>MARSON SY 2              18K    TOT C</t>
  </si>
  <si>
    <t>COOLELF AUTO SUPRA -37°C 4B5L   TOT C1</t>
  </si>
  <si>
    <t>COOLELF AUTO SUPRA -37°C 208L   TOT C</t>
  </si>
  <si>
    <t>COOLELF AUTO SUPRA -37°C 20L    TOT C1</t>
  </si>
  <si>
    <t>GLACELF MDX              208L   TOT C</t>
  </si>
  <si>
    <t>COOLELF AUTO SUPRA -26°C 208L   TOT C</t>
  </si>
  <si>
    <t>GLACELF AUTO SUPRA       208L   TOT C</t>
  </si>
  <si>
    <t>NEMIS SN                 208L   TOT C</t>
  </si>
  <si>
    <t>MOTO CHAIN LUBE          12S04L ELF Z1</t>
  </si>
  <si>
    <t>COOLELF CLASSIC -26ｰC    208L   TOT C</t>
  </si>
  <si>
    <t>COOLELF CLASSIC -26°C    20B1L  TOT W</t>
  </si>
  <si>
    <t>TRANSMISSION XI 75W90    60L    TOT C</t>
  </si>
  <si>
    <t>MULTIS COMPLEX SHD 2     50K    TOT C</t>
  </si>
  <si>
    <t>MULTIS COMPLEX SHD 2     18K    TOT C</t>
  </si>
  <si>
    <t>BLUE CONCENTRATE         4B5L   TOT C</t>
  </si>
  <si>
    <t>SPEEDMATIC               18B1L  ELF C</t>
  </si>
  <si>
    <t>CAPRANO TDH 15W40        20L    TOT C1</t>
  </si>
  <si>
    <t>RUBIA TIR 9200 FE 5W30   3B5L   TOT C</t>
  </si>
  <si>
    <t>RUBIA TIR 7400 FE 10W30  3B5L   TOT C</t>
  </si>
  <si>
    <t>RUBIA TIR 8600 10W40     3B5L   TOT C</t>
  </si>
  <si>
    <t>QUARTZ 7000 15W50        4B4L   TOT C</t>
  </si>
  <si>
    <t>QUARTZ 7000 10W40        4B4L   TOT C</t>
  </si>
  <si>
    <t>QUARTZ 5000 15W40        3B5L   TOT C</t>
  </si>
  <si>
    <t>QUARTZ DIESEL 7000 10W40 3B5L   TOT C</t>
  </si>
  <si>
    <t>QUARTZ 7000 10W40        3B5L   TOT C</t>
  </si>
  <si>
    <t>QUARTZ 9000 5W40         3B5L   TOT C</t>
  </si>
  <si>
    <t>TP TRANS 80W90           208L   TOT C</t>
  </si>
  <si>
    <t>6 IN 1                   12S04L ELF C</t>
  </si>
  <si>
    <t>APM 4030                 210L   ELF C</t>
  </si>
  <si>
    <t>ADBLUE (TOT)             1000L  TOT W</t>
  </si>
  <si>
    <t>BIOHYDRAN TMP 68         20L    TOT C</t>
  </si>
  <si>
    <t>AERO D 100               20L    TOT C</t>
  </si>
  <si>
    <t>ADBLUE (TOT)             208L   TOT X</t>
  </si>
  <si>
    <t>CERAN CA                 180K   TOT C</t>
  </si>
  <si>
    <t>CERAN CA                 50K    TOT C</t>
  </si>
  <si>
    <t>SOLARIS RNX 5W30         3B5L   ELF C</t>
  </si>
  <si>
    <t>COPAL SPRAY-AEROSOL      12S04L TOT C</t>
  </si>
  <si>
    <t>NEVASTANE SFG 2          20T04K TOT C US</t>
  </si>
  <si>
    <t>HBF 4                    3B5L   TOT Z</t>
  </si>
  <si>
    <t>NEPTUNA TOURING 15W40    18B1L  TOT C</t>
  </si>
  <si>
    <t>NEPTUNA CRUISER 15W30    18B1L  TOT C</t>
  </si>
  <si>
    <t>NEPTUNA GEAR 40          18B1L  TOT C</t>
  </si>
  <si>
    <t>NEPTUNA HYDROFLUID 3     18B1L  TOT C</t>
  </si>
  <si>
    <t>NEPTUNA CRUISER 15W30    3B5L   TOT C</t>
  </si>
  <si>
    <t>NEPTUNA SPEEDER 10W30    3B5L   TOT C</t>
  </si>
  <si>
    <t>NEPTUNA 2T RACING        3B5L   TOT C</t>
  </si>
  <si>
    <t>NEPTUNA 2T SUPER SPORT   3B5L   TOT C</t>
  </si>
  <si>
    <t>NEPTUNA TOURING 15W40    20L    TOT C</t>
  </si>
  <si>
    <t>NEPTUNA SPEEDER 10W30    20L    TOT C</t>
  </si>
  <si>
    <t>NEPTUNA SPEEDER 10W30    208L   TOT C</t>
  </si>
  <si>
    <t>OSYRIS DWX 9000          198L   TOT C</t>
  </si>
  <si>
    <t>OSYRIS DWX 9000          19L    TOT C1</t>
  </si>
  <si>
    <t>QUARTZ INEO MC3 5W30     208L   TOT C</t>
  </si>
  <si>
    <t>QUARTZ INEO 504/507 5W30 208L   TOT C</t>
  </si>
  <si>
    <t>QUARTZ 9000 ENERGY 0W30  208L   TOT C</t>
  </si>
  <si>
    <t>QUARTZ 9000 ENERGY 0W30  3B5L   TOT C</t>
  </si>
  <si>
    <t>ANTIFOAM MS 30           1B5L   TOT C</t>
  </si>
  <si>
    <t>SCOOTER 4 FORTISSIMO     18B1L  ELF C</t>
  </si>
  <si>
    <t>MOTO 4 PRO TECH          18B1L  ELF C</t>
  </si>
  <si>
    <t>ORITES TW 220            208L   TOT C</t>
  </si>
  <si>
    <t>CERAN AD PLUS            180K   TOT C</t>
  </si>
  <si>
    <t>CERAN AD PLUS            50K    TOT C</t>
  </si>
  <si>
    <t>EPONA SA 220             185K   MAR D1</t>
  </si>
  <si>
    <t>EPONA SA 320             185K   MAR C1</t>
  </si>
  <si>
    <t>MULTIS COMPLEX HV 2 MOLY 180K+L TOT C</t>
  </si>
  <si>
    <t>TURBINE T 100            20L    MAR C</t>
  </si>
  <si>
    <t>EPONA Z 68               20L    MAR C</t>
  </si>
  <si>
    <t>EPONA Z 150              20L    MAR C</t>
  </si>
  <si>
    <t>EPONA Z 220              20L    MAR C</t>
  </si>
  <si>
    <t>EPONA Z 320              20L    MAR C</t>
  </si>
  <si>
    <t>EPONA Z 460              20L    MAR C</t>
  </si>
  <si>
    <t>SOLARIS LSX 5W30         3B5L   ELF C</t>
  </si>
  <si>
    <t>SOLARIS LSX 5W30         18B1L  ELF C</t>
  </si>
  <si>
    <t>FINAVESTAN A 520 B       208L   TOT C</t>
  </si>
  <si>
    <t>FINAVESTAN A 520 B       1000L  TOT W</t>
  </si>
  <si>
    <t>TURBO DIESEL 10W40       3B5L   ELF C1</t>
  </si>
  <si>
    <t>COMPETITION STI 10W40    3B5L   ELF C1</t>
  </si>
  <si>
    <t>TRACTAGRI HDX SYN 10W40  208L   TOT C</t>
  </si>
  <si>
    <t>TRACTAGRI HDX SYN 10W40  20L    TOT C</t>
  </si>
  <si>
    <t>DYNATRANS FR             20L    TOT C</t>
  </si>
  <si>
    <t>DYNATRANS MPV            3B5L   TOT C</t>
  </si>
  <si>
    <t>AT-MATIC D FLUID         20B1L  NIS C</t>
  </si>
  <si>
    <t>DYNATRANS AC 50          20L    TOT C</t>
  </si>
  <si>
    <t>DYNATRANS LS 20W40       20L    TOT C</t>
  </si>
  <si>
    <t>DYNATRANS LS 20W40       208L   TOT C</t>
  </si>
  <si>
    <t>DYNATRANS DA 80W90       20L    TOT C</t>
  </si>
  <si>
    <t>TRACTELF BLS 90          20L    ELF C</t>
  </si>
  <si>
    <t>VALONA GR 7208           208L   TOT C</t>
  </si>
  <si>
    <t>HTX 115                  12B05L ELF C1</t>
  </si>
  <si>
    <t>HTX 732                  3B5L   ELF C1</t>
  </si>
  <si>
    <t>HTX 909                  18B1L  ELF C1</t>
  </si>
  <si>
    <t>RUBIA TIR 8900 10W40     1000L  TOT W</t>
  </si>
  <si>
    <t>COPAL OGL 2              180K   TOT C</t>
  </si>
  <si>
    <t>COPAL OGL 2              18K    TOT C</t>
  </si>
  <si>
    <t>COPAL OGL 0              180K   TOT C</t>
  </si>
  <si>
    <t>COPAL OGL 0              50K    TOT C</t>
  </si>
  <si>
    <t>COPAL OGL 0              18K    TOT C</t>
  </si>
  <si>
    <t>EQUIVIS XLT 22           208L   TOT C</t>
  </si>
  <si>
    <t>CARTER SH 680            208L   TOT C</t>
  </si>
  <si>
    <t>CERAN ST 2               180K   TOT C</t>
  </si>
  <si>
    <t>ELFMATIC J6              18B1L  ELF C</t>
  </si>
  <si>
    <t>VULSOL MS 5500           208L   TOT C</t>
  </si>
  <si>
    <t>EXCELLIUM NF 5W40        3B5L   ELF C</t>
  </si>
  <si>
    <t>DYNATRANS CVT 10W30      208L   TOT C</t>
  </si>
  <si>
    <t>CLASSIC 10W40            3B5L   TOT C</t>
  </si>
  <si>
    <t>TRACTAGRI HDX FE 15W30   208L   TOT C</t>
  </si>
  <si>
    <t>RUBIA TIR 8900 10W40     3B5L   TOT C</t>
  </si>
  <si>
    <t>AZOLLA AL 32             208L   TOT C</t>
  </si>
  <si>
    <t>HTX 735                  3B5L   ELF C</t>
  </si>
  <si>
    <t>MTC 150                  3B5L   TOT Z</t>
  </si>
  <si>
    <t>MTC 100                  20L    TOT C</t>
  </si>
  <si>
    <t>CARTER ALS 220           208L   TOT C</t>
  </si>
  <si>
    <t>QUARTZ 9000 ENERGY 5W40  208L   TOT C</t>
  </si>
  <si>
    <t>CONCENTRATE MISOLA AFH   208L   TOT C</t>
  </si>
  <si>
    <t>HYDRANSAFE HFDU 46       208L   TOT C1</t>
  </si>
  <si>
    <t>HTX 825                  3B5L   ELF C</t>
  </si>
  <si>
    <t>HTX 835                  3B5L   ELF C</t>
  </si>
  <si>
    <t>HTX 835                  18B1L  ELF C</t>
  </si>
  <si>
    <t>QUARTZ 9000 ENERGY 5W40  3B5L   TOT C</t>
  </si>
  <si>
    <t>EXCELLIUM DID 5W30       3B5L   ELF C</t>
  </si>
  <si>
    <t>EVOLUTION CRV 0W30       208L   ELF C</t>
  </si>
  <si>
    <t>TRANSELF EP 80W          208L   ELF C</t>
  </si>
  <si>
    <t>TRACTELF SF 3            208L   ELF C</t>
  </si>
  <si>
    <t>TURBO DIESEL 10W40       208L   ELF C</t>
  </si>
  <si>
    <t>HYDRELF BIO 46           208L   ELF C</t>
  </si>
  <si>
    <t>TRANSELF UNIV. FE 80W140 208L   ELF C</t>
  </si>
  <si>
    <t>TRANSELF UNIV. FE 80W90  208L   ELF C</t>
  </si>
  <si>
    <t>ELFMATIC G3 SYN          208L   ELF C</t>
  </si>
  <si>
    <t>MOTO 2 XT TECH           208L   ELF C</t>
  </si>
  <si>
    <t>ELFMATIC G2 SYN          208L   ELF C</t>
  </si>
  <si>
    <t>EVOLUTION SXR 5W40       208L   ELF C</t>
  </si>
  <si>
    <t>TRACTORELF ULTRA 10W40   208L   ELF C</t>
  </si>
  <si>
    <t>LHM ELF                  208L   ELF C</t>
  </si>
  <si>
    <t>SOLARIS LLX 5W30         208L   ELF C</t>
  </si>
  <si>
    <t>PERF. EXPERTY LSX 10W40  208L   ELF C</t>
  </si>
  <si>
    <t>EXCELLIUM FULL-TECH 0W30 208L   ELF C</t>
  </si>
  <si>
    <t>SOLARIS LSX 5W30         208L   ELF C</t>
  </si>
  <si>
    <t>TRACTELF BLS 90          208L   ELF C</t>
  </si>
  <si>
    <t>EXCELLIUM NF 5W40        208L   ELF C</t>
  </si>
  <si>
    <t>CONCENTRATE LC00ASC      208L   TOT C</t>
  </si>
  <si>
    <t>TRANSELF LD 75W80        208L   ELF C</t>
  </si>
  <si>
    <t>PERF. EXPERTY 10W40      208L   ELF C</t>
  </si>
  <si>
    <t>QUARTZ INEO MC3 5W30     3B5L   TOT C</t>
  </si>
  <si>
    <t>QUARTZ RACING 10W50      3B5L   TOT C</t>
  </si>
  <si>
    <t>TRANSMISSION BV 75W80    12B2L  TOT C</t>
  </si>
  <si>
    <t>ACTIVA DIESEL 7000 10W40 12B2L  TOT C</t>
  </si>
  <si>
    <t>NEVASTANE HT/AW 1        50K    TOT C</t>
  </si>
  <si>
    <t>HTX 3818                 3B5L   ELF C</t>
  </si>
  <si>
    <t>HTX 3821                 3B5L   ELF C</t>
  </si>
  <si>
    <t>NEVASTANE HT/AW 1        18K    TOT C</t>
  </si>
  <si>
    <t>NEVASTANE HD2T           18K    TOT C1</t>
  </si>
  <si>
    <t>NEVASTANE HT/AW 00       18K    TOT C</t>
  </si>
  <si>
    <t>ETIRELF VAV 02           208L   TOT C</t>
  </si>
  <si>
    <t>PROSYLVA 2T SYN          12B2L  TOT C</t>
  </si>
  <si>
    <t>PROSYLVA 4T              12B2L  TOT C</t>
  </si>
  <si>
    <t>PROSYLVA 2TZ             12B2L  TOT C</t>
  </si>
  <si>
    <t>MARTOL EP 235 CF         208L   TOT C</t>
  </si>
  <si>
    <t>STATERMIC NR             1T08K  TOT C</t>
  </si>
  <si>
    <t>AGRI-COOL -37ｰC          4B5L   CLA C</t>
  </si>
  <si>
    <t>AGRI-COOL -37°C          20L    CLA C</t>
  </si>
  <si>
    <t>SOLARIS DPF 5W30         3B5L   ELF C</t>
  </si>
  <si>
    <t>SOLARIS DPF 5W30         18B1L  ELF C</t>
  </si>
  <si>
    <t>ISOVOLTINE II            20LM   TOT Z</t>
  </si>
  <si>
    <t>NEVASTANE SDO            10L    TOT C</t>
  </si>
  <si>
    <t>CARTER SY 150            208L   TOT C</t>
  </si>
  <si>
    <t>AZOLLA AL 46             208L   TOT C</t>
  </si>
  <si>
    <t>TP STAR MAX FE 10W30     208L   TOT C</t>
  </si>
  <si>
    <t>TP STAR MAX FE 10W30     20L    TOT C</t>
  </si>
  <si>
    <t>CHAINBIO 160             3B5L   TOT C</t>
  </si>
  <si>
    <t>CHAINBIO 160             208L   TOT C</t>
  </si>
  <si>
    <t>CARTER SY 680            20L    TOT C</t>
  </si>
  <si>
    <t>MULTIS XLT2              18K    TOT C</t>
  </si>
  <si>
    <t>VULSOL MSF 5200          208L   TOT C</t>
  </si>
  <si>
    <t>LONGEVIA BZV ECO 75W80   208L   RTO C</t>
  </si>
  <si>
    <t>SPIRIT WBF 7200          208L   TOT C</t>
  </si>
  <si>
    <t>CONTRAM CB 3             1B10K  NEU X</t>
  </si>
  <si>
    <t>TRANSELF NFJ 75W80       60L    ELF C</t>
  </si>
  <si>
    <t>MULTIS COMPLEX SHD 32    18K    TOT C</t>
  </si>
  <si>
    <t>TRANSELF NFJ 75W80       3B5L   ELF C</t>
  </si>
  <si>
    <t>TRANSELF NFJ 75W80       20L    ELF C</t>
  </si>
  <si>
    <t>TRANSELF NFJ 75W80       208L   ELF C</t>
  </si>
  <si>
    <t>TRANSELF NFP 75W80       18B1L  ELF C</t>
  </si>
  <si>
    <t>TRANSELF NFP 75W80       208L   ELF C</t>
  </si>
  <si>
    <t>DACNIS LD 32             208L   TOT C</t>
  </si>
  <si>
    <t>DACNIS LD 46             208L   TOT C</t>
  </si>
  <si>
    <t>DACNIS LD 46             20L    TOT C</t>
  </si>
  <si>
    <t>CARTER BIO 150           208L   TOT C</t>
  </si>
  <si>
    <t>CARTER BIO 150           20L    TOT C</t>
  </si>
  <si>
    <t>MOTO SHAMPOO             12B04L ELF Z</t>
  </si>
  <si>
    <t>MOTO POLISH              12B04L ELF Z</t>
  </si>
  <si>
    <t>CARTER BIO 220           20L    TOT C</t>
  </si>
  <si>
    <t>SOLUTION MERE N 31       208L   TOT C</t>
  </si>
  <si>
    <t>LONGEVIA BZV ECO 75W80   20L    RTO C</t>
  </si>
  <si>
    <t>MULTIS COMPLEX SHD 220   18K    TOT C</t>
  </si>
  <si>
    <t>CAPRANO ENERGY FE        208L   TOT C</t>
  </si>
  <si>
    <t>DISOLA M 3020            205L   MAR   SG</t>
  </si>
  <si>
    <t>EXCELLIUM FULL-TECH 5W40 208L   ELF C</t>
  </si>
  <si>
    <t>EXCELLIUM FULL-TECH 5W40 3B5L   ELF C</t>
  </si>
  <si>
    <t>RUBIA TIR 8900 FE 10W30  208L   TOT C</t>
  </si>
  <si>
    <t>LONGEVIA TCX ECO 75W90   208L   RTO C</t>
  </si>
  <si>
    <t>HM150AA_H_SG             PGEN         SG</t>
  </si>
  <si>
    <t>400FI_H_SG02             PGEN         SG</t>
  </si>
  <si>
    <t>100HDEE_H_SG             PGEN         SG</t>
  </si>
  <si>
    <t>400HDSS_H_SG             PGEN         SG</t>
  </si>
  <si>
    <t>500HDMM_H_SG             PGEN         SG</t>
  </si>
  <si>
    <t>154HDAD_H_SG             PGEN         SG</t>
  </si>
  <si>
    <t>205HDPP_H_SG             PGEN         SG</t>
  </si>
  <si>
    <t>YE000BB_H_SG             PGEN         SG</t>
  </si>
  <si>
    <t>2T00_H_SG02              PGEN         SG</t>
  </si>
  <si>
    <t>CARTER EP 150            18LP   TOT   SG</t>
  </si>
  <si>
    <t>CARTER EP 460            18LP   TOT   SG</t>
  </si>
  <si>
    <t>DROSERA MS 68            18LP   TOT   SG</t>
  </si>
  <si>
    <t>PERFO 3F 15W40           18LP   ELF   SG</t>
  </si>
  <si>
    <t>RUBIA C 40               18LP   TOT   SG</t>
  </si>
  <si>
    <t>RUBIA S 10W              18LP   TOT   SG</t>
  </si>
  <si>
    <t>RUBIA S 30               18LP   TOT   SG</t>
  </si>
  <si>
    <t>RUBIA S 40               18LP   TOT   SG</t>
  </si>
  <si>
    <t>RUBIA XT 15W40           18LP   TOT   SG</t>
  </si>
  <si>
    <t>RUBIA XT 20W50           18LP   TOT   SG</t>
  </si>
  <si>
    <t>SUPER OUTBOARD           18LP   TOT   SG</t>
  </si>
  <si>
    <t>TRANSMISSION TM 80W90    18LP   TOT   SG</t>
  </si>
  <si>
    <t>TRANSMISSION TM 85W140   18LP   TOT   SG</t>
  </si>
  <si>
    <t>RUBIA S 10W              20LJ   TOT   SG</t>
  </si>
  <si>
    <t>RUBIA S 30               20LJ   TOT   SG</t>
  </si>
  <si>
    <t>RUBIA S 50               20LJ   TOT   SG</t>
  </si>
  <si>
    <t>RUBIA XT 15W40           20LJ   TOT   SG</t>
  </si>
  <si>
    <t>TRANSMISSION TM 80W90    20LJ   TOT   SG</t>
  </si>
  <si>
    <t>TRANSMISSION TM 85W140   20LJ   TOT   SG</t>
  </si>
  <si>
    <t>TRANSMISSION TM 85W140   1000L  TOT   SG</t>
  </si>
  <si>
    <t>RUBIA S 30               1000L  TOT   SG</t>
  </si>
  <si>
    <t>RUBIA S 40               FXTANK TOT   SG</t>
  </si>
  <si>
    <t>RUBIA C 40               FXTANK TOT   SG</t>
  </si>
  <si>
    <t>RUBIA S 30               FXTANK TOT   SG</t>
  </si>
  <si>
    <t>AZOLLA ZS 100            FXTANK TOT   SG</t>
  </si>
  <si>
    <t>RUBIA XT 15W40           FXTANK TOT   SG</t>
  </si>
  <si>
    <t>205PC_H_SG03             PGEN         SG</t>
  </si>
  <si>
    <t>RUBIA C 10W              FXTANK TOT   SG</t>
  </si>
  <si>
    <t>ST103BB_H_SG             PGEN         SG</t>
  </si>
  <si>
    <t>UT000JJ_H_SG             PGEN         SG</t>
  </si>
  <si>
    <t>105PCFF_H_SG             PGEN         SG</t>
  </si>
  <si>
    <t>MULTIS COMPLEX SHD 460   18K    TOT C</t>
  </si>
  <si>
    <t>DYNATRANS AC 10W         20LJ   TOT   SG</t>
  </si>
  <si>
    <t>RUBIA S 30               3B5L   TOT   SG</t>
  </si>
  <si>
    <t>TRANSMISSION TM 80W90    3B5L   TOT   SG</t>
  </si>
  <si>
    <t>ELFOLNA DS 32            18LP   ELF   SG</t>
  </si>
  <si>
    <t>PERFO XC 10W             18LP   ELF   SG</t>
  </si>
  <si>
    <t>PERFO XC 30              18LP   ELF   SG</t>
  </si>
  <si>
    <t>GEARELF 5 90             18LP   ELF   SG</t>
  </si>
  <si>
    <t>GEARELF 5 140            18LP   ELF   SG</t>
  </si>
  <si>
    <t>GEARELF 5 85W140         18LP   ELF   SG</t>
  </si>
  <si>
    <t>ELFOLNA DS 32            20LJ   ELF   SG</t>
  </si>
  <si>
    <t>PERFO 3F 15W40           20LJ   ELF   SG</t>
  </si>
  <si>
    <t>PERFO XC 10W             20LJ   ELF   SG</t>
  </si>
  <si>
    <t>TRACTORELF ST3 15W40     20LJ   ELF   SG</t>
  </si>
  <si>
    <t>QUARTZ 3500 SUPER 20W50  4B5L   TOT   SG</t>
  </si>
  <si>
    <t>PERFO XC 30              20LJ   ELF   SG</t>
  </si>
  <si>
    <t>QUARTZ 3500 SUPER 20W50  24B1L  TOT   SG</t>
  </si>
  <si>
    <t>XERON HD 15W40           200L   PHO   SG</t>
  </si>
  <si>
    <t>XER0N HD 20W50           200L   PHO   SG</t>
  </si>
  <si>
    <t>ASTEVA DX 15W40          200L   PHO   SG</t>
  </si>
  <si>
    <t>ASTEVA DX 20W50          200L   PHO   SG</t>
  </si>
  <si>
    <t>2T00DD_H_SG              PGEN         SG</t>
  </si>
  <si>
    <t>400HDRR_H_SG             PGEN         SG</t>
  </si>
  <si>
    <t>500HDLL_H_SG             PGEN         SG</t>
  </si>
  <si>
    <t>G7514_H_SG01             PGEN         SG</t>
  </si>
  <si>
    <t>204MOBB_H_SG             PGEN         SG</t>
  </si>
  <si>
    <t>105PC_H_SG05             PGEN         SG</t>
  </si>
  <si>
    <t>104PC_H_SG03             PGEN         SG</t>
  </si>
  <si>
    <t>ATF0_H_SG04              PGEN         SG</t>
  </si>
  <si>
    <t>DISOLA M 3015            FXTANK MAR   SG</t>
  </si>
  <si>
    <t>DISOLA M 4015            FXTANK MAR   SG</t>
  </si>
  <si>
    <t>TALUSIA UNIVERSAL        FXTANK MAR   SG</t>
  </si>
  <si>
    <t>TALUSIA HR 70            FXTANK MAR   SG</t>
  </si>
  <si>
    <t>ATLANTA MARINE D 4005    FXTANK MAR   SG</t>
  </si>
  <si>
    <t>TALUSIA UNIVERSAL        TOTKM20MAR   SG</t>
  </si>
  <si>
    <t>TALUSIA HR 70            TOTKM20MAR   SG</t>
  </si>
  <si>
    <t>ATLANTA MARINE D 3005    ISTK   MAR   SG</t>
  </si>
  <si>
    <t>ATF D-3                  FXTANK YUN   SG</t>
  </si>
  <si>
    <t>DISOLA M 3015            ISTK   MAR   SG</t>
  </si>
  <si>
    <t>DISOLA M 4015            ISTK   MAR   SG</t>
  </si>
  <si>
    <t>TALUSIA HR 70            ISTK   MAR   SG</t>
  </si>
  <si>
    <t>CARTER BIO 460           208L   TOT C</t>
  </si>
  <si>
    <t>CARTER BIO 460           20L    TOT C</t>
  </si>
  <si>
    <t>HBF 4                    3B5L   TOT   SG</t>
  </si>
  <si>
    <t>SERIOLA K 3120           200L   TOT   KR</t>
  </si>
  <si>
    <t>SERIOLA KL 1120          200L   TOT   KR</t>
  </si>
  <si>
    <t>ISOLEC KL 2-3            200L   TOT   KR</t>
  </si>
  <si>
    <t>ISOVOLTINE KA 7-4        200L   TOT   KR</t>
  </si>
  <si>
    <t>ISOVOLTINE KA7-4 TYPE II 200L   TOT   KR</t>
  </si>
  <si>
    <t>LUNARIA KA 46            200L   TOT   KR</t>
  </si>
  <si>
    <t>LUNARIA KA 56            200L   TOT   KR</t>
  </si>
  <si>
    <t>LUNARIA KT 32            200L   TOT   KR</t>
  </si>
  <si>
    <t>ISOVOLTINE II T          200L   TOT   TW</t>
  </si>
  <si>
    <t>NEVASTANE HPX            180K+L TOT C</t>
  </si>
  <si>
    <t>DYNATRANS AC 30          20LJ   TOT   SG</t>
  </si>
  <si>
    <t>UT100CC_H_SG             PGEN         SG</t>
  </si>
  <si>
    <t>UT500AA_H_SG             PGEN         SG</t>
  </si>
  <si>
    <t>DYNATRANS AC 50          20LJ   TOT   SG</t>
  </si>
  <si>
    <t>UT300AA_H_SG             PGEN         SG</t>
  </si>
  <si>
    <t>DYNATRANS MPV            18LP   TOT   SG</t>
  </si>
  <si>
    <t>SPECIS CU                12C1K  TOT C1</t>
  </si>
  <si>
    <t>CARTER BIO 320           208L   TOT C</t>
  </si>
  <si>
    <t>CARTER BIO 320           20L    TOT C</t>
  </si>
  <si>
    <t>NEVASTANE HT/AW 2        24T037KTOT C</t>
  </si>
  <si>
    <t>EQUIVIS XLT 32           208L   TOT C</t>
  </si>
  <si>
    <t>EQUIVIS XLT 32           20L    TOT C</t>
  </si>
  <si>
    <t>CERAN WR 2               24T042KTOT C1</t>
  </si>
  <si>
    <t>LICAL EP 2               24T04K TOT C1</t>
  </si>
  <si>
    <t>MULTIS MS 2              24T04K TOT C1</t>
  </si>
  <si>
    <t>MULTIS EP 2              24T04K TOT C1</t>
  </si>
  <si>
    <t>CERAN FG                 24T042KTOT C1</t>
  </si>
  <si>
    <t>CALORIS MS 23            24T04K TOT C1</t>
  </si>
  <si>
    <t>ALTIS SH 2               24T04K TOT C1</t>
  </si>
  <si>
    <t>CALORIS 23               24T04K TOT C1</t>
  </si>
  <si>
    <t>AXA GR 1                 24T04K TOT C1</t>
  </si>
  <si>
    <t>STATERMIC XHT            4T08K  TOT C1</t>
  </si>
  <si>
    <t>AGRIGREASE LC 00/000     12C1K  CLA C1</t>
  </si>
  <si>
    <t>AZOLLA ZS 150            18LP   TOT   SG</t>
  </si>
  <si>
    <t>CARTER EP 320            18LP   TOT   SG</t>
  </si>
  <si>
    <t>DYNATRANS DA 85W90       18LP   TOT   SG</t>
  </si>
  <si>
    <t>MULTAGRI SUPER 15W40     18LP   TOT   SG</t>
  </si>
  <si>
    <t>HYDRA-HF 68              200L   PHO   SG</t>
  </si>
  <si>
    <t>QUARTZ 3500 SUPER 20W50  6B4L   TOT   SG</t>
  </si>
  <si>
    <t>GRAISSE N31653           180K   TOT C</t>
  </si>
  <si>
    <t>LOW ASH ENGINE OIL 10W40 208L   SCA C</t>
  </si>
  <si>
    <t>153HDAA_H_SG             PGEN         SG</t>
  </si>
  <si>
    <t>MULTIS COMPLEX SHD 460   24T037KTOT C</t>
  </si>
  <si>
    <t>TALUSIA UNIVERSAL        ISTK   MAR   SG</t>
  </si>
  <si>
    <t>COPAL MS 2               50K    TOT C</t>
  </si>
  <si>
    <t>MULTIS COMPLEX SHD 220   50K    TOT C</t>
  </si>
  <si>
    <t>MULTIS COMPLEX SHD 220   24T037KTOT C</t>
  </si>
  <si>
    <t>SPIRIT MS 5000           20L    TOT C</t>
  </si>
  <si>
    <t>LACTUCA MS 7000          20L    TOT C</t>
  </si>
  <si>
    <t>COPAL MS 2               18K    TOT C</t>
  </si>
  <si>
    <t>MULTIS COMPLEX SHD 460   50K    TOT C</t>
  </si>
  <si>
    <t>RUBIA TIR 7900 FE 10W30  20L    TOT C</t>
  </si>
  <si>
    <t>RUBIA TIR 7900 FE 10W30  208L   TOT C</t>
  </si>
  <si>
    <t>VULSOL MS 5500           20L    TOT C</t>
  </si>
  <si>
    <t>MARTOL EV 10 CF          20L    TOT C1</t>
  </si>
  <si>
    <t>MULTIS 3                 180K   TOT   AE</t>
  </si>
  <si>
    <t>MULTIS EP 0              15K    TOT   AE</t>
  </si>
  <si>
    <t>DACNIS 68                208L   TOT C</t>
  </si>
  <si>
    <t>DACNIS 100               208L   TOT C</t>
  </si>
  <si>
    <t>DACNIS 100               20L    TOT C</t>
  </si>
  <si>
    <t>DACNIS 150               208L   TOT C</t>
  </si>
  <si>
    <t>AZOLLA ZS 68             208L   TOT   AE</t>
  </si>
  <si>
    <t>AZOLLA ZS 46             208L   TOT   AE</t>
  </si>
  <si>
    <t>RUBIA TIR 7400 15W40     208L   TOT   AE</t>
  </si>
  <si>
    <t>MULTIS 2                 15K    TOT   AE</t>
  </si>
  <si>
    <t>LEP 2                    180K   ELF   AE</t>
  </si>
  <si>
    <t>MULTIS 3                 15K    TOT   AE</t>
  </si>
  <si>
    <t>MULTIS EP 1              15K    TOT   AE</t>
  </si>
  <si>
    <t>MULTIS EP 3              15K    TOT   AE</t>
  </si>
  <si>
    <t>MULTIS EP 3              180K   TOT   AE</t>
  </si>
  <si>
    <t>MULTIS EP 2              15K    TOT   AE</t>
  </si>
  <si>
    <t>BIOHYDRAN TMP 46         20L    TOT C1</t>
  </si>
  <si>
    <t>AZOLLA ZS 46             FXTANK TOT   SG</t>
  </si>
  <si>
    <t>BIOHYDRAN TMP 32         20L    TOT C1</t>
  </si>
  <si>
    <t>BIOHYDRAN TMP 68         20L    TOT C1</t>
  </si>
  <si>
    <t>BIOHYDRAN TMP 68         1000L  TOT W1</t>
  </si>
  <si>
    <t>4005SBB_H_SG             PGEN         SG</t>
  </si>
  <si>
    <t>4007MAA_H_SG             PGEN         SG</t>
  </si>
  <si>
    <t>4020MCC_H_SG             PGEN         SG</t>
  </si>
  <si>
    <t>5070SAA_H_SG             PGEN         SG</t>
  </si>
  <si>
    <t>5040SBB_H_SG             PGEN         SG</t>
  </si>
  <si>
    <t>5057SBB_H_SG             PGEN         SG</t>
  </si>
  <si>
    <t>DISOLA DD 40             20L    MAR   SG</t>
  </si>
  <si>
    <t>EPONA Z 100              20L    MAR C</t>
  </si>
  <si>
    <t>FLUIDE XLD FE            20L    TOT C</t>
  </si>
  <si>
    <t>FLUIDE XLD FE            208L   TOT C</t>
  </si>
  <si>
    <t>RUBIA TIR 7400 15W40     FXTANK TOT   SG</t>
  </si>
  <si>
    <t>VALONA GR 3008           208L   TOT C</t>
  </si>
  <si>
    <t>NEVASTANE GREASE AEROSOL 12S03L TOT Z</t>
  </si>
  <si>
    <t>NEVASTANE LUBE AEROSOL   12S03L TOT C</t>
  </si>
  <si>
    <t>ISOVOLTINE BIO           205L   TOT C</t>
  </si>
  <si>
    <t>OSYRIS WBT 4990          208L   TOT C</t>
  </si>
  <si>
    <t>PNEUMA 150               208L   TOT C</t>
  </si>
  <si>
    <t>TRACTAGRI HDX SYN 10W40  3B5L   TOT C</t>
  </si>
  <si>
    <t>MULTAGRI SUPER 10W30     3B5L   TOT C</t>
  </si>
  <si>
    <t>EQUIVIS XLT 15           208L   TOT C</t>
  </si>
  <si>
    <t>MULTIS COMPLEX SHD 00    170K   TOT C</t>
  </si>
  <si>
    <t>RUBIA CITY &amp; ROAD        208L   TOT C</t>
  </si>
  <si>
    <t>MULTIS COMPLEX EP 2      180K   TOT   AE</t>
  </si>
  <si>
    <t>AGRIMOT SDX FE 15W30     208L   CLA C</t>
  </si>
  <si>
    <t>MULTIS COMPLEX EP 2      15K    TOT   AE</t>
  </si>
  <si>
    <t>MERKAN 23                18K    TOT C1</t>
  </si>
  <si>
    <t>TRANSMISSION XS FE 75W80 208L   TOT C</t>
  </si>
  <si>
    <t>TRANSMISSION XS FE 75W80 20L    TOT C</t>
  </si>
  <si>
    <t>QUARTZ INEO 504/507 5W30 3B5L   TOT C</t>
  </si>
  <si>
    <t>MULTIS 2                 12C1KM TOT   AE</t>
  </si>
  <si>
    <t>AERO 100                 18B1L  TOT C</t>
  </si>
  <si>
    <t>LISSOLFIX APZX 1500      180K   PTN C</t>
  </si>
  <si>
    <t>PERF. TROPHY DX 15W40    20LJ   ELF   SG</t>
  </si>
  <si>
    <t>MULTIS COMPLEX SHD 00    17K    TOT C</t>
  </si>
  <si>
    <t>BARELF AL 150            20L    MAR C</t>
  </si>
  <si>
    <t>FRIGA 2                  20L    MAR C</t>
  </si>
  <si>
    <t>VISGA 15                 20L    MAR C</t>
  </si>
  <si>
    <t>LONGEVIA TC ECO 80W90    208L   RTO C</t>
  </si>
  <si>
    <t>RUBIA G 1300 SAE 40      208L   TOT   AE</t>
  </si>
  <si>
    <t>MULTIS EP 2              12C1KM TOT   AE</t>
  </si>
  <si>
    <t>MULTIS EP 2              4C5KM  TOT   AE</t>
  </si>
  <si>
    <t>MULTIS 3                 12C1KM TOT   AE</t>
  </si>
  <si>
    <t>MULTIS 3                 4C5KM  TOT   AE</t>
  </si>
  <si>
    <t>MULTIS EP 3              12C1KM TOT   AE</t>
  </si>
  <si>
    <t>MULTIS EP 3              4C5KM  TOT   AE</t>
  </si>
  <si>
    <t>QUARTZ 7000 10W40        18B1L  TOT C2</t>
  </si>
  <si>
    <t>LACTUCA MSF 5200         208L   TOT C</t>
  </si>
  <si>
    <t>SUPREME P9 10W50 SM      18B1L  TOT   SG</t>
  </si>
  <si>
    <t>EQUIVIS XLT 22           20L    TOT C</t>
  </si>
  <si>
    <t>QUARTZ 4X4 15W40         6B4L   TOT L AE</t>
  </si>
  <si>
    <t>AERO D 100               18B1L  TOT C</t>
  </si>
  <si>
    <t>AERO DM 15W50            18B1L  TOT C</t>
  </si>
  <si>
    <t>FLUIDE AT 42             18B1L  TOT C1</t>
  </si>
  <si>
    <t>FLUIDE ATX               18B1L  TOT C</t>
  </si>
  <si>
    <t>FLUIDE DA                18B1L  TOT Z1</t>
  </si>
  <si>
    <t>FLUIDE LDS               18B1L  TOT Z1</t>
  </si>
  <si>
    <t>NEPTUNA 2T BIO-JET       18B1L  TOT C1</t>
  </si>
  <si>
    <t>NEPTUNA 2T RACING        18B1L  TOT C1</t>
  </si>
  <si>
    <t>NEPTUNA 2T SUPER SPORT   18B1L  TOT C1</t>
  </si>
  <si>
    <t>QUARTZ 5000 15W40        18B1L  TOT C1</t>
  </si>
  <si>
    <t>QUARTZ 9000 ENERGY 5W40  18B1L  TOT C1</t>
  </si>
  <si>
    <t>QUARTZ INEO 504/507 5W30 18B1L  TOT C1</t>
  </si>
  <si>
    <t>QUARTZ RACING 10W50      18B1L  TOT C2</t>
  </si>
  <si>
    <t>TRANS. SYN FE 75W90      18B1L  TOT C1</t>
  </si>
  <si>
    <t>TRANSMISSION TM 80W90    18B1L  TOT C2</t>
  </si>
  <si>
    <t>TRANSMISSION X4 80W90    18B1L  TOT Z1</t>
  </si>
  <si>
    <t>TRANSMISSION BV 75W80    18B1L  TOT C1</t>
  </si>
  <si>
    <t>PICKUP 9200 FIRST G 5W30 18B1L  TOT   SG</t>
  </si>
  <si>
    <t>RUBIA XT 15W40           18B1L  TOT   SG</t>
  </si>
  <si>
    <t>RUBIA XT 20W50           18B1L  TOT   SG</t>
  </si>
  <si>
    <t>SUPREME P7 15W50 SM      18B1L  TOT   SG</t>
  </si>
  <si>
    <t>TALUSIA LS 40            FXTANK MAR   SG</t>
  </si>
  <si>
    <t>RUBIA S 10W              FXTANK TOT   SG</t>
  </si>
  <si>
    <t>ST103GG_H_SG             PGEN         SG</t>
  </si>
  <si>
    <t>TP STAR MAX FE 10W30     18LP   TOT   SG</t>
  </si>
  <si>
    <t>BIOHYDRAN TMP 32         208L   MAR C</t>
  </si>
  <si>
    <t>ULTRA 10W40 JASO MA2     20B1L  WUR   SG</t>
  </si>
  <si>
    <t>UNIVERSAL 15W40 JASO MA2 20B1L  WUR   SG</t>
  </si>
  <si>
    <t>530PCXX_H_SG             PGEN         SG</t>
  </si>
  <si>
    <t>QUARTZ INEO ECS 5W30     18B1L  TOT   SG</t>
  </si>
  <si>
    <t>GLACELF AUTO SUPRA       18B1L  TOT   SG</t>
  </si>
  <si>
    <t>COOLELF AUTO SUPRA -26ｰC 18B1L  TOT   SG</t>
  </si>
  <si>
    <t>COOLELF AUTO SUPRA -26ｰC 4B4L   TOT   SG</t>
  </si>
  <si>
    <t>CONCENTRE DACNIS J31692  208L   TOT C</t>
  </si>
  <si>
    <t>M 8049 MTF 75W90         200L   TOT   KR</t>
  </si>
  <si>
    <t>RUBIA WORKS 1000 15W40   1000L  TOT W</t>
  </si>
  <si>
    <t>RUBIA WORKS 1000 15W40   20L    TOT C</t>
  </si>
  <si>
    <t>CARTER XEP 460           18LP   TOT   SG</t>
  </si>
  <si>
    <t>CK220UU_H_SG             PGEN         SG</t>
  </si>
  <si>
    <t>MOLDOL R SE GEL          195K   TOT C</t>
  </si>
  <si>
    <t>STAR XL                  18B1L  TOT C</t>
  </si>
  <si>
    <t>154HDAG_H_SG             PGEN         SG</t>
  </si>
  <si>
    <t>AN220AA_H_SG             PGEN         SG</t>
  </si>
  <si>
    <t>MTC 220                  1000L  TOT   SG</t>
  </si>
  <si>
    <t>E7 ENGINE OIL 15W40      4B5L   SCA C ES</t>
  </si>
  <si>
    <t>LDF ENGINE OIL 15W40     208L   SCA C</t>
  </si>
  <si>
    <t>LDF ENGINE OIL 15W40     4B5L   SCA C ES</t>
  </si>
  <si>
    <t>FINAVESTAN A 100 B       1000L  TOT W</t>
  </si>
  <si>
    <t>SOLARIS LLX 5W30         3B5L   ELF C</t>
  </si>
  <si>
    <t>CARTER ALS 460           208L   TOT C</t>
  </si>
  <si>
    <t>MULTIS COMPLEX SHD 100   17K    TOT C</t>
  </si>
  <si>
    <t>MISOLA ASC 220           208L   TOT C1</t>
  </si>
  <si>
    <t>TP STAR MAX FE 10W30     20LJ   TOT   SG</t>
  </si>
  <si>
    <t>EQUIVIS ZS 100           FXTANK TOT   SG</t>
  </si>
  <si>
    <t>DYNATRANS DA 80W90       208L   TOT   AE</t>
  </si>
  <si>
    <t>GLACEOL RX               20B1L  REN Z</t>
  </si>
  <si>
    <t>HBF 5.1                  24B025LTOT C</t>
  </si>
  <si>
    <t>CARTER SG 1000           20L    TOT C</t>
  </si>
  <si>
    <t>QUARTZ 9000FUT.NFC 5W30  208L   TOT C</t>
  </si>
  <si>
    <t>QUARTZ 9000FUT.NFC 5W30  18B1L  TOT C</t>
  </si>
  <si>
    <t>AURELIA TI 3030          FXTANK MAR   SG</t>
  </si>
  <si>
    <t>AURELIA TI 3030          ISTK   MAR   SG</t>
  </si>
  <si>
    <t>DROSERA MS 68            208L   TOT   VN</t>
  </si>
  <si>
    <t>GLACELF AUTO SUPRA (N)   18B1L  TOT C</t>
  </si>
  <si>
    <t>COOLELF AUTO SUP-37°(N)  18B1L  TOT C</t>
  </si>
  <si>
    <t>COOLELF CLASSIC-26ｰC(N)  18B1L  TOT C</t>
  </si>
  <si>
    <t>AURELIA TI 4055          FXTANK MAR   SG</t>
  </si>
  <si>
    <t>AURELIA TI 4040          ISTK   MAR   SG</t>
  </si>
  <si>
    <t>AURELIA TI 4030          ISTK   MAR   SG</t>
  </si>
  <si>
    <t>RUBIA TIR 6400 15W40     FXTANK TOT   SG</t>
  </si>
  <si>
    <t>HL100CC_H_SG             PGEN         SG</t>
  </si>
  <si>
    <t>154FIAA_H_SG             PGEN         SG</t>
  </si>
  <si>
    <t>DROSERA MS 10            18LP   TOT   TW</t>
  </si>
  <si>
    <t>DROSERA MS 10            200L   TOT   KR</t>
  </si>
  <si>
    <t>RUBIA TIR 7900 15W40     FXTANK TOT   SG</t>
  </si>
  <si>
    <t>QUARTZ 9000 FUTURE 0W20  3B5L   TOT C</t>
  </si>
  <si>
    <t>STO 1:0 GEARBOX OIL75W90 208L   SCA C</t>
  </si>
  <si>
    <t>STO 1:0 AXLE OIL 75W140  208L   SCA C</t>
  </si>
  <si>
    <t>MHA0GG_H_SG              PGEN         SG</t>
  </si>
  <si>
    <t>RUBIA TIR 9900 FE 5W30   208L   TOT C</t>
  </si>
  <si>
    <t>SPIRIT WBF 5400          208L   TOT C</t>
  </si>
  <si>
    <t>CARTER SH 220            18LP   TOT   TW</t>
  </si>
  <si>
    <t>RUBIA TIR 9900 FE 5W30   20L    TOT C</t>
  </si>
  <si>
    <t>2005SBB_H_SG             PGEN         SG</t>
  </si>
  <si>
    <t>3012MAA_H_SG             PGEN         SG</t>
  </si>
  <si>
    <t>3020MCC_H_SG             PGEN         SG</t>
  </si>
  <si>
    <t>CERAN HV                 180K   TOT   ZA</t>
  </si>
  <si>
    <t>NEVASTANE HD2T           2X12T04TOT C</t>
  </si>
  <si>
    <t>LISSOLFIX APZX 1350      175K   PTN C</t>
  </si>
  <si>
    <t>104MO_H_SG02             PGEN         SG</t>
  </si>
  <si>
    <t>RUBIA TIR 7900 15W40     18LP   TOT   SG</t>
  </si>
  <si>
    <t>154MO_H_SG01             PGEN         SG</t>
  </si>
  <si>
    <t>QUARTZ INEO MC3 5W40     18B1L  TOT C</t>
  </si>
  <si>
    <t>QUARTZ INEO MC3 5W40     3B5L   TOT C</t>
  </si>
  <si>
    <t>QUARTZ INEO MC3 5W40     60L    TOT C</t>
  </si>
  <si>
    <t>QUARTZ INEO MC3 5W40     208L   TOT C</t>
  </si>
  <si>
    <t>FINAVESTAN A 360 B       20L    TOT C</t>
  </si>
  <si>
    <t>EPONA SA 220             205L   MAR C</t>
  </si>
  <si>
    <t>EPONA SA 320             205L   MAR C</t>
  </si>
  <si>
    <t>EPONA Z 460              205L   MAR C</t>
  </si>
  <si>
    <t>BARELF CH 68             205L   MAR C</t>
  </si>
  <si>
    <t>BARELF AL 100            205L   MAR C</t>
  </si>
  <si>
    <t>BARELF CH 100            205L   MAR C</t>
  </si>
  <si>
    <t>BARELF AL 150            205L   MAR C</t>
  </si>
  <si>
    <t>VISGA 22                 205L   MAR C</t>
  </si>
  <si>
    <t>VISGA 32                 205L   MAR C</t>
  </si>
  <si>
    <t>VISGA 150                205L   MAR C</t>
  </si>
  <si>
    <t>ZF ECOFLUID M            1000L  ZF  W</t>
  </si>
  <si>
    <t>NEVASTANE HPX            2X12T04TOT C</t>
  </si>
  <si>
    <t>QUARTZ 9000 ENERGY HKS   208L   TOT C</t>
  </si>
  <si>
    <t>PERF. HARMONY 15W40      20LJ   ELF   SG</t>
  </si>
  <si>
    <t>NEVASTANE HT/AW 0        180K   TOT C1</t>
  </si>
  <si>
    <t>QUARTZ 9000 ENERGY HKS   3B5L   TOT C</t>
  </si>
  <si>
    <t>TPM 4447 R               208L   ELF C</t>
  </si>
  <si>
    <t>NEVASTANE HT/AW 1        50K    TOT C1</t>
  </si>
  <si>
    <t>NEVASTANE HT/AW 2        180K   TOT C1</t>
  </si>
  <si>
    <t>FORESTELF 220            20LJ   ELF   SG</t>
  </si>
  <si>
    <t>SPIRIT WBF 5400          20L    TOT C</t>
  </si>
  <si>
    <t>LESANA SC 110            208L   TOT C</t>
  </si>
  <si>
    <t>LESANA SC 120            208L   TOT C</t>
  </si>
  <si>
    <t>QUARTZ 9000 ENERGY 5W30  18B1L  TOT C</t>
  </si>
  <si>
    <t>2T00BB_H_SG              PGEN         SG</t>
  </si>
  <si>
    <t>CK150MM_H_SG             PGEN         SG</t>
  </si>
  <si>
    <t>DROSERA MS 2             208L   TOT C</t>
  </si>
  <si>
    <t>NYCOGREASE GN 22         20KM   NYC W</t>
  </si>
  <si>
    <t>400FIHH_H_SG             PGEN         SG</t>
  </si>
  <si>
    <t>CAPRANO TD 40            18LP   TOT   SG</t>
  </si>
  <si>
    <t>NEVASTANE HT/AW 1        16K    TOT C1</t>
  </si>
  <si>
    <t>DISOLA M 4012            990L   MAR   SG</t>
  </si>
  <si>
    <t>RUBIA S 10W              1000L  TOT   SG</t>
  </si>
  <si>
    <t>TURBONYCOIL 600          24B1USQNYC W</t>
  </si>
  <si>
    <t>SOLARIS MSX 5W30         3B5L   ELF C</t>
  </si>
  <si>
    <t>HYDRAUNYCOIL FH 51       20LM   NYC W</t>
  </si>
  <si>
    <t>RUBIA TIR 7800 15W40     20LJ   TOT   SG</t>
  </si>
  <si>
    <t>NEVASTANE HPX            16K    TOT C</t>
  </si>
  <si>
    <t>INJECTOR CLEANER:        24B025LTOT   TW</t>
  </si>
  <si>
    <t>COMPENG CLEANER:GASOLINE 24B025LTOT   TW</t>
  </si>
  <si>
    <t>GASOLINE OCTANE BOOSTER  24B025LTOT   TW</t>
  </si>
  <si>
    <t>CARTER SH 460            1000L  TOT W</t>
  </si>
  <si>
    <t>QUARTZ INEO MC3 5W30     ISTK   TOT   SG</t>
  </si>
  <si>
    <t>POWERLUBE ENG MG 15W40   200L   TMB   SG</t>
  </si>
  <si>
    <t>POWERLUBE ENG MG 15W40   18LP   TMB   SG</t>
  </si>
  <si>
    <t>MULTIS COMPLEX EP 3      24T04K TOT C</t>
  </si>
  <si>
    <t>5015SAA_H_SG             PGEN         SG</t>
  </si>
  <si>
    <t>DISOLA M 5015            990L   MAR   SG</t>
  </si>
  <si>
    <t>DISOLA M 5015            205L   MAR   SG</t>
  </si>
  <si>
    <t>BIOHYDRAN SE 46          208L   TOT C2</t>
  </si>
  <si>
    <t>PERF. EXPERTY 10W40      20LJ   ELF   SG</t>
  </si>
  <si>
    <t>RUBIA POLYTRAFIC 10W40   FXTANK TOT   SG</t>
  </si>
  <si>
    <t>530PCAC_H_SG             PGEN         SG</t>
  </si>
  <si>
    <t>CERAN XM 220             50K    TOT C</t>
  </si>
  <si>
    <t>ST154HH_H_SG             PGEN         SG</t>
  </si>
  <si>
    <t>UT600AA_H_SG             PGEN         SG</t>
  </si>
  <si>
    <t>JET MARINE VERTE         25K    IMP C</t>
  </si>
  <si>
    <t>QUARTZ INEO L LIFE 5W30  60L    TOT C</t>
  </si>
  <si>
    <t>QUARTZ INEO L LIFE 5W30  18B1L  TOT C</t>
  </si>
  <si>
    <t>QUARTZ INEO L LIFE 5W30  3B5L   TOT C</t>
  </si>
  <si>
    <t>PLANETELF ACD 68         20B1L  TOT C</t>
  </si>
  <si>
    <t>ISOVOLTINE II X          208L   TOT C</t>
  </si>
  <si>
    <t>MULTIS EP 2              180K   TOT   CN</t>
  </si>
  <si>
    <t>AZOLLA ZS 10             200L   TOT   KR</t>
  </si>
  <si>
    <t>TPM 7329S                208L   ELF C</t>
  </si>
  <si>
    <t>HBF 4                    12B05L TOT C1</t>
  </si>
  <si>
    <t>154HDAM_H_SG             PGEN         SG</t>
  </si>
  <si>
    <t>QUARTZ RACING 10W60      18B1L  TOT C</t>
  </si>
  <si>
    <t>QUARTZ RACING 10W60      60L    TOT C</t>
  </si>
  <si>
    <t>CERAN XM 460             24T042KTOT C</t>
  </si>
  <si>
    <t>QUARTZ INEO ECS 5W30     20LJ   TOT   SG</t>
  </si>
  <si>
    <t>AERO XPD 100             18B1L  TOT Z</t>
  </si>
  <si>
    <t>COMP ENG CLEANER:DIESEL  24B025LTOT   TW</t>
  </si>
  <si>
    <t>530PC_H_SG06             PGEN         SG</t>
  </si>
  <si>
    <t>MULTIS COMPLEX SHD 220   170K   TOT C</t>
  </si>
  <si>
    <t>020PC_H_SG03             PGEN         SG</t>
  </si>
  <si>
    <t>MAA0FF_H_SG              PGEN         SG</t>
  </si>
  <si>
    <t>LACTUCA LT 3000          20LJ   TOT   SG</t>
  </si>
  <si>
    <t>STAR MAX FE 10W30        1000L  TOT W</t>
  </si>
  <si>
    <t>STAR MAX FE 10W30        208L   TOT C</t>
  </si>
  <si>
    <t>STAR MAX FE 10W30        20L    TOT C</t>
  </si>
  <si>
    <t>MULTIS COMPLEX SHD 220   17K    TOT C</t>
  </si>
  <si>
    <t>PERFO 3F 20W50           25LJ   ELF   SG</t>
  </si>
  <si>
    <t>BIOMULTIS EP 2           50K    TOT C</t>
  </si>
  <si>
    <t>QUARTZ 9000 5W40         20LJ   TOT   SG</t>
  </si>
  <si>
    <t>MULTIS COMPLEX SHD 460   170K   TOT C</t>
  </si>
  <si>
    <t>STAR TRANS 80W110        208L   TOT C</t>
  </si>
  <si>
    <t>STAR TRANS 80W110        20L    TOT C</t>
  </si>
  <si>
    <t>CK220KK_H_SG             PGEN         SG</t>
  </si>
  <si>
    <t>SOL_M_N8_H_SG            PGEN         SG</t>
  </si>
  <si>
    <t>QUARTZ INEO FIRST 0W30   18B1L  TOT C</t>
  </si>
  <si>
    <t>QUARTZ INEO FIRST 0W30   3B5L   TOT C</t>
  </si>
  <si>
    <t>QUARTZ INEO FIRST 0W30   208L   TOT C</t>
  </si>
  <si>
    <t>CARTER BIO 68            208L   TOT C</t>
  </si>
  <si>
    <t>CARTER BIO 68            20L    TOT C</t>
  </si>
  <si>
    <t>104PC_H_SG02             PGEN         SG</t>
  </si>
  <si>
    <t>QUARTZ 9000FUT.NFC 5W30  3B5L   TOT C</t>
  </si>
  <si>
    <t>MOTO 4 TECH 10W50        208L   ELF C</t>
  </si>
  <si>
    <t>MOTO 4 CRUISE 20W50      4B4L   ELF C</t>
  </si>
  <si>
    <t>MOTO 4 CRUISE 20W50      208L   ELF C</t>
  </si>
  <si>
    <t>MOTO 4 ROAD 15W50        18B1L  ELF C</t>
  </si>
  <si>
    <t>MOTO 4 ROAD 15W50        60L    ELF C</t>
  </si>
  <si>
    <t>FINAVESTAN 360 AP        965L   TOT   KR</t>
  </si>
  <si>
    <t>SOLARIS FE 5W30          18B1L  ELF C</t>
  </si>
  <si>
    <t>CARTER BIO 100           20L    TOT C</t>
  </si>
  <si>
    <t>BIOMULTIS EP 2           24T04K TOT C</t>
  </si>
  <si>
    <t>CARTER EP 460            1000L  TOT W</t>
  </si>
  <si>
    <t>DYNATRANS VX FE          208L   TOT C1</t>
  </si>
  <si>
    <t>DACNIS SH 100            208L   TOT C</t>
  </si>
  <si>
    <t>CHAINLUB AEROSOL         4S0435KTOT Z</t>
  </si>
  <si>
    <t>M 8049 MTF 75W90         ISTK   TOT   KR</t>
  </si>
  <si>
    <t>LICAL MS 2               180K   TOT C</t>
  </si>
  <si>
    <t>FINAVESTAN 80 AP         965L   TOT   KR</t>
  </si>
  <si>
    <t>SOLARIS FE 5W30          3B5L   ELF C</t>
  </si>
  <si>
    <t>SOLARIS FE 5W30          208L   ELF C</t>
  </si>
  <si>
    <t>FINASOL BIO              25L    TOT Z</t>
  </si>
  <si>
    <t>LICAL MS 2               18K    TOT C</t>
  </si>
  <si>
    <t>LDF3 ENGINE OIL 10W40    1000L  SCA W</t>
  </si>
  <si>
    <t>DRASTA H 5000            1000L  TOT W</t>
  </si>
  <si>
    <t>RUBIA FLEET HD 200 20W50 18LP   TOT   SG</t>
  </si>
  <si>
    <t>RUBIA FLEET HD 200 20W50 FXTANK TOT   SG</t>
  </si>
  <si>
    <t>TRANSMISSION SYN SAE 50  5GAL   TOT   US</t>
  </si>
  <si>
    <t>HDLL COOLANT 50/50       55GAL  TOT   US</t>
  </si>
  <si>
    <t>SYNOLAN BARRIER FLUID 5  55GAL  TOT   US</t>
  </si>
  <si>
    <t>NEVASTANE XMF 2          180K+L TOT C</t>
  </si>
  <si>
    <t>154HDAK_H_SG             PGEN         SG</t>
  </si>
  <si>
    <t>104PCAE_H_SG             PGEN         SG</t>
  </si>
  <si>
    <t>PERF. HARMONY FE 10W30   20LJ   ELF   SG</t>
  </si>
  <si>
    <t>QUARTZ 4000 SM 10W40     4B4L   TOT   SG</t>
  </si>
  <si>
    <t>QUARTZ 5000 SN 10W40     3B5L   TOT   SG</t>
  </si>
  <si>
    <t>QUARTZ 5000 SN 10W40     4B4L   TOT   SG</t>
  </si>
  <si>
    <t>QUARTZ 5000 SN 10W40     18B1L  TOT   SG</t>
  </si>
  <si>
    <t>HTX 976+                 18B1L  ELF C</t>
  </si>
  <si>
    <t>LACTUCA LT 3000          18LP   TOT   SG</t>
  </si>
  <si>
    <t>103HDII_H_SG             PGEN         SG</t>
  </si>
  <si>
    <t>OSYRIS DWX 5000          200L   TOT C</t>
  </si>
  <si>
    <t>AGRIGREASE EP3           4C5K   CLA C</t>
  </si>
  <si>
    <t>CORTIS XHT 245           205L   TOT C</t>
  </si>
  <si>
    <t>CORTIS XHT 320           20L    TOT C</t>
  </si>
  <si>
    <t>CORTIS XHT 320           205L   TOT C</t>
  </si>
  <si>
    <t>PERF. EXPERTY 10W40      18LP   ELF   SG</t>
  </si>
  <si>
    <t>QUARTZ 4X4 15W40         18B1L  TOT L AE</t>
  </si>
  <si>
    <t>CAPRANO M 30             208L   TOT C</t>
  </si>
  <si>
    <t>CAPRANO M 40             208L   TOT C</t>
  </si>
  <si>
    <t>TRANSMISSION SYN SAE 50  55GAL  TOT   US</t>
  </si>
  <si>
    <t>TRANSTEC 85W90           4B4L   TOT   SG</t>
  </si>
  <si>
    <t>TRANSTEC 85W90           18B1L  TOT   SG</t>
  </si>
  <si>
    <t>TRANSTEC 85W90           18LP   TOT   SG</t>
  </si>
  <si>
    <t>TRANSTEC 85W140          4B4L   TOT   SG</t>
  </si>
  <si>
    <t>TRANSTEC 85W140          18LP   TOT   SG</t>
  </si>
  <si>
    <t>PRESLIA 32               1000L  TOT   SG</t>
  </si>
  <si>
    <t>AGRIMOT SDX 15W40        3B5L   CLA C</t>
  </si>
  <si>
    <t>AGRISHIFT BLS 80W90      3B5L   CLA C</t>
  </si>
  <si>
    <t>AURELIA LNG 40           205L   MAR C</t>
  </si>
  <si>
    <t>154HDAI_H_SG             PGEN         SG</t>
  </si>
  <si>
    <t>YE000_H_SG01             PGEN         SG</t>
  </si>
  <si>
    <t>RUBIA DH-2 15W40         18LP   TOT   SG</t>
  </si>
  <si>
    <t>MULTIS COMPLEX XHV2 MOLY 180K   TOT C</t>
  </si>
  <si>
    <t>AGRISHIFT GA 12          3B5L   CLA C</t>
  </si>
  <si>
    <t>MOTOR OIL SN 15W50       12B1L  FOR   SG</t>
  </si>
  <si>
    <t>MOTOR OIL SN 15W50       12B1L  MAZ   SG</t>
  </si>
  <si>
    <t>OSYRIS DWY 6000          200L   TOT C</t>
  </si>
  <si>
    <t>STO1:0 GEARBOX OIL 80W90 18LP   SCA   SG</t>
  </si>
  <si>
    <t>STO 1:0 GEARBOX OIL75W90 18LP   SCA   SG</t>
  </si>
  <si>
    <t>MOTOR OIL SN 10W40       12B1L  FOR   SG</t>
  </si>
  <si>
    <t>MOTOR OIL SN 10W40       12B1L  MAZ   SG</t>
  </si>
  <si>
    <t>FLUIDMATIC MV LV         18LP   TOT   SG</t>
  </si>
  <si>
    <t>FLUIDMATIC MV LV         18B1L  TOT   SG</t>
  </si>
  <si>
    <t>NEVASTANE XMF 1          50K+L  TOT C</t>
  </si>
  <si>
    <t>NEVASTANE XMF 1          16K    TOT C</t>
  </si>
  <si>
    <t>SPECIS CU                180K   TOT C</t>
  </si>
  <si>
    <t>STO 1:0 AXLE OIL 85W140  18LP   SCA   SG</t>
  </si>
  <si>
    <t>STO 1:0 AXLE OIL 75W140  18LP   SCA   SG</t>
  </si>
  <si>
    <t>LDF ENGINE OIL 15W40     18LP   SCA   SG</t>
  </si>
  <si>
    <t>QUARTZ 9000 SN 5W50      18B1L  TOT   SG</t>
  </si>
  <si>
    <t>MOTOR OIL VP SN 5W50     12B1L  INY   SG</t>
  </si>
  <si>
    <t>FLUIDMATIC CVT MV        18LP   TOT   SG</t>
  </si>
  <si>
    <t>CERAN XM 220 (SP)        6T024SPTOT C</t>
  </si>
  <si>
    <t>CERAN XM 220 (RP)        6T029RPTOT C</t>
  </si>
  <si>
    <t>LDF3 ENGINE OIL 10W40    18LP   SCA   SG</t>
  </si>
  <si>
    <t>ALTIS SH 2 (SP)          6T024SPTOT C</t>
  </si>
  <si>
    <t>ALTIS SH 2 (RP)          6T029RPTOT C</t>
  </si>
  <si>
    <t>FLUIDMATIC IIIG          3B5L   TOT   SG</t>
  </si>
  <si>
    <t>E7 ENGINE OIL 15W40      18LP   SCA   SG</t>
  </si>
  <si>
    <t>E7 ENGINE OIL 15W40      1000L  SCA   SG</t>
  </si>
  <si>
    <t>RUBIA G 1300 SAE 40      18LP   TOT   SG</t>
  </si>
  <si>
    <t>400RRCC_H_SG             PGEN         SG</t>
  </si>
  <si>
    <t>HI-PERF 4T SP.20W50 (SL) 24B08LMTOT  1SG</t>
  </si>
  <si>
    <t>104MOII_H_SG             PGEN         SG</t>
  </si>
  <si>
    <t>MOTO 4 ROADSTAR 10W40    20LJ   ELF  1SG</t>
  </si>
  <si>
    <t>FLUIDMATIC IID           18LP   TOT   SG</t>
  </si>
  <si>
    <t>NEVASTANE XMF 0          180K+L TOT C</t>
  </si>
  <si>
    <t>NEVASTANE XMF 0          16K    TOT C</t>
  </si>
  <si>
    <t>FLUIDMATIC IIIG          FXTANK TOT   SG</t>
  </si>
  <si>
    <t>NEVASTANE XMF 00         16K    TOT C</t>
  </si>
  <si>
    <t>EQUIVIS AF 46            20L    TOT C</t>
  </si>
  <si>
    <t>105MOGG_H_SG             PGEN         SG</t>
  </si>
  <si>
    <t>HI-PERF 4T RACING 10W50  18B1L  TOT  1SG</t>
  </si>
  <si>
    <t>CERAN XS 40 MOLY         18K    TOT C</t>
  </si>
  <si>
    <t>CERAN XS 40 MOLY         24T04K TOT C</t>
  </si>
  <si>
    <t>520PCGG_H_SG             PGEN         SG</t>
  </si>
  <si>
    <t>NEVASTANE XMF 2          2X12T03TOT C</t>
  </si>
  <si>
    <t>NEVASTANE XMF 2 (LS)     24T037KTOT C</t>
  </si>
  <si>
    <t>AGRIHYD HVLP-D 46        3B5L   CLA C</t>
  </si>
  <si>
    <t>AGRIMOT PROTEC FE 10W30  3B5L   CLA C</t>
  </si>
  <si>
    <t>AGRISHIFT SYN FE 75W90   3B5L   CLA C</t>
  </si>
  <si>
    <t>CERAN XS 320             180K   TOT C</t>
  </si>
  <si>
    <t>CERAN XS 80              18K    TOT C</t>
  </si>
  <si>
    <t>CERAN XS 80              24T04K TOT C</t>
  </si>
  <si>
    <t>EQUIVIS HE 32            20L    TOT C</t>
  </si>
  <si>
    <t>CERAN XS 320             18K    TOT C</t>
  </si>
  <si>
    <t>AGRISHIFT SYN FE 75W90   20L    CLA C</t>
  </si>
  <si>
    <t>NEVASTANE HD2T           50K+L  TOT C</t>
  </si>
  <si>
    <t>AGRIMOT PROTEC 10W40     20L    CLA C1</t>
  </si>
  <si>
    <t>AGRIHYD HV 46            20L    CLA C1</t>
  </si>
  <si>
    <t>AGRIMOT ULTRATEC 10W40   3B5L   CLA C</t>
  </si>
  <si>
    <t>HI-PERF 2T RACING        18B1L  TOT  1SG</t>
  </si>
  <si>
    <t>CERAN XM 220 (LS)        24T04K TOT C</t>
  </si>
  <si>
    <t>EQUIVIS ZS 68            FXTANK TOT   SG</t>
  </si>
  <si>
    <t>SERADE WQ BUFFER         5L     TOT C</t>
  </si>
  <si>
    <t>SERADE ACR FERROUS       20L    TOT C</t>
  </si>
  <si>
    <t>AGRI UNIVERSAL 400 10W40 20L    CLA C1</t>
  </si>
  <si>
    <t>AGRI UNIVERSAL 300 15W40 20L    CLA C1</t>
  </si>
  <si>
    <t>NEVASTANE XS 320         2X12T04TOT C</t>
  </si>
  <si>
    <t>NEVASTANE XS 80          180K+L TOT C</t>
  </si>
  <si>
    <t>NEVASTANE XS 80          2X12T04TOT C</t>
  </si>
  <si>
    <t>NEVASTANE AW 32          20L    TOT C</t>
  </si>
  <si>
    <t>NEVASTANE AW 46          20L    TOT C</t>
  </si>
  <si>
    <t>NEVASTANE SH 100         208L   TOT C</t>
  </si>
  <si>
    <t>NEVASTANE AW 22          20L    TOT C</t>
  </si>
  <si>
    <t>NEVASTANE EP 320         20L    TOT C</t>
  </si>
  <si>
    <t>NEVASTANE EP 680         20L    TOT C</t>
  </si>
  <si>
    <t>NEVASTANE XSH 150        208L   TOT C</t>
  </si>
  <si>
    <t>NEVASTANE EP 100         20L    TOT C</t>
  </si>
  <si>
    <t>NEVASTANE EP 100         208L   TOT C</t>
  </si>
  <si>
    <t>AGRIMOT PROTEC 10W40     3B5L   CLA C</t>
  </si>
  <si>
    <t>RUBIA WORKS 2000 10W40   208L   TOT C</t>
  </si>
  <si>
    <t>RUBIA WORKS 2000 10W40   20L    TOT C</t>
  </si>
  <si>
    <t>TRANSMISSION TM 80W90    1000L  TOT   SG</t>
  </si>
  <si>
    <t>AGRIMOT ULTRATEC FE 5W30 3B5L   CLA C</t>
  </si>
  <si>
    <t>TRANSMISSION TM 80W90    4B4L   TOT   SG</t>
  </si>
  <si>
    <t>TRANSMISSION TM 85W140   4B4L   TOT   SG</t>
  </si>
  <si>
    <t>QUARTZ 5000 SN 20W50     FXTANK TOT   SG</t>
  </si>
  <si>
    <t>RUBIA ZS 30              200L   TOT   KR</t>
  </si>
  <si>
    <t>RUBIA XT 20W50           20LJ   TOT   SG</t>
  </si>
  <si>
    <t>QUARTZ INEO HKS D 5W30   208L   TOT C</t>
  </si>
  <si>
    <t>AGRIMOT ULTRATEC FE 5W30 20L    CLA C</t>
  </si>
  <si>
    <t>QUARTZ 9000FUT.GF5 0W20  18B1L  TOT C</t>
  </si>
  <si>
    <t>ORITES TW 220 K          200L   TOT   KR</t>
  </si>
  <si>
    <t>MULTIS MS 1              180K   TOT   KR</t>
  </si>
  <si>
    <t>MAX BOOSTER              24B025LELF   TW</t>
  </si>
  <si>
    <t>NEVASTANE XS 80 (SP)     6T024SPTOT C</t>
  </si>
  <si>
    <t>NEVASTANE XS 80 (RP)     6T029RPTOT C</t>
  </si>
  <si>
    <t>FLUIDMATIC MV LV         ISTK   TOT   SG</t>
  </si>
  <si>
    <t>DACNIS VS 32             18LP   TOT  1SG</t>
  </si>
  <si>
    <t>DACNIS VS 46             18LP   TOT  1SG</t>
  </si>
  <si>
    <t>MULTIS COMPLEX EP 3      180K   TOT   AE</t>
  </si>
  <si>
    <t>MULTIS COMPLEX EP 3      18K    TOT   AE</t>
  </si>
  <si>
    <t>FINAVESTAN A 50 B        200L   TOT   KR</t>
  </si>
  <si>
    <t>FINAVESTAN A 180 B       200L   TOT   KR</t>
  </si>
  <si>
    <t>FINAVESTAN A 360 B       200L   TOT   KR</t>
  </si>
  <si>
    <t>FINAVESTAN A 520 B       200L   TOT   KR</t>
  </si>
  <si>
    <t>AGRIMOT SDX 15W40        208L   CLA C1</t>
  </si>
  <si>
    <t>RUBIA S 40               208L   TOT   SG</t>
  </si>
  <si>
    <t>AGRISHIFT GA 12          208L   CLA C1</t>
  </si>
  <si>
    <t>AGRIHYD HVLP-D 46        208L   CLA C2</t>
  </si>
  <si>
    <t>RENAULTMATIC D2          12B2L  ELF C1</t>
  </si>
  <si>
    <t>AGRIGREASE EP2           24T04K CLA C2</t>
  </si>
  <si>
    <t>PERFO 3F 15W40           208L   ELF   SG</t>
  </si>
  <si>
    <t>PERFORMANCE DD 40        208L   ELF   SG</t>
  </si>
  <si>
    <t>RUBIA S 10W              208L   TOT   SG</t>
  </si>
  <si>
    <t>RUBIA S 30               208L   TOT   SG</t>
  </si>
  <si>
    <t>RUBIA S 50               208L   TOT   SG</t>
  </si>
  <si>
    <t>RUBIA XT 20W50           208L   TOT   SG</t>
  </si>
  <si>
    <t>SUPER OUTBOARD           208L   TOT   SG</t>
  </si>
  <si>
    <t>TRACTORELF ST3 20W30     208L   ELF   SG</t>
  </si>
  <si>
    <t>TRANSMISSION TM 80W90    208L   TOT   SG</t>
  </si>
  <si>
    <t>TRANSMISSION TM 85W140   208L   TOT   SG</t>
  </si>
  <si>
    <t>DYNATRANS AC 10W         208L   TOT   SG</t>
  </si>
  <si>
    <t>RESERVE 10W40            208L   ELF   SG</t>
  </si>
  <si>
    <t>PERFO XC 10W             208L   ELF   SG</t>
  </si>
  <si>
    <t>MOGLIA 68                208L   ELF   SG</t>
  </si>
  <si>
    <t>ELFOLNA DS 100           208L   ELF   SG</t>
  </si>
  <si>
    <t>RUBIA B 40               208L   TOT   SG</t>
  </si>
  <si>
    <t>TRACTORELF ST3 15W40     208L   ELF   SG</t>
  </si>
  <si>
    <t>PERFO 3F 20W50           208L   ELF   SG</t>
  </si>
  <si>
    <t>REDUCTELF SP 150         208L   ELF   SG</t>
  </si>
  <si>
    <t>PERFO XC 40              208L   ELF   SG</t>
  </si>
  <si>
    <t>GEARELF 5 90             208L   ELF   SG</t>
  </si>
  <si>
    <t>REDUCTELF SP 220         208L   ELF   SG</t>
  </si>
  <si>
    <t>GEARELF 4 SAE 140        208L   ELF   SG</t>
  </si>
  <si>
    <t>REDUCTELF SP 320         208L   ELF   SG</t>
  </si>
  <si>
    <t>REDUCTELF SP 460         208L   ELF   SG</t>
  </si>
  <si>
    <t>ZZ-X RAC.GEAR OIL 75W140 208L   TOT   SG</t>
  </si>
  <si>
    <t>OSYRIS HLS 4 M1          208LP  TOT   SG</t>
  </si>
  <si>
    <t>DYNATRANS AC 30          208L   TOT   SG</t>
  </si>
  <si>
    <t>RUBIA TIR 7200 FE 15W30  208L   TOT   SG</t>
  </si>
  <si>
    <t>RUBIA TIR 7900 15W40     208L   TOT   SG</t>
  </si>
  <si>
    <t>MTC 220                  208L   TOT   SG</t>
  </si>
  <si>
    <t>CORTIS MS 100            208L   TOT   SG</t>
  </si>
  <si>
    <t>RUBIA TIR 7800 15W40     208L   TOT   SG</t>
  </si>
  <si>
    <t>DYNATRANS AC 60          208L   TOT   SG</t>
  </si>
  <si>
    <t>MOLYG. ALLEZ ECO 5W30 SN 208L   ELF   SG</t>
  </si>
  <si>
    <t>MOL. ALL.SUP.ECO 0W20 SN 208L   ELF   SG</t>
  </si>
  <si>
    <t>LACTUCA LT 3000          208L   TOT   SG</t>
  </si>
  <si>
    <t>MOLYGRAP. ALLEZ 10W40 SN 208L   ELF   SG</t>
  </si>
  <si>
    <t>RUBIA TIR 7900 FE 10W30  208L   TOT   SG</t>
  </si>
  <si>
    <t>TRANSTEC 85W90           208L   TOT   SG</t>
  </si>
  <si>
    <t>TRANSTEC 85W140          208L   TOT   SG</t>
  </si>
  <si>
    <t>RUBIA FLEET HD 200 15W40 208L   TOT   SG</t>
  </si>
  <si>
    <t>MOTOR OIL SN 5W40        208L   FOR   SG</t>
  </si>
  <si>
    <t>ELFMATIC MV LV           208L   ELF   SG</t>
  </si>
  <si>
    <t>E7 ENGINE OIL 15W40      208L   SCA   SG</t>
  </si>
  <si>
    <t>MOTO 4 TECH 10W50        208L   ELF  1SG</t>
  </si>
  <si>
    <t>HI-PERF 4T RACING 10W50  208L   TOT  1SG</t>
  </si>
  <si>
    <t>QUARTZ 9000FUT.GF5 5W20  208L   TOT   SG</t>
  </si>
  <si>
    <t>MOTO 4 GOLD 20W40        208L   ELF  1SG</t>
  </si>
  <si>
    <t>MOTO 2 GOLD              208L   ELF  1SG</t>
  </si>
  <si>
    <t>MOTO 2 OFF ROAD          208L   ELF  1SG</t>
  </si>
  <si>
    <t>ELFMATIC G3              18B1L  ELF C1</t>
  </si>
  <si>
    <t>RENAULTMATIC D2          18B1L  ELF C1</t>
  </si>
  <si>
    <t>FRELUB 650               18B1L  ELF C1</t>
  </si>
  <si>
    <t>FRELUB 650               24B025LELF C</t>
  </si>
  <si>
    <t>TRANSELF TYP B80W90      18B1L  ELF C1</t>
  </si>
  <si>
    <t>LHM ELF                  18B1L  ELF C1</t>
  </si>
  <si>
    <t>TRANSELF SYN FE 75W140   18B1L  ELF C1</t>
  </si>
  <si>
    <t>ELFMATIC J6              18B1L  ELF C1</t>
  </si>
  <si>
    <t>RENAULTMATIC D3 SYN      18B1L  ELF C1</t>
  </si>
  <si>
    <t>TRANSELF NFJ 75W80       3B5L   ELF C1</t>
  </si>
  <si>
    <t>TRANSELF NFJ 75W80       18B1L  ELF C1</t>
  </si>
  <si>
    <t>ELFMATIC CVT             18B1L  ELF C1</t>
  </si>
  <si>
    <t>EVOL. 900 SXR 5W40       208L   ELF C</t>
  </si>
  <si>
    <t>EVOL. 900 NF 5W40        208L   ELF C</t>
  </si>
  <si>
    <t>EVOL. 900 FT 5W40        208L   ELF C</t>
  </si>
  <si>
    <t>EVOL. FULLTECH LSX 5W40  208L   ELF C</t>
  </si>
  <si>
    <t>EVOL. FULLTECH MSX 5W30  208L   ELF C</t>
  </si>
  <si>
    <t>EVOL. FULLTECH FE 5W30   208L   ELF C</t>
  </si>
  <si>
    <t>EVOL. 900 SXR 5W40       18B1L  ELF C</t>
  </si>
  <si>
    <t>EVOL. 500 TURBO D 15W40  18B1L  ELF C</t>
  </si>
  <si>
    <t>EVOL. 500 TURBO D 15W40  3B5L   ELF C</t>
  </si>
  <si>
    <t>EVOL. FULLTECH LLX 5W30  18B1L  ELF C</t>
  </si>
  <si>
    <t>EVOL. 700 TURBO D 10W40  3B5L   ELF C</t>
  </si>
  <si>
    <t>EVOL. 900 NF 5W40        3B5L   ELF C</t>
  </si>
  <si>
    <t>EVOL. 900 SXR 5W40       3B5L   ELF C</t>
  </si>
  <si>
    <t>EVOL. 900 FT 5W40        3B5L   ELF C</t>
  </si>
  <si>
    <t>EVOL. FULLTECH LLX 5W30  3B5L   ELF C</t>
  </si>
  <si>
    <t>EVOL. FULLTECH LSX 5W40  3B5L   ELF C</t>
  </si>
  <si>
    <t>EVOL. FULLTECH MSX 5W30  3B5L   ELF C</t>
  </si>
  <si>
    <t>EVOL. FULLTECH FE 5W30   18B1L  ELF C</t>
  </si>
  <si>
    <t>EVOL. FULLTECH FE 5W30   3B5L   ELF C</t>
  </si>
  <si>
    <t>MOTO 4 MAXI TECH 10W30   18B1L  ELF C1</t>
  </si>
  <si>
    <t>MOTO 2 OFF ROAD          18B1L  ELF C1</t>
  </si>
  <si>
    <t>MOTO 4 TWIN TECH 20W60   18B1L  ELF C1</t>
  </si>
  <si>
    <t>MOTO 2 RACE              18B1L  ELF C1</t>
  </si>
  <si>
    <t>MOTO 4 RACE 10W60        18B1L  ELF C1</t>
  </si>
  <si>
    <t>MOTO 4 RACE 10W60        4B4L   ELF C1</t>
  </si>
  <si>
    <t>MOTO 4 TECH 10W50        18B1L  ELF C1</t>
  </si>
  <si>
    <t>MOTO 4 TECH 10W50        4B4L   ELF C1</t>
  </si>
  <si>
    <t>MOTO 2 TECH              18B1L  ELF C1</t>
  </si>
  <si>
    <t>MOTO 4 CRUISE 20W50      4B4L   ELF C1</t>
  </si>
  <si>
    <t>MOTO 4 ROAD 15W50        18B1L  ELF C1</t>
  </si>
  <si>
    <t>MOTO 4 ROAD 10W40        18B1L  ELF C1</t>
  </si>
  <si>
    <t>SCOOTER 4 MAXI CITY 5W40 18B1L  ELF C1</t>
  </si>
  <si>
    <t>MOTO GEAR OIL 10W40      18B1L  ELF C1</t>
  </si>
  <si>
    <t>MOTO GEAR OIL 80W90      18B1L  ELF C1</t>
  </si>
  <si>
    <t>MOTO FORK OIL 20W        12B05L ELF C1</t>
  </si>
  <si>
    <t>MOTO FORK OIL 15W        12B05L ELF C1</t>
  </si>
  <si>
    <t>MOTO FORK OIL 10W        12B05L ELF C1</t>
  </si>
  <si>
    <t>MOTO FORK OIL SYN 10W    12B05L ELF C1</t>
  </si>
  <si>
    <t>MOTO FORK OIL SYN 5W     12B05L ELF C1</t>
  </si>
  <si>
    <t>MOTO FORK OIL SYN 2,5W   12B05L ELF C1</t>
  </si>
  <si>
    <t>MOTO BRAKE FLUID DOT 5.1 12B05L ELF C1</t>
  </si>
  <si>
    <t>MOTO BRAKE FLUID DOT 4   12B05L ELF C1</t>
  </si>
  <si>
    <t>MOTO AIR FILTER OIL      18B1L  ELF C1</t>
  </si>
  <si>
    <t>MOTO COOLANT ORGANIC     18B1L  ELF C1</t>
  </si>
  <si>
    <t>530PCAU_H_SG             PGEN         SG</t>
  </si>
  <si>
    <t>F-SYN HP ENGINE OIL 5W30 208L   FOR   SG</t>
  </si>
  <si>
    <t>TRANSELF NFP 75W80       18B1L  ELF C1</t>
  </si>
  <si>
    <t>QUARTZ 9000FUT.ECOB 5W20 18B1L  TOT C</t>
  </si>
  <si>
    <t>QUARTZ 9000FUT.ECOB 5W20 3B5L   TOT C</t>
  </si>
  <si>
    <t>VIRGO 750 TD 15W40       200L   TYS   SG</t>
  </si>
  <si>
    <t>COPAL OGL 1              180K   TOT C</t>
  </si>
  <si>
    <t>RUBIA TIR 9900 FE 5W30   3B5L   TOT C</t>
  </si>
  <si>
    <t>SCOOTER 4 CITY 10W40     18B1L  ELF C1</t>
  </si>
  <si>
    <t>400FIKK_H_SG             PGEN         SG</t>
  </si>
  <si>
    <t>QUARTZ 9000 ENERGY 0W40  18B1L  TOT C</t>
  </si>
  <si>
    <t>TRANSELF SYN FE 75W90    12B05L ELF C1</t>
  </si>
  <si>
    <t>HYDRELF DS 32            208L   ELF   SG</t>
  </si>
  <si>
    <t>PERFO XC 20W50           208L   ELF   SG</t>
  </si>
  <si>
    <t>CARTER XEP 150           208L   TOT   SG</t>
  </si>
  <si>
    <t>HMA 440                  208L   TOT   SG</t>
  </si>
  <si>
    <t>RUBIA TIR 9900 FE 5W30   1000L  TOT W</t>
  </si>
  <si>
    <t>EVOL. 900 FT 0W30        208L   ELF C</t>
  </si>
  <si>
    <t>154HDAC_H_SG             PGEN         SG</t>
  </si>
  <si>
    <t>LDF ENGINE OIL 15W40     1000L  SCA   SG</t>
  </si>
  <si>
    <t>MOTO 4 ROADSTAR 10W40    18LP   ELF  1SG</t>
  </si>
  <si>
    <t>TRANSELF NFP 75W80       3B5L   ELF C3</t>
  </si>
  <si>
    <t>FRELUB 650               12B05L ELF C1</t>
  </si>
  <si>
    <t>MOTO CHAIN LUBE          12S04L ELF C2</t>
  </si>
  <si>
    <t>RUBIA XT 15W40           4B4L   TOT   SG</t>
  </si>
  <si>
    <t>PERFO 3F 15W40           4B4L   ELF  2SG</t>
  </si>
  <si>
    <t>GEARELF 4 90             4B4L   ELF  2SG</t>
  </si>
  <si>
    <t>PERFO 3F 15W40           3B5L   ELF  2SG</t>
  </si>
  <si>
    <t>RUBIA S 40               3B5L   TOT   SG</t>
  </si>
  <si>
    <t>VENT VERT 10W50          12B1L  ELF C</t>
  </si>
  <si>
    <t>ISOVOLTINE II T          208L   TOT   TW</t>
  </si>
  <si>
    <t>ISOVOLTINE II TX         208L   TOT   TW</t>
  </si>
  <si>
    <t>POWERLUBE CH4 MG 15W40   200L   TMB   SG</t>
  </si>
  <si>
    <t>QUARTZ 9000 ENERGY HKS   200L   TOT   KR</t>
  </si>
  <si>
    <t>QUARTZ 9000 SN 5W50      ISTK   TOT   SG</t>
  </si>
  <si>
    <t>PACK NEVASTANE XMF 2(LS) 2T37H1GTOT C</t>
  </si>
  <si>
    <t>PLANETELF PAG 244 F      20L    TOT C</t>
  </si>
  <si>
    <t>PLANETELF PAG 244 F      25B025LTOT C</t>
  </si>
  <si>
    <t>EVOL. 900 RACING 1 10W60 4B4L   ELF  2SG</t>
  </si>
  <si>
    <t>EVOL. 500 FT 20W50       3B5L   ELF  2SG</t>
  </si>
  <si>
    <t>EVOL. 300 FT 20W50       4B4L   ELF  2SG</t>
  </si>
  <si>
    <t>EVOL. 300 FT 20W50       208L   ELF  2SG</t>
  </si>
  <si>
    <t>EVOL. 900 SXR 5W40       18B1L  ELF  2SG</t>
  </si>
  <si>
    <t>EVOL. 900 SXR 5W40       4B4L   ELF  2SG</t>
  </si>
  <si>
    <t>EVOL. 900 SXR 5W40       3B5L   ELF  2SG</t>
  </si>
  <si>
    <t>EVOL. 900 SXR 5W40       208L   ELF  2SG</t>
  </si>
  <si>
    <t>EVOL. 900 FTA 5W40       3B5L   ELF  2SG</t>
  </si>
  <si>
    <t>EVOL. 900 FTA 5W40       ISTK   ELF  2SG</t>
  </si>
  <si>
    <t>EVOL. 900 FT 5W50        18B1L  ELF  2SG</t>
  </si>
  <si>
    <t>EVOL. 900 FT 5W50        208L   ELF  2SG</t>
  </si>
  <si>
    <t>CERAN XM 720             18K    TOT C</t>
  </si>
  <si>
    <t>5099SBB_H_SG             PGEN         SG</t>
  </si>
  <si>
    <t>TALUSIA UNIVERSAL 100    FXTANK MAR   SG</t>
  </si>
  <si>
    <t>PICKUP 9200 FIRST G 5W30 208L   TOT   SG</t>
  </si>
  <si>
    <t>PICKUP 9200 FIRST G 5W30 3B5L   TOT   SG</t>
  </si>
  <si>
    <t>CARTER XEP 1000          208L   TOT   CN</t>
  </si>
  <si>
    <t>EVOL. 900 RACING 1 10W60 3B5L   ELF  2SG</t>
  </si>
  <si>
    <t>EVOL. 900 RACING 1 10W60 208L   ELF  2SG</t>
  </si>
  <si>
    <t>EVOL. 900 RACING 1 10W60 18B1L  ELF  2SG</t>
  </si>
  <si>
    <t>DISOLA M 3015            TOTKM20MAR   SG</t>
  </si>
  <si>
    <t>AURELIA TI 4030          TOTKM20MAR   SG</t>
  </si>
  <si>
    <t>MOTO 4 TECH 10W50        18B1L  ELF  2SG</t>
  </si>
  <si>
    <t>MOTO 4 TECH 10W50        4B4L   ELF  2SG</t>
  </si>
  <si>
    <t>MOTO 4 PRO 20W50         18B08L ELF  2SG</t>
  </si>
  <si>
    <t>MOTO 2 OFF ROAD          18B1L  ELF  2SG</t>
  </si>
  <si>
    <t>MOTO 2 GOLD              18B08L ELF  2SG</t>
  </si>
  <si>
    <t>MOTO 4 20W40             18B08L ELF  1SG</t>
  </si>
  <si>
    <t>COILPACK KO 08           208L   PTN C</t>
  </si>
  <si>
    <t>VALONA MS 7023 HC        208L   TOT C</t>
  </si>
  <si>
    <t>VALONA MS 3040 HC        208L   TOT C</t>
  </si>
  <si>
    <t>DYNATRANS DA 80W90       18B1L  TOT C</t>
  </si>
  <si>
    <t>VALONA MS 5032 HC        208L   TOT C</t>
  </si>
  <si>
    <t>TORILIS HC 1850          208L   TOT C</t>
  </si>
  <si>
    <t>ATLANTA MARINE D 2005    990L   MAR   SG</t>
  </si>
  <si>
    <t>TRANSELF UNIV. FE 80W90  18B1L  ELF C1</t>
  </si>
  <si>
    <t>MISOLA MAP SH 150        208L   TOT C</t>
  </si>
  <si>
    <t>MISOLA MAP SH 320        208L   TOT C</t>
  </si>
  <si>
    <t>MOTO 4 PRO TECH 5W40     18B1L  ELF C</t>
  </si>
  <si>
    <t>4T MAX 20W50             18B08L ELF   SG</t>
  </si>
  <si>
    <t>SPEEDMATIC               18B1L  ELF C1</t>
  </si>
  <si>
    <t>FRELUB 450               20LJ   ELF  2SG</t>
  </si>
  <si>
    <t>DYNATRANS AC 10W         FXTANK TOT   SG</t>
  </si>
  <si>
    <t>EVOL. FULLTECH C2 5W30   208L   ELF C</t>
  </si>
  <si>
    <t>FLUIDMATIC DCT MV        18B1L  TOT C</t>
  </si>
  <si>
    <t>CALSIL IP12500           25K    NEU C</t>
  </si>
  <si>
    <t>FLUIDMATIC MV LV         60L    TOT C</t>
  </si>
  <si>
    <t>FLUIDMATIC CVT MV        60L    TOT C</t>
  </si>
  <si>
    <t>103PC_H_SG03             PGEN         SG</t>
  </si>
  <si>
    <t>MOLYGRAPHITE 15W40       3B5L   ELF  1SG</t>
  </si>
  <si>
    <t>MULTIS EP 0              18K    TOT   AE</t>
  </si>
  <si>
    <t>MULTIS EP 1              18K    TOT   AE</t>
  </si>
  <si>
    <t>MULTIS EP 2              18K    TOT   AE</t>
  </si>
  <si>
    <t>MULTIS EP 3              18K    TOT   AE</t>
  </si>
  <si>
    <t>MAXIMA RLD 15W40         208L   RTO   SG</t>
  </si>
  <si>
    <t>154HDAR_H_SG             PGEN         SG</t>
  </si>
  <si>
    <t>GRAPHOLIA MS 15W40       3B5L   ELF  1SG</t>
  </si>
  <si>
    <t>AERO D 120               18B1L  TOT C</t>
  </si>
  <si>
    <t>154PCAH_H_SG             PGEN         SG</t>
  </si>
  <si>
    <t>EVOL. 500 TURBO D 15W40  18B1L  ELF   SG</t>
  </si>
  <si>
    <t>EVOL. 500 TURBO D 15W40  3B5L   ELF   SG</t>
  </si>
  <si>
    <t>PERFO HDX 500 20W50      208L   ELF   SG</t>
  </si>
  <si>
    <t>CARTER SG 1000           208L   TOT C</t>
  </si>
  <si>
    <t>MULTIS COMPLEX EP 0      180K   TOT   AE</t>
  </si>
  <si>
    <t>MULTIS COMPLEX EP 0      18K    TOT   AE</t>
  </si>
  <si>
    <t>DYNATRANS AC 60          1000L  TOT   SG</t>
  </si>
  <si>
    <t>HTX 735                  3B5L   ELF C1</t>
  </si>
  <si>
    <t>HTX 755                  3B5L   ELF C1</t>
  </si>
  <si>
    <t>HTX 909                  18B1L  ELF C2</t>
  </si>
  <si>
    <t>TIXO STAINLESS 22        208L   PTN C</t>
  </si>
  <si>
    <t>CERAN XM 220 MOLY        180K   TOT C</t>
  </si>
  <si>
    <t>CERAN XM 220 MOLY        18K    TOT C</t>
  </si>
  <si>
    <t>CERAN XM 220 MOLY (LS)   24T04K TOT C</t>
  </si>
  <si>
    <t>FLUIDMATIC IIIG          1000L  TOT   SG</t>
  </si>
  <si>
    <t>CARTER SG 150            208L   TOT C</t>
  </si>
  <si>
    <t>CARTER SG 150            20L    TOT C</t>
  </si>
  <si>
    <t>MOTO 4 PRO 20W50         208L   ELF   SG</t>
  </si>
  <si>
    <t>QUARTZ INEO MDC 5W30     18B1L  TOT C</t>
  </si>
  <si>
    <t>QUARTZ INEO MDC 5W30     3B5L   TOT C</t>
  </si>
  <si>
    <t>CARTER SG 460            208L   TOT C</t>
  </si>
  <si>
    <t>CARTER SG 680            20L    TOT C</t>
  </si>
  <si>
    <t>CARTER SG 100            208L   TOT C</t>
  </si>
  <si>
    <t>CARTER SG 320            208L   TOT C</t>
  </si>
  <si>
    <t>CARTER SH 680            1000L  TOT W</t>
  </si>
  <si>
    <t>HTX 976+                 18B1L  ELF C1</t>
  </si>
  <si>
    <t>MULTIS COMPLEX EP 2      18K    TOT   AE</t>
  </si>
  <si>
    <t>MOTO DEGREASER+          12S04L ELF C</t>
  </si>
  <si>
    <t>MOTO MULTI LUBE+         12S04L ELF C</t>
  </si>
  <si>
    <t>MULTIS 3                 18K    TOT   AE</t>
  </si>
  <si>
    <t>MULTIS 2                 18K    TOT   AE</t>
  </si>
  <si>
    <t>NEVASTANE SY 320         20L    TOT C</t>
  </si>
  <si>
    <t>NEVASTANE SY 320         208L   TOT C</t>
  </si>
  <si>
    <t>STO 1:0 AXLE OIL 85W140  1000L  SCA   SG</t>
  </si>
  <si>
    <t>NEVASTANE SY 460         208L   TOT C</t>
  </si>
  <si>
    <t>NEVASTANE SY 220         208L   TOT C</t>
  </si>
  <si>
    <t>NEVASTANE SY 220         20L    TOT C</t>
  </si>
  <si>
    <t>HTX 860                  3B5L   ELF C</t>
  </si>
  <si>
    <t>HTX 3830                 18B1L  ELF C</t>
  </si>
  <si>
    <t>HTX 830                  3B5L   ELF C</t>
  </si>
  <si>
    <t>HTX 840                  3B5L   ELF C</t>
  </si>
  <si>
    <t>HTX 850                  3B5L   ELF C</t>
  </si>
  <si>
    <t>EVOL. PRO TECH 15W40     3B5L   ELF C</t>
  </si>
  <si>
    <t>EVOL. RN TECH FE 5W30    18B1L  ELF C</t>
  </si>
  <si>
    <t>EVOL. RN TECH FE 5W30    3B5L   ELF C</t>
  </si>
  <si>
    <t>EVOL. RN TECH FE 5W30    208L   ELF C</t>
  </si>
  <si>
    <t>EVOL. PRO TECH 5W40      18B1L  ELF C</t>
  </si>
  <si>
    <t>EVOL. PRO TECH 5W40      3B5L   ELF C</t>
  </si>
  <si>
    <t>EVOL. RN TECH 5W40       208L   ELF C</t>
  </si>
  <si>
    <t>EVOL. RN TECH 5W40       18B1L  ELF C</t>
  </si>
  <si>
    <t>EVOL. RN TECH 5W40       3B5L   ELF C</t>
  </si>
  <si>
    <t>TALUSIA LS 25            FXTANK MAR   SG</t>
  </si>
  <si>
    <t>EQUIVIS ZS 32            1000L  TOT   SG</t>
  </si>
  <si>
    <t>TALUSIA UNIVERSAL 100    ISTK   MAR   SG</t>
  </si>
  <si>
    <t>ECOLO PRO 5W30           208L   ELF   SG</t>
  </si>
  <si>
    <t>ECOLO 5W30               208L   ELF   SG</t>
  </si>
  <si>
    <t>ECOLO PRO 0W20           208L   ELF   SG</t>
  </si>
  <si>
    <t>LUNARIA K 46             200L   TOT   KR</t>
  </si>
  <si>
    <t>LUNARIA K 68             200L   TOT   KR</t>
  </si>
  <si>
    <t>MGLL HYDRAULIC OIL HV 68 208L   SAY   SG</t>
  </si>
  <si>
    <t>MGLL HYDRAULIC OIL HV 68 18LP   SAY   SG</t>
  </si>
  <si>
    <t>SP. ENG. OIL CH-4 15W40  208L   SAY   SG</t>
  </si>
  <si>
    <t>SP. ENG. OIL CH-4 15W40  18LP   SAY   SG</t>
  </si>
  <si>
    <t>MULTIS COMPLEX SHD 2     17K    TOT C</t>
  </si>
  <si>
    <t>MULTIS COMPLEX SHD 32    17K    TOT C</t>
  </si>
  <si>
    <t>POWERLUBE TRANS. 30      200L   TMB   SG</t>
  </si>
  <si>
    <t>POWERLUBE TRANS. 50      200L   TMB   SG</t>
  </si>
  <si>
    <t>TRANS. GEAR 9 FE 75W90   60L    TOT C</t>
  </si>
  <si>
    <t>TRANS. GEAR 9 FE 75W90   208L   TOT C</t>
  </si>
  <si>
    <t>TRANS. AXLE 8 75W90      20L    TOT C</t>
  </si>
  <si>
    <t>TRANS. AXLE 8 FE 80W140  20L    TOT C</t>
  </si>
  <si>
    <t>TRANS. AXLE 8 FE 80W140  208L   TOT C</t>
  </si>
  <si>
    <t>QUARTZ INEO MDC 5W30     60L    TOT C</t>
  </si>
  <si>
    <t>TRANS. GEAR 8 75W80      18B1L  TOT C</t>
  </si>
  <si>
    <t>TRANS. GEAR 8 75W80      12B2L  TOT C</t>
  </si>
  <si>
    <t>TRANS. GEAR 8 FE 75W80   20L    TOT C</t>
  </si>
  <si>
    <t>TRANS. GEAR 8 FE 75W80   208L   TOT C</t>
  </si>
  <si>
    <t>TRANS. AXLE 7 80W90      20L    TOT C</t>
  </si>
  <si>
    <t>TRANS. AXLE 7 80W90      208L   TOT C</t>
  </si>
  <si>
    <t>TRANS. AXLE 7 85W140     208L   TOT C</t>
  </si>
  <si>
    <t>TRANS. GEAR 7 80W90      208L   TOT C</t>
  </si>
  <si>
    <t>TRANS. GEAR 8 75W80      20L    TOT C</t>
  </si>
  <si>
    <t>MOTO CHAIN PASTE         12T025LELF C1</t>
  </si>
  <si>
    <t>QUARTZ INEO C1 5W30      3B5L   TOT C</t>
  </si>
  <si>
    <t>QUARTZ INEO C1 5W30      208L   TOT C</t>
  </si>
  <si>
    <t>QUARTZ 7000 10W40 (SN)   3B5L   TOT C</t>
  </si>
  <si>
    <t>EVOL. 700 TD 10W40 (SN)  3B5L   ELF C</t>
  </si>
  <si>
    <t>EVOL. 700 TD 10W40 (SN)  18B1L  ELF C</t>
  </si>
  <si>
    <t>CLASSIC C4 5W30          3B5L   TOT C</t>
  </si>
  <si>
    <t>CLASSIC C4 5W30          208L   TOT C</t>
  </si>
  <si>
    <t>TRANS. AXLE 8 FE 75W140  60L    TOT C</t>
  </si>
  <si>
    <t>TRANS. GEAR 9V FE 75W80  208L   TOT C</t>
  </si>
  <si>
    <t>TRANS. AXLE 9 80W90      208L   TOT C</t>
  </si>
  <si>
    <t>TRANS. GEAR 9 FE 75W80   20L    TOT C</t>
  </si>
  <si>
    <t>TRANS. GEAR 9 FE 75W80   208L   TOT C</t>
  </si>
  <si>
    <t>MTC 220                  20LJ   TOT   SG</t>
  </si>
  <si>
    <t>SP. GEAR OIL EP 150      208L   SAY   SG</t>
  </si>
  <si>
    <t>SP. GEAR OIL EP 150      18LP   SAY   SG</t>
  </si>
  <si>
    <t>SP. G.BOX OIL GL5 80W90  208L   SAY   SG</t>
  </si>
  <si>
    <t>SP. G.BOX OIL GL5 80W90  18LP   SAY   SG</t>
  </si>
  <si>
    <t>TRANS. DUAL 9 FE 75W90   18B1L  TOT C</t>
  </si>
  <si>
    <t>TRANS. DUAL 9 FE 75W90   20L    TOT C</t>
  </si>
  <si>
    <t>TRANS. DUAL 9 FE 75W90   60L    TOT C</t>
  </si>
  <si>
    <t>TRANS. DUAL 9 FE 75W90   208L   TOT C</t>
  </si>
  <si>
    <t>LLAW HYDRAULIC OIL ZS 46 208L   SAY   SG</t>
  </si>
  <si>
    <t>LLAW HYDRAULIC OIL ZS 46 18LP   SAY   SG</t>
  </si>
  <si>
    <t>LLAW HYDRAULIC OIL ZS 68 208L   SAY   SG</t>
  </si>
  <si>
    <t>MGLL HYDRAULIC OIL HV 46 208L   SAY   SG</t>
  </si>
  <si>
    <t>MGLL HYDRAULIC OIL HV 46 18LP   SAY   SG</t>
  </si>
  <si>
    <t>RUBIA FLEET HD 300 20W50 25LJ   TOT   SG</t>
  </si>
  <si>
    <t>TRANS. AXLE 9 FE 75W90   208L   TOT C</t>
  </si>
  <si>
    <t>TRANS. GEAR 9V FE 75W90  20L    TOT C</t>
  </si>
  <si>
    <t>LDF ENGINE OIL 15W40     208L   SCA   SG</t>
  </si>
  <si>
    <t>TRANS. AXLE 9 80W90      1000L  TOT W</t>
  </si>
  <si>
    <t>COILPACK KO 09           204K   PTN C</t>
  </si>
  <si>
    <t>TRANS. DUAL 8 FE 80W90   20L    TOT C</t>
  </si>
  <si>
    <t>TRANS. DUAL 8 FE 80W90   208L   TOT C</t>
  </si>
  <si>
    <t>UT000_H_SG02             PGEN         SG</t>
  </si>
  <si>
    <t>DYNATRANS MM             18LP   TOT   SG</t>
  </si>
  <si>
    <t>QUARTZ 9000FUT.GF5 5W20  18B1L  TOT   SG</t>
  </si>
  <si>
    <t>SATURIX TS 68 AW         200L   TYS   SG</t>
  </si>
  <si>
    <t>YE000FF_H_SG             PGEN         SG</t>
  </si>
  <si>
    <t>QUARTZ 9000 V-DRIVE 0W20 3B5L   TOT C</t>
  </si>
  <si>
    <t>POLACOL GC 200           200L   TOT   KR</t>
  </si>
  <si>
    <t>ALBAVIS AL 50-600        1000L  TOT   SG</t>
  </si>
  <si>
    <t>154PCVV_H_SG             PGEN         SG</t>
  </si>
  <si>
    <t>100HDDD_H_SG             PGEN         SG</t>
  </si>
  <si>
    <t>300HDLL_H_SG             PGEN         SG</t>
  </si>
  <si>
    <t>400HDQQ_H_SG             PGEN         SG</t>
  </si>
  <si>
    <t>4020MDD_H_SG             PGEN         SG</t>
  </si>
  <si>
    <t>AURELIA TI 4020          FXTANK MAR   SG</t>
  </si>
  <si>
    <t>AURELIA TI 4020          990L   MAR   SG</t>
  </si>
  <si>
    <t>LHM PLUS                 12B1L  TOT Z</t>
  </si>
  <si>
    <t>MHA0AW_H_SG              PGEN         SG</t>
  </si>
  <si>
    <t>MULTIS EP 2              50K    TOT   AE</t>
  </si>
  <si>
    <t>MULTIS EP 3              50K    TOT   AE</t>
  </si>
  <si>
    <t>MAR515U_H_SG             PGEN         SG</t>
  </si>
  <si>
    <t>MAR515U                  205L   MAR   SG</t>
  </si>
  <si>
    <t>QUARTZ NGV 15W40         4B4L   TOT   SG</t>
  </si>
  <si>
    <t>QUARTZ NGV 15W40         18B1L  TOT   SG</t>
  </si>
  <si>
    <t>EVOL. NGV 15W40          4B4L   ELF   SG</t>
  </si>
  <si>
    <t>EVOL. NGV 15W40          18B1L  ELF   SG</t>
  </si>
  <si>
    <t>GREASE EP 2              15K    HIT C</t>
  </si>
  <si>
    <t>ST104II_H_SG             PGEN         SG</t>
  </si>
  <si>
    <t>RUBIA WORKS 2000 10W40   20LJ   TOT   SG</t>
  </si>
  <si>
    <t>RUBIA WORKS 2000 10W40   FXTANK TOT   SG</t>
  </si>
  <si>
    <t>EQUIVIS AF 46            1000L  TOT W</t>
  </si>
  <si>
    <t>LUNARIA K 46             20LM   TOT   KR</t>
  </si>
  <si>
    <t>NEVASTANE XS 220         180K+L TOT C</t>
  </si>
  <si>
    <t>NEVASTANE XS 220         50K+L  TOT C</t>
  </si>
  <si>
    <t>CONCENTRATE HFDU         1000L  TOT W</t>
  </si>
  <si>
    <t>016PCAA_H_SG             PGEN         SG</t>
  </si>
  <si>
    <t>RUBIA FLEET HD 300 15W40 20LJ   TOT   SG</t>
  </si>
  <si>
    <t>RUBIA FLEET HD 300 15W40 3B5L   TOT   SG</t>
  </si>
  <si>
    <t>NEVASTANE XS 220         16K    TOT C</t>
  </si>
  <si>
    <t>MOTO 4 SCOOT. 10W40 M    18B1L  ELF H SG</t>
  </si>
  <si>
    <t>QUARTZ D.5000 CI-4 15W40 18B1L  TOT   TH</t>
  </si>
  <si>
    <t>FINAVESTAN A 210 B       208L   TOT C1</t>
  </si>
  <si>
    <t>FINAVESTAN A 100 B       208L   TOT C1</t>
  </si>
  <si>
    <t>PICKUP 9200 FIRST G 5W30 1000L  TOT   SG</t>
  </si>
  <si>
    <t>HI-PERF 4T SP.20W50 (SL) 18B08L TOT   SG</t>
  </si>
  <si>
    <t>ATLANTA MARINE D 2005    1000L  MAR   SG</t>
  </si>
  <si>
    <t>HI-PERF 4T SCOOTER 10W30 18B08L TOT   SG</t>
  </si>
  <si>
    <t>SKF VL-GLE               180K   TOT C</t>
  </si>
  <si>
    <t>RUBIA FLEET HD 300 20W50 208L   TOT   SG</t>
  </si>
  <si>
    <t>RUBIA FLEET HD 300 20W50 18B1L  TOT   SG</t>
  </si>
  <si>
    <t>DISOLA M 4020            1000L  MAR   SG</t>
  </si>
  <si>
    <t>GLACELF SI-OAT           208L   TOT C</t>
  </si>
  <si>
    <t>COOLELF SI-OAT           1000L  TOT W</t>
  </si>
  <si>
    <t>AGRISHIFT SYN FE 75W140  20L    CLA C</t>
  </si>
  <si>
    <t>TRANSTEC 5 80W90         FXTANK TOT   SG</t>
  </si>
  <si>
    <t>TRANSTEC 5 85W140        FXTANK TOT   SG</t>
  </si>
  <si>
    <t>DEXRON III               FLBAG  YUN   SG</t>
  </si>
  <si>
    <t>COOLELF G13              18B1L  TOT C</t>
  </si>
  <si>
    <t>CARTER OGL 1000 M        180K   TOT C</t>
  </si>
  <si>
    <t>RUBIA FLEET HD 300 15W40 FXTANK TOT   SG</t>
  </si>
  <si>
    <t>ISOVOLTINE P2            208L   TOT   TW</t>
  </si>
  <si>
    <t>CARTER XEP 320           208L   TOT   AE</t>
  </si>
  <si>
    <t>ISOVOLTINE P1            208L   TOT   TH</t>
  </si>
  <si>
    <t>ISOVOLTINE P2            208L   TOT   TH</t>
  </si>
  <si>
    <t>400RRHH_H_SG             PGEN         SG</t>
  </si>
  <si>
    <t>COOLELF AUTO SUPRA -26°C 1000L  TOT   SG</t>
  </si>
  <si>
    <t>QUARTZ 5000 SN 15W40     20LJ   TOT   SG</t>
  </si>
  <si>
    <t>MARTOL SB 68             208L   TOT   SG</t>
  </si>
  <si>
    <t>TRANS. AXLE 8 FE 75W140  20LJ   TOT   SG</t>
  </si>
  <si>
    <t>HI-PERF 4T SCOOTER 20W40 18B08L TOT   SG</t>
  </si>
  <si>
    <t>MULTIS COMPLEX HV 2      180K   TOT   AE</t>
  </si>
  <si>
    <t>ISOVOLTINE BIO VE        208L   TOT C</t>
  </si>
  <si>
    <t>COILPACK 2001 APZ        1000L  TXL W</t>
  </si>
  <si>
    <t>COILPACK EM 03           1000L  TXL W</t>
  </si>
  <si>
    <t>LISSOLFIX APZX 1350      208L   TXL C</t>
  </si>
  <si>
    <t>COILPACK KO 08           208L   TXL C</t>
  </si>
  <si>
    <t>TIXO STAINLESS 22        208L   TXL C</t>
  </si>
  <si>
    <t>TIXO STAINLESS 32        208L   TXL C</t>
  </si>
  <si>
    <t>MOTO 4 PRO 20W50         24B1LM ELF   SG</t>
  </si>
  <si>
    <t>QUARTZ INEO FDE 0W30     18B1L  TOT C</t>
  </si>
  <si>
    <t>QUARTZ INEO FDE 0W30     3B5L   TOT C</t>
  </si>
  <si>
    <t>RUBIA FLEET HD200 SAE 40 FXTANK TOT   SG</t>
  </si>
  <si>
    <t>HI-PERF 4T SPECIAL 20W40 18B1L  TOT P SG</t>
  </si>
  <si>
    <t>MOTO 4 GOLD 20W40        18B1L  ELF P SG</t>
  </si>
  <si>
    <t>MAR918U                  185K   MAR C</t>
  </si>
  <si>
    <t>MULTIS EP 00             18K    TOT   AE</t>
  </si>
  <si>
    <t>GEAR FLUID 180           25K    TLG C</t>
  </si>
  <si>
    <t>GEAR FLUID 550           50K    TLG C</t>
  </si>
  <si>
    <t>GRAKOTE FLUID            50K    TLG C</t>
  </si>
  <si>
    <t>LHOIST PROCESS OIL       1000L  TOT W</t>
  </si>
  <si>
    <t>RUBIA FLEET HD200 SAE 50 20LJ   TOT   SG</t>
  </si>
  <si>
    <t>MULTIS COMPLEX HV 2      15K    TOT   AE</t>
  </si>
  <si>
    <t>GRAFOLOG M FLUID         50K    TLG C</t>
  </si>
  <si>
    <t>GRAFOLOG R FLUID         50K    TLG C</t>
  </si>
  <si>
    <t>LX 1500 GM               180K   TLG C</t>
  </si>
  <si>
    <t>LX 1500 GM               50K    TLG C</t>
  </si>
  <si>
    <t>SP. ENG. OIL CI-4 15W40  208L   SAY   SG</t>
  </si>
  <si>
    <t>SP. ENG. OIL CI-4 15W40  18LP   SAY   SG</t>
  </si>
  <si>
    <t>LUBRICLEAN EP            180K   TLG C</t>
  </si>
  <si>
    <t>LUBRICLEAN EP            20K    TLG C</t>
  </si>
  <si>
    <t>GEAR FLUID 1000          180K   TLG C</t>
  </si>
  <si>
    <t>GEAR FLUID 1000          50K    TLG C</t>
  </si>
  <si>
    <t>GEAR FLUID 1000          25K    TLG C</t>
  </si>
  <si>
    <t>MULTIS COMPLEX EP 2      18K    TOT T AE</t>
  </si>
  <si>
    <t>MULTIS COMPLEX EP 3      180K   TOT T AE</t>
  </si>
  <si>
    <t>MULTIS COMPLEX EP 3      18K    TOT T AE</t>
  </si>
  <si>
    <t>GRAFOLOG H 00R           180K   TLG C</t>
  </si>
  <si>
    <t>GRAFOLOG H 00R           50K    TLG C</t>
  </si>
  <si>
    <t>EQUIVIS AF 46            208L   TOT   VN</t>
  </si>
  <si>
    <t>GRAFOLOG H 10 K          180K   TLG C</t>
  </si>
  <si>
    <t>GRAFOLOG H 10 K          50K    TLG C</t>
  </si>
  <si>
    <t>RUBIA XT 15W40           1000L  TOT   SG</t>
  </si>
  <si>
    <t>PERFO HDX 300 15W40      208L   ELF   SG</t>
  </si>
  <si>
    <t>PERFO HDX 300 15W40      18LP   ELF   SG</t>
  </si>
  <si>
    <t>PERFO HDX 300 20W50      208L   ELF   SG</t>
  </si>
  <si>
    <t>PERFO HDX 300 20W50      18LP   ELF   SG</t>
  </si>
  <si>
    <t>PERFO HDX 700 15W40      208L   ELF   SG</t>
  </si>
  <si>
    <t>PERFO HDX 700 15W40      18LP   ELF   SG</t>
  </si>
  <si>
    <t>PERFO HDX 700 15W40      3B5L   ELF   SG</t>
  </si>
  <si>
    <t>PERFO HDX 700 20W50      18LP   ELF   SG</t>
  </si>
  <si>
    <t>RUBIA FLEET HD 300 20W50 20LJ   TOT   SG</t>
  </si>
  <si>
    <t>BIO OG+                  180K   TOT C</t>
  </si>
  <si>
    <t>ORIGINAL OIL ULTRA 5W30  208L   MAZ C1</t>
  </si>
  <si>
    <t>ORIGINAL OIL ULTRA 5W30  18B1L  MAZ C</t>
  </si>
  <si>
    <t>ORIGINAL OIL ULTRA 5W30  3B5L   MAZ C</t>
  </si>
  <si>
    <t>CARTER XEP 220           208L   TOT   AE</t>
  </si>
  <si>
    <t>PERFO HDX 700 10W30      18LP   ELF   SG</t>
  </si>
  <si>
    <t>AGRISHIFT MT 80W90       3B5L   CLA C</t>
  </si>
  <si>
    <t>PERFO HDX 900 10W40      208L   ELF   SG</t>
  </si>
  <si>
    <t>QUARTZ INEO L LIFE 0W30  208L   TOT C</t>
  </si>
  <si>
    <t>QUARTZ INEO L LIFE 0W30  3B5L   TOT C</t>
  </si>
  <si>
    <t>RUBIA FLEET HD 300 15W40 1000L  TOT   SG</t>
  </si>
  <si>
    <t>QUARTZ INEO L LIFE 0W20  3B5L   TOT C</t>
  </si>
  <si>
    <t>QUARTZ INEO L LIFE 0W20  208L   TOT C</t>
  </si>
  <si>
    <t>RUBIA FLEET HD200 SAE 40 1000L  TOT   SG</t>
  </si>
  <si>
    <t>ULTRACOOLING PLUS        208L   RET C</t>
  </si>
  <si>
    <t>LONGEVIA BZV ECO 75W80   208L   RET C</t>
  </si>
  <si>
    <t>LONGEVIA TC ECO 80W90    208L   RET C</t>
  </si>
  <si>
    <t>EVOL. FULLTECH APX 0W20  3B5L   ELF C</t>
  </si>
  <si>
    <t>5099SCC_H_SG             PGEN         SG</t>
  </si>
  <si>
    <t>TALUSIA OPTIMA           FLBAG  MAR   SG</t>
  </si>
  <si>
    <t>QUARTZ INEO DYNAM.  0W20 3B5L   TOT C</t>
  </si>
  <si>
    <t>104HDSS_H_SG             PGEN         SG</t>
  </si>
  <si>
    <t>PERF. HARMONY 10W40      20LJ   ELF   SG</t>
  </si>
  <si>
    <t>MOTO 4 TECH 10W50        4B4L   ELF  3SG</t>
  </si>
  <si>
    <t>RUBIA FLEET HD200 SAE10W FXTANK TOT   SG</t>
  </si>
  <si>
    <t>RUBIA FLEET HD200 SAE 30 FXTANK TOT   SG</t>
  </si>
  <si>
    <t>RUBIA FLEET HD 500 15W40 FXTANK TOT   SG</t>
  </si>
  <si>
    <t>RUBIA FLEET HD 300 20W50 FXTANK TOT   SG</t>
  </si>
  <si>
    <t>RUBIA FLEET HD 300 10W30 FXTANK TOT   SG</t>
  </si>
  <si>
    <t>RUBIA OPT.1100 15W40     FXTANK TOT   SG</t>
  </si>
  <si>
    <t>DYNATRANS ACX 10W        1000L  TOT W</t>
  </si>
  <si>
    <t>TRANS. GEAR 6 75W85      208L   TOT C</t>
  </si>
  <si>
    <t>TRANS. GEAR 6 75W85      3B5L   TOT C</t>
  </si>
  <si>
    <t>DYNATRANS ACX 30         1000L  TOT W</t>
  </si>
  <si>
    <t>DYNATRANS ACX 50         20L    TOT C</t>
  </si>
  <si>
    <t>POWERLUBE CH4 MG 15W40   18LP   TMB   SG</t>
  </si>
  <si>
    <t>MOTO 4 TECH 10W50        208L   ELF  3SG</t>
  </si>
  <si>
    <t>CAPRANO TDI 15W40        1000L  TOT   SG</t>
  </si>
  <si>
    <t>EXXON___INT_EHC110_500N  ISTK       2 SG</t>
  </si>
  <si>
    <t>EXXON___APE_CORE2500_BSS ISTK       1 SG</t>
  </si>
  <si>
    <t>CHEVRON_INT_600R_600N    ISTK       2 SG</t>
  </si>
  <si>
    <t>HI-PERF 4T SPORT+ 10W40  18B1L  TOT M SG</t>
  </si>
  <si>
    <t>TRANS. GEAR 9 FE SAE 75W 18B1L  TOT C</t>
  </si>
  <si>
    <t>TRANS. GEAR 9 FE SAE 75W 12B2L  TOT C</t>
  </si>
  <si>
    <t>TRANS. GEAR 9 FE SAE 75W 60L    TOT C</t>
  </si>
  <si>
    <t>QUARTZ 7000 SN 10W40     ISTK   TOT   SG</t>
  </si>
  <si>
    <t>MOTO 4 ROADSTAR 10W40    18B1L  ELF M SG</t>
  </si>
  <si>
    <t>POWERLUBE STOU 15W40     18LP   TMB   SG</t>
  </si>
  <si>
    <t>QUARTZ D.5000 CI-4 15W40 20LJ   TOT   SG</t>
  </si>
  <si>
    <t>ELFOLNA DS 68            1000L  ELF   SG</t>
  </si>
  <si>
    <t>RUBIA FLEET HD 500 20W50 FXTANK TOT   SG</t>
  </si>
  <si>
    <t>205MOGG_H_SG             PGEN         SG</t>
  </si>
  <si>
    <t>PERF. HARMONY 15W40      1000L  ELF   SG</t>
  </si>
  <si>
    <t>PERF. VICTORY 15W40      1000L  ELF   SG</t>
  </si>
  <si>
    <t>PERFO 3F 15W40           1000L  ELF   SG</t>
  </si>
  <si>
    <t>HI-PERF 4T MCO 20W40     18B08L TOT   SG</t>
  </si>
  <si>
    <t>QUARTZ 9000 0W16         18B1L  TOT   SG</t>
  </si>
  <si>
    <t>QUARTZ D. 3000 SAE 40    208L   TOT   SG</t>
  </si>
  <si>
    <t>VALONA MS 7038 BIO       5GAL   TOT   US</t>
  </si>
  <si>
    <t>DYNATRANS FD-1 SAE 60    ISTK   TOT   SG</t>
  </si>
  <si>
    <t>RUBIA OPT.1100 FE 10W30  20LJ   TOT   SG</t>
  </si>
  <si>
    <t>RUBIA OPT.1100 FE 10W30  FXTANK TOT   SG</t>
  </si>
  <si>
    <t>QUARTZ 9000FUT.GF5 5W30  ISTK   TOT   SG</t>
  </si>
  <si>
    <t>BLUE CONCENTRATE         3B5L   TOT C</t>
  </si>
  <si>
    <t>GRAFOLOG 1278 S          4,5K   TLG   FR</t>
  </si>
  <si>
    <t>GRAFOLOG H 0             180K   TLG C</t>
  </si>
  <si>
    <t>NATERIA MP 40            FXTANK TOT   SG</t>
  </si>
  <si>
    <t>EVO RNTECH SPORT 0W40    18B1L  ELF C</t>
  </si>
  <si>
    <t>EVO RNTECH SPORT 0W40    3B5L   ELF C</t>
  </si>
  <si>
    <t>EVO RNTECH ELITE 5W30    208L   ELF C</t>
  </si>
  <si>
    <t>DYNATRANS FD-1 SAE 60    FXTANK TOT   SG</t>
  </si>
  <si>
    <t>HYDRANSAFE HFDU 68       208L   TOT   MY</t>
  </si>
  <si>
    <t>QUARTZ 9000FUT.FGC 5W30  208L   TOT C</t>
  </si>
  <si>
    <t>QUARTZ 9000FUT.FGC 5W30  3B5L   TOT C</t>
  </si>
  <si>
    <t>AZOLLA ZS 68             ISTK   TOT   SG</t>
  </si>
  <si>
    <t>RUBIA TIR 7400 15W40     ISTK   TOT   SG</t>
  </si>
  <si>
    <t>STATERMIC X400           4C1K   TOT Z</t>
  </si>
  <si>
    <t>HI-PERF GEAR OIL 80W90   48K120CTOT L TW</t>
  </si>
  <si>
    <t>RUBIA SX 10W             208L   TOT C</t>
  </si>
  <si>
    <t>RUBIA SX 10W             20L    TOT C</t>
  </si>
  <si>
    <t>SERIOLA 100              208L   TOT C</t>
  </si>
  <si>
    <t>SERIOLA CLEANER          20L    TOT C</t>
  </si>
  <si>
    <t>SERIOLA CLEANER          208L   TOT C</t>
  </si>
  <si>
    <t>RUBIA SX 30              208L   TOT C</t>
  </si>
  <si>
    <t>RUBIA SX 30              20L    TOT C</t>
  </si>
  <si>
    <t>SERIOLA 32               20L    TOT C</t>
  </si>
  <si>
    <t>ALTIS SH 2 (AGS-SP)      6T029SPTOT C</t>
  </si>
  <si>
    <t>NEVASTANE XS 80 (AGS-SP) 6T029SPTOT C</t>
  </si>
  <si>
    <t>MULTIS COMPLEX XHV2 MOLY 180K   TOT T AE</t>
  </si>
  <si>
    <t>MULTIS COMPLEX HV 2 MOLY FLB800KTOT   AE</t>
  </si>
  <si>
    <t>ST154MM _H_AE            PGEN         AE</t>
  </si>
  <si>
    <t>HTX COLLECTION 20W50     2B5L   ELF C</t>
  </si>
  <si>
    <t>HTX CHRONO 10W60         2B5L   ELF C</t>
  </si>
  <si>
    <t>DYNATRANS ACX 10W        FLBAG  TOT   SG</t>
  </si>
  <si>
    <t>DYNATRANS ACX 30         FLBAG  TOT   SG</t>
  </si>
  <si>
    <t>DYNATRANS ACX 50         FLBAG  TOT   SG</t>
  </si>
  <si>
    <t>DYNATRANS ACX 60         FLBAG  TOT   SG</t>
  </si>
  <si>
    <t>PLANETELF PAG K 40       208L   TOT C KR</t>
  </si>
  <si>
    <t>MULTIS COMPLEX HV 2      15K    TOT T AE</t>
  </si>
  <si>
    <t>RUBIA TIR 8600 10W40     ISTK   TOT   SG</t>
  </si>
  <si>
    <t>NEPTUNA GEAR 80W90       45T05L TOT Z</t>
  </si>
  <si>
    <t>MULTIS COMPLEX HV 2      18K    TOT T AE</t>
  </si>
  <si>
    <t>AZOLLA AF 68             FLBAG  TOT   SG</t>
  </si>
  <si>
    <t>QUARTZ INEO HTC 5W30     3B5L   TOT C</t>
  </si>
  <si>
    <t>QUARTZ INEO HTC 5W30     18B1L  TOT C</t>
  </si>
  <si>
    <t>AZOLLA ALS 46            208L   TOT C</t>
  </si>
  <si>
    <t>RUBIA TIR 8900 10W40     208L   TOT   KR</t>
  </si>
  <si>
    <t>QUARTZ 5000FUT.GF5 5W30  4B4L   TOT   SG</t>
  </si>
  <si>
    <t>QUARTZ 5000FUT.GF5 5W30  18B1L  TOT   SG</t>
  </si>
  <si>
    <t>TRANS. GEAR 8 FE SAE 40  55GAL  TOT   US</t>
  </si>
  <si>
    <t>LISSOLFIX APZ 2090       175K   TXL   TH</t>
  </si>
  <si>
    <t>TALUSIA LS 25            1000L        WW</t>
  </si>
  <si>
    <t>PNEUMA 100               20LJ   TOT   SG</t>
  </si>
  <si>
    <t>QB100AA_H_SG             PGEN         SG</t>
  </si>
  <si>
    <t>SERIOLA 100              208L   TOT   SG</t>
  </si>
  <si>
    <t>COOLELF AUTO SUPRA -26°C 20LJ   TOT   SG</t>
  </si>
  <si>
    <t>GREASE EP 2              180K   HIT C</t>
  </si>
  <si>
    <t>COOLELF AUTO SUPRA -37°  1000L  TOT   SG</t>
  </si>
  <si>
    <t>COOLELF AUTO SUPRA -37°  20LJ   TOT   SG</t>
  </si>
  <si>
    <t>COOLELF AUTO SUPRA -37°  208L   TOT   SG</t>
  </si>
  <si>
    <t>COOLELF AUTO SUPRA -37°  4B4L   TOT   SG</t>
  </si>
  <si>
    <t>FLUOLOG 6925-2           6C1K   TLG Z</t>
  </si>
  <si>
    <t>104MOPP_H_SG             PGEN         SG</t>
  </si>
  <si>
    <t>QUARTZ INEO C3 5W30      18B1L  TOT   SG</t>
  </si>
  <si>
    <t>MOTOR OIL SS 10W30 SNGF5 24B1L  NIS M SG</t>
  </si>
  <si>
    <t>QUARTZ INEO FIRST 0W30   20L    TOT C</t>
  </si>
  <si>
    <t>CARTER OGL 600 M         180K   TOT C</t>
  </si>
  <si>
    <t>CARTER OGL 600 M         18K    TOT C</t>
  </si>
  <si>
    <t>5140SAA_H_SG             PGEN         SG</t>
  </si>
  <si>
    <t>TALUSIA HR 140           205L   MAR   SG</t>
  </si>
  <si>
    <t>RUBIA XT 20W50           20LJ   TOT  1SG</t>
  </si>
  <si>
    <t>RUBIA FLEET HD 500 15W40 FXTANK TOT  1SG</t>
  </si>
  <si>
    <t>RUBIA XT 15W40           3B5L   TOT  1SG</t>
  </si>
  <si>
    <t>RUBIA XT 15W40           1000L  TOT  1SG</t>
  </si>
  <si>
    <t>FINAL GEAR OIL           48B012LELF   TH</t>
  </si>
  <si>
    <t>AZOLLA ZS 32             FXTANK TOT   SG</t>
  </si>
  <si>
    <t>5140SBB_H_SG             PGEN         SG</t>
  </si>
  <si>
    <t>MAR 140                  205L   MAR   SG</t>
  </si>
  <si>
    <t>MAR 140                  990L   MAR   SG</t>
  </si>
  <si>
    <t>MAR 140                  FXTANK MAR   SG</t>
  </si>
  <si>
    <t>MAR 140                  ISTK   MAR   SG</t>
  </si>
  <si>
    <t>QUARTZ 9000 ENERGY 5W40  1000L  TOT   SG</t>
  </si>
  <si>
    <t>RUBIA WORKS 4000 15W40   FXTANK TOT   SG</t>
  </si>
  <si>
    <t>RUBIA WORKS 4000 10W40   208L   TOT C</t>
  </si>
  <si>
    <t>RUBIA WORKS 4000 10W40   20L    TOT C</t>
  </si>
  <si>
    <t>MULTIS XHV 2             180K   TOT   AE</t>
  </si>
  <si>
    <t>MULTIS MS 2              180K   TOT   AE</t>
  </si>
  <si>
    <t>MULTIS COMPLEX EP 3      18K    TOT T1AE</t>
  </si>
  <si>
    <t>MULTIS COMPLEX HV 2      15K    TOT T1AE</t>
  </si>
  <si>
    <t>MULTIS 2                 18K    TOT Y AE</t>
  </si>
  <si>
    <t>MULTIS EP 0              15K    TOT Y AE</t>
  </si>
  <si>
    <t>MULTIS 2                 15K    TOT Y AE</t>
  </si>
  <si>
    <t>LEP 2                    15K    ELF Y AE</t>
  </si>
  <si>
    <t>MULTIS 3                 15K    TOT Y AE</t>
  </si>
  <si>
    <t>MULTIS EP 1              15K    TOT Y AE</t>
  </si>
  <si>
    <t>MULTIS EP 3              15K    TOT Y AE</t>
  </si>
  <si>
    <t>MULTIS EP 2              15K    TOT Y AE</t>
  </si>
  <si>
    <t>MULTIS 2                 12C1KM TOT Y AE</t>
  </si>
  <si>
    <t>MULTIS EP 2              12C1KM TOT Y AE</t>
  </si>
  <si>
    <t>MULTIS EP 2              4C5KM  TOT Y AE</t>
  </si>
  <si>
    <t>MULTIS 3                 12C1KM TOT Y AE</t>
  </si>
  <si>
    <t>MULTIS 3                 4C5KM  TOT Y AE</t>
  </si>
  <si>
    <t>MULTIS EP 3              12C1KM TOT Y AE</t>
  </si>
  <si>
    <t>MULTIS EP 3              4C5KM  TOT Y AE</t>
  </si>
  <si>
    <t>MULTIS 3                 18K    TOT Y AE</t>
  </si>
  <si>
    <t>MULTIS EP 00             18K    TOT Y AE</t>
  </si>
  <si>
    <t>MULTIS 3                 24C05K TOT Y AE</t>
  </si>
  <si>
    <t>FOLIA B 7000             208L   TOT C</t>
  </si>
  <si>
    <t>FOLIA B 7000             20L    TOT C</t>
  </si>
  <si>
    <t>TIXO STAINLESS 32        208L   TXL   TH</t>
  </si>
  <si>
    <t>ASTEVA DX 20W50          200L   PHO  1SG</t>
  </si>
  <si>
    <t>PERFO HDX 300 20W50      18LP   ELF  1SG</t>
  </si>
  <si>
    <t>ASTEVA DX 15W40          200L   PHO  1SG</t>
  </si>
  <si>
    <t>RUBIA FLEET HD 300 20W50 18LP   TOT  1SG</t>
  </si>
  <si>
    <t>RUBIA FLEET HD 300 20W50 25LJ   TOT  1SG</t>
  </si>
  <si>
    <t>RUBIA FLEET HD 300 20W50 FXTANK TOT  1SG</t>
  </si>
  <si>
    <t>PERF. HARMONY 15W40      1000L  ELF  1SG</t>
  </si>
  <si>
    <t>RUBIA TIR 7900 15W40     FXTANK TOT  1SG</t>
  </si>
  <si>
    <t>PERF. HARMONY FE 10W30   20LJ   ELF  1SG</t>
  </si>
  <si>
    <t>PERF. HARMONY FE 10W30   208L   ELF  1SG</t>
  </si>
  <si>
    <t>RUBIA TIR 7900 FE 10W30  208L   TOT  1SG</t>
  </si>
  <si>
    <t>PERFO 3F 15W40           1000L  ELF  1SG</t>
  </si>
  <si>
    <t>PERFO 3F 15W40           20LJ   ELF  1SG</t>
  </si>
  <si>
    <t>PERFO HDX 300 15W40      3B5L   ELF  1SG</t>
  </si>
  <si>
    <t>RUBIA FLEET HD 300 15W40 1000L  TOT  1SG</t>
  </si>
  <si>
    <t>RUBIA FLEET HD 300 15W40 18B1L  TOT  1SG</t>
  </si>
  <si>
    <t>RUBIA FLEET HD 300 15W40 FXTANK TOT  1SG</t>
  </si>
  <si>
    <t>XERON HD 15W40           25LJ   PHO  1SG</t>
  </si>
  <si>
    <t>XERON HD 15W40           200L   PHO  1SG</t>
  </si>
  <si>
    <t>RUBIA FLEET HD 500 15W40 18LP   TOT  2SG</t>
  </si>
  <si>
    <t>RUBIA FLEET HD 500 15W40 3B5L   TOT  2SG</t>
  </si>
  <si>
    <t>RUBIA FLEET HD 500 15W40 208L   TOT  2SG</t>
  </si>
  <si>
    <t>RUBIA FLEET HD 500 15W40 FXTANK TOT  2SG</t>
  </si>
  <si>
    <t>530PCCG_H_SG             PGEN         SG</t>
  </si>
  <si>
    <t>520PCNN_H_SG             PGEN         SG</t>
  </si>
  <si>
    <t>QUARTZ 9000 FUT.XT 5W30  4B4L   TOT   SG</t>
  </si>
  <si>
    <t>QUARTZ 9000FUT.XT 5W20   4B4L   TOT   SG</t>
  </si>
  <si>
    <t>FLUOSTAR SG 2            10T08K TLG</t>
  </si>
  <si>
    <t>ESTAR BAND OIL 260       190K   TLG</t>
  </si>
  <si>
    <t>GEAR FLUID R             50K    TLG</t>
  </si>
  <si>
    <t>GEAR FLUID R             25K    TLG</t>
  </si>
  <si>
    <t>GRAFOLOG H 2200          25K    TLG</t>
  </si>
  <si>
    <t>GRAFOLOG H 2200          4C5K   TLG</t>
  </si>
  <si>
    <t>GRAFOLOG R FLUID         25K    TLG</t>
  </si>
  <si>
    <t>L MOLY SPRAY             12S05L TLG</t>
  </si>
  <si>
    <t>LY F 90                  10C1K  TLG</t>
  </si>
  <si>
    <t>FLUOLOG K 500            10T08K TLG Z</t>
  </si>
  <si>
    <t>TESTING PGEN_H_SG        PGEN         SG</t>
  </si>
  <si>
    <t>TESTING PACK_CM                       SG</t>
  </si>
  <si>
    <t>SERIOLA CLEANER          200L   TOT   KR</t>
  </si>
  <si>
    <t>FLUIDMATIC DVI MV        208L   TOT C</t>
  </si>
  <si>
    <t>S-OIL___ONS_ULTRA-S4     1000L      3 SG</t>
  </si>
  <si>
    <t>ORIGINAL OIL SUPR-X 0W20 3B5L   MAZ C</t>
  </si>
  <si>
    <t>020PCXX                  PGEN</t>
  </si>
  <si>
    <t>ORIGINAL OIL SUPR-X 0W20 18B1L  MAZ C</t>
  </si>
  <si>
    <t>ORIGINAL OIL SUPR-X 0W20 60L    MAZ C</t>
  </si>
  <si>
    <t>ORIGINAL OIL SUPR-X 0W20 208L   MAZ C</t>
  </si>
  <si>
    <t>GENUINE OIL 10W30        FXTANK MAZ   SG</t>
  </si>
  <si>
    <t>QUARTZ INEO HKS 0W30     208L   TOT C</t>
  </si>
  <si>
    <t>ISOVOLTINE P1            208L   TOT   KR</t>
  </si>
  <si>
    <t>5025SBB_H_SG             PGEN         SG</t>
  </si>
  <si>
    <t>F17-S1                   205L   MAR   SG</t>
  </si>
  <si>
    <t>F17-PEX7                 990L   MAR   SG</t>
  </si>
  <si>
    <t>F17-PEX7                 205L   MAR   SG</t>
  </si>
  <si>
    <t>QUARTZ 7000 FUT.XT 5W20  200L   TOT   KR</t>
  </si>
  <si>
    <t>DACNIS SH 68             1000L  TOT W</t>
  </si>
  <si>
    <t>AERO 120                 60L    TOT C1</t>
  </si>
  <si>
    <t>QUARTZ INEO C3 5W40      3B5L   TOT C</t>
  </si>
  <si>
    <t>QUARTZ INEO C3 5W40      18B1L  TOT C</t>
  </si>
  <si>
    <t>EQUIVIS ZS 46            208L   TOT   RU</t>
  </si>
  <si>
    <t>PLANETELF PAG K 40       25B025LTOT C</t>
  </si>
  <si>
    <t>NEVASTANE XS 220         24T04K TOT C</t>
  </si>
  <si>
    <t>TRANS. GEAR 6 75W80      60L    TOT C</t>
  </si>
  <si>
    <t>FF RNM TR FE3 B160101    208L   ELF C</t>
  </si>
  <si>
    <t>RUBIA OPT. 4100 XFE 5W30 208L   TOT C</t>
  </si>
  <si>
    <t>CLEARNOX                 208L   TOT C</t>
  </si>
  <si>
    <t>CLEARNOX                 1000L  TOT W</t>
  </si>
  <si>
    <t>CLEARNOX                 10L    TOT C</t>
  </si>
  <si>
    <t>FLUIDMATIC F TYPE        208L   TOT C</t>
  </si>
  <si>
    <t>FLUIDMATIC AT 42         60L    TOT C</t>
  </si>
  <si>
    <t>FLUIDMATIC ATX           20L    TOT C</t>
  </si>
  <si>
    <t>FLUIDMATIC D2            208L   TOT C</t>
  </si>
  <si>
    <t>FLUIDMATIC D3            208L   TOT C</t>
  </si>
  <si>
    <t>FLUIDMATIC D3            20L    TOT C</t>
  </si>
  <si>
    <t>RUBIA TIR 9200 FE 5W30   3B5L   TOT C1</t>
  </si>
  <si>
    <t>RUBIA TIR 8600 10W40     3B5L   TOT C1</t>
  </si>
  <si>
    <t>QUARTZ 9000 5W40         3B4L   TOT C</t>
  </si>
  <si>
    <t>QUARTZ DIESEL 5000 15W40 3B5L   TOT C1</t>
  </si>
  <si>
    <t>QUARTZ 5000 15W40        3B5L   TOT C1</t>
  </si>
  <si>
    <t>HBF 4                    3B5L   TOT Z1</t>
  </si>
  <si>
    <t>NEPTUNA SPEEDER 10W30    3B5L   TOT C1</t>
  </si>
  <si>
    <t>NEPTUNA 2T RACING        3B5L   TOT C1</t>
  </si>
  <si>
    <t>QUARTZ INEO ECS 5W30     3B5L   TOT C1</t>
  </si>
  <si>
    <t>QUARTZ 9000 ENERGY 0W30  3B5L   TOT C1</t>
  </si>
  <si>
    <t>QUARTZ 9000 ENERGY 0W30  3B4L   TOT C</t>
  </si>
  <si>
    <t>CLASSIC 9 5W40           208L   TOT C</t>
  </si>
  <si>
    <t>CLASSIC 7 10W40          3B5L   TOT C</t>
  </si>
  <si>
    <t>CLASSIC 5 15W40          3B5L   TOT C</t>
  </si>
  <si>
    <t>CLASSIC 7 10W40          208L   TOT C</t>
  </si>
  <si>
    <t>QUARTZ RACING 10W50      3B5L   TOT C1</t>
  </si>
  <si>
    <t>PROSYLVA 2T SYN          6B2L   TOT C</t>
  </si>
  <si>
    <t>PROSYLVA 4T              6B2L   TOT C</t>
  </si>
  <si>
    <t>PROSYLVA 2TZ             6B2L   TOT C</t>
  </si>
  <si>
    <t>CLASSIC 9 5W30           208L   TOT C</t>
  </si>
  <si>
    <t>FLUIDMATIC XLD FE        1000L  TOT W</t>
  </si>
  <si>
    <t>DYNATRANS LS 80W90       3B5L   TOT C1</t>
  </si>
  <si>
    <t>CLASSIC 9 5W40           12B1L  TOT C</t>
  </si>
  <si>
    <t>AERO 100                 12B1L  TOT C</t>
  </si>
  <si>
    <t>PROSYLVA 2TZ             12B1L  TOT C</t>
  </si>
  <si>
    <t>AERO D 100               12B1L  TOT C</t>
  </si>
  <si>
    <t>AERO DM 15W50            12B1L  TOT C</t>
  </si>
  <si>
    <t>AERO DM 20W60            12B1L  TOT C</t>
  </si>
  <si>
    <t>CLASSIC 7 10W40          12B1L  TOT C</t>
  </si>
  <si>
    <t>CLASSIC 5 15W40          12B1L  TOT C</t>
  </si>
  <si>
    <t>FLUIDMATIC AT 42         12B1L  TOT C</t>
  </si>
  <si>
    <t>FLUIDE DA                12B1L  TOT Z</t>
  </si>
  <si>
    <t>FLUIDMATIC D3            12B1L  TOT C</t>
  </si>
  <si>
    <t>FLUIDE LDS               12B1L  TOT Z</t>
  </si>
  <si>
    <t>NEPTUNA 2T BIO-JET       12B1L  TOT C</t>
  </si>
  <si>
    <t>NEPTUNA 2T RACING        12B1L  TOT C</t>
  </si>
  <si>
    <t>NEPTUNA SPEEDER 10W30    12B1L  TOT C</t>
  </si>
  <si>
    <t>QUARTZ 5000 15W40        12B1L  TOT C</t>
  </si>
  <si>
    <t>QUARTZ 9000 5W40         12B1L  TOT C</t>
  </si>
  <si>
    <t>QUARTZ 9000 ENERGY 5W40  12B1L  TOT C</t>
  </si>
  <si>
    <t>QUARTZ DIESEL 5000 15W40 12B1L  TOT C</t>
  </si>
  <si>
    <t>QUARTZ 9000 ENERGY 0W30  12B1L  TOT C</t>
  </si>
  <si>
    <t>QUARTZ INEO ECS 5W30     12B1L  TOT C</t>
  </si>
  <si>
    <t>QUARTZ INEO MC3 5W30     12B1L  TOT C</t>
  </si>
  <si>
    <t>FLUIDMATIC D3            1000L  TOT W</t>
  </si>
  <si>
    <t>STAR XL                  12B1L  TOT C</t>
  </si>
  <si>
    <t>GLACELF PLUS             12B1L  TOT C</t>
  </si>
  <si>
    <t>CLASSIC 9 5W30           12B1L  TOT C</t>
  </si>
  <si>
    <t>QUARTZ 9000 ENERGY HKS   12B1L  TOT C</t>
  </si>
  <si>
    <t>QUARTZ 9000 ENERGY HKS   3B5L   TOT C1</t>
  </si>
  <si>
    <t>QUARTZ 9000 ENERGY 5W30  12B1L  TOT C</t>
  </si>
  <si>
    <t>QUARTZ 9000 0W30         12B1L  TOT C</t>
  </si>
  <si>
    <t>FLUIDMATIC XLD FE        12B1L  TOT C</t>
  </si>
  <si>
    <t>HBF 4                    24B025LTOT C2</t>
  </si>
  <si>
    <t>HBF 4                    16B05L TOT C</t>
  </si>
  <si>
    <t>HBF 5.1                  24B025LTOT C2</t>
  </si>
  <si>
    <t>QUARTZ RACING 10W60      12B1L  TOT C</t>
  </si>
  <si>
    <t>AERO XPD 100             12B1L  TOT Z</t>
  </si>
  <si>
    <t>QUARTZ INEO FIRST 0W30   12B1L  TOT C</t>
  </si>
  <si>
    <t>QUARTZ 9000 NFC 5W30     3B4L   TOT C</t>
  </si>
  <si>
    <t>NEPTUNA 2T SUPER SPORT   16B05L TOT C</t>
  </si>
  <si>
    <t>QUARTZ 9000 NFC 5W30     60L    TOT C</t>
  </si>
  <si>
    <t>HI-PERF 4T 900 10W50     12B1L  TOT Z</t>
  </si>
  <si>
    <t>HI-PERF 2T 500           12B1L  TOT Z</t>
  </si>
  <si>
    <t>HI-PERF 2T 900           12B1L  TOT Z</t>
  </si>
  <si>
    <t>QUARTZ 9000FUT.GF5 0W20F 12B1L  TOT Z</t>
  </si>
  <si>
    <t>ELFMATIC G3              3B5L   ELF C2</t>
  </si>
  <si>
    <t>ELFMATIC G3              12B1L  ELF C</t>
  </si>
  <si>
    <t>RENAULTMATIC D2          12B1L  ELF C</t>
  </si>
  <si>
    <t>TRANSELF EP 80W90        12B1L  ELF C</t>
  </si>
  <si>
    <t>FRELUB 650               12B1L  ELF C</t>
  </si>
  <si>
    <t>TRANSELF TYP B80W90      12B1L  ELF C</t>
  </si>
  <si>
    <t>TRANSELF SYN FE 75W140   12B1L  ELF C</t>
  </si>
  <si>
    <t>ELFMATIC J6              12B1L  ELF C</t>
  </si>
  <si>
    <t>TRANSELF NFJ 75W80       3B5L   ELF C2</t>
  </si>
  <si>
    <t>TRANSELF NFJ 75W80       12B1L  ELF C</t>
  </si>
  <si>
    <t>ELFMATIC CVT             12B1L  ELF C</t>
  </si>
  <si>
    <t>EVOL. 900 SXR 5W30       12B1L  ELF C</t>
  </si>
  <si>
    <t>EVOL. 900 SXR 5W30       3B5L   ELF C1</t>
  </si>
  <si>
    <t>EVOL. 900 SXR 5W40       12B1L  ELF C</t>
  </si>
  <si>
    <t>EVOL. 900 5W50           12B1L  ELF C</t>
  </si>
  <si>
    <t>EVOL. 500 TURBO D 15W40  12B1L  ELF C</t>
  </si>
  <si>
    <t>EVOL. FULLTECH LLX 5W30  12B1L  ELF C</t>
  </si>
  <si>
    <t>EVOL. 900 SXR 5W40       3B5L   ELF C1</t>
  </si>
  <si>
    <t>EVOL. 900 FT 5W40        3B5L   ELF C1</t>
  </si>
  <si>
    <t>EVOL. FULLTECH LLX 5W30  3B5L   ELF C1</t>
  </si>
  <si>
    <t>EVOL. FULLTECH MSX 5W30  12B1L  ELF C</t>
  </si>
  <si>
    <t>EVOL. FULLTECH FE 5W30   12B1L  ELF C</t>
  </si>
  <si>
    <t>EVOL. FULLTECH FE 5W30   3B5L   ELF C1</t>
  </si>
  <si>
    <t>MOTO 4 MAXI TECH 10W30   12B1L  ELF C</t>
  </si>
  <si>
    <t>MOTO 2 OFF ROAD          12B1L  ELF C</t>
  </si>
  <si>
    <t>MOTO 4 TWIN TECH 20W60   12B1L  ELF C</t>
  </si>
  <si>
    <t>MOTO 4 RACE 10W60        3B4L   ELF C</t>
  </si>
  <si>
    <t>MOTO 4 TECH 10W50        12B1L  ELF C</t>
  </si>
  <si>
    <t>MOTO 2 TECH              12B1L  ELF C</t>
  </si>
  <si>
    <t>MOTO 4 CRUISE 20W50      12B1L  ELF C</t>
  </si>
  <si>
    <t>MOTO 4 CRUISE 20W50      3B4L   ELF C</t>
  </si>
  <si>
    <t>MOTO 4 ROAD 15W50        12B1L  ELF C</t>
  </si>
  <si>
    <t>MOTO 2 SELF MIX          12B1L  ELF C</t>
  </si>
  <si>
    <t>MOTO 4 ROAD 10W40        12B1L  ELF C</t>
  </si>
  <si>
    <t>MOTO GEAR OIL 10W40      12B1L  ELF C</t>
  </si>
  <si>
    <t>MOTO GEAR OIL 80W90      12B1L  ELF C</t>
  </si>
  <si>
    <t>MOTO FORK OIL 15W        16B05L ELF C</t>
  </si>
  <si>
    <t>MOTO FORK OIL 10W        16B05L ELF C</t>
  </si>
  <si>
    <t>MOTO FORK OIL SYN 10W    16B05L ELF C</t>
  </si>
  <si>
    <t>MOTO FORK OIL SYN 5W     16B05L ELF C</t>
  </si>
  <si>
    <t>MOTO FORK OIL SYN 2,5W   16B05L ELF C</t>
  </si>
  <si>
    <t>MOTO BRAKE FLUID DOT 5.1 16B05L ELF C</t>
  </si>
  <si>
    <t>MOTO BRAKE FLUID DOT 4   16B05L ELF C</t>
  </si>
  <si>
    <t>MOTO AIR FILTER OIL      12B1L  ELF C</t>
  </si>
  <si>
    <t>MOTO COOLANT ORGANIC     12B1L  ELF C</t>
  </si>
  <si>
    <t>TRANSELF NFP 75W80       12B1L  ELF C</t>
  </si>
  <si>
    <t>QUARTZ INEO ECOB 5W20    12B1L  TOT C</t>
  </si>
  <si>
    <t>QUARTZ INEO ECOB 5W20    3B5L   TOT C</t>
  </si>
  <si>
    <t>RUBIA TIR 9900 FE 5W30   3B5L   TOT C1</t>
  </si>
  <si>
    <t>SCOOTER 4 CITY 10W40     12B1L  ELF C</t>
  </si>
  <si>
    <t>QUARTZ 9000 ENERGY 0W40  12B1L  TOT C</t>
  </si>
  <si>
    <t>QUARTZ 9000 ENERGY 0W40  3B5L   TOT C1</t>
  </si>
  <si>
    <t>TRANSELF SYN FE 75W90    16B05L ELF C</t>
  </si>
  <si>
    <t>RUBIA WORKS 4000 10W40   1000L  TOT W</t>
  </si>
  <si>
    <t>EVOL. 900 FT 0W30        3B5L   ELF C1</t>
  </si>
  <si>
    <t>EVOL. 900 FT 0W30        12B1L  ELF C</t>
  </si>
  <si>
    <t>TRANSELF NFP 75W80       3B5L   ELF C4</t>
  </si>
  <si>
    <t>FRELUB 650               16B05L ELF C</t>
  </si>
  <si>
    <t>EVOL. 900 FT 0W40        12B1L  ELF C</t>
  </si>
  <si>
    <t>DYNATRANS DA 80W90       12B1L  TOT C</t>
  </si>
  <si>
    <t>TRANSELF UNIV. FE 80W90  12B1L  ELF C</t>
  </si>
  <si>
    <t>MOTO 4 PRO TECH 5W40     12B1L  ELF C</t>
  </si>
  <si>
    <t>SPEEDMATIC               12B1L  ELF C</t>
  </si>
  <si>
    <t>EVOL. FULLTECH C2 5W30   3B5L   ELF C1</t>
  </si>
  <si>
    <t>FLUIDMATIC LV MV         60L    TOT C</t>
  </si>
  <si>
    <t>AERO D 120               12B1L  TOT C</t>
  </si>
  <si>
    <t>AERO XPD 120             12B1L  TOT C</t>
  </si>
  <si>
    <t>HI-PERF 4T 900 SC. 5W40  12B1L  TOT C</t>
  </si>
  <si>
    <t>HI-PERF 4T 900 SC. 5W40  208L   TOT C</t>
  </si>
  <si>
    <t>PROSYLVA 2T SYN          12B1L  TOT C</t>
  </si>
  <si>
    <t>HTX 735                  3B5L   ELF C2</t>
  </si>
  <si>
    <t>HTX 755                  3B5L   ELF C2</t>
  </si>
  <si>
    <t>EVOL. FULLTECH DTX 5W30  12B1L  ELF C</t>
  </si>
  <si>
    <t>QUARTZ INEO MDC 5W30     12B1L  TOT C</t>
  </si>
  <si>
    <t>HTX 3830                 12B1L  ELF C</t>
  </si>
  <si>
    <t>HTX 840                  3B5L   ELF C1</t>
  </si>
  <si>
    <t>TRAX. AXLE 7 85W90       20L    TOT C</t>
  </si>
  <si>
    <t>TRAX. AXLE 7 85W90       208L   TOT C</t>
  </si>
  <si>
    <t>TRAX. GEAR 9 FE 75W90    60L    TOT C</t>
  </si>
  <si>
    <t>TRAX. GEAR 9 FE 75W90    208L   TOT C</t>
  </si>
  <si>
    <t>TRAX. AXLE 8 75W90       208L   TOT C</t>
  </si>
  <si>
    <t>TRAX. AXLE 8 FE 80W140   20L    TOT C</t>
  </si>
  <si>
    <t>TRAX. GEAR 7 80W85       208L   TOT C</t>
  </si>
  <si>
    <t>TRAX. GEAR 8 75W80       12B1L  TOT C</t>
  </si>
  <si>
    <t>TRAX. GEAR 8 75W80       6B2L   TOT C</t>
  </si>
  <si>
    <t>TRAX. GEAR 8 FE 75W80    20L    TOT C</t>
  </si>
  <si>
    <t>TRAX. GEAR 8 FE 75W80    208L   TOT C</t>
  </si>
  <si>
    <t>TRAX. AXLE 7 80W90       20L    TOT C</t>
  </si>
  <si>
    <t>TRAX. AXLE 7 80W90       208L   TOT C</t>
  </si>
  <si>
    <t>TRAX. AXLE 7 80W90       1000L  TOT W</t>
  </si>
  <si>
    <t>TRAX. AXLE 7 85W140      20L    TOT C</t>
  </si>
  <si>
    <t>TRAX. AXLE 7 85W140      208L   TOT C</t>
  </si>
  <si>
    <t>TRAX. GEAR 7 80W90       208L   TOT C</t>
  </si>
  <si>
    <t>TRAX. GEAR 8 75W80       20L    TOT C</t>
  </si>
  <si>
    <t>TRAX. GEAR 8 75W80       60L    TOT C</t>
  </si>
  <si>
    <t>TRAX. GEAR 8 75W80       208L   TOT C</t>
  </si>
  <si>
    <t>CLASSIC 9 C2-C3 5W30     208L   TOT C</t>
  </si>
  <si>
    <t>QUARTZ 7000 EGY10W40(SN) 12B1L  TOT C</t>
  </si>
  <si>
    <t>EVOL. 700 TD 10W40 (SN)  3B5L   ELF C1</t>
  </si>
  <si>
    <t>EVOL. 700 TD 10W40 (SN)  12B1L  ELF C</t>
  </si>
  <si>
    <t>CLASSIC 9 C4 5W30        208L   TOT C</t>
  </si>
  <si>
    <t>TRAX. AXLE 8 FE 75W140   60L    TOT C</t>
  </si>
  <si>
    <t>TRAX. GEAR 9V FE 75W80   208L   TOT C</t>
  </si>
  <si>
    <t>TRAX. GEAR 9 FE 75W80    208L   TOT C</t>
  </si>
  <si>
    <t>TRAX. AXLE 8 80W90       12B1L  TOT C</t>
  </si>
  <si>
    <t>TRAX. DUAL 9 FE 75W90    20L    TOT C</t>
  </si>
  <si>
    <t>TRAX. DUAL 9 FE 75W90    60L    TOT C</t>
  </si>
  <si>
    <t>TRAX. DUAL 9 FE 75W90    208L   TOT C</t>
  </si>
  <si>
    <t>TRAX. GEAR 9V FE 75W90   20L    TOT C</t>
  </si>
  <si>
    <t>TRAX. AXLE 9 80W90       1000L  TOT W</t>
  </si>
  <si>
    <t>TRAX. DUAL 8 FE 80W90    208L   TOT C</t>
  </si>
  <si>
    <t>HTX 320                  16B05L ELF C</t>
  </si>
  <si>
    <t>COOLELF SI-OAT           3B5L   TOT C1</t>
  </si>
  <si>
    <t>HBF 4 OEM+               12B1L  TOT C</t>
  </si>
  <si>
    <t>CLASSIC 9 C2-C3 5W30     12B1L  TOT C</t>
  </si>
  <si>
    <t>ORIGINAL OIL ATF FZ      12B1L  MAZ C</t>
  </si>
  <si>
    <t>ORIGINAL OIL ULTRA 5W30  12B1L  MAZ C</t>
  </si>
  <si>
    <t>ORIGINAL OIL ULTRA 5W30  3B5L   MAZ C1</t>
  </si>
  <si>
    <t>ORIGINAL OIL ATF M-III   12B1L  MAZ C</t>
  </si>
  <si>
    <t>ORIGINAL OIL ATF M-V     12B1L  MAZ C</t>
  </si>
  <si>
    <t>QUARTZ INEO L LIFE 0W30  3B5L   TOT C1</t>
  </si>
  <si>
    <t>QUARTZ INEO X.LL 0W20    208L   TOT C</t>
  </si>
  <si>
    <t>EVOL. FULLTECH VSX 0W20  3B5L   ELF C1</t>
  </si>
  <si>
    <t>QUARTZ INEO X.DYN.0W20   208L   TOT C</t>
  </si>
  <si>
    <t>QUARTZ INEO X.DYN.0W20   3B5L   TOT C</t>
  </si>
  <si>
    <t>TRAX. GEAR 6 75W85       208L   TOT C</t>
  </si>
  <si>
    <t>TRAX. GEAR 9 FE SAE 75W  6B2L   TOT C</t>
  </si>
  <si>
    <t>TRAX. GEAR 9 FE SAE 75W  60L    TOT C</t>
  </si>
  <si>
    <t>AEROGEAR 1032            3B5L   TOT C1</t>
  </si>
  <si>
    <t>BLUE CONCENTRATE         3B5L   TOT C1</t>
  </si>
  <si>
    <t>AEROPROTECTIVE 219       3B5L   TOT C1</t>
  </si>
  <si>
    <t>PROSYLVA CHAIN CLASSIC   3B5L   TOT C1</t>
  </si>
  <si>
    <t>PROSYLVA CHAIN EXPERT    3B5L   TOT C1</t>
  </si>
  <si>
    <t>COOLELF ECO BS           12B1L  TOT C</t>
  </si>
  <si>
    <t>COOLELF ECO BS           3B5L   TOT C</t>
  </si>
  <si>
    <t>GLACELF ECO BS           12B1L  TOT C</t>
  </si>
  <si>
    <t>CLASSIC 9 C4 5W30        60L    TOT C</t>
  </si>
  <si>
    <t>QUARTZ INEO X.FIRST 0W20 208L   TOT C</t>
  </si>
  <si>
    <t>QUARTZ INEO X.FIRST 0W20 12B1L  TOT C</t>
  </si>
  <si>
    <t>CLASSIC 9 LL 5W30        208L   TOT C</t>
  </si>
  <si>
    <t>PROSYLVA CHAIN CLASSIC   12B1L  TOT C</t>
  </si>
  <si>
    <t>ENGINE OIL 0W30 C1/C2    12B1L  MIT C</t>
  </si>
  <si>
    <t>ENGINE OIL 0W30 C1/C2    3B5L   MIT C1</t>
  </si>
  <si>
    <t>ENGINE OIL 0W20 SN/GF5   12B1L  MIT C</t>
  </si>
  <si>
    <t>ENGINE OIL 0W20 SN/GF5   3B5L   MIT C1</t>
  </si>
  <si>
    <t>ENGINE OIL 10W40 A3/B4   12B1L  MIT C</t>
  </si>
  <si>
    <t>CARTER SY 220            208L   TOT  1SG</t>
  </si>
  <si>
    <t>TALUSIA OPTIMA           1000L  MAR   SG</t>
  </si>
  <si>
    <t>QUARTZ INEO MC3 5W30     ISTK   TOT  1SG</t>
  </si>
  <si>
    <t>CARTER SH 68             208L   TOT C</t>
  </si>
  <si>
    <t>PERF. PRO 900 10W40      208L   ELF C</t>
  </si>
  <si>
    <t>LOGREASE LCX-TF 2 SPRAY  12S05L TLG C</t>
  </si>
  <si>
    <t>HYDRANSAFE HFDU 46       1000L  TOT   MY</t>
  </si>
  <si>
    <t>COPAL OGL 0              18K    TOT T AE</t>
  </si>
  <si>
    <t>QUARTZ 9000FUT.GF5 0W20  12B1L  TOT C</t>
  </si>
  <si>
    <t>QUARTZ INEO FDE 0W30     12B1L  TOT C</t>
  </si>
  <si>
    <t>QUARTZ INEO FDE 0W30     3B5L   TOT C1</t>
  </si>
  <si>
    <t>QUARTZ INEO X.LL 0W20    12B1L  TOT C</t>
  </si>
  <si>
    <t>QUARTZ INEO X.LL 0W20    3B5L   TOT C1</t>
  </si>
  <si>
    <t>DYNATRANS AC 30          1000L  TOT   RU</t>
  </si>
  <si>
    <t>MULTIS COMPLEX HV 0 MOLY 180K   TOT   AE</t>
  </si>
  <si>
    <t>MOTOR OIL ST 5W30 C3     3B5L   NIS C1</t>
  </si>
  <si>
    <t>ORIGINAL OIL SUPR-X 0W20 3B5L   MAZ C1</t>
  </si>
  <si>
    <t>QUARTZ INEO L LIFE 0W30  12B1L  TOT C</t>
  </si>
  <si>
    <t>ORIGINAL OIL SUPR-X 0W20 12B1L  MAZ C</t>
  </si>
  <si>
    <t>ORIGINAL BRAKE FLUID     12B1L  MAZ C</t>
  </si>
  <si>
    <t>QUARTZ INEO X.VDR.0W20   3B5L   TOT C</t>
  </si>
  <si>
    <t>FLUIDMATIC D2            208L   TOT   AE</t>
  </si>
  <si>
    <t>FLUIDMATIC DIII MV       208L   TOT   AE</t>
  </si>
  <si>
    <t>QUARTZ 7000 10W40 (SN)   3B4L   TOT   AE</t>
  </si>
  <si>
    <t>QUARTZ 4X4 15W40         3B4L   TOT   AE</t>
  </si>
  <si>
    <t>FLUIDMATIC DIII MV       12B1L  TOT   AE</t>
  </si>
  <si>
    <t>FLUIDMATIC DIII MV       3B4L   TOT   AE</t>
  </si>
  <si>
    <t>TRANSTEC 4 85W90         12B1L  TOT   AE</t>
  </si>
  <si>
    <t>QUARTZ 4X4 15W40         12B1L  TOT   AE</t>
  </si>
  <si>
    <t>QUARTZ 7000 10W40 (SN)   12B1L  TOT   AE</t>
  </si>
  <si>
    <t>RUBIA TIR 7400 15W40     12B1L  TOT   AE</t>
  </si>
  <si>
    <t>RUBIA TIR 7400 15W40     3B5L   TOT  1AE</t>
  </si>
  <si>
    <t>RUBIA FLEET HD 300 20W50 3B5L   TOT   AE</t>
  </si>
  <si>
    <t>QUARTZ 9000 5W40         12B1L  TOT   AE</t>
  </si>
  <si>
    <t>QUARTZ 9000 5W40         3B4L   TOT   AE</t>
  </si>
  <si>
    <t>QUARTZ 9000 5W40         3B4L   TOT L AE</t>
  </si>
  <si>
    <t>ELFMATIC DIII MV         12B1L  ELF   AE</t>
  </si>
  <si>
    <t>QUARTZ 9000FUT.FGC 5W30  3B5L   TOT  1AE</t>
  </si>
  <si>
    <t>QUARTZ 9000 5W40         20LJ   TOT  1SG</t>
  </si>
  <si>
    <t>QUARTZ 9000 5W40         3B5L   TOT  1SG</t>
  </si>
  <si>
    <t>RUBIA FLEET HD100 SAE 40 18LP   TOT   SG</t>
  </si>
  <si>
    <t>RUBIA FLEET HD100 SAE10W FXTANK TOT   SG</t>
  </si>
  <si>
    <t>QUARTZ 3000 GAS SG 20W50 3B4L   TOT   SG</t>
  </si>
  <si>
    <t>PERFO HDX 200 SAE 10W    18LP   ELF   SG</t>
  </si>
  <si>
    <t>PERFO HDX 200 SAE 30     18LP   ELF   SG</t>
  </si>
  <si>
    <t>PERFO HDX 200 SAE 10W    20LJ   ELF   SG</t>
  </si>
  <si>
    <t>PERFO HDX 200 SAE 30     20LJ   ELF   SG</t>
  </si>
  <si>
    <t>RUBIA FLEET HD 300 20W50 3B4L   TOT   SG</t>
  </si>
  <si>
    <t>PERFO HDX 200 20W50      3B5L   ELF   SG</t>
  </si>
  <si>
    <t>HI-PERF 2T 500           12B08L TOT   SG</t>
  </si>
  <si>
    <t>PERFO HDX 500 15W40      20LJ   ELF   SG</t>
  </si>
  <si>
    <t>HBF 3                    12B1L  TOT   SG</t>
  </si>
  <si>
    <t>COOLELF AUTO SUPRA -26°C 12B1L  TOT   SG</t>
  </si>
  <si>
    <t>COOLELF AUTO SUPRA -26°C 3B4L   TOT   SG</t>
  </si>
  <si>
    <t>PROSYLVA CHAIN EXTREM    1000L  TOT   SG</t>
  </si>
  <si>
    <t>STAR TRANS 80W110        1000L  TOT   SG</t>
  </si>
  <si>
    <t>STAR MAX FE 10W30        20LJ   TOT   SG</t>
  </si>
  <si>
    <t>PERF. PRO 800 10W40      20LJ   ELF   SG</t>
  </si>
  <si>
    <t>RUBIA TIR 7400 10W40     FXTANK TOT   SG</t>
  </si>
  <si>
    <t>PERFO HDX 200 20W50      25LJ   ELF   SG</t>
  </si>
  <si>
    <t>QUARTZ 4000 SM 10W40     3B4L   TOT   SG</t>
  </si>
  <si>
    <t>PERF. PRO 800 10W40      18LP   ELF   SG</t>
  </si>
  <si>
    <t>FLUIDMATIC CVT MV        12B1L  TOT   SG</t>
  </si>
  <si>
    <t>FLUIDMATIC DIII MV       3B5L   TOT  1SG</t>
  </si>
  <si>
    <t>ELFMATIC DIII MV         18LP   ELF   SG</t>
  </si>
  <si>
    <t>RUBIA TIR 7400 10W40     1000L  TOT   SG</t>
  </si>
  <si>
    <t>CAPRANO TC 40            208L   TOT   SG</t>
  </si>
  <si>
    <t>PERFO HDX 500 15W40      208L   ELF   SG</t>
  </si>
  <si>
    <t>PROSYLVA CHAIN EXTREM    208L   TOT   SG</t>
  </si>
  <si>
    <t>HI-PERF 2T 500           208L   TOT  1SG</t>
  </si>
  <si>
    <t>PERFO HDX 200 SAE 40     3B5L   ELF  3SG</t>
  </si>
  <si>
    <t>EVOL. 900 FT 5W50        3B5L   ELF  3SG</t>
  </si>
  <si>
    <t>MOTO 4 ROADSTAR 10W40    3B4L   ELF  2SG</t>
  </si>
  <si>
    <t>MOTO 2 GOLD              12B1L  ELF  2SG</t>
  </si>
  <si>
    <t>MOLYGRAPHITE 10W30       3B4L   ELF  1SG</t>
  </si>
  <si>
    <t>MOLYGRAPHITE 15W40       3B5L   ELF  2SG</t>
  </si>
  <si>
    <t>GRAPHOLIA MS 15W40       3B5L   ELF  2SG</t>
  </si>
  <si>
    <t>SUPER SPORTI ADV 15W50   3B4L   ELF   SG</t>
  </si>
  <si>
    <t>QUARTZ 5000FUT.GF5 10W30 5B3L   TOT   SG</t>
  </si>
  <si>
    <t>EVOL. 500 FTX 10W30      5B3L   ELF   SG</t>
  </si>
  <si>
    <t>TRANSTEC 5 80W90         3B5L   TOT  1SG</t>
  </si>
  <si>
    <t>PROSYLVA CHAIN EXTREM    20LJ   TOT   SG</t>
  </si>
  <si>
    <t>QUARTZ 9000FUT.GF5 5W20  3B4L   TOT   SG</t>
  </si>
  <si>
    <t>RUBIA TIR 7400 10W40     18LP   TOT   SG</t>
  </si>
  <si>
    <t>MOTOR OIL FS 0W20 SN/GF5 3B5L   NIS   SG</t>
  </si>
  <si>
    <t>TRAX. AXLE 8 FE 75W140   20LJ   TOT   SG</t>
  </si>
  <si>
    <t>QUARTZ D.5000 CI-4 15W40 12B1L  TOT   SG</t>
  </si>
  <si>
    <t>HI-PERF 4T 300 20W50(SF) 12B08L TOT   SG</t>
  </si>
  <si>
    <t>4T MAX 20W50             12B08L ELF  1SG</t>
  </si>
  <si>
    <t>PERF. PRO 1000 10W30     20LJ   ELF   SG</t>
  </si>
  <si>
    <t>QUARTZ 5000FUT.GF5 5W30  3B4L   TOT   SG</t>
  </si>
  <si>
    <t>COOLELF AUTO SUP-37°(N)  3B4L   TOT   SG</t>
  </si>
  <si>
    <t>QUARTZ INEO C3 5W30      12B1L  TOT   SG</t>
  </si>
  <si>
    <t>QUARTZ INEO C3 5W30      3B4L   TOT   SG</t>
  </si>
  <si>
    <t>RUBIA FLEET HD 500 15W40 3B5L   TOT  3SG</t>
  </si>
  <si>
    <t>RUBIA FLEET HD 500 15W40 12B1L  TOT  1SG</t>
  </si>
  <si>
    <t>PERFO HDX 300 20W50      25LJ   ELF  1SG</t>
  </si>
  <si>
    <t>PERFO HDX 300 15W40      1000L  ELF  1SG</t>
  </si>
  <si>
    <t>PERFO HDX 300 15W40      20LJ   ELF  1SG</t>
  </si>
  <si>
    <t>PERFO HDX 300 15W40      3B4L   ELF  1SG</t>
  </si>
  <si>
    <t>QUARTZ 9000 FUT.XT 5W30  3B4L   TOT   SG</t>
  </si>
  <si>
    <t>QUARTZ 9000 FUT.XT 5W30  12B1L  TOT   SG</t>
  </si>
  <si>
    <t>QUARTZ 9000FUT.XT 5W20   3B4L   TOT   SG</t>
  </si>
  <si>
    <t>QUARTZ 9000FUT.GF5 5W30  5B3L   TOT   SG</t>
  </si>
  <si>
    <t>QUARTZ INEO ECS 5W30     12B1L  TOT  1SG</t>
  </si>
  <si>
    <t>AZOLLA ZS 46             3B5L   TOT  1SG</t>
  </si>
  <si>
    <t>HI-PERF 2T 900           12B1L  TOT   SG</t>
  </si>
  <si>
    <t>GRAKOTE FLUID            12,5K  TLG</t>
  </si>
  <si>
    <t>ORIG OIL ULTRA PLUS 5W30 ISTK   MAZ   SG</t>
  </si>
  <si>
    <t>QUARTZ 9000 ENERGY 0W40  18B1L  TOT  1SG</t>
  </si>
  <si>
    <t>QUARTZ 9000 ENERGY 0W40  4B4L   TOT  1SG</t>
  </si>
  <si>
    <t>COPAL OGL 1              180K   TOT T AE</t>
  </si>
  <si>
    <t>COPAL OGL 1              18K    TOT T AE</t>
  </si>
  <si>
    <t>COPAL OGL 2              180K   TOT T AE</t>
  </si>
  <si>
    <t>EVOL. FULLTECH R 5W30    208L   ELF C</t>
  </si>
  <si>
    <t>EVOL. R-TECH ELITE 5W30  208L   ELF C</t>
  </si>
  <si>
    <t>LONGEVIA BZV ECO 75W80   208L   RET C1</t>
  </si>
  <si>
    <t>LONGEVIA TC ECO 80W90    208L   RET C1</t>
  </si>
  <si>
    <t>EVOL. 300 CNG 20W50      25LJ   ELF 2 SG</t>
  </si>
  <si>
    <t>FLUIDMATIC SYN T295      208L   TOT C</t>
  </si>
  <si>
    <t>FLUIDMATIC SYN T295      60L    TOT C</t>
  </si>
  <si>
    <t>TRANS. GEAR 9 FE 75W80   20LJ   TOT   SG</t>
  </si>
  <si>
    <t>TRANS. GEAR 9 FE 75W80   208L   TOT   SG</t>
  </si>
  <si>
    <t>QUARTZ INEO X.LL 0W20    60L    TOT C</t>
  </si>
  <si>
    <t>RUBIA WORKS 3000 10W40   1000L  TOT W</t>
  </si>
  <si>
    <t>QUARTZ INEO RACING 10W60 12B1L  TOT C</t>
  </si>
  <si>
    <t>GEN OIL ULTRA PLUS 5W30  FXTANK MAZ   SG</t>
  </si>
  <si>
    <t>ORITES TW 350 A          200L   TOT   KR</t>
  </si>
  <si>
    <t>QUARTZ INEO FGO 5W40     60L    TOT C</t>
  </si>
  <si>
    <t>QUARTZ INEO FGO 5W40     208L   TOT C</t>
  </si>
  <si>
    <t>AURELIA TI 4020          FXTANK MAR  1SG</t>
  </si>
  <si>
    <t>AURELIA TI 3020          FXTANK MAR   SG</t>
  </si>
  <si>
    <t>DACNIS SH 46             1000L  TOT C</t>
  </si>
  <si>
    <t>QUARTZ 7000FUT.GF5 5W30  3B4L   TOT   AE</t>
  </si>
  <si>
    <t>RUBIA FLEET HD100 SAE 50 3B5L   TOT   SG</t>
  </si>
  <si>
    <t>PRESLIA 32               FXTANK TOT   SG</t>
  </si>
  <si>
    <t>PNEUMA 320               20LJ   TOT   SG</t>
  </si>
  <si>
    <t>QUARTZ D.9000 CI-4 5W30  FXTANK TOT   SG</t>
  </si>
  <si>
    <t>EVOL. DIESEL 700 10W30   3B61L  ELF   TH</t>
  </si>
  <si>
    <t>EVOL. DIESEL 700 10W40   3B61L  ELF P TH</t>
  </si>
  <si>
    <t>QUARTZ D.9000 CI-4 5W30  3B61L  TOT   TH</t>
  </si>
  <si>
    <t>QUARTZ D.7000 CI-4 10W30 3B61L  TOT   TH</t>
  </si>
  <si>
    <t>RUBIA FLEET HD 500 15W40 3B61L  TOT  1TH</t>
  </si>
  <si>
    <t>COILPACK KO 12           208L   TXL C</t>
  </si>
  <si>
    <t>LYRAN C 100 B            208L   TOT C</t>
  </si>
  <si>
    <t>MULTIS COMPLEX EP 1      180K   TOT T AE</t>
  </si>
  <si>
    <t>AZOLLA AF 100            1000L  TOT   SG</t>
  </si>
  <si>
    <t>AZOLLA AF 100            208L   TOT   SG</t>
  </si>
  <si>
    <t>AZOLLA AF 100            20LJ   TOT   SG</t>
  </si>
  <si>
    <t>FF GET TR DCT-1          208L   TOT C</t>
  </si>
  <si>
    <t>QUARTZ 3500 SUPER 20W50  24B1L  TOT  2SG</t>
  </si>
  <si>
    <t>QUARTZ 3500 SUPER 20W50  4B5L   TOT  2SG</t>
  </si>
  <si>
    <t>COILPACK KO 11           208L   TXL C</t>
  </si>
  <si>
    <t>SPIRIT MS 5000           210L   TOT   GB</t>
  </si>
  <si>
    <t>TIXO STAINLESS CO 22     208L   TXL C</t>
  </si>
  <si>
    <t>TIXO STAINLESS CO 22     20L    TXL C</t>
  </si>
  <si>
    <t>TIXO STAINLESS CO +22    208L   TXL C</t>
  </si>
  <si>
    <t>TIXO STAINLESS CO +22    20L    TXL C</t>
  </si>
  <si>
    <t>AURELIA TI 3030          1000L  MAR E SG</t>
  </si>
  <si>
    <t>AURELIA TI 3040          1000L  MAR E SG</t>
  </si>
  <si>
    <t>AURELIA TI 4030          1000L  MAR E SG</t>
  </si>
  <si>
    <t>AURELIA TI 4040          1000L  MAR E SG</t>
  </si>
  <si>
    <t>AURELIA TI 4055          1000L  MAR E SG</t>
  </si>
  <si>
    <t>AURELIA TI 3020          1000L  MAR E SG</t>
  </si>
  <si>
    <t>AURELIA TI 4020          1000L  MAR E SG</t>
  </si>
  <si>
    <t>QUARTZ INEO X.EC5 0W20   208L   TOT C</t>
  </si>
  <si>
    <t>RUBIA GAS 5M 15W40       1000L  TOT   SG</t>
  </si>
  <si>
    <t>DISOLA M 3015            1000L  MAR E SG</t>
  </si>
  <si>
    <t>DISOLA M 4015            1000L  MAR E SG</t>
  </si>
  <si>
    <t>ATLANTA MARINE D 3005    1000L  MAR E SG</t>
  </si>
  <si>
    <t>FLUOSTAR H2 PLUS         10T08K TLG C</t>
  </si>
  <si>
    <t>TRAX. AXLE 8 85W140      FXTANK TOT   SG</t>
  </si>
  <si>
    <t>TALUSIA HR 140           205L   MAR  1SG</t>
  </si>
  <si>
    <t>5140SDD_H_SG             PGEN         SG</t>
  </si>
  <si>
    <t>MAR 140                  205L   MAR  1SG</t>
  </si>
  <si>
    <t>MAR 140                  FXTANK MAR  1SG</t>
  </si>
  <si>
    <t>MAR 140                  ISTK   MAR  1SG</t>
  </si>
  <si>
    <t>CK12HAA_H_SG             PGEN         SG</t>
  </si>
  <si>
    <t>CARTER EP 1200           1000L  TOT   SG</t>
  </si>
  <si>
    <t>TALUSIA UNIVERSAL        ISTK   MAR  1SG</t>
  </si>
  <si>
    <t>CARTER EP 1200           208L   TOT   SG</t>
  </si>
  <si>
    <t>DYNATRANS AC 10W         1000L  TOT   RU</t>
  </si>
  <si>
    <t>RUBIA WORKS 1000 15W40   1000L  TOT   RU</t>
  </si>
  <si>
    <t>MOTOR OIL SS 10W40 A3/B4 208L   NIS M1SG</t>
  </si>
  <si>
    <t>TRAX. GEAR 6 75W80       12B1L  TOT C</t>
  </si>
  <si>
    <t>CARTER SH 3200           208L   TOT   FR</t>
  </si>
  <si>
    <t>MOTO 4 ROADSTAR 10W40    208L   ELF  2SG</t>
  </si>
  <si>
    <t>MULTIS MINE 680-1        18K    TOT T AE</t>
  </si>
  <si>
    <t>3015MEE_H_SG             PGEN         SG</t>
  </si>
  <si>
    <t>4015MGG_H_SG             PGEN         SG</t>
  </si>
  <si>
    <t>DISOLA M 3015            1000L  MAR  1SG</t>
  </si>
  <si>
    <t>DISOLA M 3015            205L   MAR  1SG</t>
  </si>
  <si>
    <t>DISOLA M 3015            FXTANK MAR  1SG</t>
  </si>
  <si>
    <t>DISOLA M 4015            1000L  MAR  1SG</t>
  </si>
  <si>
    <t>DISOLA M 4015            205L   MAR  1SG</t>
  </si>
  <si>
    <t>DISOLA M 4015            FXTANK MAR  1SG</t>
  </si>
  <si>
    <t>MULTIS COMPLEX XHV2 MOLY 50K    TOT C</t>
  </si>
  <si>
    <t>MULTIS COMPLEX XHV2 MOLY 24T04K TOT C</t>
  </si>
  <si>
    <t>GRAFOLOG 1278 S          18K    TLG C</t>
  </si>
  <si>
    <t>GRAFOLOG 1278 S          50K    TLG C</t>
  </si>
  <si>
    <t>ESTAR 250 SUPER PLUS     190K   TLG C</t>
  </si>
  <si>
    <t>EVOL. 500 FTX 10W30      5B3L   ELF   AE</t>
  </si>
  <si>
    <t>QUARTZ 4000 SM 10W30     5B3L   TOT   AE</t>
  </si>
  <si>
    <t>QUARTZ 5000FUT.GF5 10W30 5B3L   TOT   AE</t>
  </si>
  <si>
    <t>QUARTZ 9000FUT.GF5 5W30  5B3L   TOT   AE</t>
  </si>
  <si>
    <t>QUARTZ 9000FUT.GF6 5W30  20LJ   TOT   SG</t>
  </si>
  <si>
    <t>EVOL. 900 USX 5W30       3B5L   ELF   SG</t>
  </si>
  <si>
    <t>QUARTZ INEO C4 5W30      208L   TOT C</t>
  </si>
  <si>
    <t>HYDRANSAFE HFC-E  68     200K   TOT C</t>
  </si>
  <si>
    <t>HYDRANSAFE HFC-E  68     1000K  TOT C</t>
  </si>
  <si>
    <t>MOTO 4 20W40             24B07LMELF P SG</t>
  </si>
  <si>
    <t>TRANSTEC 4 80W90         12B1L  TOT   IN</t>
  </si>
  <si>
    <t>TRANSELF NFX SAE 75W     208L   ELF C</t>
  </si>
  <si>
    <t>TRANSELF NFX SAE 75W     60L    ELF C</t>
  </si>
  <si>
    <t>TRANSELF NFX SAE 75W     20L    ELF C</t>
  </si>
  <si>
    <t>TRANSELF NFX SAE 75W     3B5L   ELF C</t>
  </si>
  <si>
    <t>WO VG 15                 208L   TOT   KR</t>
  </si>
  <si>
    <t>WO VG 15                 1000L  TOT   KR</t>
  </si>
  <si>
    <t>WO VG 68                 208L   TOT   KR</t>
  </si>
  <si>
    <t>WO VG 68                 1000L  TOT   KR</t>
  </si>
  <si>
    <t>WO VG 100                208L   TOT   KR</t>
  </si>
  <si>
    <t>EQUIVIS AF 46            208L   TOT   SG</t>
  </si>
  <si>
    <t>NATERIA MWX 40           1000L  TOT X</t>
  </si>
  <si>
    <t>NATERIA MX 40            208L   TOT   SG</t>
  </si>
  <si>
    <t>DYNATRANS ACX 50         FXTANK TOT   SG</t>
  </si>
  <si>
    <t>POWERLUBE TRANS. 50      200L   TMB  2SG</t>
  </si>
  <si>
    <t>DYNATRANS ACX 60         FXTANK TOT   SG</t>
  </si>
  <si>
    <t>QUARTZ 7000 SN 10W40     FXTANK TOT   SG</t>
  </si>
  <si>
    <t>MOLYGRAPHITE 15W40       ISTK   ELF S SG</t>
  </si>
  <si>
    <t>FINAVESTAN A 80 B        208L   TOT   SG</t>
  </si>
  <si>
    <t>FINAVESTAN A 80 B        1000L  TOT   SG</t>
  </si>
  <si>
    <t>FINAVESTAN A 360 B       208L   TOT   SG</t>
  </si>
  <si>
    <t>FINAVESTAN A 360 B       1000L  TOT   SG</t>
  </si>
  <si>
    <t>FINAVESTAN A 520 B       208L   TOT   SG</t>
  </si>
  <si>
    <t>MULTIS MINE OGL 1        180K   TOT T AE</t>
  </si>
  <si>
    <t>FLUOLOG K 400            10T08K TLG</t>
  </si>
  <si>
    <t>RUBIA TIR 7400 FE 10W30  3B5L   TOT C1</t>
  </si>
  <si>
    <t>ISOVOLTINE P2            208L   TOT   KR</t>
  </si>
  <si>
    <t>OSYRIS DWY 5000          20L    TOT C</t>
  </si>
  <si>
    <t>OSYRIS DWY 5000          208L   TOT C</t>
  </si>
  <si>
    <t>CARTER EP 1200           1000L  TOT W</t>
  </si>
  <si>
    <t>CARTER EP 1200           208L   TOT C</t>
  </si>
  <si>
    <t>MULTIS EP 2 SPRAY        12S04L TOT C</t>
  </si>
  <si>
    <t>COPAL SPRAY              12S04L TOT Z</t>
  </si>
  <si>
    <t>MULTIS MINE 680-1.5      180K   TOT T AE</t>
  </si>
  <si>
    <t>AERO DM 15W50            12B1L  TOT C1</t>
  </si>
  <si>
    <t>AERO D 100               12B1L  TOT C1</t>
  </si>
  <si>
    <t>ORIG OIL ULTRA PLUS 5W30 ISTK   MAZ  1SG</t>
  </si>
  <si>
    <t>GEN OIL ULTRA PLUS 5W30  FXTANK MAZ  1SG</t>
  </si>
  <si>
    <t>EMBREAK 2W6975           20LJ   NEU   SG</t>
  </si>
  <si>
    <t>ANTIMOUSSE PC 1244       20LJ   NEU   SG</t>
  </si>
  <si>
    <t>BLUESIL FLD  47V12500    18LP   NEU   SG</t>
  </si>
  <si>
    <t>MULTIS MINE 680-2        180K+L TOT C</t>
  </si>
  <si>
    <t>QUARTZ 8000FUT.GF6 0W20  5B3L   TOT   AE</t>
  </si>
  <si>
    <t>NEVASTANE CHAIN OIL SPR  12S04L TOT Z</t>
  </si>
  <si>
    <t>QUARTZ 9000FUT.GF5 5W30  3B4L   TOT   AE</t>
  </si>
  <si>
    <t>QUARTZ 8000 5W40         3B4L   TOT   AE</t>
  </si>
  <si>
    <t>AZOLLA ZS 68             ISTK   TOT S SG</t>
  </si>
  <si>
    <t>COPAL TRUCK FW           18K    TOT C</t>
  </si>
  <si>
    <t>RUBIA FLEET HD100 SAE10W FXTANK TOT  1SG</t>
  </si>
  <si>
    <t>WR 1000                  208L   TOT C</t>
  </si>
  <si>
    <t>RUBIA TIR 7400 10W40     FXTANK TOT  1SG</t>
  </si>
  <si>
    <t>NEVASTANE XS 220 SPRAY   12S04L TOT Z</t>
  </si>
  <si>
    <t>NEVASTANE LUBE SPRAY     12S04L TOT Z</t>
  </si>
  <si>
    <t>CARTER SH 3200           208L   TOT C</t>
  </si>
  <si>
    <t>FF GET TR DCT-1 (RNLT)   208L   TOT C</t>
  </si>
  <si>
    <t>HYDRANSAFE HFA S7        200K   TOT C</t>
  </si>
  <si>
    <t>CARTER OGL 600 SM        170K   TOT C</t>
  </si>
  <si>
    <t>BIOMULTIS EP 0           180K   TOT C</t>
  </si>
  <si>
    <t>TRANSTEC 4 85W140        ISTK   TOT   SG</t>
  </si>
  <si>
    <t>FF GWM TR GL-4 75W80     208L   TOT   SG</t>
  </si>
  <si>
    <t>G7580MM_H_SG             PGEN         SG</t>
  </si>
  <si>
    <t>FF COG TR SYN FE 75W90   208L   TOT   SG</t>
  </si>
  <si>
    <t>COOLELF AUTO SUPRA -37°C 1000L  TOT   MY</t>
  </si>
  <si>
    <t>COOLELF AUTO SUPRA -37ｰC 20L    TOT   MY</t>
  </si>
  <si>
    <t>COOLELF AUTO SUPRA -37ｰC 12B1L  TOT   MY</t>
  </si>
  <si>
    <t>RUBIA FLEET HD100 SAE 40 12B1L  TOT   SG</t>
  </si>
  <si>
    <t>RUBIA FLEET HD100 SAE 40 208L   TOT   SG</t>
  </si>
  <si>
    <t>FF NIS EN C3 5W30        FLBAG  NIS   SG</t>
  </si>
  <si>
    <t>MOTOR OIL FS 5W30 C3     208L   NIS   SG</t>
  </si>
  <si>
    <t>MOTOR OIL FS 5W30 C3     3B5L   NIS   SG</t>
  </si>
  <si>
    <t>MOTOR OIL FS 5W30 C3     12B1L  NIS   SG</t>
  </si>
  <si>
    <t>FF NIS EN GF6A EU7 0W20  FLBAG  NIS   SG</t>
  </si>
  <si>
    <t>QUARTZ INEO R-PLUS 5W30  208L   TOT C</t>
  </si>
  <si>
    <t>HYDRANSAFE HFC-E 46      200K   TOT C</t>
  </si>
  <si>
    <t>ORITES DS 270            200K   TOT   SG</t>
  </si>
  <si>
    <t>PRESLIA 32               200L   TOT   KR</t>
  </si>
  <si>
    <t>PRESLIA 32               208L   TOT   KR</t>
  </si>
  <si>
    <t>SERIOLA 32               200L   TOT   KR</t>
  </si>
  <si>
    <t>SERIOLA 32               208L   TOT   KR</t>
  </si>
  <si>
    <t>QUARTZ 7000FUT.GF6 5W20  208L   TOT   KR</t>
  </si>
  <si>
    <t>LUNARIA K LT 68          200L   TOT   KR</t>
  </si>
  <si>
    <t>400GMTT_H_SG             PGEN         SG</t>
  </si>
  <si>
    <t>GLACELF AUTO SUPRA       1000L  TOT   MY</t>
  </si>
  <si>
    <t>QUARTZ 9000 X.F.XT 0W16  208L   TOT C</t>
  </si>
  <si>
    <t>QUARTZ 9000 X.F.XT 0W16  12B1L  TOT C</t>
  </si>
  <si>
    <t>FLUIDMATIC DCT-1         12B1L  TOT C</t>
  </si>
  <si>
    <t>FF BMW EN 0W12           1000L  TOT W</t>
  </si>
  <si>
    <t>SPORTI HY 46             208L   ELF   CN</t>
  </si>
  <si>
    <t>SPORTI HY 68             208L   ELF   CN</t>
  </si>
  <si>
    <t>LOGREASE 6000 EP         180K   TLG C</t>
  </si>
  <si>
    <t>MOTOR OIL ST 0W20 C5     3B5L   NIS C</t>
  </si>
  <si>
    <t>BRAKE FLUID              12B1L  NIS C1</t>
  </si>
  <si>
    <t>MOTOR OIL ST 5W30 A5/B5  3B5L   NIS C3</t>
  </si>
  <si>
    <t>RUBIA OPT.1100 HZX 15W40 208L   TOT   SG</t>
  </si>
  <si>
    <t>RUBIA OPT.1100 HZX 10W30 208L   TOT   SG</t>
  </si>
  <si>
    <t>CLASSIC 7 10W40          FXTANK TOT   SG</t>
  </si>
  <si>
    <t>QUARTZ 7000 ENERGY 10W40 FXTANK TOT   SG</t>
  </si>
  <si>
    <t>QUARTZ INEO X.HKRC5 0W20 12B1L  TOT C</t>
  </si>
  <si>
    <t>155MOGG_H_SG             PGEN         SG</t>
  </si>
  <si>
    <t>MULTIS MINE 460-2        180K   TOT T AE</t>
  </si>
  <si>
    <t>RUBIA TIR 7400 HZX 15W40 25L    TOT   SG</t>
  </si>
  <si>
    <t>RUBIA TIR 7400 HZX 15W40 3B5L   TOT   SG</t>
  </si>
  <si>
    <t>TRAX. GEAR 9 SG 75W90    208L   TOT C</t>
  </si>
  <si>
    <t>HI-PERF 2T 700           20LJ   TOT  2SG</t>
  </si>
  <si>
    <t>HI-PERF 2T 500           208L   TOT  2SG</t>
  </si>
  <si>
    <t>CLEAN DIESEL OIL 5W30 C3 208L   NIS   SG</t>
  </si>
  <si>
    <t>MOTO 2 GOLD              12B1L  ELF  3SG</t>
  </si>
  <si>
    <t>NEPTUNA SPEEDER 10W40    3B5L   TOT C</t>
  </si>
  <si>
    <t>QUARTZ INEO X.EC5 0W20   208L   TOT C1</t>
  </si>
  <si>
    <t>QUARTZ INEO X.EC5 0W20   60L    TOT C1</t>
  </si>
  <si>
    <t>QUARTZ INEO X.EC5 0W20   12B1L  TOT C1</t>
  </si>
  <si>
    <t>QUARTZ INEO X.EC5 0W20   3B5L   TOT C1</t>
  </si>
  <si>
    <t>FLUOLOG K 400            20K    TLG   FR</t>
  </si>
  <si>
    <t>MT-XZ GEAR OIL NFX 75W   12B1L  NIS C</t>
  </si>
  <si>
    <t>QUARTZ INEO X.FIRST 0W20 3B5L   TOT C1</t>
  </si>
  <si>
    <t>QUARTZ INEO X.DYN.0W20   12B1L  TOT C1</t>
  </si>
  <si>
    <t>QUARTZ INEO X.LL 0W20    3B5L   TOT C2</t>
  </si>
  <si>
    <t>QUARTZ INEO X.VDR.0W20   3B5L   TOT C1</t>
  </si>
  <si>
    <t>NEPTUNA SPEEDER 25W40    3B5L   TOT C</t>
  </si>
  <si>
    <t>TALUSIA HR 140           FXTANK MAR   SG</t>
  </si>
  <si>
    <t>MULTIS EP 1              180K+L TOT   AE</t>
  </si>
  <si>
    <t>MULTIS EP 2              180K+L TOT   AE</t>
  </si>
  <si>
    <t>AGRISHIFT SYN FE 75W90   3B5L   CLA C1</t>
  </si>
  <si>
    <t>AGRIMOT ULTRATEC 10W40   3B5L   CLA C1</t>
  </si>
  <si>
    <t>AGRISHIFT MT 80W90       3B5L   CLA C1</t>
  </si>
  <si>
    <t>AGRIHYD HVLP-D 46        3B5L   CLA C1</t>
  </si>
  <si>
    <t>AGRIMOT SYNTEC 10W40     3B5L   CLA C1</t>
  </si>
  <si>
    <t>EQUIVIS AF 68            FLBAG  TOT   SG</t>
  </si>
  <si>
    <t>STARPLEX HT2 MEDIUM      18T04K TLG   FR</t>
  </si>
  <si>
    <t>ADBLUE (INCO)            200L   TOT   SG</t>
  </si>
  <si>
    <t>HYDRANSAFE HFC-E 46      1000K  TOT C</t>
  </si>
  <si>
    <t>YYT0FD_H_SG              PGEN         SG</t>
  </si>
  <si>
    <t>YYT0FC_H_SG              PGEN         SG</t>
  </si>
  <si>
    <t>TIXO STAINLESS CO +32    208L   TXL   SG</t>
  </si>
  <si>
    <t>JET MARINE VERTE         18K    TOT C</t>
  </si>
  <si>
    <t>FF DRF EV 1              208L   TOT C</t>
  </si>
  <si>
    <t>MISOLA ASC 220           1000L  TOT   SG</t>
  </si>
  <si>
    <t>WR 1000                  1000L  TOT W</t>
  </si>
  <si>
    <t>CARTER EP 680            1000L  TOT   SG</t>
  </si>
  <si>
    <t>GRAFOLOG H 1             18K    TLG C</t>
  </si>
  <si>
    <t>TRACTELF NG              208L   ELF   SG</t>
  </si>
  <si>
    <t>TRACTELF NG              20LJ   ELF   SG</t>
  </si>
  <si>
    <t>CERAN LT VWG             18K    TOT C</t>
  </si>
  <si>
    <t>MOTOR OIL FS 5W30 C3     3B5L   NIS  1SG</t>
  </si>
  <si>
    <t>MOTOR OIL FS 5W30 C3     208L   NIS  1SG</t>
  </si>
  <si>
    <t>COOLELF HD N-OAT         1000L  TOT   MY</t>
  </si>
  <si>
    <t>GEAR FLUID 550           18K    TLG C</t>
  </si>
  <si>
    <t>ORIGINAL OIL SUPR-X 0W20 12B1L  MAZ   CN</t>
  </si>
  <si>
    <t>RA00_H_SG01              PGEN         SG</t>
  </si>
  <si>
    <t>YYT0FA_H_SG              PGEN         SG</t>
  </si>
  <si>
    <t>TIXO STAINLESS CO 32     208L   TXL   SG</t>
  </si>
  <si>
    <t>YYT0FB_H_SG              PGEN         SG</t>
  </si>
  <si>
    <t>TIXO STAINLESS 46        208L   TXL   SG</t>
  </si>
  <si>
    <t>ESTAR 4030 HT            18K    TLG</t>
  </si>
  <si>
    <t>GEARLOG P                18K    TLG C</t>
  </si>
  <si>
    <t>GEARLOG P                50K    TLG C</t>
  </si>
  <si>
    <t>GEARLOG P                180K   TLG C</t>
  </si>
  <si>
    <t>MOTOR OIL C2|C3 5W30     20LJ   MIT   SG</t>
  </si>
  <si>
    <t>GLACEOL RX+B2 35/65 YF04 215L   ELF   BE</t>
  </si>
  <si>
    <t>MOTOR OIL A3/B4 10W40    20L    MIT   SG</t>
  </si>
  <si>
    <t>MULTIS MINE OGL 1        180K   TOT C</t>
  </si>
  <si>
    <t>QUARTZ 7000 10W40 (SN)   20LBIB TOT C</t>
  </si>
  <si>
    <t>LOGREASE 1900 EP         180K   TLG C</t>
  </si>
  <si>
    <t>QUARTZ INEO FIRST 0W30   20LBIB TOT C</t>
  </si>
  <si>
    <t>QUARTZ INEO L LIFE 5W30  20LBIB TOT C</t>
  </si>
  <si>
    <t>QUARTZ INEO ECS 5W30     20LBIB TOT C</t>
  </si>
  <si>
    <t>QUARTZ 5000 15W40        20LBIB TOT C</t>
  </si>
  <si>
    <t>QUARTZ INEO MC3 5W30     20LBIB TOT C</t>
  </si>
  <si>
    <t>GLACELF AUTO SUPRA       208L   TOT   SG</t>
  </si>
  <si>
    <t>GLACELF AUTO SUPRA       20LJ   TOT  1SG</t>
  </si>
  <si>
    <t>EQUIVIS ZS 15            208L   TOT   KR</t>
  </si>
  <si>
    <t>ORITES TW 260            200L   TOT   KR</t>
  </si>
  <si>
    <t>LISSOLFIX APZ 2090       FXTANK TXL   SG</t>
  </si>
  <si>
    <t>LISSOLFIX APZ 2190       208L   TXL   SG</t>
  </si>
  <si>
    <t>BIOMULTIS XHV 2          18K    TOT C</t>
  </si>
  <si>
    <t>LISSOLFIX APZ 2190       1000L  TXL   SG</t>
  </si>
  <si>
    <t>LISSOLFIX APZ 2190       FXTANK TXL   SG</t>
  </si>
  <si>
    <t>YYT0DP_H_SG              PGEN         SG</t>
  </si>
  <si>
    <t>LISSOLFIX APZ 2080       208L   TXL   SG</t>
  </si>
  <si>
    <t>LISSOLFIX APZ 2080       1000L  TXL   SG</t>
  </si>
  <si>
    <t>LISSOLFIX APZ 2080       FXTANK TXL   SG</t>
  </si>
  <si>
    <t>LISSOLFIX APZ 2180       208L   TXL   SG</t>
  </si>
  <si>
    <t>LISSOLFIX APZ 2180       1000L  TXL   SG</t>
  </si>
  <si>
    <t>LISSOLFIX APZ 2180       FXTANK TXL   SG</t>
  </si>
  <si>
    <t>LISSOLFIX APZ 2050       208L   TXL   SG</t>
  </si>
  <si>
    <t>ACTISEAL FF              250K   TLN   FR</t>
  </si>
  <si>
    <t>TALUSIA LS 25            205L   MAR   KR</t>
  </si>
  <si>
    <t>ACTISEAL PS1             250K   TLN   FR</t>
  </si>
  <si>
    <t>ACTISEAL MB              250K   TLN   FR</t>
  </si>
  <si>
    <t>CERAN XM 220 MOLY (LS)   24T042KTOT C</t>
  </si>
  <si>
    <t>UT8011BB_H_SG            PGEN         SG</t>
  </si>
  <si>
    <t>STARPLEX HT 2 HEAVY      6C1K   TLG C</t>
  </si>
  <si>
    <t>STARPLEX HT 2 HEAVY      18K    TLG C</t>
  </si>
  <si>
    <t>NATERIA MWX 40           FLBAG  TOT   SG</t>
  </si>
  <si>
    <t>SKF VL-GLE               180K   SKF C</t>
  </si>
  <si>
    <t>MULTIS HP 2 MOLY EXTRA   180K   TOT   AE</t>
  </si>
  <si>
    <t>MULTIS HP 2 MOLY         180K   TOT   AE</t>
  </si>
  <si>
    <t>LISSOLFIX APZ 2290       208L   TXL   SG</t>
  </si>
  <si>
    <t>LISSOLFIX APZ 2290       1000L  TXL   SG</t>
  </si>
  <si>
    <t>COILPACK EM 03 V2        1000L  TXL W</t>
  </si>
  <si>
    <t>POWERLUBE TRANS. 50      200L   TMB T SG</t>
  </si>
  <si>
    <t>UT500CC_H_SG_A           PGEN         SG</t>
  </si>
  <si>
    <t>DYNATRANS ACX 50         1000L  TOT T SG</t>
  </si>
  <si>
    <t>DYNATRANS ACX 50         208L   TOT T SG</t>
  </si>
  <si>
    <t>DYNATRANS ACX 50         20LJ   TOT T SG</t>
  </si>
  <si>
    <t>DYNATRANS ACX 50         FXTANK TOT T SG</t>
  </si>
  <si>
    <t>TRACTELF KTR4 50         208L   ELF T SG</t>
  </si>
  <si>
    <t>UT600CC_H_SG_A           PGEN         SG</t>
  </si>
  <si>
    <t>DYNATRANS ACX 60         1000L  TOT T SG</t>
  </si>
  <si>
    <t>DYNATRANS ACX 60         208L   TOT T SG</t>
  </si>
  <si>
    <t>DYNATRANS ACX 60         FXTANK TOT T SG</t>
  </si>
  <si>
    <t>POWERLUBE TRANS. 30      200L   TMB T SG</t>
  </si>
  <si>
    <t>UT100EE_H_SG_A           PGEN         SG</t>
  </si>
  <si>
    <t>DYNATRANS ACX 10W        1000L  TOT T SG</t>
  </si>
  <si>
    <t>DYNATRANS ACX 10W        20LJ   TOT T SG</t>
  </si>
  <si>
    <t>DYNATRANS ACX 10W        FXTANK TOT T SG</t>
  </si>
  <si>
    <t>DYNATRANS ACX 10W        208L   TOT T SG</t>
  </si>
  <si>
    <t>TRACTELF KTR4 10W        208L   ELF T SG</t>
  </si>
  <si>
    <t>UT300CC_H_SG _A          PGEN         SG</t>
  </si>
  <si>
    <t>DYNATRANS ACX 30         208L   TOT T SG</t>
  </si>
  <si>
    <t>DYNATRANS ACX 30         20LJ   TOT T SG</t>
  </si>
  <si>
    <t>DYNATRANS ACX 30         FXTANK TOT T SG</t>
  </si>
  <si>
    <t>DYNATRANS ACX 30         1000L  TOT T SG</t>
  </si>
  <si>
    <t>TRACTELF KTR4 30         208L   ELF T SG</t>
  </si>
  <si>
    <t>CK150TT_H_SG             PGEN         SG</t>
  </si>
  <si>
    <t>CK100NN_H_SG             PGEN         SG</t>
  </si>
  <si>
    <t>CK320AC_H_SG             PGEN         SG</t>
  </si>
  <si>
    <t>CK460VV_H_SG             PGEN         SG</t>
  </si>
  <si>
    <t>CARTER 320               20LJ   TOT   SG</t>
  </si>
  <si>
    <t>CARTER 460               1000L  TOT   SG</t>
  </si>
  <si>
    <t>CARTER 150               1000L  TOT   SG</t>
  </si>
  <si>
    <t>CARTER 220               1000L  TOT   SG</t>
  </si>
  <si>
    <t>CK068LL_H_SG             PGEN         SG</t>
  </si>
  <si>
    <t>DROSERA MS 220           200L   TOT   KR</t>
  </si>
  <si>
    <t>RUBIA OPT. 3500 FE 5W30  1000L  TOT W</t>
  </si>
  <si>
    <t>RUBIA OPT. 3500 FE 5W30  3B5L   TOT C</t>
  </si>
  <si>
    <t>CK680QQ_H_SG             PGEN         SG</t>
  </si>
  <si>
    <t>AURELIA LNG 40           1000L  MAR   SG</t>
  </si>
  <si>
    <t>QUARTZ INEO X.EC6 0W20   60L    TOT C</t>
  </si>
  <si>
    <t>QUARTZ INEO X.EC6 0W20   12B1L  TOT C</t>
  </si>
  <si>
    <t>LISSOLFIX APZ 2190       172K   TXL   SG</t>
  </si>
  <si>
    <t>LISSOLFIX APZ 2190       827K   TXL   SG</t>
  </si>
  <si>
    <t>LISSOLFIX APZ 2290       172K   TXL   SG</t>
  </si>
  <si>
    <t>LISSOLFIX APZ 2050       172K   TXL   SG</t>
  </si>
  <si>
    <t>CARTER 68                20LJ   TOT   SG</t>
  </si>
  <si>
    <t>LISSOLFIX APZ 2080       172K   TXL   SG</t>
  </si>
  <si>
    <t>LISSOLFIX APZ 2080       827K   TXL   SG</t>
  </si>
  <si>
    <t>LISSOLFIX APZ 2180       827K   TXL   SG</t>
  </si>
  <si>
    <t>LISSOLFIX APZ 2180       172K   TXL   SG</t>
  </si>
  <si>
    <t>F21 40II EXP A           1000L  MAR   SG</t>
  </si>
  <si>
    <t>QUARTZ 9000FUT.XT 5W20   1000L  TOT   SG</t>
  </si>
  <si>
    <t>LUBRILOG S F 14          1C6K   TLG</t>
  </si>
  <si>
    <t>QUARTZ 9000 5W40         1000L  TOT   SG</t>
  </si>
  <si>
    <t>QUARTZ 9000FUT.FGC 5W30  1000L  TOT   SG</t>
  </si>
  <si>
    <t>FLUIDMATIC DVI MV        12B1L  TOT C</t>
  </si>
  <si>
    <t>RUBIA WORKS 5000 FE 5W30 208L   TOT C</t>
  </si>
  <si>
    <t>RUBIA WORKS 5000 FE 5W30 20L    TOT C</t>
  </si>
  <si>
    <t>YYT0_H_SG01              PGEN         SG</t>
  </si>
  <si>
    <t>YYT0_H_SG02              PGEN         SG</t>
  </si>
  <si>
    <t>LISSOLFIX APZ 2290       FLBAG  TXL   SG</t>
  </si>
  <si>
    <t>G8090QQ_H_SG             PGEN         SG</t>
  </si>
  <si>
    <t>TRAX. AXLE 9 80W90       1000L  TOT   SG</t>
  </si>
  <si>
    <t>TRAX. AXLE 9 80W90       208L   TOT   SG</t>
  </si>
  <si>
    <t>RUBIA OPT. 3100 FE 10W30 208L   TOT C</t>
  </si>
  <si>
    <t>RUBIA OPT. 3100 FE 10W30 20L    TOT C</t>
  </si>
  <si>
    <t>TX CO 1350 APZX          208L   TXL C</t>
  </si>
  <si>
    <t>5040MAA_H_SG             PGEN         SG</t>
  </si>
  <si>
    <t>DYNATRANS LSD 80W90      20L    TOT C</t>
  </si>
  <si>
    <t>LISSOLFIX APZ 2050       FLBAG  TXL   SG</t>
  </si>
  <si>
    <t>COOLELF AUTO SUPRA -50°C 1000L  TOT   MY</t>
  </si>
  <si>
    <t>COOLELF AUTO SUPRA -50°C 3B4L   TOT   MY</t>
  </si>
  <si>
    <t>COOLELF AUTO SUPRA -50°C 12B1L  TOT   MY</t>
  </si>
  <si>
    <t>QUARTZ INEO X.EC6 0W20   20LBIB TOT C</t>
  </si>
  <si>
    <t>QUARTZ 8000FUT.GF6 0W20  FXTANK TOT   SG</t>
  </si>
  <si>
    <t>104HDAC_H_SG             PGEN         SG</t>
  </si>
  <si>
    <t>FF CMC EN 5W30 SP        208L   CMC   SG</t>
  </si>
  <si>
    <t>QUARTZ 9000FUT.FGC 5W30  1000L  TOT  1SG</t>
  </si>
  <si>
    <t>QUARTZ 9000 5W40         FXTANK TOT   SG</t>
  </si>
  <si>
    <t>QUARTZ 5000FUT.GF6 10W30 FXTANK TOT   SG</t>
  </si>
  <si>
    <t>DA046DD_H_SG             PGEN         SG</t>
  </si>
  <si>
    <t>DACNIS SH 46             208L   TOT   SG</t>
  </si>
  <si>
    <t>DA032CC_H_SG             PGEN         SG</t>
  </si>
  <si>
    <t>DACNIS LD 32             208L   TOT   SG</t>
  </si>
  <si>
    <t>DACNIS LD 32             20LJ   TOT   SG</t>
  </si>
  <si>
    <t>DA068EE_H_SG             PGEN         SG</t>
  </si>
  <si>
    <t>DACNIS LD 68             20LJ   TOT   SG</t>
  </si>
  <si>
    <t>DACNIS LD 68             208L   TOT   SG</t>
  </si>
  <si>
    <t>HM150BB_H_SG             PGEN         SG</t>
  </si>
  <si>
    <t>AZOLLA AF 150            208L   TOT   SG</t>
  </si>
  <si>
    <t>LOGREASE 6000 EP         170K   TLG C</t>
  </si>
  <si>
    <t>QUARTZ 9000FUT.GF6 0W20  ISTK   TOT   SG</t>
  </si>
  <si>
    <t>QUARTZ 9000FUT.FGC 5W30  FXTANK TOT   SG</t>
  </si>
  <si>
    <t>DA046FF_H_SG             PGEN         SG</t>
  </si>
  <si>
    <t>DACNIS LD 46             208L   TOT   SG</t>
  </si>
  <si>
    <t>DACNIS LD 46             20LJ   TOT   SG</t>
  </si>
  <si>
    <t>DA068DD_H_SG             PGEN         SG</t>
  </si>
  <si>
    <t>DACNIS SH 68             208L   TOT   SG</t>
  </si>
  <si>
    <t>DA032BB_H_SG             PGEN         SG</t>
  </si>
  <si>
    <t>DACNIS SH 32             20LJ   TOT   SG</t>
  </si>
  <si>
    <t>QUARTZ 9000 COG SP 0W20  3B5L   TOT   SG</t>
  </si>
  <si>
    <t>QUARTZ 9000 COG SP 0W20  208L   TOT   SG</t>
  </si>
  <si>
    <t>530PCDH_H_SG             PGEN         SG</t>
  </si>
  <si>
    <t>QUARTZ INEO C3 5W30      12B1L  TOT  1SG</t>
  </si>
  <si>
    <t>QUARTZ INEO C3 5W30      3B4L   TOT  1SG</t>
  </si>
  <si>
    <t>QUARTZ INEO C3 5W30      208L   TOT  1SG</t>
  </si>
  <si>
    <t>EPONA SA 320             205L   MAR   SG</t>
  </si>
  <si>
    <t>EPONA SA 220             205L   MAR   SG</t>
  </si>
  <si>
    <t>103HDBA_H_SG             PGEN         SG</t>
  </si>
  <si>
    <t>STAR MAX GEN 6 FE 10W30  20LJ   TOT   SG</t>
  </si>
  <si>
    <t>104MOUU_H_SG             PGEN         SG</t>
  </si>
  <si>
    <t>HI-PERF4T 700 SC.CE10W40 12B08L TOT   SG</t>
  </si>
  <si>
    <t>HI-PERF4T 700 SC.CE10W40 12B1L  TOT   SG</t>
  </si>
  <si>
    <t>205MOJJ_H_SG             PGEN         SG</t>
  </si>
  <si>
    <t>HI-PERF 4T 500 CE 20W50  12B08L TOT   SG</t>
  </si>
  <si>
    <t>103MOOO_H_SG             PGEN         SG</t>
  </si>
  <si>
    <t>DACNIS VS 46             20LJ   TOT  1SG</t>
  </si>
  <si>
    <t>UT8090BB_H_SG            PGEN         SG</t>
  </si>
  <si>
    <t>DACNIS VS 32             20LJ   TOT  1SG</t>
  </si>
  <si>
    <t>FF GWM EN D2 0W20        FXTANK TOT   SG</t>
  </si>
  <si>
    <t>CLEARNOX                 1000L  TOT   CN</t>
  </si>
  <si>
    <t>RUBIA OPT. 3100 10W40    1000L  TOT   SG</t>
  </si>
  <si>
    <t>RUBIA OPT. 3100 10W40    20LJ   TOT   SG</t>
  </si>
  <si>
    <t>POWERLUBE TRANS. 50      18LP   TMB   SG</t>
  </si>
  <si>
    <t>POWERLUBE TRANS. 30      18LP   TMB   SG</t>
  </si>
  <si>
    <t>POWERLUBE HYDRAULIC 46   18LP   TMB   SG</t>
  </si>
  <si>
    <t>POWERLUBE HYDRAULIC 68   18LP   TMB   SG</t>
  </si>
  <si>
    <t>POWERLUBE HYDRAULIC 100  18LP   TMB   SG</t>
  </si>
  <si>
    <t>M_3040_NSM3_B            PGEN         SG</t>
  </si>
  <si>
    <t>BANOLE EC                FXTANK TOT   SG</t>
  </si>
  <si>
    <t>ATF0II_H_SG              PGEN         SG</t>
  </si>
  <si>
    <t>FLUIDMATIC F TYPE        208L   TOT   SG</t>
  </si>
  <si>
    <t>POWER 25W60              FXTANK TOT   SG</t>
  </si>
  <si>
    <t>POWER 25W60              18LP   TOT   SG</t>
  </si>
  <si>
    <t>CARTER EP 100            20LJ   TOT   SG</t>
  </si>
  <si>
    <t>SPIRIT 3000              210L   TOT   IN</t>
  </si>
  <si>
    <t>SPIRIT 3000              20LP   TOT   IN</t>
  </si>
  <si>
    <t>EQUIVIS ZS 15            20LM   TOT   KR</t>
  </si>
  <si>
    <t>SPIRIT 7000              20LP   TOT   IN</t>
  </si>
  <si>
    <t>SPIRIT 5000              20LP   TOT   IN</t>
  </si>
  <si>
    <t>EQUIVIS AF 68            208L   TOT   SG</t>
  </si>
  <si>
    <t>RUBIA WORKS 5000 10W40   20LJ   TOT   SG</t>
  </si>
  <si>
    <t>YYT0EP_H_SG              PGEN         SG</t>
  </si>
  <si>
    <t>LISSOLFIX APZ 2390       827K   TXL   SG</t>
  </si>
  <si>
    <t>LISSOLFIX APZ 2390       FXTANK TXL   SG</t>
  </si>
  <si>
    <t>CARTER EP 320            20LM Y TOT   SG</t>
  </si>
  <si>
    <t>CARTER EP 220            20LM B TOT   SG</t>
  </si>
  <si>
    <t>CARTER EP 460            20LM G TOT   SG</t>
  </si>
  <si>
    <t>ORIGINAL OIL ULT DPF5W30 208L   MAZ   SG</t>
  </si>
  <si>
    <t>NATERIA MWX 40           1000L  TOT   SG</t>
  </si>
  <si>
    <t>EVOL. 900 USX 5W30       12B1L  ELF  1SG</t>
  </si>
  <si>
    <t>EVOL. 900 USX 5W30       3B4L   ELF  1SG</t>
  </si>
  <si>
    <t>EVOL. 900 USX 5W30       3B5L   ELF  1SG</t>
  </si>
  <si>
    <t>RUBIA WORKS 4000 FE10W30 208L   TOT   SG</t>
  </si>
  <si>
    <t>NATERIA MJ 40            1000L  TOT   SG</t>
  </si>
  <si>
    <t>030PCAD_H_SG             PGEN         SG</t>
  </si>
  <si>
    <t>ORIGINAL OIL SUPDPF 0W30 FXTANK MAZ   SG</t>
  </si>
  <si>
    <t>YYT0_H_SG03              PGEN         SG</t>
  </si>
  <si>
    <t>TIXO W 46                208L   TOT   SG</t>
  </si>
  <si>
    <t>CARTER EP 460            1000L  TOT S SG</t>
  </si>
  <si>
    <t>CARTER EP 320            1000L  TOT S SG</t>
  </si>
  <si>
    <t>CARTER EP 220            1000L  TOT S SG</t>
  </si>
  <si>
    <t>DACNIS 46                208L   TOT   SG</t>
  </si>
  <si>
    <t>DACNIS 46                20LJ   TOT   SG</t>
  </si>
  <si>
    <t>FF GWM EN D1 5W30        FXTANK TOT   SG</t>
  </si>
  <si>
    <t>RUBIA OPT. 3100 10W40    3B5L   TOT   SG</t>
  </si>
  <si>
    <t>DACNIS 32                208L   TOT  1SG</t>
  </si>
  <si>
    <t>DACNIS 32                20LJ   TOT  1SG</t>
  </si>
  <si>
    <t>RUBIA WORKS 5000 10W40   1000L  TOT   SG</t>
  </si>
  <si>
    <t>DACNIS 68                20LJ   TOT  1SG</t>
  </si>
  <si>
    <t>DACNIS 68                208L   TOT  1SG</t>
  </si>
  <si>
    <t>540PCAR_H_SG             PGEN         SG</t>
  </si>
  <si>
    <t>EVOL. 900 FT 5W40        12B1L  ELF   SG</t>
  </si>
  <si>
    <t>EVOL. 900 FT 5W40        3B5L   ELF   SG</t>
  </si>
  <si>
    <t>EVOL. 900 FT 5W40        18LP   ELF   SG</t>
  </si>
  <si>
    <t>EVOL. 900 FT 5W40        208L   ELF   SG</t>
  </si>
  <si>
    <t>RUBIA S 40               BULK   TOT   SG</t>
  </si>
  <si>
    <t>PERFO XC 40              BULK   ELF   SG</t>
  </si>
  <si>
    <t>PERFO XC 20W50           BULK   ELF   SG</t>
  </si>
  <si>
    <t>PRESLIA 32               BULK   TOT   SG</t>
  </si>
  <si>
    <t>SERIOLA 1510             BULK   TOT   SG</t>
  </si>
  <si>
    <t>MOTO 4 PRO 20W50         BULK   ELF   SG</t>
  </si>
  <si>
    <t>EQUIVIS ZS 46            BULK   TOT   SG</t>
  </si>
  <si>
    <t>PRESLIA GT 46            BULK   TOT   SG</t>
  </si>
  <si>
    <t>RUBIA TIR 7400 15W40     BULK   TOT   SG</t>
  </si>
  <si>
    <t>DISOLA M 3015            BULK   MAR   SG</t>
  </si>
  <si>
    <t>DISOLA M 4015            BULK   MAR   SG</t>
  </si>
  <si>
    <t>TALUSIA HR 70            BULK   MAR   SG</t>
  </si>
  <si>
    <t>TALUSIA LS 40            BULK   MAR   SG</t>
  </si>
  <si>
    <t>TALUSIA UNIVERSAL        BULK   MAR   SG</t>
  </si>
  <si>
    <t>AZOLLA ZS 68             BULK   TOT   SG</t>
  </si>
  <si>
    <t>AURELIA TI 4030          BULK   MAR   SG</t>
  </si>
  <si>
    <t>RUBIA TIR 6400 15W40     BULK   TOT   SG</t>
  </si>
  <si>
    <t>AURELIA TI 3040          BULK   MAR   SG</t>
  </si>
  <si>
    <t>AURELIA TI 3030          BULK   MAR   SG</t>
  </si>
  <si>
    <t>AURELIA TI 4055          BULK   MAR   SG</t>
  </si>
  <si>
    <t>AURELIA TI 4040          BULK   MAR   SG</t>
  </si>
  <si>
    <t>DISOLA M 5015            BULK   MAR   SG</t>
  </si>
  <si>
    <t>CAPRANO TDI 15W40        BULK   TOT   SG</t>
  </si>
  <si>
    <t>DISOLA M 4012            BULK   MAR   SG</t>
  </si>
  <si>
    <t>RUBIA FLEET HD 200 20W50 BULK   TOT   SG</t>
  </si>
  <si>
    <t>PRESLIA 46               BULK   TOT   SG</t>
  </si>
  <si>
    <t>TORILIS AP 460           BULK   TOT   SG</t>
  </si>
  <si>
    <t>E7 ENGINE OIL 15W40      BULK   SCA   SG</t>
  </si>
  <si>
    <t>EVOL. 300 FT 20W50       BULK   ELF  2SG</t>
  </si>
  <si>
    <t>TALUSIA UNIVERSAL 100    BULK   MAR   SG</t>
  </si>
  <si>
    <t>QUARTZ 9000 ENERGY 0W40  ISTK   TOT</t>
  </si>
  <si>
    <t>TALUSIA LS 25            BULK   MAR   SG</t>
  </si>
  <si>
    <t>AURELIA TI 4020          BULK   MAR   SG</t>
  </si>
  <si>
    <t>TORILIS 7200             BULK   TOT   SG</t>
  </si>
  <si>
    <t>DYNATRANS FD-1 SAE 60    BULK   TOT   SG</t>
  </si>
  <si>
    <t>SERIOLA ETA 32           BULK   TOT   SG</t>
  </si>
  <si>
    <t>AURELIA TI 4040          BARGE  MAR   SG</t>
  </si>
  <si>
    <t>TALUSIA UNIVERSAL        BARGE  MAR   SG</t>
  </si>
  <si>
    <t>TALUSIA HR 70            BARGE  MAR   SG</t>
  </si>
  <si>
    <t>TALUSIA UNIVERSAL 100    BARGE  MAR   SG</t>
  </si>
  <si>
    <t>EVOL. 900 FTA 5W40       ISTK   ELF   SG</t>
  </si>
  <si>
    <t>RUBIA FLEET HD200 SAE 40 BULK   TOT   SG</t>
  </si>
  <si>
    <t>MOTO 4 ROADSTAR 10W40    ISTK   ELF   SG</t>
  </si>
  <si>
    <t>RUBIA FLEET HD 300 15W40 BULK   TOT   SG</t>
  </si>
  <si>
    <t>RUBIA WORKS 1000 15W40   BULK   TOT   AE</t>
  </si>
  <si>
    <t>RUBIA FLEET HD 300 20W50 BULK   TOT   SG</t>
  </si>
  <si>
    <t>TALUSIA OPTIMA           BULK   MAR   SG</t>
  </si>
  <si>
    <t>SERIOLA 32               BULK   TOT   SG</t>
  </si>
  <si>
    <t>RUBIA FLEET HD 300 15W40 BULK   TOT  1SG</t>
  </si>
  <si>
    <t>RUBIA FLEET HD 300 20W50 BULK   TOT  1SG</t>
  </si>
  <si>
    <t>F17-S1                   BULK   MAR   SG</t>
  </si>
  <si>
    <t>F17-PEX7                 BULK   MAR   SG</t>
  </si>
  <si>
    <t>ORIGINAL OIL SUPR-X 0W20 BULK   MAZ</t>
  </si>
  <si>
    <t>PRESLIA GT 32            BULK   TOT   SG</t>
  </si>
  <si>
    <t>RUBIA WORKS 1000 15W40   ISTK   TOT   SG</t>
  </si>
  <si>
    <t>QUARTZ INEO HTC 5W30     BULK   TOT</t>
  </si>
  <si>
    <t>AURELIA TI 4020          BULK   MAR  1SG</t>
  </si>
  <si>
    <t>AURELIA TI 3020          BULK   MAR   SG</t>
  </si>
  <si>
    <t>TALUSIA HR 140           BULK   MAR   SG</t>
  </si>
  <si>
    <t>DISOLA M 3015            BULK   MAR  1SG</t>
  </si>
  <si>
    <t>DISOLA M 4015            BULK   MAR  1SG</t>
  </si>
  <si>
    <t>ISOVOLTINE P2            BULK   TOT   KR</t>
  </si>
  <si>
    <t>NATERIA MX 40            BULK   TOT   SG</t>
  </si>
  <si>
    <t>NATERIA MWX 40           BULK   TOT   SG</t>
  </si>
  <si>
    <t>AZOLLA ZS 46             BULK   TOT   SG</t>
  </si>
  <si>
    <t>MISOLA ASC 220           BULK   TOT   SG</t>
  </si>
  <si>
    <t>F21 40II EXP A           BULK   MAR</t>
  </si>
  <si>
    <t>F21 40II EXP B           BULK   MAR</t>
  </si>
  <si>
    <t>TALUSIA HD 40            BARGE  MAR   SG</t>
  </si>
  <si>
    <t>TALUSIA HD 40            BULK   MAR   SG</t>
  </si>
  <si>
    <t>RUBIA WORKS 5000 10W40   BULK   TOT   SG</t>
  </si>
  <si>
    <t>SK-LUB__ULS_YUBASE-8     BULK       3 KR</t>
  </si>
  <si>
    <t>SK-LUB__INT_YUBASE-3     BULK       2</t>
  </si>
  <si>
    <t>PERTAM__CIL_HVI-160B_500 BULK</t>
  </si>
  <si>
    <t>SK-LUB__INT_YUBASE-4     PACKED     3</t>
  </si>
  <si>
    <t>S-OIL___ONS_PRIMA_150    BULK       2 KR</t>
  </si>
  <si>
    <t>S-OIL___ONS_PRIMA_500    BULK       2 KR</t>
  </si>
  <si>
    <t>SK-LUB__INT_YUBASE-6     PACKED     3</t>
  </si>
  <si>
    <t>SK-LUB__INT_YUBASE-3     PACKED     2</t>
  </si>
  <si>
    <t>FPCC____MLI_F150_150N    BULK       2 TW</t>
  </si>
  <si>
    <t>SK-LUB__ULS_SK500N_500N  BULK       2 KR</t>
  </si>
  <si>
    <t>SK-LUB__ULS_120BS_1500N  BULK       2 KR</t>
  </si>
  <si>
    <t>LUBEREF_YAN_PRIMA_230    BULK       2 SA</t>
  </si>
  <si>
    <t>SK-LUB__INT_YUBASE-6     PACKED     3 SG</t>
  </si>
  <si>
    <t>S-OIL___ONS_ULTRA-S4     PACKIBC    3 SG</t>
  </si>
  <si>
    <t>PTRONAS_MEL_ETRO-3_60N   BULK       2 MY</t>
  </si>
  <si>
    <t>SK-LUB__TUA_YUBASE-4  RE PACKED     3 SG</t>
  </si>
  <si>
    <t>MOH_____AGH_SN500_500NS  BULK       1 GR</t>
  </si>
  <si>
    <t>PTRONAS_MEL_ETRO-4PLUS   BULK       3 MY</t>
  </si>
  <si>
    <t>HB-TOTAL SIN-FOSN150     BULK         SG</t>
  </si>
  <si>
    <t>HB-TOTAL SIN-FOSN500     BULK         SG</t>
  </si>
  <si>
    <t>LESANA SC 110            PACKED</t>
  </si>
  <si>
    <t>LESANA SC 120            PACKED</t>
  </si>
  <si>
    <t>COILPACK EM 03           PACKED</t>
  </si>
  <si>
    <t>DIL D119696 30P YUBASE 4 PACKED       SG</t>
  </si>
  <si>
    <t>COILPACK EM 03           PACKIBC</t>
  </si>
  <si>
    <t>SOL_M_N31_H_SG           PACKED       SG</t>
  </si>
  <si>
    <t>COILPACK KO 11           PACKIBC</t>
  </si>
  <si>
    <t>COILPACK KO 12           PACKIBC</t>
  </si>
  <si>
    <t>CONC 0J83030 95P 110N    PACKED       AE</t>
  </si>
  <si>
    <t>SOLUTION MERE S 490      PACKC20      CN</t>
  </si>
  <si>
    <t>DISOPAC                  BULK</t>
  </si>
  <si>
    <t>IRGALUBE 349             PACKED</t>
  </si>
  <si>
    <t>X122929                  PACKED</t>
  </si>
  <si>
    <t>0A91010                  PACKED</t>
  </si>
  <si>
    <t>0B95555                  PACKED</t>
  </si>
  <si>
    <t>0L30606                  PACKED</t>
  </si>
  <si>
    <t>0L70606                  PACKED</t>
  </si>
  <si>
    <t>B001717                  PACKED</t>
  </si>
  <si>
    <t>INDOPOL H-2100           PACKED</t>
  </si>
  <si>
    <t>INDOPOL H-300            PACKED</t>
  </si>
  <si>
    <t>0B71212                  PACKED</t>
  </si>
  <si>
    <t>IRGAPAC T 820            PACKED</t>
  </si>
  <si>
    <t>INDOPOL H-100            PACKED</t>
  </si>
  <si>
    <t>A022929                  PACKED</t>
  </si>
  <si>
    <t>B103636                  PACKED</t>
  </si>
  <si>
    <t>ACRYLIC ANTI FOAM        PACKED</t>
  </si>
  <si>
    <t>MOLYVAN 807              PACKED</t>
  </si>
  <si>
    <t>PROCHINOR GR 77          PACKED</t>
  </si>
  <si>
    <t>X115252 PAO6             BULK</t>
  </si>
  <si>
    <t>INDOPOL H-2100           BULK</t>
  </si>
  <si>
    <t>TALUPAC                  BULK</t>
  </si>
  <si>
    <t>JNECARBUREX FLUOST PF25% PACKC25</t>
  </si>
  <si>
    <t>B028383                  PACKED</t>
  </si>
  <si>
    <t>B035454                  PACKED</t>
  </si>
  <si>
    <t>DISOPAC DD               PACKED</t>
  </si>
  <si>
    <t>TALUPAC B                BULK</t>
  </si>
  <si>
    <t>C038989                  PACKED</t>
  </si>
  <si>
    <t>C026666                  PACKED</t>
  </si>
  <si>
    <t>X013232                  PACKED</t>
  </si>
  <si>
    <t>L008383                  PACKED</t>
  </si>
  <si>
    <t>CALSIL IP12500           PACKC25</t>
  </si>
  <si>
    <t>C017575                  PACKED</t>
  </si>
  <si>
    <t>A022929                  BULK</t>
  </si>
  <si>
    <t>BERYLANE 275             PACKED</t>
  </si>
  <si>
    <t>D127171                  PACKED</t>
  </si>
  <si>
    <t>X034747                  BULK</t>
  </si>
  <si>
    <t>X040808                  PACKED</t>
  </si>
  <si>
    <t>IRGANOX L 118            PACKED</t>
  </si>
  <si>
    <t>X131717                  PACKIBC</t>
  </si>
  <si>
    <t>X135151 PAO100           BULK</t>
  </si>
  <si>
    <t>D105858                  PACKED</t>
  </si>
  <si>
    <t>KETRUL D 80 S            PACKED</t>
  </si>
  <si>
    <t>D106666                  PACKED</t>
  </si>
  <si>
    <t>A105252                  PACKED</t>
  </si>
  <si>
    <t>MAR333C                  PACKED</t>
  </si>
  <si>
    <t>B114343                  PACKED</t>
  </si>
  <si>
    <t>D107474                  PACKED</t>
  </si>
  <si>
    <t>MAR333C                  BULK</t>
  </si>
  <si>
    <t>ISOPAR L                 BULK</t>
  </si>
  <si>
    <t>B121616                  PACKED</t>
  </si>
  <si>
    <t>ETHANOX 4701             PACKED</t>
  </si>
  <si>
    <t>C107676                  PACKED</t>
  </si>
  <si>
    <t>D109898                  PACKED</t>
  </si>
  <si>
    <t>A107272                  PACKED</t>
  </si>
  <si>
    <t>D111717                  PACKED</t>
  </si>
  <si>
    <t>C105252                  PACKED</t>
  </si>
  <si>
    <t>B102323                  PACKED</t>
  </si>
  <si>
    <t>SAFEBRAKE 6M DOT 4       PACKED</t>
  </si>
  <si>
    <t>B112121                  PACKED</t>
  </si>
  <si>
    <t>B112727                  PACKED</t>
  </si>
  <si>
    <t>B112828                  PACKED</t>
  </si>
  <si>
    <t>A108585                  PACKED</t>
  </si>
  <si>
    <t>A108686                  PACKED</t>
  </si>
  <si>
    <t>A109090                  PACKED</t>
  </si>
  <si>
    <t>A109191                  PACKED</t>
  </si>
  <si>
    <t>X106666                  PACKED</t>
  </si>
  <si>
    <t>B125353                  PACKED</t>
  </si>
  <si>
    <t>B125757                  PACKED</t>
  </si>
  <si>
    <t>MAR489S                  PACKED</t>
  </si>
  <si>
    <t>A109797                  PACKED</t>
  </si>
  <si>
    <t>A109898                  PACKED</t>
  </si>
  <si>
    <t>C114242                  PACKED</t>
  </si>
  <si>
    <t>B125959                  PACKED</t>
  </si>
  <si>
    <t>C113232                  PACKED</t>
  </si>
  <si>
    <t>X107070                  BULK</t>
  </si>
  <si>
    <t>A114444                  PACKED</t>
  </si>
  <si>
    <t>UNISOL LIQUID RED BHF    PACKC20</t>
  </si>
  <si>
    <t>A113939                  PACKED</t>
  </si>
  <si>
    <t>A114646                  PACKED</t>
  </si>
  <si>
    <t>A114747                  PACKED</t>
  </si>
  <si>
    <t>C115050                  PACKED</t>
  </si>
  <si>
    <t>X110000                  PACKED</t>
  </si>
  <si>
    <t>D116060                  PACKED</t>
  </si>
  <si>
    <t>D116161                  PACKED</t>
  </si>
  <si>
    <t>B128787                  PACKED</t>
  </si>
  <si>
    <t>B128888                  PACKED</t>
  </si>
  <si>
    <t>A108585                  BULK</t>
  </si>
  <si>
    <t>INDOPOL H 1200           PACKED</t>
  </si>
  <si>
    <t>D115555                  PACKED</t>
  </si>
  <si>
    <t>DOW.CORN.SIL.DC200/30000 PACKED</t>
  </si>
  <si>
    <t>AUTOMATE GREEN MX        PACKC20</t>
  </si>
  <si>
    <t>RBD PALM OLEIN           PACKED</t>
  </si>
  <si>
    <t>C115656                  PACKED</t>
  </si>
  <si>
    <t>MAR501S                  PACKED</t>
  </si>
  <si>
    <t>MAR 502S                 PACKED</t>
  </si>
  <si>
    <t>A115454                  PACKED</t>
  </si>
  <si>
    <t>L104848                  PACKED</t>
  </si>
  <si>
    <t>A116868                  PACKED</t>
  </si>
  <si>
    <t>B130909                  PACKED</t>
  </si>
  <si>
    <t>B131818                  PACKED</t>
  </si>
  <si>
    <t>SAFEBRAKE 3M DOT 3       PACKED</t>
  </si>
  <si>
    <t>MAR515U                  BULK</t>
  </si>
  <si>
    <t>C116565                  PACKED</t>
  </si>
  <si>
    <t>D119898                  PACKED</t>
  </si>
  <si>
    <t>ANTIOXIDANT BHT          PACKC25</t>
  </si>
  <si>
    <t>B133333                  BULK</t>
  </si>
  <si>
    <t>TALUPAC C                BULK</t>
  </si>
  <si>
    <t>MAR501S                  BULK</t>
  </si>
  <si>
    <t>MAR 502S                 BULK</t>
  </si>
  <si>
    <t>L106969                  PACKED</t>
  </si>
  <si>
    <t>D119696                  BULK</t>
  </si>
  <si>
    <t>PROCHINOR GR 77          PACKC25</t>
  </si>
  <si>
    <t>D121818                  PACKED</t>
  </si>
  <si>
    <t>C119494                  PACKED</t>
  </si>
  <si>
    <t>D119898                  BULK</t>
  </si>
  <si>
    <t>MAR600U                  PACKED</t>
  </si>
  <si>
    <t>D121919                  PACKED</t>
  </si>
  <si>
    <t>B141616                  PACKED</t>
  </si>
  <si>
    <t>A121414                  PACKED</t>
  </si>
  <si>
    <t>B142121                  PACKED</t>
  </si>
  <si>
    <t>D122828                  PACKED</t>
  </si>
  <si>
    <t>D133939                  PACKED</t>
  </si>
  <si>
    <t>B143030                  PACKED</t>
  </si>
  <si>
    <t>B143131                  PACKED</t>
  </si>
  <si>
    <t>UNISOL LIQUID RED B      PACKC20</t>
  </si>
  <si>
    <t>C121313                  PACKED</t>
  </si>
  <si>
    <t>A121414                  BULK</t>
  </si>
  <si>
    <t>HYPAC                    PACKED</t>
  </si>
  <si>
    <t>D123131                  PACKED</t>
  </si>
  <si>
    <t>A122121                  PACKED</t>
  </si>
  <si>
    <t>BLUESIL FLD 47V12500     PACKC25</t>
  </si>
  <si>
    <t>B104141                  PACKED</t>
  </si>
  <si>
    <t>D123737                  PACKED</t>
  </si>
  <si>
    <t>A122424                  PACKED</t>
  </si>
  <si>
    <t>B133636                  PACKED</t>
  </si>
  <si>
    <t>D123939                  BULK</t>
  </si>
  <si>
    <t>DOW BRAKE FLUID 310      PACKED</t>
  </si>
  <si>
    <t>DBF 455                  PACKED</t>
  </si>
  <si>
    <t>D123939                  PACKED</t>
  </si>
  <si>
    <t>D122323                  PACKED</t>
  </si>
  <si>
    <t>D124141                  PACKED</t>
  </si>
  <si>
    <t>D124242                  PACKED</t>
  </si>
  <si>
    <t>D124343                  PACKED</t>
  </si>
  <si>
    <t>RADIA 7363               PACKED</t>
  </si>
  <si>
    <t>D124444                  BULK</t>
  </si>
  <si>
    <t>D124444                  PACKED</t>
  </si>
  <si>
    <t>C122121                  PACKED</t>
  </si>
  <si>
    <t>D125555                  PACKED</t>
  </si>
  <si>
    <t>UNIGLOW F1 HF            PACKC20</t>
  </si>
  <si>
    <t>B146161                  PACKED</t>
  </si>
  <si>
    <t>MAR730P                  PACKED</t>
  </si>
  <si>
    <t>MAR730P                  BULK</t>
  </si>
  <si>
    <t>B146262                  PACKED</t>
  </si>
  <si>
    <t>C122828                  PACKED</t>
  </si>
  <si>
    <t>A125555 (MPAO 150)       PACKED</t>
  </si>
  <si>
    <t>TALUPAC MIX              BULK         SG</t>
  </si>
  <si>
    <t>A126868                  PACKED</t>
  </si>
  <si>
    <t>D123636                  PACKED</t>
  </si>
  <si>
    <t>X138484 (MPAO 100)       BULK</t>
  </si>
  <si>
    <t>KETRUL D 80 S            PACKIBC</t>
  </si>
  <si>
    <t>B147474                  PACKED</t>
  </si>
  <si>
    <t>C124040                  PACKED</t>
  </si>
  <si>
    <t>D128383                  PACKED</t>
  </si>
  <si>
    <t>A127575                  PACKED</t>
  </si>
  <si>
    <t>TALUMAR B                BULK</t>
  </si>
  <si>
    <t>MAR918U                  BULK</t>
  </si>
  <si>
    <t>TALUMAR MIX              BULK         SG</t>
  </si>
  <si>
    <t>TALUMAR C                BULK</t>
  </si>
  <si>
    <t>B147979                  PACKED</t>
  </si>
  <si>
    <t>MAR 660P                 BULK</t>
  </si>
  <si>
    <t>C124444                  PACKED</t>
  </si>
  <si>
    <t>D129090                  PACKED</t>
  </si>
  <si>
    <t>C124949                  PACKPAL</t>
  </si>
  <si>
    <t>D129090                  BULK</t>
  </si>
  <si>
    <t>A124040                  BULK</t>
  </si>
  <si>
    <t>C125252                  PACKED</t>
  </si>
  <si>
    <t>C125353                  PACKIBC</t>
  </si>
  <si>
    <t>C122121                  BULK</t>
  </si>
  <si>
    <t>C125757                  PACKED</t>
  </si>
  <si>
    <t>C125858                  PACKED</t>
  </si>
  <si>
    <t>C125353                  BULK</t>
  </si>
  <si>
    <t>C126262                  BULK</t>
  </si>
  <si>
    <t>DO NOT USE</t>
  </si>
  <si>
    <t>B150808                  PACKED</t>
  </si>
  <si>
    <t>A129090                  PACKED</t>
  </si>
  <si>
    <t>MAR810P                  PACKED</t>
  </si>
  <si>
    <t>CORROS.INHIB ELB+B(YF09) PACKED</t>
  </si>
  <si>
    <t>C. INHIBITOR ELB+B(YF09) PACKIBC</t>
  </si>
  <si>
    <t>A129595                  PACKED</t>
  </si>
  <si>
    <t>B151717                  PACKED</t>
  </si>
  <si>
    <t>MAR363P                  PACKED</t>
  </si>
  <si>
    <t>B151818                  PACKED</t>
  </si>
  <si>
    <t>MAR728U                  BULK</t>
  </si>
  <si>
    <t>A129191                  BULK</t>
  </si>
  <si>
    <t>MAR728U                  PACKED</t>
  </si>
  <si>
    <t>C127676                  PACKED</t>
  </si>
  <si>
    <t>C127575                  PACKED</t>
  </si>
  <si>
    <t>UNIQUA GREEN W303        PACKC18</t>
  </si>
  <si>
    <t>D93287X RED DYE LIQUID   PACKC20</t>
  </si>
  <si>
    <t>D131313                  PACKED</t>
  </si>
  <si>
    <t>C128686                  PACKED</t>
  </si>
  <si>
    <t>B137171                  PACKED</t>
  </si>
  <si>
    <t>A130707                  BULK</t>
  </si>
  <si>
    <t>A130707                  PACKED</t>
  </si>
  <si>
    <t>B152626                  PACKED</t>
  </si>
  <si>
    <t>A130808                  PACKED</t>
  </si>
  <si>
    <t>D131919                  PACKED</t>
  </si>
  <si>
    <t>B151818                  BULK</t>
  </si>
  <si>
    <t>D132020                  PACKED</t>
  </si>
  <si>
    <t>MAR 503 S                PACKED</t>
  </si>
  <si>
    <t>HAVOLINE XLB-NM+B2(RD01) PACKED</t>
  </si>
  <si>
    <t>MAR 504 S                BULK</t>
  </si>
  <si>
    <t>X145050                  PACKED</t>
  </si>
  <si>
    <t>A131515                  PACKED</t>
  </si>
  <si>
    <t>X115252 PAO6             PACKED     A</t>
  </si>
  <si>
    <t>A131919                  PACKED</t>
  </si>
  <si>
    <t>D132020                  BULK</t>
  </si>
  <si>
    <t>B154343                  PACKED</t>
  </si>
  <si>
    <t>DO NOT USE               PACKED</t>
  </si>
  <si>
    <t>DEIONIZED WATER          PACKC20      SG</t>
  </si>
  <si>
    <t>SABOTAN AP               PACKIBC      SG</t>
  </si>
  <si>
    <t>LUBESHUTTLE GUN TOTAL    1T1K</t>
  </si>
  <si>
    <t>PL20 JC NEU BLACK JERRYCAN          00SG</t>
  </si>
  <si>
    <t>LPDI DL NIS MO SS 10W40 A3/B4       00SG</t>
  </si>
  <si>
    <t>LPDI DL MIT# MO GF6 5W30########### 01SG</t>
  </si>
  <si>
    <t>LP20 FL TE DYNATRANS ACX 10W 00SG</t>
  </si>
  <si>
    <t>LP20 FL TE DYNATRANS ACX 50 00SG</t>
  </si>
  <si>
    <t>LP20 FL TE TRANSTEC 5 80W90 00SG</t>
  </si>
  <si>
    <t>LP20 FL TE TRANSTEC 5 85W140 00SG</t>
  </si>
  <si>
    <t>LP20 FL TE RUBIA TIR 7400 15W40 00SG</t>
  </si>
  <si>
    <t>LP20 FL TE PROSYLVA CHAIN EXT. PLUS 01SG</t>
  </si>
  <si>
    <t>LB1L FL ELF MOTO 4 GOLD 20W40##00SG</t>
  </si>
  <si>
    <t>LB4L FL ELF EVOL. 500 FTX SP 10W30#00SG</t>
  </si>
  <si>
    <t>LB4L BL ELF EVOL. 500 FTX SP 10W30#00SG</t>
  </si>
  <si>
    <t>LB1L FL ELF MOTO 4 TECH 10W50#00SG</t>
  </si>
  <si>
    <t>LB08 FL ELF MOTO 4 SCOOTER 10W30 00SG</t>
  </si>
  <si>
    <t>LB08 FL ELF MOTO 4 PRO 20W50 00SG</t>
  </si>
  <si>
    <t>LDF-4 ENGINE OIL         208L   SCA C</t>
  </si>
  <si>
    <t>SUMMER SCREENWASH CONC 1:10 C24B250ML</t>
  </si>
  <si>
    <t>INJ.燲TREM CLEANER DIESEL C24B250ML</t>
  </si>
  <si>
    <t>D133333                  PACKED</t>
  </si>
  <si>
    <t>DRUM NT MAZ BLACK DRUM              00SG</t>
  </si>
  <si>
    <t>DRUM NT NIS GREY 425C               01SG</t>
  </si>
  <si>
    <t>CT5L WV TE 3X5L WH W/O MFG IN SG   00SG</t>
  </si>
  <si>
    <t>LP20 FL TE RUBIA OPT.1100 15W40 00SG</t>
  </si>
  <si>
    <t>LP20 FL TE DYNATRANS DA 85W90 00SG</t>
  </si>
  <si>
    <t>LP20 FL TE FLUIDMATIC DIII MV 00SG</t>
  </si>
  <si>
    <t>LP18 FL TE RUBIA TIR 7400 15W40 00SG</t>
  </si>
  <si>
    <t>LP18 FL TE TRANSTEC 4 85W140 00SG</t>
  </si>
  <si>
    <t>LP18 FL TE TRANSTEC 4 85W90 00SG</t>
  </si>
  <si>
    <t>LB5L FL TE RUBIA OPTIMA 3100 10W40 00SG</t>
  </si>
  <si>
    <t xml:space="preserve"> LB5L BL TE RUBIA OPTIMA 3100 10W40 00SG</t>
  </si>
  <si>
    <t xml:space="preserve"> LP20 FL TE RUBIA OPTIMA 3100 10W40 00SG</t>
  </si>
  <si>
    <t>LB4L BL TE#QUARTZ 5000 SN 15W50#01SG</t>
  </si>
  <si>
    <t>LB1L FL ELF MOTO 4 GOLD 15W50##00SG</t>
  </si>
  <si>
    <t>LB1L FL ELF MOTO 4 ROAD 15W50##00SG</t>
  </si>
  <si>
    <t>LB1L FL ELF PERF. PRO 700 15W40 00SG</t>
  </si>
  <si>
    <t>LB4L FL ELF EVOL. 900 FTA 5W40#00SG</t>
  </si>
  <si>
    <t>PL18 PP SAY RED PAIL ####### 00SG</t>
  </si>
  <si>
    <t>CA18 CO NEU RED CAP############## 00SG</t>
  </si>
  <si>
    <t>CONT LOAD_BANOL_H_SG     PGEN         SG</t>
  </si>
  <si>
    <t>CONT RIN_LIS_H_SG        PGEN         SG</t>
  </si>
  <si>
    <t>CONT RIN_BANOL_H_SG      PGEN         SG</t>
  </si>
  <si>
    <t>Special Fluid</t>
  </si>
  <si>
    <t>MARTOL EP 180            208L   TOT C</t>
  </si>
  <si>
    <t>FF BMW EN 0W20           208L   TOT C</t>
  </si>
  <si>
    <t>TRAX. GEAR 9 FE SAE 75W  12B1L  TOT C</t>
  </si>
  <si>
    <t>Code</t>
  </si>
  <si>
    <t>Code Description</t>
  </si>
  <si>
    <t>MAR660U                  PACKED</t>
  </si>
  <si>
    <t>CA18 CO ELF BLUE CAP               00SG</t>
  </si>
  <si>
    <t>LP20 FL TE QUARTZ 7000 SN 10W40#00SG</t>
  </si>
  <si>
    <t>LP20 FL TE RUBIA TIR 7400 10W40 00SG</t>
  </si>
  <si>
    <t>LP20 FL TE TRAX. AXLE 7 85W140 00SG</t>
  </si>
  <si>
    <t>LP18 FL TE RUBIA FLEET HD200 SAE 40 01SG</t>
  </si>
  <si>
    <t>LP18 BL TE RUBIA FLEET HD200 SAE 40 01SG</t>
  </si>
  <si>
    <t>LP20 FL TE RUBIA WORKS 5000 10W40 00SG</t>
  </si>
  <si>
    <t>LB5L BL TE QUARTZ 5000 SN 15W40 02SG</t>
  </si>
  <si>
    <t>MOTO 4 PRO 20W50         12B08L ELF   SG</t>
  </si>
  <si>
    <t>QUARTZ 7000FUT.GF6 5W30  1000L  TOT   SG</t>
  </si>
  <si>
    <t>To be classed as Inland and provide note that it is shared</t>
  </si>
  <si>
    <t>HYDRANSAFE HFC-E  68     1000K  TOT W</t>
  </si>
  <si>
    <t>LPDI PL SAY SP. ENG.OILCI-4 15W40   01SG</t>
  </si>
  <si>
    <t>LPDI DL SAY LLAW HY. OIL ZS 68    01SG</t>
  </si>
  <si>
    <t>LP18 FL TE RUBIA FLEET HD200 SAE10W 00SG</t>
  </si>
  <si>
    <t>LP18 BL TE RUBIA FLEET HD200 SAE10W 00SG</t>
  </si>
  <si>
    <t>LP20 FL TE RUBIA WORKS 4000 10W40 00SG</t>
  </si>
  <si>
    <t>LP20 BL TE RUBIA WORKS 4000 10W40 00SG</t>
  </si>
  <si>
    <t>LP18 FL TE TRANSTEC 4 75W90 00SG</t>
  </si>
  <si>
    <t>LP18 BL TE TRANSTEC 4 75W90 00SG</t>
  </si>
  <si>
    <t>LB4L FL TE QUARTZ 7000 SN 15W50 00SG</t>
  </si>
  <si>
    <t>LB4L BL TE QUARTZ 7000 SN 15W50 00SG</t>
  </si>
  <si>
    <t>LB1L FL ELF ELFMATIC CVT MV 00SG</t>
  </si>
  <si>
    <t>LB1L FL ELF ELFMATIC MV#00SG</t>
  </si>
  <si>
    <t>LB4L FL ELF ELFMATIC MV#00SG</t>
  </si>
  <si>
    <t>LB4L BL ELF ELFMATIC MV#00SG</t>
  </si>
  <si>
    <t>LB1L FL ELF GEARELF 5 80W90###00SG</t>
  </si>
  <si>
    <t>LB1L FL ELF MOTO 4 SCOOTER 10W30#00SG</t>
  </si>
  <si>
    <t>LB5L FL ELF PERFO HDX 500 20W50#00SG</t>
  </si>
  <si>
    <t>LB5L BL ELF PERFO HDX 500 20W50#00SG</t>
  </si>
  <si>
    <t>LB4L BL ELF EVOL. DIESEL 700 10W30 00SG</t>
  </si>
  <si>
    <t>LB5L FL ELF PERF. PRO 700 15W40 00SG</t>
  </si>
  <si>
    <t>LB1L FL ELF MOTO 4 PRO 20W50#00SG</t>
  </si>
  <si>
    <t>LB1L FL TE QUARTZ 7000 10W40 (SN) 00SG</t>
  </si>
  <si>
    <t>LB1L BL TE QUARTZ 7000 10W40 (SN) 00SG</t>
  </si>
  <si>
    <t>LB4L FL TE QUARTZ 7000 10W40 (SN) 00SG</t>
  </si>
  <si>
    <t>LB4L BL TE QUARTZ 7000 10W40 (SN) 00SG</t>
  </si>
  <si>
    <t>LB10 BL TE ADBLUE 00SG</t>
  </si>
  <si>
    <t>LPDI PL SAY LLAW HY. OIL ZS 68##### 02SG</t>
  </si>
  <si>
    <t>DRUM NT SAY RED AND WHITE BAND 01SG</t>
  </si>
  <si>
    <t>PL18 PP SCA BLUE PAIL############## 00SG</t>
  </si>
  <si>
    <t>CA18 CO SCA BLUE CAP               00SG</t>
  </si>
  <si>
    <t>MOTO 4 SCOOTER 10W30     12B08L ELF   SG</t>
  </si>
  <si>
    <t>QUARTZ 7000 10W40 (SN)   3B4L   TOT   SG</t>
  </si>
  <si>
    <t>QUARTZ 7000 10W40 (SN)   208L   TOT   SG</t>
  </si>
  <si>
    <t>CARTER WT 320            208L   TOT   SG</t>
  </si>
  <si>
    <t>QUARTZ 9000FUT.GF6 0W20  1000L  TOT   SG</t>
  </si>
  <si>
    <t>LDF-4 ENGINE OIL         208L   SCA   SG</t>
  </si>
  <si>
    <t>STO 2:0 AXLE OIL 75W140  208L   SCA   SG</t>
  </si>
  <si>
    <t>STO1:0 GEARBOX OIL 80W90 208L   SCA C</t>
  </si>
  <si>
    <t>AXA GA 3                 170K+L TOT C</t>
  </si>
  <si>
    <t>CERAN XM 460             180K+L TOT C</t>
  </si>
  <si>
    <t>RUBIA OPT. 3500 10W40    208L   TOT C</t>
  </si>
  <si>
    <t>ADBLUE                   10L BS TOT   SG</t>
  </si>
  <si>
    <t>BU2024 (MT)</t>
  </si>
  <si>
    <t>BU2024 (USD)</t>
  </si>
  <si>
    <t>Net Weight (KG)</t>
  </si>
  <si>
    <t>Inland CCP Stock</t>
  </si>
  <si>
    <t>Inland FGD Stock (imported + local)</t>
  </si>
  <si>
    <t>Inland Stock Volume</t>
  </si>
  <si>
    <t>Marine Stock Volume</t>
  </si>
  <si>
    <t>Inland Bulk BO</t>
  </si>
  <si>
    <t>Inland Additives</t>
  </si>
  <si>
    <t>INJ SYSTEM XTREM CLEAN GAS C24B250ML</t>
  </si>
  <si>
    <t>STRILUBETM 4191          PACKED</t>
  </si>
  <si>
    <t>BT5L WV NEU GREEN BOTTLE############00SG</t>
  </si>
  <si>
    <t>DRUM NT MIT BLACK DRUM              01SG</t>
  </si>
  <si>
    <t>LP18 FL TE CAPRANO MT 40 00SG###</t>
  </si>
  <si>
    <t>LP18 BL TE CAPRANO MT 40 00SG######</t>
  </si>
  <si>
    <t>LB4L FL TE#QUARTZ RACING SN 10W60 00SG</t>
  </si>
  <si>
    <t>LB4L BL TE#QUARTZ RACING SN 10W60 00SG</t>
  </si>
  <si>
    <t>LP20 FL TE MULTAGRI SUPER 15W40 00SG</t>
  </si>
  <si>
    <t>LP20 BL TE MULTAGRI SUPER 15W40 00SG</t>
  </si>
  <si>
    <t>LB1L FL ELF EVOL. DIESEL 700 10W30 00SG</t>
  </si>
  <si>
    <t>LB4L FL TE QUARTZ 9KFUT.GF6 5W30 01SG</t>
  </si>
  <si>
    <t>LB4L FL TE QUARTZ 5000 SN 20W50 01SG</t>
  </si>
  <si>
    <t>LB1L FL TE QUARTZ 7000 SN 10W40 01SG</t>
  </si>
  <si>
    <t>CT5L PLB HIT 3X5L BROWN         00SG</t>
  </si>
  <si>
    <t>LB4L FL TE QUARTZ 8000FUT.GF6 0W20 00SG</t>
  </si>
  <si>
    <t>LB5L FL HIT ENGINE OIL 15W40 DH-1 00SG</t>
  </si>
  <si>
    <t>LB5L BL HIT ENGINE OIL 15W40 DH-1 00SG</t>
  </si>
  <si>
    <t>LPDI DL HIT LABEL         00SG</t>
  </si>
  <si>
    <t>LB08 BL TE HI-PERF 4T 500 SC. 10W30 02SG</t>
  </si>
  <si>
    <t>LB1L BL TE HI-PERF 4T 500 20W40 01SG</t>
  </si>
  <si>
    <t>LB1L BL ELF MOTO 4 GOLD 15W50##01SG</t>
  </si>
  <si>
    <t>LB5L FL TE RUBIA FLEET HD 300 20W50 01SG</t>
  </si>
  <si>
    <t>LB1L FL TE QUARTZ 9000 FUT.XT 5W30 01SG</t>
  </si>
  <si>
    <t>LB1L FL TE RUBIA FLEET HD 300 20W50 01SG</t>
  </si>
  <si>
    <t>LB08 FL TE HI-PERF 4T 500 SC. 10W30 01SG</t>
  </si>
  <si>
    <t>LB08 FL TE HI-PERF 4T 500 20W50(SL) 01SG</t>
  </si>
  <si>
    <t>LB5L FL TE QUARTZ D.9000 CI-4 5W30 01SG</t>
  </si>
  <si>
    <t>LB1L FL TE HI-PERF 4T 500 20W40 01SG</t>
  </si>
  <si>
    <t>LB5L FL TE#QUARTZ INEO MC3 5W30#01SG</t>
  </si>
  <si>
    <t>LB08 FL TE HI-PERF 4T 700 SC. 10W40 01SG</t>
  </si>
  <si>
    <t>LB1L FL TE HI-PERF 2T 500 01SG</t>
  </si>
  <si>
    <t>QUARTZ INEO FIRST 0W30   12B1L  TOT   SG</t>
  </si>
  <si>
    <t>QUARTZ 7000 10W40 (SN)   12B1L  TOT   SG</t>
  </si>
  <si>
    <t>LDF-4 ENGINE OIL         18LP   SCA   SG</t>
  </si>
  <si>
    <t>QUARTZ 9000 5W40         12B1L  TOT  1SG</t>
  </si>
  <si>
    <t>QUARTZ 9000 5W40         208L   TOT  2SG</t>
  </si>
  <si>
    <t>QUARTZ 9000 5W40         3B4L   TOT  1SG</t>
  </si>
  <si>
    <t>MOTO 4 PRO 20W50         ISTK   ELF S SG</t>
  </si>
  <si>
    <t>MOTO 4 20W40             ISTK   ELF S SG</t>
  </si>
  <si>
    <t>EQUIVIS ZS 100           20L    TOT C</t>
  </si>
  <si>
    <t>COOLELF ECO BS           208L   TOT C</t>
  </si>
  <si>
    <t>SERIOLA K 250            200L         KR</t>
  </si>
  <si>
    <t>(Multiple Items)</t>
  </si>
  <si>
    <t>Inland + Shared BO</t>
  </si>
  <si>
    <t>Inland ADD</t>
  </si>
  <si>
    <t>D132424                  PACKED</t>
  </si>
  <si>
    <t>LP20 FL TE QUARTZ INEO MC3 5W30 00SG</t>
  </si>
  <si>
    <t>LP20 BL TE QUARTZ INEO MC3 5W30 00SG</t>
  </si>
  <si>
    <t>LP20 FL TE RUBIA CF 2 40 00SG</t>
  </si>
  <si>
    <t>LP20 FL TE TRAX. GEAR 9 FE 75W80 00SG</t>
  </si>
  <si>
    <t>LB4L FL TE QUARTZ 5000FUT.GF6 10W30 01SG</t>
  </si>
  <si>
    <t>LB1L FL ELF PERFO HDX 500 15W40#00SG</t>
  </si>
  <si>
    <t>LB1L BL ELF PERFO HDX 500 15W40#00SG</t>
  </si>
  <si>
    <t>LB4L FL ELF EVOL. 900 USX 5W30#00SG</t>
  </si>
  <si>
    <t>LP20 BL TE RUBIA CF 2 40 00SG</t>
  </si>
  <si>
    <t>LB1L FL TE QUARTZ INEO MC3 5W30 01SG</t>
  </si>
  <si>
    <t>DRUM NT HIT ORANGE RD AND BK BAND 00SG</t>
  </si>
  <si>
    <t>LB1L FL ELF MOTO 4 RACE 10W40 00SG</t>
  </si>
  <si>
    <t>LB1L BL ELF MOTO 4 RACE 10W40 00SG</t>
  </si>
  <si>
    <t>CT4L PLB NIS 3X4L BROWN 00SG</t>
  </si>
  <si>
    <t>CT5L PLB NIS 3X5L BROWN NO AUS ADD 00SG</t>
  </si>
  <si>
    <t>LB4L FL NIS MO SS 10W40 A3/B4 M 02SG</t>
  </si>
  <si>
    <t>LB4L BL NIS MO SS 10W40 A3/B4 M 02SG</t>
  </si>
  <si>
    <t>LB1L BL TE QUARTZ 7000FUT.GF6 5W30 02SG</t>
  </si>
  <si>
    <t>LB1L BL TE#HI-PERF 4T 500 20W50(SL) 01SG</t>
  </si>
  <si>
    <t>LB1L BL TE#HI-PERF 4T 300 SAE 40 01SG</t>
  </si>
  <si>
    <t>LB1L BL TE#FLUIDMATIC CVT MV#02SG</t>
  </si>
  <si>
    <t>LB1L BL TE HI-PERF 4T 500 SC. 10W30 01SG</t>
  </si>
  <si>
    <t>LB1L BL ELF 4T MAX 20W50 01SG</t>
  </si>
  <si>
    <t>BT4L PLB NIS BLACK BOTTLE######### 00SG</t>
  </si>
  <si>
    <t>LB4L BL TE#QUARTZ 5000 SN 20W50#01SG</t>
  </si>
  <si>
    <t>LB1L BL ELF GEARELF 5 80W90###01SG</t>
  </si>
  <si>
    <t>LB1L FL TE QUARTZ 7000FUT.GF6 5W30 01SG</t>
  </si>
  <si>
    <t>LB1L FL TE# HI-PERF 4T 300 SAE 40# 02SG</t>
  </si>
  <si>
    <t>LB08 FL TE HI-PERF 4T 500 10W40#01SG</t>
  </si>
  <si>
    <t>LB1L FL TE HI-PERF 4T 500 20W50(SL)#01SG</t>
  </si>
  <si>
    <t>LB1L FL TE HI-PERF 4T 900 10W40#01SG</t>
  </si>
  <si>
    <t>LB5L FL TE RUBIA TIR 7400 15W40 02SG</t>
  </si>
  <si>
    <t>LB4L FL TE QUARTZ 9000FUT.FGC 5W30 01SG</t>
  </si>
  <si>
    <t>LB1L FL TE#FLUIDMATIC CVT MV#01SG</t>
  </si>
  <si>
    <t>LB1L FL TE QUARTZ 9000FUT.GF6 5W30 01SG</t>
  </si>
  <si>
    <t>LB1L FL TE QUARTZ 9000FUT.FGC 5W30 01SG</t>
  </si>
  <si>
    <t>LB1L FL TE HI-PERF 4T 500 SC. 10W30 01SG</t>
  </si>
  <si>
    <t>LB1L FL TE#HI-PERF 4T 900 10W50#01SG</t>
  </si>
  <si>
    <t>LB1L FL TE#QUARTZ 5000FUT.GF6 10W30#01SG</t>
  </si>
  <si>
    <t>LB5L FL NIS MO SS 10W40 A3/B4 M#### 00SG</t>
  </si>
  <si>
    <t>LB5L BL NIS MO SS 10W40 A3/B4 M#### 00SG</t>
  </si>
  <si>
    <t>LB5L BL TE QUARTZ D.9000 CI-4 5W30 01SG</t>
  </si>
  <si>
    <t>LP20 BL TE QUARTZ 7000 SN 10W40#01SG</t>
  </si>
  <si>
    <t>LP18 BL TE RUBIA TIR 7400 15W40 01SG</t>
  </si>
  <si>
    <t>LB5L BL TE  Q3500 SUPER 20W50 01SG</t>
  </si>
  <si>
    <t>LB1L BL TE  Q3500 SUPER 20W50 02SG</t>
  </si>
  <si>
    <t>PL20 PAIL TE  METAL PAIL YELLOW    00SG</t>
  </si>
  <si>
    <t>TALUSIA HD 40            FXTANK MAR   SG</t>
  </si>
  <si>
    <t>QUARTZ INEO FIRST 0W30   208L   TOT   SG</t>
  </si>
  <si>
    <t>TRAX. DUAL 9 FE 75W90    1000L  TOT   SG</t>
  </si>
  <si>
    <t>QUARTZ 8000FUT.GF6 0W20  3B4L   TOT   SG</t>
  </si>
  <si>
    <t>ENGINE OIL 15W40 DH-1    208L   HIT   SG</t>
  </si>
  <si>
    <t>ENGINE OIL 15W40 DH-1    20LJ   HIT   SG</t>
  </si>
  <si>
    <t>ENGINE OIL 15W40 DH-1    3B5L   HIT   SG</t>
  </si>
  <si>
    <t>MULTIS HP 2 MOLY EXTRA   18K    TOT   AE</t>
  </si>
  <si>
    <t>EQUIVIS XV 32            208L   TOT C</t>
  </si>
  <si>
    <t>DRUM NT TE AGRI WHITE              00SG</t>
  </si>
  <si>
    <t>CT1L WV TE 12X1L WH W/O MFG IN SG  00SG</t>
  </si>
  <si>
    <t>LP20 FL TE RUBIA FLEET HD 300 20W50 00SG</t>
  </si>
  <si>
    <t>LP18 FL TE NEPTUNA 2T SUPER SPORT 00SG</t>
  </si>
  <si>
    <t>LP18 BL TE NEPTUNA 2T SUPER SPORT 00SG</t>
  </si>
  <si>
    <t>LP18 FL TE FLUIDMATIC DIII MV#00SG</t>
  </si>
  <si>
    <t>LB4L BL TE#QUARTZ 3000 SJ 20W50#01SG</t>
  </si>
  <si>
    <t>LB1L BL TE QUARTZ INEO HTC 5W30#01SG</t>
  </si>
  <si>
    <t>LB1L FL ELF EVOL. 500 FTX SP 10W30#00SG</t>
  </si>
  <si>
    <t>LB1L BL ELF EVOL. 500 FTX SP 10W30#00SG</t>
  </si>
  <si>
    <t>LB4L FL ELF EVOL. 700 FTX SP 5W30 00SG</t>
  </si>
  <si>
    <t>LB4L BL ELF EVOL. 700 FTX SP 5W30 00SG</t>
  </si>
  <si>
    <t>LB1L FL ELF EVOL. 900 USX 5W30#00SG</t>
  </si>
  <si>
    <t>LB1L BL ELF EVOL. 900 USX 5W30#00SG</t>
  </si>
  <si>
    <t>LP20 BL TE RUBIA FLEET HD 300 20W50 00SG</t>
  </si>
  <si>
    <t>LB4L FL TE QUARTZ 7000FUT.GF6 5W30 01SG</t>
  </si>
  <si>
    <t>LB1L FL TE FLUIDMATIC DIII MV 01SG</t>
  </si>
  <si>
    <t>LB4L FL TE QUARTZ 3000 SJ 20W50  01SG</t>
  </si>
  <si>
    <t>LP20 BL TE DYNATRANS MPX 01SG</t>
  </si>
  <si>
    <t>LB1L BL TE#HI-PERF 4T 500 15W50#01SG#</t>
  </si>
  <si>
    <t>LB1L BL TE HI-PERF 4T 700 SC. 10W40 02SG</t>
  </si>
  <si>
    <t>LB4L BL ELF EVOL. 700 FT 10W40# 01SG</t>
  </si>
  <si>
    <t>LB1L BL ELF MOTO 4 ROAD 15W50##01SG</t>
  </si>
  <si>
    <t>LB5L FL TE#QUARTZ INEO FIRST 0W30 00SG#</t>
  </si>
  <si>
    <t>LB5L BL TE#QUARTZ INEO FIRST 0W30 00SG#</t>
  </si>
  <si>
    <t>LB5L FL TE QUARTZ 5000 SN 20W50 01SG</t>
  </si>
  <si>
    <t>LB5L BL TE#QUARTZ 5000 SN 20W50#01SG</t>
  </si>
  <si>
    <t>LB1L BL ELF PERF. PRO 700 15W40 01SG</t>
  </si>
  <si>
    <t>LB1L FL TE#QUARTZ INEO HTC 5W30#01SG</t>
  </si>
  <si>
    <t>LB1L FL TE#QTZ INEO LONG LIFE 5W30#01SG</t>
  </si>
  <si>
    <t>LB5L FL TE NEPTUNA 2T SUPER SPORT#01SG</t>
  </si>
  <si>
    <t>LB1L FL TE QUARTZ 9000 FUT. XT 5W20 01SG</t>
  </si>
  <si>
    <t>LB1L FL TE RUBIA TIR 7400 15W40 02SG</t>
  </si>
  <si>
    <t>LB08 FL TE HI-PERF 4T 700 10W40 01SG</t>
  </si>
  <si>
    <t>LB08 FL TE QUARTZ EV-DHTF2 01SG</t>
  </si>
  <si>
    <t>LB1L BL TE QUARTZ 9000 FUT.XT 5W30 01SG</t>
  </si>
  <si>
    <t>LB08 BL ELF MOTO 4 SCOOTER 10W30 01SG</t>
  </si>
  <si>
    <t>LP18 BL TE RUBIA FLEET HD 300 15W40 01SG</t>
  </si>
  <si>
    <t>LP20 BL TE RUBIA OPT.1100 15W40 01SG</t>
  </si>
  <si>
    <t>LP20 BL TE TRAX. AXLE 7 85W140 01SG</t>
  </si>
  <si>
    <t>LP20 BL TE DYNATRANS ACX 30 01SG</t>
  </si>
  <si>
    <t>LP20 BL TE RUBIA WORKS 5000 10W40 01SG</t>
  </si>
  <si>
    <t>LB1L BL TE QTZ INEO LONG LIFE 5W30#01SG</t>
  </si>
  <si>
    <t>LB5L BL TE# NEPTUNA 2T SUPER SPORT##01SG</t>
  </si>
  <si>
    <t>LB08 BL TE HI-PERF 4T 700 SC. 10W40 02SG</t>
  </si>
  <si>
    <t>LB1L BL TE QUARTZ 9000 FUT. XT 5W20 01SG</t>
  </si>
  <si>
    <t>LB1L BL TE RUBIA TIR 7400 15W40 01SG</t>
  </si>
  <si>
    <t>LB5L BL TE RUBIA FLEET HD 300 20W50 01SG</t>
  </si>
  <si>
    <t>LB08 BL TE HI-PERF 4T 700 10W40 01SG</t>
  </si>
  <si>
    <t>LB08 BL TE QUARTZ EV-DHTF2 01SG</t>
  </si>
  <si>
    <t>LB1L BL ELF MOTO 4 GOLD 20W40##01SG</t>
  </si>
  <si>
    <t>LB1L BL TE QUARTZ 9000FUT.GF6 5W30 03SG</t>
  </si>
  <si>
    <t>LP20 BL TE PROSYLVA CHAIN EXT. PLUS#02SG</t>
  </si>
  <si>
    <t>CT4L PLB NIS 3X4L BROWN 01SG</t>
  </si>
  <si>
    <t>PL20 PAIL TE  METAL PAIL BLUE       00SG</t>
  </si>
  <si>
    <t>RUBIA TIR 7400 15W40     1000L  TOT R SG</t>
  </si>
  <si>
    <t>MOTO 4 RACE 10W40        12B1L  ELF   SG</t>
  </si>
  <si>
    <t>CARTER EP 1000           208L   TOT   SG</t>
  </si>
  <si>
    <t>TIXO STAINLESS CO +32    208L   TXL C</t>
  </si>
  <si>
    <t>ESTAR SHT 200            20L    TOT C</t>
  </si>
  <si>
    <t>X148282                  MINBULK      SG</t>
  </si>
  <si>
    <t>X148282                  PACKED</t>
  </si>
  <si>
    <t>C131010                  PACKED</t>
  </si>
  <si>
    <t>BT3L WV TOT SILVER BOTTLE  00SG</t>
  </si>
  <si>
    <t>LPDI DL NIS MO FS 0W20 SP/GF6       00SG</t>
  </si>
  <si>
    <t>PL16 PP TE GREEN QTZ3500 SUPER20W50 00SG</t>
  </si>
  <si>
    <t>LB1L BL TE#HI-PERF 4T 300 20W50(SG)#01SG</t>
  </si>
  <si>
    <t>LB4L FL ELF EVOL. 500 FT 15W40#00SG</t>
  </si>
  <si>
    <t>LB4L BL ELF EVOL. 500 FT 15W40#00SG</t>
  </si>
  <si>
    <t>LB1L FL ELF ELFMATIC DIII MV#00SG</t>
  </si>
  <si>
    <t>LB1L BL ELF ELFMATIC DIII MV#00SG</t>
  </si>
  <si>
    <t>LB1L BL ELF EVOL. 900 FTA 5W40#00SG</t>
  </si>
  <si>
    <t>LB4L FL ELF EVOL. 900 FTX SP 5W30#00SG</t>
  </si>
  <si>
    <t>LB4L BL ELF EVOL. 900 FTX SP 5W30#00SG</t>
  </si>
  <si>
    <t>LB08 FL TE HI-PERF 4T 700 10W30 00SG</t>
  </si>
  <si>
    <t>LB08 BL TE HI-PERF 4T 700 10W30 00SG</t>
  </si>
  <si>
    <t>LB4L BL TE QUARTZ 8000 5W40 01SG</t>
  </si>
  <si>
    <t>LB4L FL TE QUARTZ 9000FUT.GF6 0W20 01SG</t>
  </si>
  <si>
    <t>LB1L FL TE HI-PERF 4T 300 20W50(SG) 01SG</t>
  </si>
  <si>
    <t>CT4L WV TE 3X4L QUARTZ WH REPACK 00SG</t>
  </si>
  <si>
    <t>LP18 BL TE TRANSTEC 4 85W90 01SG</t>
  </si>
  <si>
    <t>LB1L BL TE#FLUIDMATIC DIII MV#02SG</t>
  </si>
  <si>
    <t>LB1L BL TE#HI-PERF 4T 700 10W40#02SG</t>
  </si>
  <si>
    <t>LB1L BL TE#FLUIDMATIC MV#02SG</t>
  </si>
  <si>
    <t>LB1L BL TE#QUARTZ 7000 SN 10W40#01SG</t>
  </si>
  <si>
    <t>LB4L BL TE#QUARTZ 7000 SN 10W40#02SG</t>
  </si>
  <si>
    <t>LB1L BL ELF MOTO 4 ROAD 10W40 01SG</t>
  </si>
  <si>
    <t>LB1L BL ELF EVOL. DIESEL 700 10W30 01SG</t>
  </si>
  <si>
    <t>LB1L BL ELF ELFMATIC MV#01SG</t>
  </si>
  <si>
    <t>LB1L BL ELF ELFMATIC LV MV##01SG</t>
  </si>
  <si>
    <t>LB4L BL ELF EVOL. DIESEL 700 10W30 01SG</t>
  </si>
  <si>
    <t>LB5L BL ELF PERF. PRO 700 15W40 01SG</t>
  </si>
  <si>
    <t>LB1L FL TE QUARTZ 8000FUT.GF6 0W20 01SG</t>
  </si>
  <si>
    <t>LB4L BL TE#QUARTZ 9000FUT.GF6 0W20#02SG</t>
  </si>
  <si>
    <t>LB1L FL TE QUARTZ 9000FUT.GF6 0W20 01SG</t>
  </si>
  <si>
    <t>LB1L FL TE#FLUIDMATIC LV MV#01SG</t>
  </si>
  <si>
    <t>LB1L FL TE#FLUIDMATIC MV#01SG</t>
  </si>
  <si>
    <t>LB1L FL TE#HI-PERF 4T 700 10W40#01SG</t>
  </si>
  <si>
    <t>LB1L BL ELF EVOL. FULL-TECH MSX5W30 01SG</t>
  </si>
  <si>
    <t>LB08 BL ELF MOTO 4 PRO 20W50 01SG</t>
  </si>
  <si>
    <t>LP20 BL TE DYNATRANS ACX 10W 01SG#</t>
  </si>
  <si>
    <t>LB1L BL TE QUARTZ 8000FUT.GF6 0W20 01SG</t>
  </si>
  <si>
    <t>LB1L BL TE HI-PERF 2T 500 01SG</t>
  </si>
  <si>
    <t>LB1L BL TE QUARTZ 9000FUT.GF6 0W20 01SG</t>
  </si>
  <si>
    <t>LB1L BL ELF ELFMATIC CVT MV 01SG</t>
  </si>
  <si>
    <t>LB4L BL TE#QUARTZ 7000FUT.GF6 5W30#03SG</t>
  </si>
  <si>
    <t>LB4L BL TE#QUARTZ 9000FUT.GF6 5W30#03SG</t>
  </si>
  <si>
    <t>LB1L BL TE#QUARTZ INEO MC3 5W30#03SG</t>
  </si>
  <si>
    <t>LB4L FL TE QUARTZ 7000 SN 10W40 02SG</t>
  </si>
  <si>
    <t>CERAN XM 720             180K   TOT C</t>
  </si>
  <si>
    <t>LDF-4 ENGINE OIL         3B5L   SCA Z1</t>
  </si>
  <si>
    <t>QUARTZ 9000 HKR 5W30     208L   TOT C</t>
  </si>
  <si>
    <t>QUARTZ 9000 HKR 5W30     12B1L  TOT C</t>
  </si>
  <si>
    <t>TRAX. GEAR 9V FE 75W90   208L   TOT C</t>
  </si>
  <si>
    <t>ZL02</t>
  </si>
  <si>
    <t>PA220AA_H_SG             PGEN         SG</t>
  </si>
  <si>
    <t>QUARTZ INEO HTC 5W30     3B4L   TOT   SG</t>
  </si>
  <si>
    <t>QUARTZ INEO FIRST 0W30   3B5L   TOT   SG</t>
  </si>
  <si>
    <t>FLUIDMATIC SYN T668      208L   TOT   SG</t>
  </si>
  <si>
    <t>PNEUMA 220               1000L  TOT   SG</t>
  </si>
  <si>
    <t>PACKED</t>
  </si>
  <si>
    <t>LPDI DL NIS MO FS 5W30 C3####       00SG</t>
  </si>
  <si>
    <t>LP18 FL TE RUBIA FLEET HD 300 20W50 00SG</t>
  </si>
  <si>
    <t>LP18 BL TE RUBIA FLEET HD 300 20W50 00SG</t>
  </si>
  <si>
    <t>LP20 FL TE FLUIDMATIC MV 00SG</t>
  </si>
  <si>
    <t>LP20 BL TE FLUIDMATIC MV 00SG</t>
  </si>
  <si>
    <t>LP20 FL TE RUBIA FLEET HD200 SAE 30 00SG</t>
  </si>
  <si>
    <t>LP18 FL TE RUBIA FLEET HD 500 20W50 00SG</t>
  </si>
  <si>
    <t>LP18 BL TE RUBIA FLEET HD 500 20W50 00SG</t>
  </si>
  <si>
    <t>LB5L FL ELF EVOL. 500 FTX SP 10W30#00SG</t>
  </si>
  <si>
    <t>LB5L BL ELF EVOL. 500 FTX SP 10W30#00SG</t>
  </si>
  <si>
    <t>LB1L FL ELF PERF. PRO 1000 15W40##00SG</t>
  </si>
  <si>
    <t>LB4L FL ELF EVOL. 900 FTX SP 0W20 00SG</t>
  </si>
  <si>
    <t>LB4L BL ELF EVOL. 900 FTX SP 0W20 00SG</t>
  </si>
  <si>
    <t>LB1L FL ELF EVOL. 900 FTX SP 5W30#00SG</t>
  </si>
  <si>
    <t>LB1L BL ELF EVOL. 900 FTX SP 5W30#00SG</t>
  </si>
  <si>
    <t>LB4L BL TE#QUARTZ 8000FUT.GF6 5W30#01SG</t>
  </si>
  <si>
    <t>LB1L BL TE#FLUIDMATIC LV MV#02SG</t>
  </si>
  <si>
    <t>LB4L BL TE#QUARTZ 9000 ENERGY 0W40#01SG</t>
  </si>
  <si>
    <t>LB1L BL ELF MOTO 4 TECH 10W50#01SG</t>
  </si>
  <si>
    <t>LB1L BL TE# QUARTZ 5000 SN 15W40# 03SG</t>
  </si>
  <si>
    <t>LB1L FL TE QUARTZ 5000 SN 15W40  01SG</t>
  </si>
  <si>
    <t>LB4L FL TE QUARTZ 8000FUT.GF6 5W30 01SG</t>
  </si>
  <si>
    <t>LB1L FL TE#RUBIA FLEET HD 300 15W40 01SG</t>
  </si>
  <si>
    <t>LB1L FL TE FLUIDMATIC DII MV 01SG</t>
  </si>
  <si>
    <t>LB4L FL TE FLUIDMATIC LV MV 01SG</t>
  </si>
  <si>
    <t>LB4L FL TE#QUARTZ 9000 ENERGY 0W40#01SG</t>
  </si>
  <si>
    <t>LB1L BL ELF EVOL. 500 FT 20W50#01SG</t>
  </si>
  <si>
    <t>LB1L BL ELF MOTO 4 SCOOTER 10W30#01SG</t>
  </si>
  <si>
    <t>LB1L BL TE# NEPTUNA 2T SUPER SPORT# 01SG</t>
  </si>
  <si>
    <t>LB1L BL TE FLUIDMATIC DII MV 01SG</t>
  </si>
  <si>
    <t>LB4L BL TE FLUIDMATIC MV 02SG</t>
  </si>
  <si>
    <t>LB4L BL TE FLUIDMATIC LV MV 01SG</t>
  </si>
  <si>
    <t>LB08 BL TE HI-PERF 4T 500 20W50(SL) 01SG</t>
  </si>
  <si>
    <t>LP20 BL TE RUBIA WORKS 4000 15W40 02SG</t>
  </si>
  <si>
    <t>LP20 BL TE TRAX. GEAR 9 FE 75W80 01SG</t>
  </si>
  <si>
    <t>CTOR CP ELF 24X1L MOTO 4 20W40      00SG</t>
  </si>
  <si>
    <t>LB05 FL TE#HBF 4 SUB 00SG</t>
  </si>
  <si>
    <t>LB05 BL TE HBF 4 SUB 02SG</t>
  </si>
  <si>
    <t>HI-PERF 4T 700 10W30     12B08L TOT   SG</t>
  </si>
  <si>
    <t>QUARTZ 8000 5W40         3B4L   TOT  1SG</t>
  </si>
  <si>
    <t>MULTIPLEX EP 2           24T04K ELF C</t>
  </si>
  <si>
    <t>STO 1:0 AXLE OIL 80W140  208L   SCA C</t>
  </si>
  <si>
    <t>PROSYLVA CHAINBIO        208L   TOT C</t>
  </si>
  <si>
    <t>ORITES TW 220 K          ISTK   TOT   KR</t>
  </si>
  <si>
    <t>LDF3 ENGINE OIL 10W40    3B5L   SCA Z1ES</t>
  </si>
  <si>
    <t>CHAIN OIL SPRAY          4S0435KTOT Z</t>
  </si>
  <si>
    <t>LDF-5 ENGINE OIL         208L   SCA C</t>
  </si>
  <si>
    <t>LDF-5 ENGINE OIL         3B5L   SCA Z</t>
  </si>
  <si>
    <t>QUARTZ 9000 HKR 5W30     3B5L   TOT C</t>
  </si>
  <si>
    <t>COOLELF AUTO SUPRA -26‹C 208L   TOT   MY</t>
  </si>
  <si>
    <t>COOLELF AUTO SUPRA -26‹C 20L    TOT   MY</t>
  </si>
  <si>
    <t>COOLELF AUTO SUPRA -26‹C 3B4L   TOT   MY</t>
  </si>
  <si>
    <t>COOLELF AUTO SUPRA -26‹C 12B1L  TOT   MY</t>
  </si>
  <si>
    <t>COILPACK EM 04           PACKIBC</t>
  </si>
  <si>
    <t>COOLELF AUTO SUPRA -37‹C 12B1L  TOT C</t>
  </si>
  <si>
    <t>BAPCO___SIT_B-743        BULK       3 BH</t>
  </si>
  <si>
    <t>DRUM NT TE TP STAR WHITE           00SG</t>
  </si>
  <si>
    <t>LP20 FL TE TRAX. AXLE 8 85W140 00SG</t>
  </si>
  <si>
    <t>LP20 BL TE TRAX. AXLE 8 85W140 00SG</t>
  </si>
  <si>
    <t>LP20 FL TE TRAX. DUAL 9 FE 75W90 00SG</t>
  </si>
  <si>
    <t>LB4L FL ELF ELFMATIC CVT MV 00SG</t>
  </si>
  <si>
    <t>LB4L BL ELF ELFMATIC CVT MV 00SG</t>
  </si>
  <si>
    <t>LB4L FL ELF EVOL. FULL-TECH MSX 5W30#00S</t>
  </si>
  <si>
    <t>LB1L FL ELF MOTO 2 GOLD##00SG</t>
  </si>
  <si>
    <t>LB1L BL ELF MOTO 2 GOLD##00SG</t>
  </si>
  <si>
    <t>LB1L FL ELF EVOL. 700 FTX SP 5W30 00SG</t>
  </si>
  <si>
    <t>LB1L BL ELF EVOL. 700 FTX SP 5W30 00SG</t>
  </si>
  <si>
    <t>LB4L FL ELF GEARELF 5 80W90#00SG</t>
  </si>
  <si>
    <t>LB4L BL ELF GEARELF 5 80W90#00SG</t>
  </si>
  <si>
    <t>LB5L BL TE RUBIA FLEET HD 300 15W40 01SG</t>
  </si>
  <si>
    <t>LB4L BL TE TRANSTEC 5 85W140 01SG</t>
  </si>
  <si>
    <t>LB5L FL TE QUARTZ 9000 5W40 01SG</t>
  </si>
  <si>
    <t>LB5L BL TE QUARTZ 9000 5W40 01SG</t>
  </si>
  <si>
    <t>LP18 BL TE FLUIDMATIC DIII MV#01SG</t>
  </si>
  <si>
    <t>LP18 BL TE TRANSTEC 4 85W140 01SG</t>
  </si>
  <si>
    <t>LP20 BL TE RUBIA TIR 7400 10W40 01SG</t>
  </si>
  <si>
    <t>LP20 BL TE DYNATRANS DA 85W90 01SG</t>
  </si>
  <si>
    <t>LB1L BL TE QUARTZ D.7000 CI-4 10W30 01SG</t>
  </si>
  <si>
    <t>LB5L FL TE QUARTZ D.5000 CI-4 15W40 01SG</t>
  </si>
  <si>
    <t>LB1L FL TE QUARTZ D.5000 CI-4 15W40 01SG</t>
  </si>
  <si>
    <t>LB1L FL TE TRANSTEC 4 85W140 01SG</t>
  </si>
  <si>
    <t>LB1L FL TE QUARTZ D.7000 CI-4 10W30 01SG</t>
  </si>
  <si>
    <t>LB4L FL TE FLUIDMATIC CVT MV 01SG</t>
  </si>
  <si>
    <t>LB5L FL TE RUBIA FLEET HD 300 15W40 01SG</t>
  </si>
  <si>
    <t>LB1L FL TE QUARTZ 9000 5W40 02SG</t>
  </si>
  <si>
    <t>LB1L BL TE QUARTZ 9000 5W40 04SG</t>
  </si>
  <si>
    <t>LB4L BL TE#QUARTZ D.7000 CI-4 10W30#01SG</t>
  </si>
  <si>
    <t>LP20 BL TE DYNATRANS ACX 50 01SG</t>
  </si>
  <si>
    <t>LP20 BL TE TRANSTEC 5 80W90 01SG</t>
  </si>
  <si>
    <t>LB5L BL TE#QUARTZ D.5000 CI-4 15W40 01SG</t>
  </si>
  <si>
    <t>LB1L BL TE#QUARTZ D.9000 CI-4 5W30 01SG</t>
  </si>
  <si>
    <t>LB1L BL TE QUARTZ D.5000 CI-4 15W40 01SG</t>
  </si>
  <si>
    <t>LB1L BL TE TRANSTEC 4 85W140 01SG</t>
  </si>
  <si>
    <t>LB4L BL TE FLUIDMATIC CVT MV 01SG</t>
  </si>
  <si>
    <t>LB4L FL ELF EVOL. 500 FT 20W50##01SG</t>
  </si>
  <si>
    <t>LB4L BL ELF EVOL. 900 USX 5W30#01SG</t>
  </si>
  <si>
    <t>LP20 BL TE TRAX. DUAL 9 FE 75W90 01SG#</t>
  </si>
  <si>
    <t>LB4L BL ELF EVOL. 500 FT 20W50##02SG</t>
  </si>
  <si>
    <t>LB1L BL TE#HI-PERF 4T 900 10W50#03SG</t>
  </si>
  <si>
    <t>LB4L BL TE QUARTZ 9000 5W40 04SG#</t>
  </si>
  <si>
    <t>LB5L BL TE#QUARTZ INEO MC3 5W30#02SG</t>
  </si>
  <si>
    <t>LB1L BL TE#RUBIA FLEET HD 300 15W40 02SG</t>
  </si>
  <si>
    <t>LB5L FL TE RUBIA FLEET HD200 SAE 30 00SG</t>
  </si>
  <si>
    <t>LB5L BL TE RUBIA FLEET HD200 SAE 30 00SG</t>
  </si>
  <si>
    <t>TRAX. AXLE 8 85W140      20LJ   TOT   SG</t>
  </si>
  <si>
    <t>QUARTZ INEO X.DYN. 0W20  3B5L   TOT C1</t>
  </si>
  <si>
    <t>QUARTZ 9000 5W40         3B5L   TOT  3SG</t>
  </si>
  <si>
    <t>103HDBC_H_SG             PGEN         SG</t>
  </si>
  <si>
    <t>HYDRELF DS 46            20LJ   ELF   SG</t>
  </si>
  <si>
    <t>RUBIA FLEET HD200 SAE 30 3B5L   TOT   SG</t>
  </si>
  <si>
    <t>ORIGINAL OIL 5W40        208L   MAZ   SG</t>
  </si>
  <si>
    <t>PERF. PRO 2000 10W40     208L   ELF   SG</t>
  </si>
  <si>
    <t>ORIGINAL OIL SUPDPF 0W30 208L   MAZ   SG</t>
  </si>
  <si>
    <t>AGRISHIFT GA 12          60L    CLA C1</t>
  </si>
  <si>
    <t>QUARTZ 9000 ENERGY 0W40  208L   TOT C</t>
  </si>
  <si>
    <t>NEVASTANE XS 80 (LS)     24T04K TOT C</t>
  </si>
  <si>
    <t>EVO R-TECH SPORT 0W40    12B1L  ELF C</t>
  </si>
  <si>
    <t>QUARTZ INEO X.FIRST 0W20 12B1L  TOT C1</t>
  </si>
  <si>
    <t>JET MARINE VERTE         4C5KP  TOT C</t>
  </si>
  <si>
    <t>COOLELF AUTO SUPRA -37‹C 3B4L   TOT   MY</t>
  </si>
  <si>
    <t>TRANSELF TYPE B80W90     20L    ELF C</t>
  </si>
  <si>
    <t>COOLELF AUTO SUPRA -37‹C 208L   TOT   MY</t>
  </si>
  <si>
    <t>COOLELF AUTO SUPRA -37‹C 20L    TOT   MY</t>
  </si>
  <si>
    <t>QUARTZ INEO X.VDR. 0W20  3B5L   TOT C1</t>
  </si>
  <si>
    <t>MULTIS ZS 000            18K    TOT C</t>
  </si>
  <si>
    <t>LUBRILOG PE 1447/3       200K   TLG C</t>
  </si>
  <si>
    <t>GASOLINE INJECTOR CLEAN E TME C24B250ML</t>
  </si>
  <si>
    <t>PC2024 Reforecast</t>
  </si>
  <si>
    <t>SK-LUB__DUM_YUBASE-6PLUS BULK       3 ID</t>
  </si>
  <si>
    <t>LP20 FL TE TRAX. AXLE 7 80W90 00SG</t>
  </si>
  <si>
    <t>LP20 BL TE TRAX. AXLE 7 80W90 00SG</t>
  </si>
  <si>
    <t>LB4L BL TE FLUIDMATIC DIII MV 01SG</t>
  </si>
  <si>
    <t>LP20 FL TE AZOLLA ZS 46#00SG</t>
  </si>
  <si>
    <t>LP20 BL TE AZOLLA ZS 46#00SG</t>
  </si>
  <si>
    <t>LB3L BL TE QUARTZ5000 FUT.GF6 10W30 01SG</t>
  </si>
  <si>
    <t>LB4L BL TE QUARTZ 9000 SN 5W50 01SG</t>
  </si>
  <si>
    <t>LB1L FL TE# HI-PERF 2T 700# 01SG</t>
  </si>
  <si>
    <t>LB5L FL TE#QUARTZ INEO HTC 5W30#01SG</t>
  </si>
  <si>
    <t>LB3L FL TE QUARTZ5000 FUT.GF6 10W30 01SG</t>
  </si>
  <si>
    <t>LB1L FL TE RUBIA FLEET HD200 SAE 40 01SG</t>
  </si>
  <si>
    <t>LB4L FL TE FLUIDMATIC DIII MV 01SG</t>
  </si>
  <si>
    <t>LB4L FL TE QUARTZ 9000 SN 5W50 01SG</t>
  </si>
  <si>
    <t>LP20 BL TE FLUIDMATIC DIII MV 01SG</t>
  </si>
  <si>
    <t>LP20 BL TE TRANSTEC 5 85W140 01SG</t>
  </si>
  <si>
    <t>LB1L BL TE# HI-PERF 2T 700# 01SG</t>
  </si>
  <si>
    <t>LB1L BL TE RUBIA FLEET HD200 SAE 40 01SG</t>
  </si>
  <si>
    <t>LB4L BL TE RUBIA TIR 7400 15W40 02SG</t>
  </si>
  <si>
    <t>LP20 FL TE FLUIDMATIC SYN T668 00SG</t>
  </si>
  <si>
    <t>LB1L FL TE QUARTZ 9000 NFC 5W30# 00SG</t>
  </si>
  <si>
    <t>LB5L FL TE QUARTZ 9000 NFC 5W30# 00SG</t>
  </si>
  <si>
    <t>LB1L BL TE QUARTZ 9000 NFC 5W30# 00SG</t>
  </si>
  <si>
    <t>LB5L BL TE QUARTZ 9000 NFC 5W30# 00SG</t>
  </si>
  <si>
    <t>LP20 BL TE FLUIDMATIC SYN T668 00SG</t>
  </si>
  <si>
    <t>LB1L BL TE QUARTZ INEO HTC 5W30#02SG</t>
  </si>
  <si>
    <t>LB4L BL TE QUARTZ 8000FUT.GF6 0W20 01SG</t>
  </si>
  <si>
    <t>LB5L BL TE QUARTZ INEO HTC 5W30#02SG</t>
  </si>
  <si>
    <t>LP20 BL TE FLUIDMATIC LV MV#02SG</t>
  </si>
  <si>
    <t>LB5L BL TE RUBIA TIR 7400 15W40#02SG</t>
  </si>
  <si>
    <t>LB1L FL TE#QUARTZ INEO HTC 5W30#02SG</t>
  </si>
  <si>
    <t>LB4L BL TE#QUARTZ 5000FUT.GF6 10W30#02SG</t>
  </si>
  <si>
    <t>LB1L BL TE#QUARTZ INEO MC3 5W30#04SG</t>
  </si>
  <si>
    <t>LB5L BL TE RUBIA TIR 7400 10W40 03SG</t>
  </si>
  <si>
    <t>LB1L BL ELF PERF. PRO 1000 15W40##01SG</t>
  </si>
  <si>
    <t>LP20 BL TE RUBIA WORKS 1000 15W40 02SG</t>
  </si>
  <si>
    <t>LB1L FL TE NEPTUNA 2T SUPER SPORT#02SG</t>
  </si>
  <si>
    <t>LB1L FL TE HI-PERF 4T 700 SC. 10W40 02SG</t>
  </si>
  <si>
    <t>LB5L FL TE RUBIA TIR 7400 10W40 02SG</t>
  </si>
  <si>
    <t>LB4L FL TE RUBIA TIR 7400 15W40 02SG</t>
  </si>
  <si>
    <t>LB5L FL TE#QUARTZ INEO MC3 5W30#02SG</t>
  </si>
  <si>
    <t>LB4L FL TE QUARTZ 9000 5W40 02SG</t>
  </si>
  <si>
    <t>LB4L FL TE QUARTZ D.7000 CI-4 10W30 02SG</t>
  </si>
  <si>
    <t>LP20 FL TE RUBIA WORKS 4000 15W40 01SG</t>
  </si>
  <si>
    <t>LP20 FL TE RUBIA WORKS 1000 15W40 01SG</t>
  </si>
  <si>
    <t>LP18 FL TE RUBIA FLEET HD 300 15W40 01SG</t>
  </si>
  <si>
    <t>LP20 FL TE PROSYLVA CHAIN EXT. PLUS 02SG</t>
  </si>
  <si>
    <t>LP20 FL TE FLUIDMATIC LV MV 02SG</t>
  </si>
  <si>
    <t>LP20 FL TE DYNATRANS MPX 01SG</t>
  </si>
  <si>
    <t>LB1L FL ELF ELFMATIC CVT MV 01SG</t>
  </si>
  <si>
    <t>LB1L FL ELF EVOL. 500 FT 20W50#02SG</t>
  </si>
  <si>
    <t>530HDII_H_SG             PGEN         SG</t>
  </si>
  <si>
    <t>CARTER SH 680            1000L  TOT   SG</t>
  </si>
  <si>
    <t>HYDRELF DS 68            20LJ   ELF   SG</t>
  </si>
  <si>
    <t>STO1:0 GEARBOX OIL 80W90 208L   SCA   SG</t>
  </si>
  <si>
    <t>QUARTZ 9000 NFC 5W30     208L   TOT   SG</t>
  </si>
  <si>
    <t>HYDRELF DS 32            20LJ   ELF   SG</t>
  </si>
  <si>
    <t>DACNIS SH 68             1000L  TOT   SG</t>
  </si>
  <si>
    <t>VULSOL MSF 7200          20L    TOT C</t>
  </si>
  <si>
    <t>ESTAR SHT 200            208L   TOT C</t>
  </si>
  <si>
    <t>GEAR FLUID 1000 D        180K   TLG C</t>
  </si>
  <si>
    <t>FLUIDMATIC DCT MV        208L   TOT   CN</t>
  </si>
  <si>
    <t>MOTOR OIL ST 0W20SP/GF6A 208L   NIS C</t>
  </si>
  <si>
    <t>QUARTZ INEO EFFICEN 0W30 3B5L   TOT C</t>
  </si>
  <si>
    <t>CALORIS MS 23            180K   TOT C</t>
  </si>
  <si>
    <t>SK-LUB__DUM_YUBASE-6PLUS PACKED     3 ID</t>
  </si>
  <si>
    <t>2.409kT are spot purchases</t>
  </si>
  <si>
    <t>IRGANOX L 06             PACKC50</t>
  </si>
  <si>
    <t>IRGAFOS 168              PACKC20</t>
  </si>
  <si>
    <t>LB1L FL TE#QUARTZ INEO C3 5W30 00SG</t>
  </si>
  <si>
    <t>LB1L BL TE#QUARTZ INEO C3 5W30 00SG</t>
  </si>
  <si>
    <t>LB4L FL TE#QUARTZ INEO C3 5W30 00SG</t>
  </si>
  <si>
    <t>LB4L BL TE#QUARTZ INEO C3 5W30 00SG</t>
  </si>
  <si>
    <t>LB4L FL ELF ELFMATIC MV LV#00SG</t>
  </si>
  <si>
    <t>LB4L BL ELF ELFMATIC MV LV#00SG</t>
  </si>
  <si>
    <t>LP20 FL TE CARTER EP 150#00SG</t>
  </si>
  <si>
    <t>LP20 BL TE CARTER EP 150#00SG</t>
  </si>
  <si>
    <t>LP20 FL TE CARTER EP 220#00SG</t>
  </si>
  <si>
    <t>LP20 BL TE CARTER EP 220#00SG</t>
  </si>
  <si>
    <t>LP20 FL TE DACNIS SH 32#00SG</t>
  </si>
  <si>
    <t>LP20 BL TE DACNIS SH 32#00SG</t>
  </si>
  <si>
    <t>LP20 FL TE DACNIS SH 68#00SG</t>
  </si>
  <si>
    <t>LP20 BL TE DACNIS SH 68#00SG</t>
  </si>
  <si>
    <t>LP20 FL TE EQUIVIS ZS 46#00SG</t>
  </si>
  <si>
    <t>LP20 BL TE EQUIVIS ZS 46#00SG</t>
  </si>
  <si>
    <t>LP20 FL TE EQUIVIS ZS 68#00SG</t>
  </si>
  <si>
    <t>LP20 BL TE EQUIVIS ZS 68#00SG</t>
  </si>
  <si>
    <t>LP20 FL TE LACTUCA LT 2 AP 00SG</t>
  </si>
  <si>
    <t>LP20 BL TE LACTUCA LT 2 AP 00SG</t>
  </si>
  <si>
    <t>LB1L BL TE HI-PERF 4T 300 20W40(SF) 01SG</t>
  </si>
  <si>
    <t>LB4L BL TE QUARTZ 5000 SN 15W40 03SG</t>
  </si>
  <si>
    <t>LP18 BL TE RUBIAFLEET HD500 15W4001SG</t>
  </si>
  <si>
    <t>LB08 BL TE#HI-PERF 4T 500 SC. 20W40 01SG</t>
  </si>
  <si>
    <t>LB1L BL TE RUBIA TIR 7400 15W40 02SG</t>
  </si>
  <si>
    <t>LP20 BL TE RUBIA TIR 7400 15W40 02SG</t>
  </si>
  <si>
    <t>LB1L BL TE#QUARTZ 5000FUT.GF6 10W30#02SG</t>
  </si>
  <si>
    <t>LB4L BL TE#QUARTZ 7000 SN 10W40#03SG</t>
  </si>
  <si>
    <t>LB1L BL ELF PERF. PRO 700 15W40 02SG</t>
  </si>
  <si>
    <t>LB1L FL TE#HI-PERF 4T 300 20W40(SF) 02SG</t>
  </si>
  <si>
    <t>LB1L FL TE# HI-PERF 4T 300 SAE 40# 03SG</t>
  </si>
  <si>
    <t>LP20 BL TE TRANSTEC 5 80W90 02SG</t>
  </si>
  <si>
    <t>LB08 FL TE#HI-PERF 4T 500 SC. 20W40 02SG</t>
  </si>
  <si>
    <t>LB4L FL TE QUARTZ 5000 SN 15W40 02SG</t>
  </si>
  <si>
    <t>LB4L FL TE QUARTZ 8000 5W40 02SG</t>
  </si>
  <si>
    <t>LB1L FL TE#QUARTZ D.9000 CI-4 5W30 02SG</t>
  </si>
  <si>
    <t>LB1L FL TE QUARTZ 9000 FUT. XT 5W20 02SG</t>
  </si>
  <si>
    <t>LB1L FL TE HI-PERF 4T 500 SC. 10W30 02SG</t>
  </si>
  <si>
    <t>LB1L FL TE RUBIA TIR 7400 15W40 03SG</t>
  </si>
  <si>
    <t>LB08 FL TE HI-PERF 4T 700 10W40 02SG</t>
  </si>
  <si>
    <t>LB1L FL TE#FLUIDMATIC LV MV#02SG</t>
  </si>
  <si>
    <t>LB1L FL TE#QUARTZ 5000FUT.GF6 10W30#02SG</t>
  </si>
  <si>
    <t>LB4L FL TE QUARTZ 7000 SN 10W40 03SG</t>
  </si>
  <si>
    <t>LB4L FL TE QUARTZ 9KFUT.GF6 5W30 02SG</t>
  </si>
  <si>
    <t>LB4L FL TE QUARTZ 7000FUT.GF6 5W30 02SG</t>
  </si>
  <si>
    <t>LB4L FL TE QUARTZ 9000FUT.GF6 0W20 02SG</t>
  </si>
  <si>
    <t>LB1L FL TE FLUIDMATIC DIII MV 02SG</t>
  </si>
  <si>
    <t>LB4L FL TE QUARTZ 3000 SJ 20W50# 02SG</t>
  </si>
  <si>
    <t>LB4L FL TE QUARTZ 5000FUT.GF6 10W30 02SG</t>
  </si>
  <si>
    <t>LB1L FL TE QUARTZ INEO MC3 5W30 02SG</t>
  </si>
  <si>
    <t>LP20 FL TE TRAX. GEAR 9 FE 75W80 01SG</t>
  </si>
  <si>
    <t>LP20 FL TE TRAX. DUAL 9 FE 75W90 01SG</t>
  </si>
  <si>
    <t>LB1L FL ELF MOTO 4 GOLD 15W50##01SG</t>
  </si>
  <si>
    <t>LP20 FL TE TRANSTEC 5 80W90 01SG</t>
  </si>
  <si>
    <t>LP18 FL TE RUBIA FLEET HD 500 15W40 01SG</t>
  </si>
  <si>
    <t>LB1L FL ELF 4T MAX 20W50 01SG</t>
  </si>
  <si>
    <t>LB5L FL ELF EVOL. 500 FTX SP 10W30#01SG</t>
  </si>
  <si>
    <t>LB1L FL ELF MOTO 4 GOLD 20W40##01SG</t>
  </si>
  <si>
    <t>LB1L FL ELF ELFMATIC LV MV##01SG</t>
  </si>
  <si>
    <t>LB4L FL ELF EVOL. 500 FT 20W50##02SG</t>
  </si>
  <si>
    <t>LB1L FL ELF EVOL. DIESEL 700 10W30 01SG</t>
  </si>
  <si>
    <t>LB4L FL ELF EVOL. DIESEL 700 10W30 01SG</t>
  </si>
  <si>
    <t>LB1L FL ELF MOTO 4 ROAD 10W40 01SG</t>
  </si>
  <si>
    <t>LB1L FL ELF PERF. PRO 700 15W40 01SG</t>
  </si>
  <si>
    <t>LB1L FL ELF EVOL. 900 FTA 5W40#01SG</t>
  </si>
  <si>
    <t>PL20 JC TE  RED JERRYCAN HT PALLET  00SG</t>
  </si>
  <si>
    <t>LPDI PL TE JERRYCAN OIL IMPORT 00SG</t>
  </si>
  <si>
    <t>LPDI DL NEU BLANK LBL DR SIDE S CORE00SG</t>
  </si>
  <si>
    <t>CT05 WV TE 16X0.5L WHITE         00SG</t>
  </si>
  <si>
    <t>LB05 FL TE HBF 3 SUB 01SG</t>
  </si>
  <si>
    <t>LB05 FL TE HBF 4 SUB 01SG</t>
  </si>
  <si>
    <t>LB05 BL TE HBF 3 SUB 02SG</t>
  </si>
  <si>
    <t>BT05 WV TE HBF 4 BRONZE BOTTLE## 02SG</t>
  </si>
  <si>
    <t>BT05 WV TE HBF 3# BRONZE BOTTLE 03SG</t>
  </si>
  <si>
    <t>RUBIA WORKS 4000 15W40   1000L  TOT R SG</t>
  </si>
  <si>
    <t>530PCDJ_H_SG             PGEN         SG</t>
  </si>
  <si>
    <t>L_3475                   PGEN         SG</t>
  </si>
  <si>
    <t>ORIGINAL OIL ULTDPF 5W30 208L   MAZ   SG</t>
  </si>
  <si>
    <t>QUARTZ 9000 ENERGY 5W40  208L   TOT  2SG</t>
  </si>
  <si>
    <t>FLUIDMATIC SYN T668      20LJ   TOT   SG</t>
  </si>
  <si>
    <t>QUARTZ INEO HTC 5W30     208L   TOT  1SG</t>
  </si>
  <si>
    <t>QUARTZ INEO HTC 5W30     3B5L   TOT  1SG</t>
  </si>
  <si>
    <t>QUARTZ 9000 NFC 5W30     12B1L  TOT   SG</t>
  </si>
  <si>
    <t>QUARTZ 9000 NFC 5W30     3B5L   TOT   SG</t>
  </si>
  <si>
    <t>ELFMATIC DCT MV          20LJ   ELF   SG</t>
  </si>
  <si>
    <t>STO 2:0 GEARBOX OIL75W90 208L   SCA C</t>
  </si>
  <si>
    <t>ORITES TW 220 D          200L   TOT   KR</t>
  </si>
  <si>
    <t>AGRICOOL OAT 0 PLUS      20L    CLA C</t>
  </si>
  <si>
    <t>AGRISHIFT MT 80W90       208L   CLA C1</t>
  </si>
  <si>
    <t>INJ. XTREM CLEANER DIESEL C24B250ML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</si>
</sst>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8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8" fillId="32" borderId="0" applyNumberFormat="0" applyBorder="0" applyAlignment="0" applyProtection="0"/>
    <xf numFmtId="0" fontId="2" fillId="0" borderId="0"/>
    <xf numFmtId="43" fontId="3" fillId="0" borderId="0" applyFont="0" applyFill="0" applyBorder="0" applyAlignment="0" applyProtection="0"/>
  </cellStyleXfs>
  <cellXfs count="40">
    <xf numFmtId="0" fontId="0" fillId="0" borderId="0" xfId="0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44" fontId="0" fillId="0" borderId="0" xfId="0" applyNumberFormat="1"/>
    <xf numFmtId="43" fontId="0" fillId="0" borderId="0" xfId="0" applyNumberFormat="1"/>
    <xf numFmtId="164" fontId="0" fillId="0" borderId="0" xfId="43" applyNumberFormat="1" applyFont="1"/>
    <xf numFmtId="0" fontId="0" fillId="0" borderId="0" xfId="0" applyAlignment="1">
      <alignment horizontal="left" indent="1"/>
    </xf>
    <xf numFmtId="165" fontId="0" fillId="0" borderId="0" xfId="0" applyNumberFormat="1"/>
    <xf numFmtId="43" fontId="0" fillId="0" borderId="0" xfId="43" applyFont="1"/>
    <xf numFmtId="1" fontId="0" fillId="0" borderId="0" xfId="43" applyNumberFormat="1" applyFont="1"/>
    <xf numFmtId="0" fontId="0" fillId="0" borderId="0" xfId="43" applyNumberFormat="1" applyFont="1"/>
    <xf numFmtId="0" fontId="1" fillId="33" borderId="0" xfId="0" applyFont="1" applyFill="1" applyAlignment="1">
      <alignment horizontal="center"/>
    </xf>
    <xf numFmtId="164" fontId="1" fillId="33" borderId="0" xfId="43" applyNumberFormat="1" applyFont="1" applyFill="1"/>
    <xf numFmtId="164" fontId="21" fillId="0" borderId="0" xfId="43" applyNumberFormat="1" applyFont="1"/>
    <xf numFmtId="0" fontId="1" fillId="34" borderId="0" xfId="0" applyFont="1" applyFill="1" applyAlignment="1">
      <alignment horizontal="center"/>
    </xf>
    <xf numFmtId="0" fontId="1" fillId="34" borderId="0" xfId="0" applyFont="1" applyFill="1"/>
    <xf numFmtId="164" fontId="1" fillId="34" borderId="0" xfId="43" applyNumberFormat="1" applyFont="1" applyFill="1"/>
    <xf numFmtId="164" fontId="0" fillId="0" borderId="0" xfId="43" applyNumberFormat="1" applyFont="1" applyFill="1"/>
    <xf numFmtId="0" fontId="1" fillId="35" borderId="0" xfId="0" applyFont="1" applyFill="1" applyAlignment="1">
      <alignment horizontal="center"/>
    </xf>
    <xf numFmtId="43" fontId="1" fillId="35" borderId="0" xfId="43" applyFont="1" applyFill="1"/>
    <xf numFmtId="164" fontId="1" fillId="35" borderId="0" xfId="43" applyNumberFormat="1" applyFont="1" applyFill="1"/>
    <xf numFmtId="0" fontId="18" fillId="36" borderId="0" xfId="0" applyFont="1" applyFill="1"/>
    <xf numFmtId="0" fontId="15" fillId="36" borderId="0" xfId="0" applyFont="1" applyFill="1" applyAlignment="1">
      <alignment horizontal="center"/>
    </xf>
    <xf numFmtId="43" fontId="15" fillId="36" borderId="0" xfId="43" applyFont="1" applyFill="1"/>
    <xf numFmtId="0" fontId="15" fillId="36" borderId="0" xfId="0" applyFont="1" applyFill="1"/>
    <xf numFmtId="164" fontId="15" fillId="36" borderId="0" xfId="43" applyNumberFormat="1" applyFont="1" applyFill="1"/>
    <xf numFmtId="0" fontId="22" fillId="35" borderId="0" xfId="0" applyFont="1" applyFill="1"/>
    <xf numFmtId="0" fontId="22" fillId="35" borderId="0" xfId="0" applyFont="1" applyFill="1" applyAlignment="1">
      <alignment horizontal="center"/>
    </xf>
    <xf numFmtId="164" fontId="22" fillId="35" borderId="0" xfId="43" applyNumberFormat="1" applyFont="1" applyFill="1"/>
    <xf numFmtId="164" fontId="0" fillId="0" borderId="0" xfId="0" applyNumberFormat="1"/>
    <xf numFmtId="0" fontId="0" fillId="37" borderId="0" xfId="0" applyFill="1"/>
    <xf numFmtId="4" fontId="0" fillId="37" borderId="0" xfId="0" applyNumberFormat="1" applyFill="1"/>
    <xf numFmtId="3" fontId="0" fillId="37" borderId="0" xfId="0" applyNumberFormat="1" applyFill="1"/>
    <xf numFmtId="0" fontId="0" fillId="0" borderId="0" xfId="0"/>
    <xf numFmtId="0" fontId="22" fillId="35" borderId="0" xfId="0" applyFont="1" applyFill="1" applyAlignment="1">
      <alignment horizontal="center"/>
    </xf>
    <xf numFmtId="0" fontId="1" fillId="35" borderId="0" xfId="0" applyFont="1" applyFill="1" applyAlignment="1">
      <alignment horizontal="center"/>
    </xf>
    <xf numFmtId="0" fontId="1" fillId="33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4.xml"/><Relationship Id="rId39" Type="http://schemas.openxmlformats.org/officeDocument/2006/relationships/customXml" Target="../customXml/item2.xml"/><Relationship Id="rId21" Type="http://schemas.openxmlformats.org/officeDocument/2006/relationships/externalLink" Target="externalLinks/externalLink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33" Type="http://schemas.openxmlformats.org/officeDocument/2006/relationships/pivotCacheDefinition" Target="pivotCache/pivotCacheDefinition11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32" Type="http://schemas.openxmlformats.org/officeDocument/2006/relationships/pivotCacheDefinition" Target="pivotCache/pivotCacheDefinition10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pivotCacheDefinition" Target="pivotCache/pivotCacheDefinition6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pivotCacheDefinition" Target="pivotCache/pivotCacheDefinition5.xml"/><Relationship Id="rId30" Type="http://schemas.openxmlformats.org/officeDocument/2006/relationships/pivotCacheDefinition" Target="pivotCache/pivotCacheDefinition8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374</xdr:colOff>
      <xdr:row>29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8EF2A6-C1AF-F246-40FC-D3FFF3752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136" y="381000"/>
          <a:ext cx="12729238" cy="51435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otalworkplace.sharepoint.com/sites/TUAS-LOBP/Shared%20Documents/CostControl/Mass%20Balance/FY2024/042022%20lates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otalworkplace.sharepoint.com/sites/TUAS-LOBP/Shared%20Documents/CostControl/Product%20Life%20Cycle/10%20Aging/2024/Q3/July'%2024/ZAGE%20JULY'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BO summary"/>
      <sheetName val="BO"/>
      <sheetName val="ADD Summary"/>
      <sheetName val="ADD"/>
      <sheetName val="Packaging summary"/>
      <sheetName val="Packaging"/>
      <sheetName val="Biz Note"/>
      <sheetName val="Local Summary"/>
      <sheetName val="Locally Produced"/>
      <sheetName val="Imported FGD Summary"/>
      <sheetName val="Imported FGD"/>
      <sheetName val="CCP"/>
      <sheetName val="account"/>
      <sheetName val="ZM39 (bulk)"/>
      <sheetName val="ZM39 (packed)"/>
      <sheetName val="PGEN list by Biz"/>
      <sheetName val="BO list by Biz (092021)"/>
      <sheetName val="Add list of LM"/>
    </sheetNames>
    <sheetDataSet>
      <sheetData sheetId="0">
        <row r="3">
          <cell r="B3">
            <v>2448.0892800000001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A3" t="str">
            <v>Row Labels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H972"/>
      <sheetName val="HD42"/>
      <sheetName val="HB73"/>
      <sheetName val="H978"/>
      <sheetName val="H975"/>
      <sheetName val="ZAGE"/>
      <sheetName val="ZM3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C1" t="str">
            <v>Material</v>
          </cell>
          <cell r="I1" t="str">
            <v>Net weight</v>
          </cell>
        </row>
        <row r="2">
          <cell r="C2">
            <v>101833</v>
          </cell>
          <cell r="I2">
            <v>175</v>
          </cell>
        </row>
        <row r="3">
          <cell r="C3">
            <v>101833</v>
          </cell>
          <cell r="I3">
            <v>175</v>
          </cell>
        </row>
        <row r="4">
          <cell r="C4">
            <v>102701</v>
          </cell>
          <cell r="I4">
            <v>200</v>
          </cell>
        </row>
        <row r="5">
          <cell r="C5">
            <v>102701</v>
          </cell>
          <cell r="I5">
            <v>200</v>
          </cell>
        </row>
        <row r="6">
          <cell r="C6">
            <v>103000</v>
          </cell>
          <cell r="I6">
            <v>51.825000000000003</v>
          </cell>
        </row>
        <row r="7">
          <cell r="C7">
            <v>103689</v>
          </cell>
          <cell r="I7">
            <v>190.03</v>
          </cell>
        </row>
        <row r="8">
          <cell r="C8">
            <v>103689</v>
          </cell>
          <cell r="I8">
            <v>190.03</v>
          </cell>
        </row>
        <row r="9">
          <cell r="C9">
            <v>103689</v>
          </cell>
          <cell r="I9">
            <v>190.03</v>
          </cell>
        </row>
        <row r="10">
          <cell r="C10">
            <v>103790</v>
          </cell>
          <cell r="I10">
            <v>181.83500000000001</v>
          </cell>
        </row>
        <row r="11">
          <cell r="C11">
            <v>103790</v>
          </cell>
          <cell r="I11">
            <v>181.83500000000001</v>
          </cell>
        </row>
        <row r="12">
          <cell r="C12">
            <v>103790</v>
          </cell>
          <cell r="I12">
            <v>181.83500000000001</v>
          </cell>
        </row>
        <row r="13">
          <cell r="C13">
            <v>103864</v>
          </cell>
          <cell r="I13">
            <v>12.765000000000001</v>
          </cell>
        </row>
        <row r="14">
          <cell r="C14">
            <v>103900</v>
          </cell>
          <cell r="I14">
            <v>184.09</v>
          </cell>
        </row>
        <row r="15">
          <cell r="C15">
            <v>103900</v>
          </cell>
          <cell r="I15">
            <v>184.09</v>
          </cell>
        </row>
        <row r="16">
          <cell r="C16">
            <v>103900</v>
          </cell>
          <cell r="I16">
            <v>184.09</v>
          </cell>
        </row>
        <row r="17">
          <cell r="C17">
            <v>104219</v>
          </cell>
          <cell r="I17">
            <v>13.868</v>
          </cell>
        </row>
        <row r="18">
          <cell r="C18">
            <v>104222</v>
          </cell>
          <cell r="I18">
            <v>53.024999999999999</v>
          </cell>
        </row>
        <row r="19">
          <cell r="C19">
            <v>104223</v>
          </cell>
          <cell r="I19">
            <v>14.14</v>
          </cell>
        </row>
        <row r="20">
          <cell r="C20">
            <v>104227</v>
          </cell>
          <cell r="I20">
            <v>13.516</v>
          </cell>
        </row>
        <row r="21">
          <cell r="C21">
            <v>105180</v>
          </cell>
          <cell r="I21">
            <v>15.638</v>
          </cell>
        </row>
        <row r="22">
          <cell r="C22">
            <v>105405</v>
          </cell>
          <cell r="I22">
            <v>15.818</v>
          </cell>
        </row>
        <row r="23">
          <cell r="C23">
            <v>105416</v>
          </cell>
          <cell r="I23">
            <v>15.944000000000001</v>
          </cell>
        </row>
        <row r="24">
          <cell r="C24">
            <v>105976</v>
          </cell>
          <cell r="I24">
            <v>15.71</v>
          </cell>
        </row>
        <row r="25">
          <cell r="C25">
            <v>105977</v>
          </cell>
          <cell r="I25">
            <v>15.907</v>
          </cell>
        </row>
        <row r="26">
          <cell r="C26">
            <v>105985</v>
          </cell>
          <cell r="I26">
            <v>15.205</v>
          </cell>
        </row>
        <row r="27">
          <cell r="C27">
            <v>105986</v>
          </cell>
          <cell r="I27">
            <v>15.601000000000001</v>
          </cell>
        </row>
        <row r="28">
          <cell r="C28">
            <v>110203</v>
          </cell>
          <cell r="I28">
            <v>50</v>
          </cell>
        </row>
        <row r="29">
          <cell r="C29">
            <v>110285</v>
          </cell>
          <cell r="I29">
            <v>182.624</v>
          </cell>
        </row>
        <row r="30">
          <cell r="C30">
            <v>110293</v>
          </cell>
          <cell r="I30">
            <v>180</v>
          </cell>
        </row>
        <row r="31">
          <cell r="C31">
            <v>110293</v>
          </cell>
          <cell r="I31">
            <v>180</v>
          </cell>
        </row>
        <row r="32">
          <cell r="C32">
            <v>110295</v>
          </cell>
          <cell r="I32">
            <v>180</v>
          </cell>
        </row>
        <row r="33">
          <cell r="C33">
            <v>110296</v>
          </cell>
          <cell r="I33">
            <v>50</v>
          </cell>
        </row>
        <row r="34">
          <cell r="C34">
            <v>110297</v>
          </cell>
          <cell r="I34">
            <v>18</v>
          </cell>
        </row>
        <row r="35">
          <cell r="C35">
            <v>110299</v>
          </cell>
          <cell r="I35">
            <v>1.74</v>
          </cell>
        </row>
        <row r="36">
          <cell r="C36">
            <v>110317</v>
          </cell>
          <cell r="I36">
            <v>180.33600000000001</v>
          </cell>
        </row>
        <row r="37">
          <cell r="C37">
            <v>110318</v>
          </cell>
          <cell r="I37">
            <v>175.08</v>
          </cell>
        </row>
        <row r="38">
          <cell r="C38">
            <v>110354</v>
          </cell>
          <cell r="I38">
            <v>185.95</v>
          </cell>
        </row>
        <row r="39">
          <cell r="C39">
            <v>110358</v>
          </cell>
          <cell r="I39">
            <v>12</v>
          </cell>
        </row>
        <row r="40">
          <cell r="C40">
            <v>110369</v>
          </cell>
          <cell r="I40">
            <v>180</v>
          </cell>
        </row>
        <row r="41">
          <cell r="C41">
            <v>110371</v>
          </cell>
          <cell r="I41">
            <v>50</v>
          </cell>
        </row>
        <row r="42">
          <cell r="C42">
            <v>110378</v>
          </cell>
          <cell r="I42">
            <v>180</v>
          </cell>
        </row>
        <row r="43">
          <cell r="C43">
            <v>110382</v>
          </cell>
          <cell r="I43">
            <v>180</v>
          </cell>
        </row>
        <row r="44">
          <cell r="C44">
            <v>110385</v>
          </cell>
          <cell r="I44">
            <v>50</v>
          </cell>
        </row>
        <row r="45">
          <cell r="C45">
            <v>110387</v>
          </cell>
          <cell r="I45">
            <v>12</v>
          </cell>
        </row>
        <row r="46">
          <cell r="C46">
            <v>110389</v>
          </cell>
          <cell r="I46">
            <v>50</v>
          </cell>
        </row>
        <row r="47">
          <cell r="C47">
            <v>110394</v>
          </cell>
          <cell r="I47">
            <v>180</v>
          </cell>
        </row>
        <row r="48">
          <cell r="C48">
            <v>110396</v>
          </cell>
          <cell r="I48">
            <v>50</v>
          </cell>
        </row>
        <row r="49">
          <cell r="C49">
            <v>110404</v>
          </cell>
          <cell r="I49">
            <v>50</v>
          </cell>
        </row>
        <row r="50">
          <cell r="C50">
            <v>110404</v>
          </cell>
          <cell r="I50">
            <v>50</v>
          </cell>
        </row>
        <row r="51">
          <cell r="C51">
            <v>110445</v>
          </cell>
          <cell r="I51">
            <v>183.82</v>
          </cell>
        </row>
        <row r="52">
          <cell r="C52">
            <v>110448</v>
          </cell>
          <cell r="I52">
            <v>182</v>
          </cell>
        </row>
        <row r="53">
          <cell r="C53">
            <v>110451</v>
          </cell>
          <cell r="I53">
            <v>184.24</v>
          </cell>
        </row>
        <row r="54">
          <cell r="C54">
            <v>110455</v>
          </cell>
          <cell r="I54">
            <v>17.635000000000002</v>
          </cell>
        </row>
        <row r="55">
          <cell r="C55">
            <v>110456</v>
          </cell>
          <cell r="I55">
            <v>179.87</v>
          </cell>
        </row>
        <row r="56">
          <cell r="C56">
            <v>110464</v>
          </cell>
          <cell r="I56">
            <v>178.41</v>
          </cell>
        </row>
        <row r="57">
          <cell r="C57">
            <v>110469</v>
          </cell>
          <cell r="I57">
            <v>17.655000000000001</v>
          </cell>
        </row>
        <row r="58">
          <cell r="C58">
            <v>110471</v>
          </cell>
          <cell r="I58">
            <v>184.03</v>
          </cell>
        </row>
        <row r="59">
          <cell r="C59">
            <v>110484</v>
          </cell>
          <cell r="I59">
            <v>17.62</v>
          </cell>
        </row>
        <row r="60">
          <cell r="C60">
            <v>110489</v>
          </cell>
          <cell r="I60">
            <v>187.36</v>
          </cell>
        </row>
        <row r="61">
          <cell r="C61">
            <v>110489</v>
          </cell>
          <cell r="I61">
            <v>187.36</v>
          </cell>
        </row>
        <row r="62">
          <cell r="C62">
            <v>110495</v>
          </cell>
          <cell r="I62">
            <v>18.02</v>
          </cell>
        </row>
        <row r="63">
          <cell r="C63">
            <v>110499</v>
          </cell>
          <cell r="I63">
            <v>191.15</v>
          </cell>
        </row>
        <row r="64">
          <cell r="C64">
            <v>110513</v>
          </cell>
          <cell r="I64">
            <v>208.83</v>
          </cell>
        </row>
        <row r="65">
          <cell r="C65">
            <v>110513</v>
          </cell>
          <cell r="I65">
            <v>208.83</v>
          </cell>
        </row>
        <row r="66">
          <cell r="C66">
            <v>110513</v>
          </cell>
          <cell r="I66">
            <v>208.83</v>
          </cell>
        </row>
        <row r="67">
          <cell r="C67">
            <v>110514</v>
          </cell>
          <cell r="I67">
            <v>20.015000000000001</v>
          </cell>
        </row>
        <row r="68">
          <cell r="C68">
            <v>110514</v>
          </cell>
          <cell r="I68">
            <v>20.015000000000001</v>
          </cell>
        </row>
        <row r="69">
          <cell r="C69">
            <v>110514</v>
          </cell>
          <cell r="I69">
            <v>20.015000000000001</v>
          </cell>
        </row>
        <row r="70">
          <cell r="C70">
            <v>110515</v>
          </cell>
          <cell r="I70">
            <v>19.774999999999999</v>
          </cell>
        </row>
        <row r="71">
          <cell r="C71">
            <v>110515</v>
          </cell>
          <cell r="I71">
            <v>19.774999999999999</v>
          </cell>
        </row>
        <row r="72">
          <cell r="C72">
            <v>110515</v>
          </cell>
          <cell r="I72">
            <v>19.774999999999999</v>
          </cell>
        </row>
        <row r="73">
          <cell r="C73">
            <v>110516</v>
          </cell>
          <cell r="I73">
            <v>19.895</v>
          </cell>
        </row>
        <row r="74">
          <cell r="C74">
            <v>110516</v>
          </cell>
          <cell r="I74">
            <v>19.895</v>
          </cell>
        </row>
        <row r="75">
          <cell r="C75">
            <v>110516</v>
          </cell>
          <cell r="I75">
            <v>19.895</v>
          </cell>
        </row>
        <row r="76">
          <cell r="C76">
            <v>110522</v>
          </cell>
          <cell r="I76">
            <v>198.85</v>
          </cell>
        </row>
        <row r="77">
          <cell r="C77">
            <v>110522</v>
          </cell>
          <cell r="I77">
            <v>198.85</v>
          </cell>
        </row>
        <row r="78">
          <cell r="C78">
            <v>110524</v>
          </cell>
          <cell r="I78">
            <v>198.8</v>
          </cell>
        </row>
        <row r="79">
          <cell r="C79">
            <v>110524</v>
          </cell>
          <cell r="I79">
            <v>198.8</v>
          </cell>
        </row>
        <row r="80">
          <cell r="C80">
            <v>110525</v>
          </cell>
          <cell r="I80">
            <v>19.114999999999998</v>
          </cell>
        </row>
        <row r="81">
          <cell r="C81">
            <v>110525</v>
          </cell>
          <cell r="I81">
            <v>19.114999999999998</v>
          </cell>
        </row>
        <row r="82">
          <cell r="C82">
            <v>110544</v>
          </cell>
          <cell r="I82">
            <v>171.7</v>
          </cell>
        </row>
        <row r="83">
          <cell r="C83">
            <v>110544</v>
          </cell>
          <cell r="I83">
            <v>171.7</v>
          </cell>
        </row>
        <row r="84">
          <cell r="C84">
            <v>110544</v>
          </cell>
          <cell r="I84">
            <v>171.7</v>
          </cell>
        </row>
        <row r="85">
          <cell r="C85">
            <v>110546</v>
          </cell>
          <cell r="I85">
            <v>182.99</v>
          </cell>
        </row>
        <row r="86">
          <cell r="C86">
            <v>110548</v>
          </cell>
          <cell r="I86">
            <v>184.44</v>
          </cell>
        </row>
        <row r="87">
          <cell r="C87">
            <v>110552</v>
          </cell>
          <cell r="I87">
            <v>180.49</v>
          </cell>
        </row>
        <row r="88">
          <cell r="C88">
            <v>110556</v>
          </cell>
          <cell r="I88">
            <v>17.579999999999998</v>
          </cell>
        </row>
        <row r="89">
          <cell r="C89">
            <v>110568</v>
          </cell>
          <cell r="I89">
            <v>178</v>
          </cell>
        </row>
        <row r="90">
          <cell r="C90">
            <v>110568</v>
          </cell>
          <cell r="I90">
            <v>178</v>
          </cell>
        </row>
        <row r="91">
          <cell r="C91">
            <v>110568</v>
          </cell>
          <cell r="I91">
            <v>178</v>
          </cell>
        </row>
        <row r="92">
          <cell r="C92">
            <v>110569</v>
          </cell>
          <cell r="I92">
            <v>17.114999999999998</v>
          </cell>
        </row>
        <row r="93">
          <cell r="C93">
            <v>110569</v>
          </cell>
          <cell r="I93">
            <v>17.114999999999998</v>
          </cell>
        </row>
        <row r="94">
          <cell r="C94">
            <v>110571</v>
          </cell>
          <cell r="I94">
            <v>17.335000000000001</v>
          </cell>
        </row>
        <row r="95">
          <cell r="C95">
            <v>110574</v>
          </cell>
          <cell r="I95">
            <v>17.454999999999998</v>
          </cell>
        </row>
        <row r="96">
          <cell r="C96">
            <v>110584</v>
          </cell>
          <cell r="I96">
            <v>51.78</v>
          </cell>
        </row>
        <row r="97">
          <cell r="C97">
            <v>110585</v>
          </cell>
          <cell r="I97">
            <v>181.58</v>
          </cell>
        </row>
        <row r="98">
          <cell r="C98">
            <v>110586</v>
          </cell>
          <cell r="I98">
            <v>17.395</v>
          </cell>
        </row>
        <row r="99">
          <cell r="C99">
            <v>110596</v>
          </cell>
          <cell r="I99">
            <v>169.88</v>
          </cell>
        </row>
        <row r="100">
          <cell r="C100">
            <v>110610</v>
          </cell>
          <cell r="I100">
            <v>17.454999999999998</v>
          </cell>
        </row>
        <row r="101">
          <cell r="C101">
            <v>110610</v>
          </cell>
          <cell r="I101">
            <v>17.454999999999998</v>
          </cell>
        </row>
        <row r="102">
          <cell r="C102">
            <v>110611</v>
          </cell>
          <cell r="I102">
            <v>17.16</v>
          </cell>
        </row>
        <row r="103">
          <cell r="C103">
            <v>110629</v>
          </cell>
          <cell r="I103">
            <v>175.08</v>
          </cell>
        </row>
        <row r="104">
          <cell r="C104">
            <v>110630</v>
          </cell>
          <cell r="I104">
            <v>16.835000000000001</v>
          </cell>
        </row>
        <row r="105">
          <cell r="C105">
            <v>110634</v>
          </cell>
          <cell r="I105">
            <v>50.7</v>
          </cell>
        </row>
        <row r="106">
          <cell r="C106">
            <v>110661</v>
          </cell>
          <cell r="I106">
            <v>17.614999999999998</v>
          </cell>
        </row>
        <row r="107">
          <cell r="C107">
            <v>110668</v>
          </cell>
          <cell r="I107">
            <v>184.44</v>
          </cell>
        </row>
        <row r="108">
          <cell r="C108">
            <v>110671</v>
          </cell>
          <cell r="I108">
            <v>183.25</v>
          </cell>
        </row>
        <row r="109">
          <cell r="C109">
            <v>110705</v>
          </cell>
          <cell r="I109">
            <v>180.13</v>
          </cell>
        </row>
        <row r="110">
          <cell r="C110">
            <v>110706</v>
          </cell>
          <cell r="I110">
            <v>17.22</v>
          </cell>
        </row>
        <row r="111">
          <cell r="C111">
            <v>110713</v>
          </cell>
          <cell r="I111">
            <v>51.96</v>
          </cell>
        </row>
        <row r="112">
          <cell r="C112">
            <v>110720</v>
          </cell>
          <cell r="I112">
            <v>182</v>
          </cell>
        </row>
        <row r="113">
          <cell r="C113">
            <v>110742</v>
          </cell>
          <cell r="I113">
            <v>177.42</v>
          </cell>
        </row>
        <row r="114">
          <cell r="C114">
            <v>110787</v>
          </cell>
          <cell r="I114">
            <v>17.535</v>
          </cell>
        </row>
        <row r="115">
          <cell r="C115">
            <v>110791</v>
          </cell>
          <cell r="I115">
            <v>17.734999999999999</v>
          </cell>
        </row>
        <row r="116">
          <cell r="C116">
            <v>110800</v>
          </cell>
          <cell r="I116">
            <v>179.6</v>
          </cell>
        </row>
        <row r="117">
          <cell r="C117">
            <v>110801</v>
          </cell>
          <cell r="I117">
            <v>17.234999999999999</v>
          </cell>
        </row>
        <row r="118">
          <cell r="C118">
            <v>110801</v>
          </cell>
          <cell r="I118">
            <v>17.234999999999999</v>
          </cell>
        </row>
        <row r="119">
          <cell r="C119">
            <v>110847</v>
          </cell>
          <cell r="I119">
            <v>188.24</v>
          </cell>
        </row>
        <row r="120">
          <cell r="C120">
            <v>110857</v>
          </cell>
          <cell r="I120">
            <v>187.56</v>
          </cell>
        </row>
        <row r="121">
          <cell r="C121">
            <v>110860</v>
          </cell>
          <cell r="I121">
            <v>17.274999999999999</v>
          </cell>
        </row>
        <row r="122">
          <cell r="C122">
            <v>110860</v>
          </cell>
          <cell r="I122">
            <v>17.274999999999999</v>
          </cell>
        </row>
        <row r="123">
          <cell r="C123">
            <v>110862</v>
          </cell>
          <cell r="I123">
            <v>17.975000000000001</v>
          </cell>
        </row>
        <row r="124">
          <cell r="C124">
            <v>110875</v>
          </cell>
          <cell r="I124">
            <v>17.614999999999998</v>
          </cell>
        </row>
        <row r="125">
          <cell r="C125">
            <v>110879</v>
          </cell>
          <cell r="I125">
            <v>53.76</v>
          </cell>
        </row>
        <row r="126">
          <cell r="C126">
            <v>110881</v>
          </cell>
          <cell r="I126">
            <v>183.82</v>
          </cell>
        </row>
        <row r="127">
          <cell r="C127">
            <v>110881</v>
          </cell>
          <cell r="I127">
            <v>183.82</v>
          </cell>
        </row>
        <row r="128">
          <cell r="C128">
            <v>110882</v>
          </cell>
          <cell r="I128">
            <v>17.675000000000001</v>
          </cell>
        </row>
        <row r="129">
          <cell r="C129">
            <v>110885</v>
          </cell>
          <cell r="I129">
            <v>53.22</v>
          </cell>
        </row>
        <row r="130">
          <cell r="C130">
            <v>111276</v>
          </cell>
          <cell r="I130">
            <v>17.335000000000001</v>
          </cell>
        </row>
        <row r="131">
          <cell r="C131">
            <v>111482</v>
          </cell>
          <cell r="I131">
            <v>177.16</v>
          </cell>
        </row>
        <row r="132">
          <cell r="C132">
            <v>111562</v>
          </cell>
          <cell r="I132">
            <v>180</v>
          </cell>
        </row>
        <row r="133">
          <cell r="C133">
            <v>111564</v>
          </cell>
          <cell r="I133">
            <v>178.672</v>
          </cell>
        </row>
        <row r="134">
          <cell r="C134">
            <v>111651</v>
          </cell>
          <cell r="I134">
            <v>4.8</v>
          </cell>
        </row>
        <row r="135">
          <cell r="C135">
            <v>111654</v>
          </cell>
          <cell r="I135">
            <v>50</v>
          </cell>
        </row>
        <row r="136">
          <cell r="C136">
            <v>111813</v>
          </cell>
          <cell r="I136">
            <v>16.411999999999999</v>
          </cell>
        </row>
        <row r="137">
          <cell r="C137">
            <v>111911</v>
          </cell>
          <cell r="I137">
            <v>3.1920000000000002</v>
          </cell>
        </row>
        <row r="138">
          <cell r="C138">
            <v>111981</v>
          </cell>
          <cell r="I138">
            <v>15.8</v>
          </cell>
        </row>
        <row r="139">
          <cell r="C139">
            <v>112021</v>
          </cell>
          <cell r="I139">
            <v>186.99</v>
          </cell>
        </row>
        <row r="140">
          <cell r="C140">
            <v>112021</v>
          </cell>
          <cell r="I140">
            <v>186.99</v>
          </cell>
        </row>
        <row r="141">
          <cell r="C141">
            <v>112022</v>
          </cell>
          <cell r="I141">
            <v>179.66</v>
          </cell>
        </row>
        <row r="142">
          <cell r="C142">
            <v>112111</v>
          </cell>
          <cell r="I142">
            <v>178</v>
          </cell>
        </row>
        <row r="143">
          <cell r="C143">
            <v>112211</v>
          </cell>
          <cell r="I143">
            <v>187.35</v>
          </cell>
        </row>
        <row r="144">
          <cell r="C144">
            <v>112211</v>
          </cell>
          <cell r="I144">
            <v>187.35</v>
          </cell>
        </row>
        <row r="145">
          <cell r="C145">
            <v>112261</v>
          </cell>
          <cell r="I145">
            <v>50</v>
          </cell>
        </row>
        <row r="146">
          <cell r="C146">
            <v>112332</v>
          </cell>
          <cell r="I146">
            <v>171.55</v>
          </cell>
        </row>
        <row r="147">
          <cell r="C147">
            <v>112333</v>
          </cell>
          <cell r="I147">
            <v>175.55</v>
          </cell>
        </row>
        <row r="148">
          <cell r="C148">
            <v>112351</v>
          </cell>
          <cell r="I148">
            <v>190.94399999999999</v>
          </cell>
        </row>
        <row r="149">
          <cell r="C149">
            <v>112354</v>
          </cell>
          <cell r="I149">
            <v>170.56</v>
          </cell>
        </row>
        <row r="150">
          <cell r="C150">
            <v>112358</v>
          </cell>
          <cell r="I150">
            <v>187.2</v>
          </cell>
        </row>
        <row r="151">
          <cell r="C151">
            <v>112358</v>
          </cell>
          <cell r="I151">
            <v>187.2</v>
          </cell>
        </row>
        <row r="152">
          <cell r="C152">
            <v>112359</v>
          </cell>
          <cell r="I152">
            <v>187.62</v>
          </cell>
        </row>
        <row r="153">
          <cell r="C153">
            <v>112371</v>
          </cell>
          <cell r="I153">
            <v>205.66</v>
          </cell>
        </row>
        <row r="154">
          <cell r="C154">
            <v>112371</v>
          </cell>
          <cell r="I154">
            <v>205.66</v>
          </cell>
        </row>
        <row r="155">
          <cell r="C155">
            <v>112373</v>
          </cell>
          <cell r="I155">
            <v>206.91</v>
          </cell>
        </row>
        <row r="156">
          <cell r="C156">
            <v>112377</v>
          </cell>
          <cell r="I156">
            <v>171.6</v>
          </cell>
        </row>
        <row r="157">
          <cell r="C157">
            <v>112379</v>
          </cell>
          <cell r="I157">
            <v>184.44</v>
          </cell>
        </row>
        <row r="158">
          <cell r="C158">
            <v>112379</v>
          </cell>
          <cell r="I158">
            <v>184.44</v>
          </cell>
        </row>
        <row r="159">
          <cell r="C159">
            <v>112380</v>
          </cell>
          <cell r="I159">
            <v>184.24</v>
          </cell>
        </row>
        <row r="160">
          <cell r="C160">
            <v>112380</v>
          </cell>
          <cell r="I160">
            <v>184.24</v>
          </cell>
        </row>
        <row r="161">
          <cell r="C161">
            <v>112396</v>
          </cell>
          <cell r="I161">
            <v>180.49</v>
          </cell>
        </row>
        <row r="162">
          <cell r="C162">
            <v>112404</v>
          </cell>
          <cell r="I162">
            <v>185.9</v>
          </cell>
        </row>
        <row r="163">
          <cell r="C163">
            <v>112410</v>
          </cell>
          <cell r="I163">
            <v>172.64</v>
          </cell>
        </row>
        <row r="164">
          <cell r="C164">
            <v>112412</v>
          </cell>
          <cell r="I164">
            <v>176.8</v>
          </cell>
        </row>
        <row r="165">
          <cell r="C165">
            <v>112414</v>
          </cell>
          <cell r="I165">
            <v>178.048</v>
          </cell>
        </row>
        <row r="166">
          <cell r="C166">
            <v>112417</v>
          </cell>
          <cell r="I166">
            <v>176.12</v>
          </cell>
        </row>
        <row r="167">
          <cell r="C167">
            <v>112417</v>
          </cell>
          <cell r="I167">
            <v>176.12</v>
          </cell>
        </row>
        <row r="168">
          <cell r="C168">
            <v>112419</v>
          </cell>
          <cell r="I168">
            <v>181.95</v>
          </cell>
        </row>
        <row r="169">
          <cell r="C169">
            <v>112421</v>
          </cell>
          <cell r="I169">
            <v>189.48</v>
          </cell>
        </row>
        <row r="170">
          <cell r="C170">
            <v>112421</v>
          </cell>
          <cell r="I170">
            <v>189.48</v>
          </cell>
        </row>
        <row r="171">
          <cell r="C171">
            <v>112422</v>
          </cell>
          <cell r="I171">
            <v>186.32</v>
          </cell>
        </row>
        <row r="172">
          <cell r="C172">
            <v>112427</v>
          </cell>
          <cell r="I172">
            <v>187.77</v>
          </cell>
        </row>
        <row r="173">
          <cell r="C173">
            <v>112427</v>
          </cell>
          <cell r="I173">
            <v>187.77</v>
          </cell>
        </row>
        <row r="174">
          <cell r="C174">
            <v>112429</v>
          </cell>
          <cell r="I174">
            <v>181.53</v>
          </cell>
        </row>
        <row r="175">
          <cell r="C175">
            <v>112430</v>
          </cell>
          <cell r="I175">
            <v>183.2</v>
          </cell>
        </row>
        <row r="176">
          <cell r="C176">
            <v>112440</v>
          </cell>
          <cell r="I176">
            <v>177.63</v>
          </cell>
        </row>
        <row r="177">
          <cell r="C177">
            <v>112440</v>
          </cell>
          <cell r="I177">
            <v>177.63</v>
          </cell>
        </row>
        <row r="178">
          <cell r="C178">
            <v>112442</v>
          </cell>
          <cell r="I178">
            <v>180.28</v>
          </cell>
        </row>
        <row r="179">
          <cell r="C179">
            <v>112445</v>
          </cell>
          <cell r="I179">
            <v>174.25</v>
          </cell>
        </row>
        <row r="180">
          <cell r="C180">
            <v>112450</v>
          </cell>
          <cell r="I180">
            <v>181.584</v>
          </cell>
        </row>
        <row r="181">
          <cell r="C181">
            <v>112451</v>
          </cell>
          <cell r="I181">
            <v>183.2</v>
          </cell>
        </row>
        <row r="182">
          <cell r="C182">
            <v>112452</v>
          </cell>
          <cell r="I182">
            <v>183.4</v>
          </cell>
        </row>
        <row r="183">
          <cell r="C183">
            <v>112452</v>
          </cell>
          <cell r="I183">
            <v>183.4</v>
          </cell>
        </row>
        <row r="184">
          <cell r="C184">
            <v>112456</v>
          </cell>
          <cell r="I184">
            <v>193.39</v>
          </cell>
        </row>
        <row r="185">
          <cell r="C185">
            <v>112461</v>
          </cell>
          <cell r="I185">
            <v>177.21</v>
          </cell>
        </row>
        <row r="186">
          <cell r="C186">
            <v>112461</v>
          </cell>
          <cell r="I186">
            <v>177.21</v>
          </cell>
        </row>
        <row r="187">
          <cell r="C187">
            <v>112462</v>
          </cell>
          <cell r="I187">
            <v>177.63</v>
          </cell>
        </row>
        <row r="188">
          <cell r="C188">
            <v>112462</v>
          </cell>
          <cell r="I188">
            <v>177.63</v>
          </cell>
        </row>
        <row r="189">
          <cell r="C189">
            <v>112462</v>
          </cell>
          <cell r="I189">
            <v>177.63</v>
          </cell>
        </row>
        <row r="190">
          <cell r="C190">
            <v>112463</v>
          </cell>
          <cell r="I190">
            <v>16.495000000000001</v>
          </cell>
        </row>
        <row r="191">
          <cell r="C191">
            <v>112463</v>
          </cell>
          <cell r="I191">
            <v>16.495000000000001</v>
          </cell>
        </row>
        <row r="192">
          <cell r="C192">
            <v>112463</v>
          </cell>
          <cell r="I192">
            <v>16.495000000000001</v>
          </cell>
        </row>
        <row r="193">
          <cell r="C193">
            <v>112464</v>
          </cell>
          <cell r="I193">
            <v>17.14</v>
          </cell>
        </row>
        <row r="194">
          <cell r="C194">
            <v>112469</v>
          </cell>
          <cell r="I194">
            <v>17.695</v>
          </cell>
        </row>
        <row r="195">
          <cell r="C195">
            <v>112470</v>
          </cell>
          <cell r="I195">
            <v>18.055</v>
          </cell>
        </row>
        <row r="196">
          <cell r="C196">
            <v>112470</v>
          </cell>
          <cell r="I196">
            <v>18.055</v>
          </cell>
        </row>
        <row r="197">
          <cell r="C197">
            <v>112470</v>
          </cell>
          <cell r="I197">
            <v>18.055</v>
          </cell>
        </row>
        <row r="198">
          <cell r="C198">
            <v>112472</v>
          </cell>
          <cell r="I198">
            <v>17.079999999999998</v>
          </cell>
        </row>
        <row r="199">
          <cell r="C199">
            <v>112473</v>
          </cell>
          <cell r="I199">
            <v>17.295000000000002</v>
          </cell>
        </row>
        <row r="200">
          <cell r="C200">
            <v>112473</v>
          </cell>
          <cell r="I200">
            <v>17.295000000000002</v>
          </cell>
        </row>
        <row r="201">
          <cell r="C201">
            <v>112474</v>
          </cell>
          <cell r="I201">
            <v>17.335000000000001</v>
          </cell>
        </row>
        <row r="202">
          <cell r="C202">
            <v>112478</v>
          </cell>
          <cell r="I202">
            <v>17.515000000000001</v>
          </cell>
        </row>
        <row r="203">
          <cell r="C203">
            <v>112478</v>
          </cell>
          <cell r="I203">
            <v>17.515000000000001</v>
          </cell>
        </row>
        <row r="204">
          <cell r="C204">
            <v>112483</v>
          </cell>
          <cell r="I204">
            <v>17.395</v>
          </cell>
        </row>
        <row r="205">
          <cell r="C205">
            <v>112485</v>
          </cell>
          <cell r="I205">
            <v>16.88</v>
          </cell>
        </row>
        <row r="206">
          <cell r="C206">
            <v>112490</v>
          </cell>
          <cell r="I206">
            <v>17.715</v>
          </cell>
        </row>
        <row r="207">
          <cell r="C207">
            <v>112490</v>
          </cell>
          <cell r="I207">
            <v>17.715</v>
          </cell>
        </row>
        <row r="208">
          <cell r="C208">
            <v>112490</v>
          </cell>
          <cell r="I208">
            <v>17.715</v>
          </cell>
        </row>
        <row r="209">
          <cell r="C209">
            <v>112495</v>
          </cell>
          <cell r="I209">
            <v>17.375</v>
          </cell>
        </row>
        <row r="210">
          <cell r="C210">
            <v>112495</v>
          </cell>
          <cell r="I210">
            <v>17.375</v>
          </cell>
        </row>
        <row r="211">
          <cell r="C211">
            <v>112496</v>
          </cell>
          <cell r="I211">
            <v>17.420000000000002</v>
          </cell>
        </row>
        <row r="212">
          <cell r="C212">
            <v>112501</v>
          </cell>
          <cell r="I212">
            <v>17.62</v>
          </cell>
        </row>
        <row r="213">
          <cell r="C213">
            <v>112503</v>
          </cell>
          <cell r="I213">
            <v>18.395</v>
          </cell>
        </row>
        <row r="214">
          <cell r="C214">
            <v>112503</v>
          </cell>
          <cell r="I214">
            <v>18.395</v>
          </cell>
        </row>
        <row r="215">
          <cell r="C215">
            <v>112506</v>
          </cell>
          <cell r="I215">
            <v>18.335000000000001</v>
          </cell>
        </row>
        <row r="216">
          <cell r="C216">
            <v>112506</v>
          </cell>
          <cell r="I216">
            <v>18.335000000000001</v>
          </cell>
        </row>
        <row r="217">
          <cell r="C217">
            <v>112508</v>
          </cell>
          <cell r="I217">
            <v>17.68</v>
          </cell>
        </row>
        <row r="218">
          <cell r="C218">
            <v>112520</v>
          </cell>
          <cell r="I218">
            <v>184.24</v>
          </cell>
        </row>
        <row r="219">
          <cell r="C219">
            <v>112521</v>
          </cell>
          <cell r="I219">
            <v>17.715</v>
          </cell>
        </row>
        <row r="220">
          <cell r="C220">
            <v>112521</v>
          </cell>
          <cell r="I220">
            <v>17.715</v>
          </cell>
        </row>
        <row r="221">
          <cell r="C221">
            <v>112524</v>
          </cell>
          <cell r="I221">
            <v>184.21</v>
          </cell>
        </row>
        <row r="222">
          <cell r="C222">
            <v>112524</v>
          </cell>
          <cell r="I222">
            <v>184.21</v>
          </cell>
        </row>
        <row r="223">
          <cell r="C223">
            <v>112524</v>
          </cell>
          <cell r="I223">
            <v>184.21</v>
          </cell>
        </row>
        <row r="224">
          <cell r="C224">
            <v>112525</v>
          </cell>
          <cell r="I224">
            <v>17.713000000000001</v>
          </cell>
        </row>
        <row r="225">
          <cell r="C225">
            <v>112525</v>
          </cell>
          <cell r="I225">
            <v>17.713000000000001</v>
          </cell>
        </row>
        <row r="226">
          <cell r="C226">
            <v>112526</v>
          </cell>
          <cell r="I226">
            <v>186.16</v>
          </cell>
        </row>
        <row r="227">
          <cell r="C227">
            <v>112526</v>
          </cell>
          <cell r="I227">
            <v>186.16</v>
          </cell>
        </row>
        <row r="228">
          <cell r="C228">
            <v>112527</v>
          </cell>
          <cell r="I228">
            <v>17.855</v>
          </cell>
        </row>
        <row r="229">
          <cell r="C229">
            <v>112527</v>
          </cell>
          <cell r="I229">
            <v>17.855</v>
          </cell>
        </row>
        <row r="230">
          <cell r="C230">
            <v>112532</v>
          </cell>
          <cell r="I230">
            <v>17.96</v>
          </cell>
        </row>
        <row r="231">
          <cell r="C231">
            <v>112532</v>
          </cell>
          <cell r="I231">
            <v>17.96</v>
          </cell>
        </row>
        <row r="232">
          <cell r="C232">
            <v>112534</v>
          </cell>
          <cell r="I232">
            <v>18.420000000000002</v>
          </cell>
        </row>
        <row r="233">
          <cell r="C233">
            <v>112534</v>
          </cell>
          <cell r="I233">
            <v>18.420000000000002</v>
          </cell>
        </row>
        <row r="234">
          <cell r="C234">
            <v>112537</v>
          </cell>
          <cell r="I234">
            <v>17.035</v>
          </cell>
        </row>
        <row r="235">
          <cell r="C235">
            <v>112537</v>
          </cell>
          <cell r="I235">
            <v>17.035</v>
          </cell>
        </row>
        <row r="236">
          <cell r="C236">
            <v>112538</v>
          </cell>
          <cell r="I236">
            <v>178.25</v>
          </cell>
        </row>
        <row r="237">
          <cell r="C237">
            <v>112538</v>
          </cell>
          <cell r="I237">
            <v>178.25</v>
          </cell>
        </row>
        <row r="238">
          <cell r="C238">
            <v>112538</v>
          </cell>
          <cell r="I238">
            <v>178.25</v>
          </cell>
        </row>
        <row r="239">
          <cell r="C239">
            <v>112539</v>
          </cell>
          <cell r="I239">
            <v>17.135000000000002</v>
          </cell>
        </row>
        <row r="240">
          <cell r="C240">
            <v>112542</v>
          </cell>
          <cell r="I240">
            <v>186.52</v>
          </cell>
        </row>
        <row r="241">
          <cell r="C241">
            <v>112542</v>
          </cell>
          <cell r="I241">
            <v>186.52</v>
          </cell>
        </row>
        <row r="242">
          <cell r="C242">
            <v>112550</v>
          </cell>
          <cell r="I242">
            <v>17.175000000000001</v>
          </cell>
        </row>
        <row r="243">
          <cell r="C243">
            <v>112550</v>
          </cell>
          <cell r="I243">
            <v>17.175000000000001</v>
          </cell>
        </row>
        <row r="244">
          <cell r="C244">
            <v>112551</v>
          </cell>
          <cell r="I244">
            <v>17.215</v>
          </cell>
        </row>
        <row r="245">
          <cell r="C245">
            <v>112551</v>
          </cell>
          <cell r="I245">
            <v>17.215</v>
          </cell>
        </row>
        <row r="246">
          <cell r="C246">
            <v>112551</v>
          </cell>
          <cell r="I246">
            <v>17.215</v>
          </cell>
        </row>
        <row r="247">
          <cell r="C247">
            <v>112552</v>
          </cell>
          <cell r="I247">
            <v>17.335000000000001</v>
          </cell>
        </row>
        <row r="248">
          <cell r="C248">
            <v>112552</v>
          </cell>
          <cell r="I248">
            <v>17.335000000000001</v>
          </cell>
        </row>
        <row r="249">
          <cell r="C249">
            <v>112556</v>
          </cell>
          <cell r="I249">
            <v>180</v>
          </cell>
        </row>
        <row r="250">
          <cell r="C250">
            <v>112567</v>
          </cell>
          <cell r="I250">
            <v>16.375</v>
          </cell>
        </row>
        <row r="251">
          <cell r="C251">
            <v>112574</v>
          </cell>
          <cell r="I251">
            <v>185.7</v>
          </cell>
        </row>
        <row r="252">
          <cell r="C252">
            <v>112574</v>
          </cell>
          <cell r="I252">
            <v>185.7</v>
          </cell>
        </row>
        <row r="253">
          <cell r="C253">
            <v>112575</v>
          </cell>
          <cell r="I253">
            <v>188.24</v>
          </cell>
        </row>
        <row r="254">
          <cell r="C254">
            <v>112580</v>
          </cell>
          <cell r="I254">
            <v>16.510000000000002</v>
          </cell>
        </row>
        <row r="255">
          <cell r="C255">
            <v>112580</v>
          </cell>
          <cell r="I255">
            <v>16.510000000000002</v>
          </cell>
        </row>
        <row r="256">
          <cell r="C256">
            <v>112580</v>
          </cell>
          <cell r="I256">
            <v>16.510000000000002</v>
          </cell>
        </row>
        <row r="257">
          <cell r="C257">
            <v>112581</v>
          </cell>
          <cell r="I257">
            <v>17.114999999999998</v>
          </cell>
        </row>
        <row r="258">
          <cell r="C258">
            <v>112581</v>
          </cell>
          <cell r="I258">
            <v>17.114999999999998</v>
          </cell>
        </row>
        <row r="259">
          <cell r="C259">
            <v>112582</v>
          </cell>
          <cell r="I259">
            <v>17.355</v>
          </cell>
        </row>
        <row r="260">
          <cell r="C260">
            <v>112582</v>
          </cell>
          <cell r="I260">
            <v>17.355</v>
          </cell>
        </row>
        <row r="261">
          <cell r="C261">
            <v>112583</v>
          </cell>
          <cell r="I261">
            <v>17.375</v>
          </cell>
        </row>
        <row r="262">
          <cell r="C262">
            <v>112586</v>
          </cell>
          <cell r="I262">
            <v>17.734999999999999</v>
          </cell>
        </row>
        <row r="263">
          <cell r="C263">
            <v>112587</v>
          </cell>
          <cell r="I263">
            <v>17.795000000000002</v>
          </cell>
        </row>
        <row r="264">
          <cell r="C264">
            <v>112587</v>
          </cell>
          <cell r="I264">
            <v>17.795000000000002</v>
          </cell>
        </row>
        <row r="265">
          <cell r="C265">
            <v>112588</v>
          </cell>
          <cell r="I265">
            <v>188.66</v>
          </cell>
        </row>
        <row r="266">
          <cell r="C266">
            <v>112589</v>
          </cell>
          <cell r="I266">
            <v>185.69</v>
          </cell>
        </row>
        <row r="267">
          <cell r="C267">
            <v>112589</v>
          </cell>
          <cell r="I267">
            <v>185.69</v>
          </cell>
        </row>
        <row r="268">
          <cell r="C268">
            <v>112589</v>
          </cell>
          <cell r="I268">
            <v>185.69</v>
          </cell>
        </row>
        <row r="269">
          <cell r="C269">
            <v>112591</v>
          </cell>
          <cell r="I269">
            <v>16.78</v>
          </cell>
        </row>
        <row r="270">
          <cell r="C270">
            <v>112591</v>
          </cell>
          <cell r="I270">
            <v>16.78</v>
          </cell>
        </row>
        <row r="271">
          <cell r="C271">
            <v>112591</v>
          </cell>
          <cell r="I271">
            <v>16.78</v>
          </cell>
        </row>
        <row r="272">
          <cell r="C272">
            <v>112592</v>
          </cell>
          <cell r="I272">
            <v>16.675000000000001</v>
          </cell>
        </row>
        <row r="273">
          <cell r="C273">
            <v>112592</v>
          </cell>
          <cell r="I273">
            <v>16.675000000000001</v>
          </cell>
        </row>
        <row r="274">
          <cell r="C274">
            <v>112593</v>
          </cell>
          <cell r="I274">
            <v>16.88</v>
          </cell>
        </row>
        <row r="275">
          <cell r="C275">
            <v>112593</v>
          </cell>
          <cell r="I275">
            <v>16.88</v>
          </cell>
        </row>
        <row r="276">
          <cell r="C276">
            <v>112593</v>
          </cell>
          <cell r="I276">
            <v>16.88</v>
          </cell>
        </row>
        <row r="277">
          <cell r="C277">
            <v>112594</v>
          </cell>
          <cell r="I277">
            <v>16.84</v>
          </cell>
        </row>
        <row r="278">
          <cell r="C278">
            <v>112594</v>
          </cell>
          <cell r="I278">
            <v>16.84</v>
          </cell>
        </row>
        <row r="279">
          <cell r="C279">
            <v>112594</v>
          </cell>
          <cell r="I279">
            <v>16.84</v>
          </cell>
        </row>
        <row r="280">
          <cell r="C280">
            <v>112594</v>
          </cell>
          <cell r="I280">
            <v>16.84</v>
          </cell>
        </row>
        <row r="281">
          <cell r="C281">
            <v>112595</v>
          </cell>
          <cell r="I281">
            <v>174.51</v>
          </cell>
        </row>
        <row r="282">
          <cell r="C282">
            <v>112595</v>
          </cell>
          <cell r="I282">
            <v>174.51</v>
          </cell>
        </row>
        <row r="283">
          <cell r="C283">
            <v>112595</v>
          </cell>
          <cell r="I283">
            <v>174.51</v>
          </cell>
        </row>
        <row r="284">
          <cell r="C284">
            <v>112601</v>
          </cell>
          <cell r="I284">
            <v>18.14</v>
          </cell>
        </row>
        <row r="285">
          <cell r="C285">
            <v>112601</v>
          </cell>
          <cell r="I285">
            <v>18.14</v>
          </cell>
        </row>
        <row r="286">
          <cell r="C286">
            <v>112601</v>
          </cell>
          <cell r="I286">
            <v>18.14</v>
          </cell>
        </row>
        <row r="287">
          <cell r="C287">
            <v>112602</v>
          </cell>
          <cell r="I287">
            <v>17.855</v>
          </cell>
        </row>
        <row r="288">
          <cell r="C288">
            <v>112602</v>
          </cell>
          <cell r="I288">
            <v>17.855</v>
          </cell>
        </row>
        <row r="289">
          <cell r="C289">
            <v>112602</v>
          </cell>
          <cell r="I289">
            <v>17.855</v>
          </cell>
        </row>
        <row r="290">
          <cell r="C290">
            <v>112604</v>
          </cell>
          <cell r="I290">
            <v>204.88</v>
          </cell>
        </row>
        <row r="291">
          <cell r="C291">
            <v>112605</v>
          </cell>
          <cell r="I291">
            <v>198.8</v>
          </cell>
        </row>
        <row r="292">
          <cell r="C292">
            <v>112606</v>
          </cell>
          <cell r="I292">
            <v>202.18</v>
          </cell>
        </row>
        <row r="293">
          <cell r="C293">
            <v>112607</v>
          </cell>
          <cell r="I293">
            <v>201.13</v>
          </cell>
        </row>
        <row r="294">
          <cell r="C294">
            <v>112607</v>
          </cell>
          <cell r="I294">
            <v>201.13</v>
          </cell>
        </row>
        <row r="295">
          <cell r="C295">
            <v>112608</v>
          </cell>
          <cell r="I295">
            <v>199.06</v>
          </cell>
        </row>
        <row r="296">
          <cell r="C296">
            <v>112608</v>
          </cell>
          <cell r="I296">
            <v>199.06</v>
          </cell>
        </row>
        <row r="297">
          <cell r="C297">
            <v>112609</v>
          </cell>
          <cell r="I297">
            <v>19.114999999999998</v>
          </cell>
        </row>
        <row r="298">
          <cell r="C298">
            <v>112609</v>
          </cell>
          <cell r="I298">
            <v>19.114999999999998</v>
          </cell>
        </row>
        <row r="299">
          <cell r="C299">
            <v>112610</v>
          </cell>
          <cell r="I299">
            <v>205.87</v>
          </cell>
        </row>
        <row r="300">
          <cell r="C300">
            <v>112615</v>
          </cell>
          <cell r="I300">
            <v>180.28</v>
          </cell>
        </row>
        <row r="301">
          <cell r="C301">
            <v>112622</v>
          </cell>
          <cell r="I301">
            <v>19.7</v>
          </cell>
        </row>
        <row r="302">
          <cell r="C302">
            <v>112622</v>
          </cell>
          <cell r="I302">
            <v>19.7</v>
          </cell>
        </row>
        <row r="303">
          <cell r="C303">
            <v>112623</v>
          </cell>
          <cell r="I303">
            <v>19.440000000000001</v>
          </cell>
        </row>
        <row r="304">
          <cell r="C304">
            <v>112623</v>
          </cell>
          <cell r="I304">
            <v>19.440000000000001</v>
          </cell>
        </row>
        <row r="305">
          <cell r="C305">
            <v>112623</v>
          </cell>
          <cell r="I305">
            <v>19.440000000000001</v>
          </cell>
        </row>
        <row r="306">
          <cell r="C306">
            <v>112624</v>
          </cell>
          <cell r="I306">
            <v>19.34</v>
          </cell>
        </row>
        <row r="307">
          <cell r="C307">
            <v>112624</v>
          </cell>
          <cell r="I307">
            <v>19.34</v>
          </cell>
        </row>
        <row r="308">
          <cell r="C308">
            <v>112624</v>
          </cell>
          <cell r="I308">
            <v>19.34</v>
          </cell>
        </row>
        <row r="309">
          <cell r="C309">
            <v>112625</v>
          </cell>
          <cell r="I309">
            <v>19.14</v>
          </cell>
        </row>
        <row r="310">
          <cell r="C310">
            <v>112625</v>
          </cell>
          <cell r="I310">
            <v>19.14</v>
          </cell>
        </row>
        <row r="311">
          <cell r="C311">
            <v>112625</v>
          </cell>
          <cell r="I311">
            <v>19.14</v>
          </cell>
        </row>
        <row r="312">
          <cell r="C312">
            <v>112633</v>
          </cell>
          <cell r="I312">
            <v>19.175000000000001</v>
          </cell>
        </row>
        <row r="313">
          <cell r="C313">
            <v>112633</v>
          </cell>
          <cell r="I313">
            <v>19.175000000000001</v>
          </cell>
        </row>
        <row r="314">
          <cell r="C314">
            <v>112635</v>
          </cell>
          <cell r="I314">
            <v>200</v>
          </cell>
        </row>
        <row r="315">
          <cell r="C315">
            <v>112638</v>
          </cell>
          <cell r="I315">
            <v>17.5</v>
          </cell>
        </row>
        <row r="316">
          <cell r="C316">
            <v>112640</v>
          </cell>
          <cell r="I316">
            <v>17.734999999999999</v>
          </cell>
        </row>
        <row r="317">
          <cell r="C317">
            <v>112640</v>
          </cell>
          <cell r="I317">
            <v>17.734999999999999</v>
          </cell>
        </row>
        <row r="318">
          <cell r="C318">
            <v>112646</v>
          </cell>
          <cell r="I318">
            <v>17.594999999999999</v>
          </cell>
        </row>
        <row r="319">
          <cell r="C319">
            <v>112648</v>
          </cell>
          <cell r="I319">
            <v>182.57</v>
          </cell>
        </row>
        <row r="320">
          <cell r="C320">
            <v>112649</v>
          </cell>
          <cell r="I320">
            <v>17.555</v>
          </cell>
        </row>
        <row r="321">
          <cell r="C321">
            <v>112652</v>
          </cell>
          <cell r="I321">
            <v>17.260000000000002</v>
          </cell>
        </row>
        <row r="322">
          <cell r="C322">
            <v>112663</v>
          </cell>
          <cell r="I322">
            <v>176.75</v>
          </cell>
        </row>
        <row r="323">
          <cell r="C323">
            <v>112667</v>
          </cell>
          <cell r="I323">
            <v>182</v>
          </cell>
        </row>
        <row r="324">
          <cell r="C324">
            <v>112667</v>
          </cell>
          <cell r="I324">
            <v>182</v>
          </cell>
        </row>
        <row r="325">
          <cell r="C325">
            <v>112669</v>
          </cell>
          <cell r="I325">
            <v>179.3</v>
          </cell>
        </row>
        <row r="326">
          <cell r="C326">
            <v>112669</v>
          </cell>
          <cell r="I326">
            <v>179.3</v>
          </cell>
        </row>
        <row r="327">
          <cell r="C327">
            <v>112674</v>
          </cell>
          <cell r="I327">
            <v>212.78</v>
          </cell>
        </row>
        <row r="328">
          <cell r="C328">
            <v>112676</v>
          </cell>
          <cell r="I328">
            <v>231.92</v>
          </cell>
        </row>
        <row r="329">
          <cell r="C329">
            <v>112676</v>
          </cell>
          <cell r="I329">
            <v>231.92</v>
          </cell>
        </row>
        <row r="330">
          <cell r="C330">
            <v>112676</v>
          </cell>
          <cell r="I330">
            <v>231.92</v>
          </cell>
        </row>
        <row r="331">
          <cell r="C331">
            <v>112684</v>
          </cell>
          <cell r="I331">
            <v>232.13</v>
          </cell>
        </row>
        <row r="332">
          <cell r="C332">
            <v>112710</v>
          </cell>
          <cell r="I332">
            <v>1083.8</v>
          </cell>
        </row>
        <row r="333">
          <cell r="C333">
            <v>112711</v>
          </cell>
          <cell r="I333">
            <v>929.75</v>
          </cell>
        </row>
        <row r="334">
          <cell r="C334">
            <v>112712</v>
          </cell>
          <cell r="I334">
            <v>916.75</v>
          </cell>
        </row>
        <row r="335">
          <cell r="C335">
            <v>112717</v>
          </cell>
          <cell r="I335">
            <v>898</v>
          </cell>
        </row>
        <row r="336">
          <cell r="C336">
            <v>112717</v>
          </cell>
          <cell r="I336">
            <v>898</v>
          </cell>
        </row>
        <row r="337">
          <cell r="C337">
            <v>112718</v>
          </cell>
          <cell r="I337">
            <v>17.074999999999999</v>
          </cell>
        </row>
        <row r="338">
          <cell r="C338">
            <v>112718</v>
          </cell>
          <cell r="I338">
            <v>17.074999999999999</v>
          </cell>
        </row>
        <row r="339">
          <cell r="C339">
            <v>112718</v>
          </cell>
          <cell r="I339">
            <v>17.074999999999999</v>
          </cell>
        </row>
        <row r="340">
          <cell r="C340">
            <v>112728</v>
          </cell>
          <cell r="I340">
            <v>182.57</v>
          </cell>
        </row>
        <row r="341">
          <cell r="C341">
            <v>112729</v>
          </cell>
          <cell r="I341">
            <v>188.6</v>
          </cell>
        </row>
        <row r="342">
          <cell r="C342">
            <v>112730</v>
          </cell>
          <cell r="I342">
            <v>18.135000000000002</v>
          </cell>
        </row>
        <row r="343">
          <cell r="C343">
            <v>112737</v>
          </cell>
          <cell r="I343">
            <v>1058</v>
          </cell>
        </row>
        <row r="344">
          <cell r="C344">
            <v>112752</v>
          </cell>
          <cell r="I344">
            <v>184.5</v>
          </cell>
        </row>
        <row r="345">
          <cell r="C345">
            <v>112821</v>
          </cell>
          <cell r="I345">
            <v>17.574999999999999</v>
          </cell>
        </row>
        <row r="346">
          <cell r="C346">
            <v>113434</v>
          </cell>
          <cell r="I346">
            <v>206.96</v>
          </cell>
        </row>
        <row r="347">
          <cell r="C347">
            <v>114323</v>
          </cell>
          <cell r="I347">
            <v>17.68</v>
          </cell>
        </row>
        <row r="348">
          <cell r="C348">
            <v>114391</v>
          </cell>
          <cell r="I348">
            <v>183.87</v>
          </cell>
        </row>
        <row r="349">
          <cell r="C349">
            <v>114444</v>
          </cell>
          <cell r="I349">
            <v>16.54</v>
          </cell>
        </row>
        <row r="350">
          <cell r="C350">
            <v>114601</v>
          </cell>
          <cell r="I350">
            <v>180.08</v>
          </cell>
        </row>
        <row r="351">
          <cell r="C351">
            <v>114722</v>
          </cell>
          <cell r="I351">
            <v>184.44</v>
          </cell>
        </row>
        <row r="352">
          <cell r="C352">
            <v>114732</v>
          </cell>
          <cell r="I352">
            <v>17.734999999999999</v>
          </cell>
        </row>
        <row r="353">
          <cell r="C353">
            <v>114742</v>
          </cell>
          <cell r="I353">
            <v>17.66</v>
          </cell>
        </row>
        <row r="354">
          <cell r="C354">
            <v>115250</v>
          </cell>
          <cell r="I354">
            <v>195.52</v>
          </cell>
        </row>
        <row r="355">
          <cell r="C355">
            <v>115258</v>
          </cell>
          <cell r="I355">
            <v>187.36</v>
          </cell>
        </row>
        <row r="356">
          <cell r="C356">
            <v>115579</v>
          </cell>
          <cell r="I356">
            <v>183.66</v>
          </cell>
        </row>
        <row r="357">
          <cell r="C357">
            <v>115750</v>
          </cell>
          <cell r="I357">
            <v>194.84</v>
          </cell>
        </row>
        <row r="358">
          <cell r="C358">
            <v>115757</v>
          </cell>
          <cell r="I358">
            <v>183.4</v>
          </cell>
        </row>
        <row r="359">
          <cell r="C359">
            <v>115760</v>
          </cell>
          <cell r="I359">
            <v>160</v>
          </cell>
        </row>
        <row r="360">
          <cell r="C360">
            <v>115769</v>
          </cell>
          <cell r="I360">
            <v>14.75</v>
          </cell>
        </row>
        <row r="361">
          <cell r="C361">
            <v>115780</v>
          </cell>
          <cell r="I361">
            <v>18.100000000000001</v>
          </cell>
        </row>
        <row r="362">
          <cell r="C362">
            <v>115803</v>
          </cell>
          <cell r="I362">
            <v>184.44</v>
          </cell>
        </row>
        <row r="363">
          <cell r="C363">
            <v>115810</v>
          </cell>
          <cell r="I363">
            <v>205.71199999999999</v>
          </cell>
        </row>
        <row r="364">
          <cell r="C364">
            <v>115839</v>
          </cell>
          <cell r="I364">
            <v>160</v>
          </cell>
        </row>
        <row r="365">
          <cell r="C365">
            <v>115842</v>
          </cell>
          <cell r="I365">
            <v>159.47999999999999</v>
          </cell>
        </row>
        <row r="366">
          <cell r="C366">
            <v>115859</v>
          </cell>
          <cell r="I366">
            <v>177.16</v>
          </cell>
        </row>
        <row r="367">
          <cell r="C367">
            <v>115883</v>
          </cell>
          <cell r="I367">
            <v>203.42</v>
          </cell>
        </row>
        <row r="368">
          <cell r="C368">
            <v>117260</v>
          </cell>
          <cell r="I368">
            <v>17.815000000000001</v>
          </cell>
        </row>
        <row r="369">
          <cell r="C369">
            <v>120601</v>
          </cell>
          <cell r="I369">
            <v>184.24</v>
          </cell>
        </row>
        <row r="370">
          <cell r="C370">
            <v>120602</v>
          </cell>
          <cell r="I370">
            <v>17.234999999999999</v>
          </cell>
        </row>
        <row r="371">
          <cell r="C371">
            <v>120602</v>
          </cell>
          <cell r="I371">
            <v>17.234999999999999</v>
          </cell>
        </row>
        <row r="372">
          <cell r="C372">
            <v>120602</v>
          </cell>
          <cell r="I372">
            <v>17.234999999999999</v>
          </cell>
        </row>
        <row r="373">
          <cell r="C373">
            <v>120602</v>
          </cell>
          <cell r="I373">
            <v>17.234999999999999</v>
          </cell>
        </row>
        <row r="374">
          <cell r="C374">
            <v>120612</v>
          </cell>
          <cell r="I374">
            <v>186.11</v>
          </cell>
        </row>
        <row r="375">
          <cell r="C375">
            <v>120614</v>
          </cell>
          <cell r="I375">
            <v>186.52</v>
          </cell>
        </row>
        <row r="376">
          <cell r="C376">
            <v>120615</v>
          </cell>
          <cell r="I376">
            <v>181.17</v>
          </cell>
        </row>
        <row r="377">
          <cell r="C377">
            <v>120615</v>
          </cell>
          <cell r="I377">
            <v>181.17</v>
          </cell>
        </row>
        <row r="378">
          <cell r="C378">
            <v>120616</v>
          </cell>
          <cell r="I378">
            <v>178.62</v>
          </cell>
        </row>
        <row r="379">
          <cell r="C379">
            <v>120616</v>
          </cell>
          <cell r="I379">
            <v>178.62</v>
          </cell>
        </row>
        <row r="380">
          <cell r="C380">
            <v>120658</v>
          </cell>
          <cell r="I380">
            <v>199</v>
          </cell>
        </row>
        <row r="381">
          <cell r="C381">
            <v>120658</v>
          </cell>
          <cell r="I381">
            <v>199</v>
          </cell>
        </row>
        <row r="382">
          <cell r="C382">
            <v>120659</v>
          </cell>
          <cell r="I382">
            <v>19.135000000000002</v>
          </cell>
        </row>
        <row r="383">
          <cell r="C383">
            <v>120659</v>
          </cell>
          <cell r="I383">
            <v>19.135000000000002</v>
          </cell>
        </row>
        <row r="384">
          <cell r="C384">
            <v>120659</v>
          </cell>
          <cell r="I384">
            <v>19.135000000000002</v>
          </cell>
        </row>
        <row r="385">
          <cell r="C385">
            <v>120722</v>
          </cell>
          <cell r="I385">
            <v>178.83</v>
          </cell>
        </row>
        <row r="386">
          <cell r="C386">
            <v>120722</v>
          </cell>
          <cell r="I386">
            <v>178.83</v>
          </cell>
        </row>
        <row r="387">
          <cell r="C387">
            <v>120724</v>
          </cell>
          <cell r="I387">
            <v>183.58</v>
          </cell>
        </row>
        <row r="388">
          <cell r="C388">
            <v>120724</v>
          </cell>
          <cell r="I388">
            <v>183.58</v>
          </cell>
        </row>
        <row r="389">
          <cell r="C389">
            <v>120726</v>
          </cell>
          <cell r="I389">
            <v>183.82</v>
          </cell>
        </row>
        <row r="390">
          <cell r="C390">
            <v>120730</v>
          </cell>
          <cell r="I390">
            <v>17.675000000000001</v>
          </cell>
        </row>
        <row r="391">
          <cell r="C391">
            <v>120850</v>
          </cell>
          <cell r="I391">
            <v>175.08</v>
          </cell>
        </row>
        <row r="392">
          <cell r="C392">
            <v>121049</v>
          </cell>
          <cell r="I392">
            <v>18</v>
          </cell>
        </row>
        <row r="393">
          <cell r="C393">
            <v>121064</v>
          </cell>
          <cell r="I393">
            <v>180</v>
          </cell>
        </row>
        <row r="394">
          <cell r="C394">
            <v>121310</v>
          </cell>
          <cell r="I394">
            <v>51.704999999999998</v>
          </cell>
        </row>
        <row r="395">
          <cell r="C395">
            <v>121334</v>
          </cell>
          <cell r="I395">
            <v>185.69</v>
          </cell>
        </row>
        <row r="396">
          <cell r="C396">
            <v>121371</v>
          </cell>
          <cell r="I396">
            <v>181.32</v>
          </cell>
        </row>
        <row r="397">
          <cell r="C397">
            <v>121890</v>
          </cell>
          <cell r="I397">
            <v>199.42</v>
          </cell>
        </row>
        <row r="398">
          <cell r="C398">
            <v>121891</v>
          </cell>
          <cell r="I398">
            <v>180.28</v>
          </cell>
        </row>
        <row r="399">
          <cell r="C399">
            <v>121903</v>
          </cell>
          <cell r="I399">
            <v>216.53</v>
          </cell>
        </row>
        <row r="400">
          <cell r="C400">
            <v>121991</v>
          </cell>
          <cell r="I400">
            <v>50</v>
          </cell>
        </row>
        <row r="401">
          <cell r="C401">
            <v>122530</v>
          </cell>
          <cell r="I401">
            <v>179.66</v>
          </cell>
        </row>
        <row r="402">
          <cell r="C402">
            <v>123828</v>
          </cell>
          <cell r="I402">
            <v>183.61</v>
          </cell>
        </row>
        <row r="403">
          <cell r="C403">
            <v>123841</v>
          </cell>
          <cell r="I403">
            <v>17.66</v>
          </cell>
        </row>
        <row r="404">
          <cell r="C404">
            <v>123848</v>
          </cell>
          <cell r="I404">
            <v>180.13</v>
          </cell>
        </row>
        <row r="405">
          <cell r="C405">
            <v>123959</v>
          </cell>
          <cell r="I405">
            <v>179.66</v>
          </cell>
        </row>
        <row r="406">
          <cell r="C406">
            <v>124151</v>
          </cell>
          <cell r="I406">
            <v>183.4</v>
          </cell>
        </row>
        <row r="407">
          <cell r="C407">
            <v>124540</v>
          </cell>
          <cell r="I407">
            <v>206.33</v>
          </cell>
        </row>
        <row r="408">
          <cell r="C408">
            <v>124542</v>
          </cell>
          <cell r="I408">
            <v>211.07</v>
          </cell>
        </row>
        <row r="409">
          <cell r="C409">
            <v>124542</v>
          </cell>
          <cell r="I409">
            <v>211.07</v>
          </cell>
        </row>
        <row r="410">
          <cell r="C410">
            <v>124641</v>
          </cell>
          <cell r="I410">
            <v>175</v>
          </cell>
        </row>
        <row r="411">
          <cell r="C411">
            <v>124641</v>
          </cell>
          <cell r="I411">
            <v>175</v>
          </cell>
        </row>
        <row r="412">
          <cell r="C412">
            <v>124644</v>
          </cell>
          <cell r="I412">
            <v>175</v>
          </cell>
        </row>
        <row r="413">
          <cell r="C413">
            <v>124644</v>
          </cell>
          <cell r="I413">
            <v>175</v>
          </cell>
        </row>
        <row r="414">
          <cell r="C414">
            <v>124647</v>
          </cell>
          <cell r="I414">
            <v>195</v>
          </cell>
        </row>
        <row r="415">
          <cell r="C415">
            <v>124647</v>
          </cell>
          <cell r="I415">
            <v>195</v>
          </cell>
        </row>
        <row r="416">
          <cell r="C416">
            <v>124648</v>
          </cell>
          <cell r="I416">
            <v>195</v>
          </cell>
        </row>
        <row r="417">
          <cell r="C417">
            <v>124648</v>
          </cell>
          <cell r="I417">
            <v>195</v>
          </cell>
        </row>
        <row r="418">
          <cell r="C418">
            <v>124652</v>
          </cell>
          <cell r="I418">
            <v>175</v>
          </cell>
        </row>
        <row r="419">
          <cell r="C419">
            <v>124652</v>
          </cell>
          <cell r="I419">
            <v>175</v>
          </cell>
        </row>
        <row r="420">
          <cell r="C420">
            <v>124680</v>
          </cell>
          <cell r="I420">
            <v>18</v>
          </cell>
        </row>
        <row r="421">
          <cell r="C421">
            <v>124690</v>
          </cell>
          <cell r="I421">
            <v>180</v>
          </cell>
        </row>
        <row r="422">
          <cell r="C422">
            <v>124690</v>
          </cell>
          <cell r="I422">
            <v>180</v>
          </cell>
        </row>
        <row r="423">
          <cell r="C423">
            <v>125874</v>
          </cell>
          <cell r="I423">
            <v>18</v>
          </cell>
        </row>
        <row r="424">
          <cell r="C424">
            <v>125883</v>
          </cell>
          <cell r="I424">
            <v>19.84</v>
          </cell>
        </row>
        <row r="425">
          <cell r="C425">
            <v>125883</v>
          </cell>
          <cell r="I425">
            <v>19.84</v>
          </cell>
        </row>
        <row r="426">
          <cell r="C426">
            <v>125883</v>
          </cell>
          <cell r="I426">
            <v>19.84</v>
          </cell>
        </row>
        <row r="427">
          <cell r="C427">
            <v>125884</v>
          </cell>
          <cell r="I427">
            <v>20.3</v>
          </cell>
        </row>
        <row r="428">
          <cell r="C428">
            <v>125884</v>
          </cell>
          <cell r="I428">
            <v>20.3</v>
          </cell>
        </row>
        <row r="429">
          <cell r="C429">
            <v>125884</v>
          </cell>
          <cell r="I429">
            <v>20.3</v>
          </cell>
        </row>
        <row r="430">
          <cell r="C430">
            <v>126428</v>
          </cell>
          <cell r="I430">
            <v>177.79</v>
          </cell>
        </row>
        <row r="431">
          <cell r="C431">
            <v>126429</v>
          </cell>
          <cell r="I431">
            <v>17.094999999999999</v>
          </cell>
        </row>
        <row r="432">
          <cell r="C432">
            <v>126429</v>
          </cell>
          <cell r="I432">
            <v>17.094999999999999</v>
          </cell>
        </row>
        <row r="433">
          <cell r="C433">
            <v>126461</v>
          </cell>
          <cell r="I433">
            <v>219.39</v>
          </cell>
        </row>
        <row r="434">
          <cell r="C434">
            <v>126461</v>
          </cell>
          <cell r="I434">
            <v>219.39</v>
          </cell>
        </row>
        <row r="435">
          <cell r="C435">
            <v>126461</v>
          </cell>
          <cell r="I435">
            <v>219.39</v>
          </cell>
        </row>
        <row r="436">
          <cell r="C436">
            <v>126851</v>
          </cell>
          <cell r="I436">
            <v>173.42</v>
          </cell>
        </row>
        <row r="437">
          <cell r="C437">
            <v>126851</v>
          </cell>
          <cell r="I437">
            <v>173.42</v>
          </cell>
        </row>
        <row r="438">
          <cell r="C438">
            <v>126853</v>
          </cell>
          <cell r="I438">
            <v>175.14</v>
          </cell>
        </row>
        <row r="439">
          <cell r="C439">
            <v>127416</v>
          </cell>
          <cell r="I439">
            <v>178.63</v>
          </cell>
        </row>
        <row r="440">
          <cell r="C440">
            <v>127430</v>
          </cell>
          <cell r="I440">
            <v>16.78</v>
          </cell>
        </row>
        <row r="441">
          <cell r="C441">
            <v>127480</v>
          </cell>
          <cell r="I441">
            <v>182.36</v>
          </cell>
        </row>
        <row r="442">
          <cell r="C442">
            <v>127541</v>
          </cell>
          <cell r="I442">
            <v>181.62</v>
          </cell>
        </row>
        <row r="443">
          <cell r="C443">
            <v>127545</v>
          </cell>
          <cell r="I443">
            <v>176.63</v>
          </cell>
        </row>
        <row r="444">
          <cell r="C444">
            <v>127545</v>
          </cell>
          <cell r="I444">
            <v>176.63</v>
          </cell>
        </row>
        <row r="445">
          <cell r="C445">
            <v>127553</v>
          </cell>
          <cell r="I445">
            <v>16.491</v>
          </cell>
        </row>
        <row r="446">
          <cell r="C446">
            <v>127556</v>
          </cell>
          <cell r="I446">
            <v>16.059999999999999</v>
          </cell>
        </row>
        <row r="447">
          <cell r="C447">
            <v>127575</v>
          </cell>
          <cell r="I447">
            <v>15.65</v>
          </cell>
        </row>
        <row r="448">
          <cell r="C448">
            <v>127591</v>
          </cell>
          <cell r="I448">
            <v>16.559999999999999</v>
          </cell>
        </row>
        <row r="449">
          <cell r="C449">
            <v>127593</v>
          </cell>
          <cell r="I449">
            <v>16.62</v>
          </cell>
        </row>
        <row r="450">
          <cell r="C450">
            <v>127631</v>
          </cell>
          <cell r="I450">
            <v>16</v>
          </cell>
        </row>
        <row r="451">
          <cell r="C451">
            <v>127664</v>
          </cell>
          <cell r="I451">
            <v>2.7</v>
          </cell>
        </row>
        <row r="452">
          <cell r="C452">
            <v>127665</v>
          </cell>
          <cell r="I452">
            <v>2.16</v>
          </cell>
        </row>
        <row r="453">
          <cell r="C453">
            <v>127665</v>
          </cell>
          <cell r="I453">
            <v>2.16</v>
          </cell>
        </row>
        <row r="454">
          <cell r="C454">
            <v>127702</v>
          </cell>
          <cell r="I454">
            <v>17.02</v>
          </cell>
        </row>
        <row r="455">
          <cell r="C455">
            <v>127702</v>
          </cell>
          <cell r="I455">
            <v>17.02</v>
          </cell>
        </row>
        <row r="456">
          <cell r="C456">
            <v>127704</v>
          </cell>
          <cell r="I456">
            <v>180</v>
          </cell>
        </row>
        <row r="457">
          <cell r="C457">
            <v>127860</v>
          </cell>
          <cell r="I457">
            <v>17.594999999999999</v>
          </cell>
        </row>
        <row r="458">
          <cell r="C458">
            <v>127911</v>
          </cell>
          <cell r="I458">
            <v>52.14</v>
          </cell>
        </row>
        <row r="459">
          <cell r="C459">
            <v>128761</v>
          </cell>
          <cell r="I459">
            <v>18</v>
          </cell>
        </row>
        <row r="460">
          <cell r="C460">
            <v>128931</v>
          </cell>
          <cell r="I460">
            <v>17</v>
          </cell>
        </row>
        <row r="461">
          <cell r="C461">
            <v>128931</v>
          </cell>
          <cell r="I461">
            <v>17</v>
          </cell>
        </row>
        <row r="462">
          <cell r="C462">
            <v>129842</v>
          </cell>
          <cell r="I462">
            <v>52.03</v>
          </cell>
        </row>
        <row r="463">
          <cell r="C463">
            <v>129910</v>
          </cell>
          <cell r="I463">
            <v>15.39</v>
          </cell>
        </row>
        <row r="464">
          <cell r="C464">
            <v>130088</v>
          </cell>
          <cell r="I464">
            <v>17.655000000000001</v>
          </cell>
        </row>
        <row r="465">
          <cell r="C465">
            <v>130088</v>
          </cell>
          <cell r="I465">
            <v>17.655000000000001</v>
          </cell>
        </row>
        <row r="466">
          <cell r="C466">
            <v>130088</v>
          </cell>
          <cell r="I466">
            <v>17.655000000000001</v>
          </cell>
        </row>
        <row r="467">
          <cell r="C467">
            <v>130089</v>
          </cell>
          <cell r="I467">
            <v>17.274999999999999</v>
          </cell>
        </row>
        <row r="468">
          <cell r="C468">
            <v>130531</v>
          </cell>
          <cell r="I468">
            <v>230</v>
          </cell>
        </row>
        <row r="469">
          <cell r="C469">
            <v>130637</v>
          </cell>
          <cell r="I469">
            <v>181.95</v>
          </cell>
        </row>
        <row r="470">
          <cell r="C470">
            <v>130919</v>
          </cell>
          <cell r="I470">
            <v>18.475000000000001</v>
          </cell>
        </row>
        <row r="471">
          <cell r="C471">
            <v>131013</v>
          </cell>
          <cell r="I471">
            <v>17.395</v>
          </cell>
        </row>
        <row r="472">
          <cell r="C472">
            <v>131013</v>
          </cell>
          <cell r="I472">
            <v>17.395</v>
          </cell>
        </row>
        <row r="473">
          <cell r="C473">
            <v>131420</v>
          </cell>
          <cell r="I473">
            <v>185.48</v>
          </cell>
        </row>
        <row r="474">
          <cell r="C474">
            <v>131440</v>
          </cell>
          <cell r="I474">
            <v>187.62</v>
          </cell>
        </row>
        <row r="475">
          <cell r="C475">
            <v>131440</v>
          </cell>
          <cell r="I475">
            <v>187.62</v>
          </cell>
        </row>
        <row r="476">
          <cell r="C476">
            <v>132354</v>
          </cell>
          <cell r="I476">
            <v>17.059999999999999</v>
          </cell>
        </row>
        <row r="477">
          <cell r="C477">
            <v>132354</v>
          </cell>
          <cell r="I477">
            <v>17.059999999999999</v>
          </cell>
        </row>
        <row r="478">
          <cell r="C478">
            <v>132482</v>
          </cell>
          <cell r="I478">
            <v>230</v>
          </cell>
        </row>
        <row r="479">
          <cell r="C479">
            <v>132501</v>
          </cell>
          <cell r="I479">
            <v>18.239999999999998</v>
          </cell>
        </row>
        <row r="480">
          <cell r="C480">
            <v>132641</v>
          </cell>
          <cell r="I480">
            <v>17.934999999999999</v>
          </cell>
        </row>
        <row r="481">
          <cell r="C481">
            <v>132832</v>
          </cell>
          <cell r="I481">
            <v>17</v>
          </cell>
        </row>
        <row r="482">
          <cell r="C482">
            <v>132832</v>
          </cell>
          <cell r="I482">
            <v>17</v>
          </cell>
        </row>
        <row r="483">
          <cell r="C483">
            <v>132835</v>
          </cell>
          <cell r="I483">
            <v>17.234999999999999</v>
          </cell>
        </row>
        <row r="484">
          <cell r="C484">
            <v>132862</v>
          </cell>
          <cell r="I484">
            <v>10</v>
          </cell>
        </row>
        <row r="485">
          <cell r="C485">
            <v>132957</v>
          </cell>
          <cell r="I485">
            <v>30</v>
          </cell>
        </row>
        <row r="486">
          <cell r="C486">
            <v>133343</v>
          </cell>
          <cell r="I486">
            <v>16.995000000000001</v>
          </cell>
        </row>
        <row r="487">
          <cell r="C487">
            <v>133343</v>
          </cell>
          <cell r="I487">
            <v>16.995000000000001</v>
          </cell>
        </row>
        <row r="488">
          <cell r="C488">
            <v>133371</v>
          </cell>
          <cell r="I488">
            <v>169.52</v>
          </cell>
        </row>
        <row r="489">
          <cell r="C489">
            <v>133371</v>
          </cell>
          <cell r="I489">
            <v>169.52</v>
          </cell>
        </row>
        <row r="490">
          <cell r="C490">
            <v>133720</v>
          </cell>
          <cell r="I490">
            <v>184.29</v>
          </cell>
        </row>
        <row r="491">
          <cell r="C491">
            <v>133770</v>
          </cell>
          <cell r="I491">
            <v>18</v>
          </cell>
        </row>
        <row r="492">
          <cell r="C492">
            <v>134000</v>
          </cell>
          <cell r="I492">
            <v>16.600000000000001</v>
          </cell>
        </row>
        <row r="493">
          <cell r="C493">
            <v>134001</v>
          </cell>
          <cell r="I493">
            <v>16.760000000000002</v>
          </cell>
        </row>
        <row r="494">
          <cell r="C494">
            <v>134011</v>
          </cell>
          <cell r="I494">
            <v>18</v>
          </cell>
        </row>
        <row r="495">
          <cell r="C495">
            <v>134020</v>
          </cell>
          <cell r="I495">
            <v>206</v>
          </cell>
        </row>
        <row r="496">
          <cell r="C496">
            <v>134022</v>
          </cell>
          <cell r="I496">
            <v>210</v>
          </cell>
        </row>
        <row r="497">
          <cell r="C497">
            <v>134023</v>
          </cell>
          <cell r="I497">
            <v>25</v>
          </cell>
        </row>
        <row r="498">
          <cell r="C498">
            <v>134024</v>
          </cell>
          <cell r="I498">
            <v>25</v>
          </cell>
        </row>
        <row r="499">
          <cell r="C499">
            <v>134026</v>
          </cell>
          <cell r="I499">
            <v>25</v>
          </cell>
        </row>
        <row r="500">
          <cell r="C500">
            <v>134027</v>
          </cell>
          <cell r="I500">
            <v>183.82</v>
          </cell>
        </row>
        <row r="501">
          <cell r="C501">
            <v>134027</v>
          </cell>
          <cell r="I501">
            <v>183.82</v>
          </cell>
        </row>
        <row r="502">
          <cell r="C502">
            <v>134130</v>
          </cell>
          <cell r="I502">
            <v>177.16</v>
          </cell>
        </row>
        <row r="503">
          <cell r="C503">
            <v>134147</v>
          </cell>
          <cell r="I503">
            <v>177.01</v>
          </cell>
        </row>
        <row r="504">
          <cell r="C504">
            <v>134147</v>
          </cell>
          <cell r="I504">
            <v>177.01</v>
          </cell>
        </row>
        <row r="505">
          <cell r="C505">
            <v>134147</v>
          </cell>
          <cell r="I505">
            <v>177.01</v>
          </cell>
        </row>
        <row r="506">
          <cell r="C506">
            <v>134256</v>
          </cell>
          <cell r="I506">
            <v>180</v>
          </cell>
        </row>
        <row r="507">
          <cell r="C507">
            <v>140000</v>
          </cell>
          <cell r="I507">
            <v>180</v>
          </cell>
        </row>
        <row r="508">
          <cell r="C508">
            <v>140014</v>
          </cell>
          <cell r="I508">
            <v>50</v>
          </cell>
        </row>
        <row r="509">
          <cell r="C509">
            <v>140046</v>
          </cell>
          <cell r="I509">
            <v>19.026</v>
          </cell>
        </row>
        <row r="510">
          <cell r="C510">
            <v>140053</v>
          </cell>
          <cell r="I510">
            <v>50</v>
          </cell>
        </row>
        <row r="511">
          <cell r="C511">
            <v>140056</v>
          </cell>
          <cell r="I511">
            <v>4.8</v>
          </cell>
        </row>
        <row r="512">
          <cell r="C512">
            <v>140056</v>
          </cell>
          <cell r="I512">
            <v>4.8</v>
          </cell>
        </row>
        <row r="513">
          <cell r="C513">
            <v>140060</v>
          </cell>
          <cell r="I513">
            <v>180</v>
          </cell>
        </row>
        <row r="514">
          <cell r="C514">
            <v>140062</v>
          </cell>
          <cell r="I514">
            <v>180</v>
          </cell>
        </row>
        <row r="515">
          <cell r="C515">
            <v>140063</v>
          </cell>
          <cell r="I515">
            <v>50</v>
          </cell>
        </row>
        <row r="516">
          <cell r="C516">
            <v>140064</v>
          </cell>
          <cell r="I516">
            <v>18</v>
          </cell>
        </row>
        <row r="517">
          <cell r="C517">
            <v>140064</v>
          </cell>
          <cell r="I517">
            <v>18</v>
          </cell>
        </row>
        <row r="518">
          <cell r="C518">
            <v>140069</v>
          </cell>
          <cell r="I518">
            <v>18</v>
          </cell>
        </row>
        <row r="519">
          <cell r="C519">
            <v>140070</v>
          </cell>
          <cell r="I519">
            <v>18</v>
          </cell>
        </row>
        <row r="520">
          <cell r="C520">
            <v>140071</v>
          </cell>
          <cell r="I520">
            <v>18</v>
          </cell>
        </row>
        <row r="521">
          <cell r="C521">
            <v>140071</v>
          </cell>
          <cell r="I521">
            <v>18</v>
          </cell>
        </row>
        <row r="522">
          <cell r="C522">
            <v>140072</v>
          </cell>
          <cell r="I522">
            <v>18</v>
          </cell>
        </row>
        <row r="523">
          <cell r="C523">
            <v>140072</v>
          </cell>
          <cell r="I523">
            <v>18</v>
          </cell>
        </row>
        <row r="524">
          <cell r="C524">
            <v>140073</v>
          </cell>
          <cell r="I524">
            <v>18</v>
          </cell>
        </row>
        <row r="525">
          <cell r="C525">
            <v>140074</v>
          </cell>
          <cell r="I525">
            <v>18</v>
          </cell>
        </row>
        <row r="526">
          <cell r="C526">
            <v>140074</v>
          </cell>
          <cell r="I526">
            <v>18</v>
          </cell>
        </row>
        <row r="527">
          <cell r="C527">
            <v>140075</v>
          </cell>
          <cell r="I527">
            <v>18</v>
          </cell>
        </row>
        <row r="528">
          <cell r="C528">
            <v>140075</v>
          </cell>
          <cell r="I528">
            <v>18</v>
          </cell>
        </row>
        <row r="529">
          <cell r="C529">
            <v>140076</v>
          </cell>
          <cell r="I529">
            <v>18</v>
          </cell>
        </row>
        <row r="530">
          <cell r="C530">
            <v>140076</v>
          </cell>
          <cell r="I530">
            <v>18</v>
          </cell>
        </row>
        <row r="531">
          <cell r="C531">
            <v>140080</v>
          </cell>
          <cell r="I531">
            <v>9.6</v>
          </cell>
        </row>
        <row r="532">
          <cell r="C532">
            <v>140082</v>
          </cell>
          <cell r="I532">
            <v>180</v>
          </cell>
        </row>
        <row r="533">
          <cell r="C533">
            <v>140084</v>
          </cell>
          <cell r="I533">
            <v>1.4</v>
          </cell>
        </row>
        <row r="534">
          <cell r="C534">
            <v>140087</v>
          </cell>
          <cell r="I534">
            <v>50</v>
          </cell>
        </row>
        <row r="535">
          <cell r="C535">
            <v>140089</v>
          </cell>
          <cell r="I535">
            <v>6.5670000000000002</v>
          </cell>
        </row>
        <row r="536">
          <cell r="C536">
            <v>140089</v>
          </cell>
          <cell r="I536">
            <v>6.5670000000000002</v>
          </cell>
        </row>
        <row r="537">
          <cell r="C537">
            <v>140107</v>
          </cell>
          <cell r="I537">
            <v>18</v>
          </cell>
        </row>
        <row r="538">
          <cell r="C538">
            <v>140107</v>
          </cell>
          <cell r="I538">
            <v>18</v>
          </cell>
        </row>
        <row r="539">
          <cell r="C539">
            <v>140113</v>
          </cell>
          <cell r="I539">
            <v>50</v>
          </cell>
        </row>
        <row r="540">
          <cell r="C540">
            <v>140117</v>
          </cell>
          <cell r="I540">
            <v>50</v>
          </cell>
        </row>
        <row r="541">
          <cell r="C541">
            <v>140126</v>
          </cell>
          <cell r="I541">
            <v>18</v>
          </cell>
        </row>
        <row r="542">
          <cell r="C542">
            <v>140131</v>
          </cell>
          <cell r="I542">
            <v>18</v>
          </cell>
        </row>
        <row r="543">
          <cell r="C543">
            <v>140132</v>
          </cell>
          <cell r="I543">
            <v>18</v>
          </cell>
        </row>
        <row r="544">
          <cell r="C544">
            <v>140135</v>
          </cell>
          <cell r="I544">
            <v>180</v>
          </cell>
        </row>
        <row r="545">
          <cell r="C545">
            <v>140141</v>
          </cell>
          <cell r="I545">
            <v>180</v>
          </cell>
        </row>
        <row r="546">
          <cell r="C546">
            <v>140142</v>
          </cell>
          <cell r="I546">
            <v>50</v>
          </cell>
        </row>
        <row r="547">
          <cell r="C547">
            <v>140143</v>
          </cell>
          <cell r="I547">
            <v>180</v>
          </cell>
        </row>
        <row r="548">
          <cell r="C548">
            <v>140155</v>
          </cell>
          <cell r="I548">
            <v>200</v>
          </cell>
        </row>
        <row r="549">
          <cell r="C549">
            <v>140155</v>
          </cell>
          <cell r="I549">
            <v>200</v>
          </cell>
        </row>
        <row r="550">
          <cell r="C550">
            <v>140168</v>
          </cell>
          <cell r="I550">
            <v>180</v>
          </cell>
        </row>
        <row r="551">
          <cell r="C551">
            <v>140179</v>
          </cell>
          <cell r="I551">
            <v>2.7</v>
          </cell>
        </row>
        <row r="552">
          <cell r="C552">
            <v>140185</v>
          </cell>
          <cell r="I552">
            <v>180</v>
          </cell>
        </row>
        <row r="553">
          <cell r="C553">
            <v>140186</v>
          </cell>
          <cell r="I553">
            <v>18</v>
          </cell>
        </row>
        <row r="554">
          <cell r="C554">
            <v>140186</v>
          </cell>
          <cell r="I554">
            <v>18</v>
          </cell>
        </row>
        <row r="555">
          <cell r="C555">
            <v>140186</v>
          </cell>
          <cell r="I555">
            <v>18</v>
          </cell>
        </row>
        <row r="556">
          <cell r="C556">
            <v>140187</v>
          </cell>
          <cell r="I556">
            <v>180</v>
          </cell>
        </row>
        <row r="557">
          <cell r="C557">
            <v>140190</v>
          </cell>
          <cell r="I557">
            <v>18</v>
          </cell>
        </row>
        <row r="558">
          <cell r="C558">
            <v>140190</v>
          </cell>
          <cell r="I558">
            <v>18</v>
          </cell>
        </row>
        <row r="559">
          <cell r="C559">
            <v>140191</v>
          </cell>
          <cell r="I559">
            <v>180</v>
          </cell>
        </row>
        <row r="560">
          <cell r="C560">
            <v>140192</v>
          </cell>
          <cell r="I560">
            <v>180</v>
          </cell>
        </row>
        <row r="561">
          <cell r="C561">
            <v>140193</v>
          </cell>
          <cell r="I561">
            <v>18</v>
          </cell>
        </row>
        <row r="562">
          <cell r="C562">
            <v>140194</v>
          </cell>
          <cell r="I562">
            <v>180</v>
          </cell>
        </row>
        <row r="563">
          <cell r="C563">
            <v>140196</v>
          </cell>
          <cell r="I563">
            <v>50</v>
          </cell>
        </row>
        <row r="564">
          <cell r="C564">
            <v>140201</v>
          </cell>
          <cell r="I564">
            <v>50</v>
          </cell>
        </row>
        <row r="565">
          <cell r="C565">
            <v>140202</v>
          </cell>
          <cell r="I565">
            <v>180</v>
          </cell>
        </row>
        <row r="566">
          <cell r="C566">
            <v>140203</v>
          </cell>
          <cell r="I566">
            <v>18</v>
          </cell>
        </row>
        <row r="567">
          <cell r="C567">
            <v>140203</v>
          </cell>
          <cell r="I567">
            <v>18</v>
          </cell>
        </row>
        <row r="568">
          <cell r="C568">
            <v>140207</v>
          </cell>
          <cell r="I568">
            <v>178.62</v>
          </cell>
        </row>
        <row r="569">
          <cell r="C569">
            <v>140208</v>
          </cell>
          <cell r="I569">
            <v>18</v>
          </cell>
        </row>
        <row r="570">
          <cell r="C570">
            <v>140208</v>
          </cell>
          <cell r="I570">
            <v>18</v>
          </cell>
        </row>
        <row r="571">
          <cell r="C571">
            <v>140210</v>
          </cell>
          <cell r="I571">
            <v>50</v>
          </cell>
        </row>
        <row r="572">
          <cell r="C572">
            <v>140210</v>
          </cell>
          <cell r="I572">
            <v>50</v>
          </cell>
        </row>
        <row r="573">
          <cell r="C573">
            <v>140212</v>
          </cell>
          <cell r="I573">
            <v>19.14</v>
          </cell>
        </row>
        <row r="574">
          <cell r="C574">
            <v>140213</v>
          </cell>
          <cell r="I574">
            <v>19.7</v>
          </cell>
        </row>
        <row r="575">
          <cell r="C575">
            <v>140213</v>
          </cell>
          <cell r="I575">
            <v>19.7</v>
          </cell>
        </row>
        <row r="576">
          <cell r="C576">
            <v>140215</v>
          </cell>
          <cell r="I576">
            <v>220.06</v>
          </cell>
        </row>
        <row r="577">
          <cell r="C577">
            <v>140221</v>
          </cell>
          <cell r="I577">
            <v>19.34</v>
          </cell>
        </row>
        <row r="578">
          <cell r="C578">
            <v>140223</v>
          </cell>
          <cell r="I578">
            <v>6.4669999999999996</v>
          </cell>
        </row>
        <row r="579">
          <cell r="C579">
            <v>145125</v>
          </cell>
          <cell r="I579">
            <v>173.63499999999999</v>
          </cell>
        </row>
        <row r="580">
          <cell r="C580">
            <v>145125</v>
          </cell>
          <cell r="I580">
            <v>173.63499999999999</v>
          </cell>
        </row>
        <row r="581">
          <cell r="C581">
            <v>145125</v>
          </cell>
          <cell r="I581">
            <v>173.63499999999999</v>
          </cell>
        </row>
        <row r="582">
          <cell r="C582">
            <v>145135</v>
          </cell>
          <cell r="I582">
            <v>177.12</v>
          </cell>
        </row>
        <row r="583">
          <cell r="C583">
            <v>145135</v>
          </cell>
          <cell r="I583">
            <v>177.12</v>
          </cell>
        </row>
        <row r="584">
          <cell r="C584">
            <v>145135</v>
          </cell>
          <cell r="I584">
            <v>177.12</v>
          </cell>
        </row>
        <row r="585">
          <cell r="C585">
            <v>145159</v>
          </cell>
          <cell r="I585">
            <v>16.940000000000001</v>
          </cell>
        </row>
        <row r="586">
          <cell r="C586">
            <v>145159</v>
          </cell>
          <cell r="I586">
            <v>16.940000000000001</v>
          </cell>
        </row>
        <row r="587">
          <cell r="C587">
            <v>145159</v>
          </cell>
          <cell r="I587">
            <v>16.940000000000001</v>
          </cell>
        </row>
        <row r="588">
          <cell r="C588">
            <v>145173</v>
          </cell>
          <cell r="I588">
            <v>181.42</v>
          </cell>
        </row>
        <row r="589">
          <cell r="C589">
            <v>145173</v>
          </cell>
          <cell r="I589">
            <v>181.42</v>
          </cell>
        </row>
        <row r="590">
          <cell r="C590">
            <v>145173</v>
          </cell>
          <cell r="I590">
            <v>181.42</v>
          </cell>
        </row>
        <row r="591">
          <cell r="C591">
            <v>145182</v>
          </cell>
          <cell r="I591">
            <v>17.5</v>
          </cell>
        </row>
        <row r="592">
          <cell r="C592">
            <v>145182</v>
          </cell>
          <cell r="I592">
            <v>17.5</v>
          </cell>
        </row>
        <row r="593">
          <cell r="C593">
            <v>145182</v>
          </cell>
          <cell r="I593">
            <v>17.5</v>
          </cell>
        </row>
        <row r="594">
          <cell r="C594">
            <v>145184</v>
          </cell>
          <cell r="I594">
            <v>200</v>
          </cell>
        </row>
        <row r="595">
          <cell r="C595">
            <v>145214</v>
          </cell>
          <cell r="I595">
            <v>178.35</v>
          </cell>
        </row>
        <row r="596">
          <cell r="C596">
            <v>145214</v>
          </cell>
          <cell r="I596">
            <v>178.35</v>
          </cell>
        </row>
        <row r="597">
          <cell r="C597">
            <v>145214</v>
          </cell>
          <cell r="I597">
            <v>178.35</v>
          </cell>
        </row>
        <row r="598">
          <cell r="C598">
            <v>145338</v>
          </cell>
          <cell r="I598">
            <v>15</v>
          </cell>
        </row>
        <row r="599">
          <cell r="C599">
            <v>145363</v>
          </cell>
          <cell r="I599">
            <v>185</v>
          </cell>
        </row>
        <row r="600">
          <cell r="C600">
            <v>145363</v>
          </cell>
          <cell r="I600">
            <v>185</v>
          </cell>
        </row>
        <row r="601">
          <cell r="C601">
            <v>145374</v>
          </cell>
          <cell r="I601">
            <v>183.065</v>
          </cell>
        </row>
        <row r="602">
          <cell r="C602">
            <v>145374</v>
          </cell>
          <cell r="I602">
            <v>183.065</v>
          </cell>
        </row>
        <row r="603">
          <cell r="C603">
            <v>145374</v>
          </cell>
          <cell r="I603">
            <v>183.065</v>
          </cell>
        </row>
        <row r="604">
          <cell r="C604">
            <v>145375</v>
          </cell>
          <cell r="I604">
            <v>175.48</v>
          </cell>
        </row>
        <row r="605">
          <cell r="C605">
            <v>145375</v>
          </cell>
          <cell r="I605">
            <v>175.48</v>
          </cell>
        </row>
        <row r="606">
          <cell r="C606">
            <v>145375</v>
          </cell>
          <cell r="I606">
            <v>175.48</v>
          </cell>
        </row>
        <row r="607">
          <cell r="C607">
            <v>145398</v>
          </cell>
          <cell r="I607">
            <v>180.60499999999999</v>
          </cell>
        </row>
        <row r="608">
          <cell r="C608">
            <v>145398</v>
          </cell>
          <cell r="I608">
            <v>180.60499999999999</v>
          </cell>
        </row>
        <row r="609">
          <cell r="C609">
            <v>145398</v>
          </cell>
          <cell r="I609">
            <v>180.60499999999999</v>
          </cell>
        </row>
        <row r="610">
          <cell r="C610">
            <v>145679</v>
          </cell>
          <cell r="I610">
            <v>184.09</v>
          </cell>
        </row>
        <row r="611">
          <cell r="C611">
            <v>145679</v>
          </cell>
          <cell r="I611">
            <v>184.09</v>
          </cell>
        </row>
        <row r="612">
          <cell r="C612">
            <v>145679</v>
          </cell>
          <cell r="I612">
            <v>184.09</v>
          </cell>
        </row>
        <row r="613">
          <cell r="C613">
            <v>146190</v>
          </cell>
          <cell r="I613">
            <v>180</v>
          </cell>
        </row>
        <row r="614">
          <cell r="C614">
            <v>146226</v>
          </cell>
          <cell r="I614">
            <v>19.7</v>
          </cell>
        </row>
        <row r="615">
          <cell r="C615">
            <v>146227</v>
          </cell>
          <cell r="I615">
            <v>19.440000000000001</v>
          </cell>
        </row>
        <row r="616">
          <cell r="C616">
            <v>146228</v>
          </cell>
          <cell r="I616">
            <v>180</v>
          </cell>
        </row>
        <row r="617">
          <cell r="C617">
            <v>146708</v>
          </cell>
          <cell r="I617">
            <v>1</v>
          </cell>
        </row>
        <row r="618">
          <cell r="C618">
            <v>146883</v>
          </cell>
          <cell r="I618">
            <v>168.48</v>
          </cell>
        </row>
        <row r="619">
          <cell r="C619">
            <v>147342</v>
          </cell>
          <cell r="I619">
            <v>3.8879999999999999</v>
          </cell>
        </row>
        <row r="620">
          <cell r="C620">
            <v>147440</v>
          </cell>
          <cell r="I620">
            <v>12.78</v>
          </cell>
        </row>
        <row r="621">
          <cell r="C621">
            <v>147525</v>
          </cell>
          <cell r="I621">
            <v>183.4</v>
          </cell>
        </row>
        <row r="622">
          <cell r="C622">
            <v>147575</v>
          </cell>
          <cell r="I622">
            <v>13.47</v>
          </cell>
        </row>
        <row r="623">
          <cell r="C623">
            <v>147627</v>
          </cell>
          <cell r="I623">
            <v>179.09</v>
          </cell>
        </row>
        <row r="624">
          <cell r="C624">
            <v>147892</v>
          </cell>
          <cell r="I624">
            <v>180</v>
          </cell>
        </row>
        <row r="625">
          <cell r="C625">
            <v>147894</v>
          </cell>
          <cell r="I625">
            <v>18</v>
          </cell>
        </row>
        <row r="626">
          <cell r="C626">
            <v>147900</v>
          </cell>
          <cell r="I626">
            <v>18</v>
          </cell>
        </row>
        <row r="627">
          <cell r="C627">
            <v>147900</v>
          </cell>
          <cell r="I627">
            <v>18</v>
          </cell>
        </row>
        <row r="628">
          <cell r="C628">
            <v>147903</v>
          </cell>
          <cell r="I628">
            <v>50</v>
          </cell>
        </row>
        <row r="629">
          <cell r="C629">
            <v>147903</v>
          </cell>
          <cell r="I629">
            <v>50</v>
          </cell>
        </row>
        <row r="630">
          <cell r="C630">
            <v>147952</v>
          </cell>
          <cell r="I630">
            <v>50</v>
          </cell>
        </row>
        <row r="631">
          <cell r="C631">
            <v>147953</v>
          </cell>
          <cell r="I631">
            <v>18</v>
          </cell>
        </row>
        <row r="632">
          <cell r="C632">
            <v>147980</v>
          </cell>
          <cell r="I632">
            <v>18</v>
          </cell>
        </row>
        <row r="633">
          <cell r="C633">
            <v>147989</v>
          </cell>
          <cell r="I633">
            <v>21.3</v>
          </cell>
        </row>
        <row r="634">
          <cell r="C634">
            <v>148005</v>
          </cell>
          <cell r="I634">
            <v>234</v>
          </cell>
        </row>
        <row r="635">
          <cell r="C635">
            <v>148014</v>
          </cell>
          <cell r="I635">
            <v>222.14</v>
          </cell>
        </row>
        <row r="636">
          <cell r="C636">
            <v>148015</v>
          </cell>
          <cell r="I636">
            <v>21.3</v>
          </cell>
        </row>
        <row r="637">
          <cell r="C637">
            <v>148019</v>
          </cell>
          <cell r="I637">
            <v>233.38</v>
          </cell>
        </row>
        <row r="638">
          <cell r="C638">
            <v>148020</v>
          </cell>
          <cell r="I638">
            <v>219.65</v>
          </cell>
        </row>
        <row r="639">
          <cell r="C639">
            <v>148022</v>
          </cell>
          <cell r="I639">
            <v>231.5</v>
          </cell>
        </row>
        <row r="640">
          <cell r="C640">
            <v>148090</v>
          </cell>
          <cell r="I640">
            <v>225.63</v>
          </cell>
        </row>
        <row r="641">
          <cell r="C641">
            <v>148125</v>
          </cell>
          <cell r="I641">
            <v>4.0199999999999996</v>
          </cell>
        </row>
        <row r="642">
          <cell r="C642">
            <v>148135</v>
          </cell>
          <cell r="I642">
            <v>219.86</v>
          </cell>
        </row>
        <row r="643">
          <cell r="C643">
            <v>148137</v>
          </cell>
          <cell r="I643">
            <v>21.14</v>
          </cell>
        </row>
        <row r="644">
          <cell r="C644">
            <v>148224</v>
          </cell>
          <cell r="I644">
            <v>50.685000000000002</v>
          </cell>
        </row>
        <row r="645">
          <cell r="C645">
            <v>148310</v>
          </cell>
          <cell r="I645">
            <v>50</v>
          </cell>
        </row>
        <row r="646">
          <cell r="C646">
            <v>148311</v>
          </cell>
          <cell r="I646">
            <v>18</v>
          </cell>
        </row>
        <row r="647">
          <cell r="C647">
            <v>148318</v>
          </cell>
          <cell r="I647">
            <v>17.2</v>
          </cell>
        </row>
        <row r="648">
          <cell r="C648">
            <v>148385</v>
          </cell>
          <cell r="I648">
            <v>14.885999999999999</v>
          </cell>
        </row>
        <row r="649">
          <cell r="C649">
            <v>148520</v>
          </cell>
          <cell r="I649">
            <v>17.495000000000001</v>
          </cell>
        </row>
        <row r="650">
          <cell r="C650">
            <v>148520</v>
          </cell>
          <cell r="I650">
            <v>17.495000000000001</v>
          </cell>
        </row>
        <row r="651">
          <cell r="C651">
            <v>148534</v>
          </cell>
          <cell r="I651">
            <v>17.675000000000001</v>
          </cell>
        </row>
        <row r="652">
          <cell r="C652">
            <v>148583</v>
          </cell>
          <cell r="I652">
            <v>12.776</v>
          </cell>
        </row>
        <row r="653">
          <cell r="C653">
            <v>148583</v>
          </cell>
          <cell r="I653">
            <v>12.776</v>
          </cell>
        </row>
        <row r="654">
          <cell r="C654">
            <v>148584</v>
          </cell>
          <cell r="I654">
            <v>13.226000000000001</v>
          </cell>
        </row>
        <row r="655">
          <cell r="C655">
            <v>148590</v>
          </cell>
          <cell r="I655">
            <v>13.02</v>
          </cell>
        </row>
        <row r="656">
          <cell r="C656">
            <v>148592</v>
          </cell>
          <cell r="I656">
            <v>14</v>
          </cell>
        </row>
        <row r="657">
          <cell r="C657">
            <v>148593</v>
          </cell>
          <cell r="I657">
            <v>13.856</v>
          </cell>
        </row>
        <row r="658">
          <cell r="C658">
            <v>148631</v>
          </cell>
          <cell r="I658">
            <v>20</v>
          </cell>
        </row>
        <row r="659">
          <cell r="C659">
            <v>148645</v>
          </cell>
          <cell r="I659">
            <v>13.23</v>
          </cell>
        </row>
        <row r="660">
          <cell r="C660">
            <v>148646</v>
          </cell>
          <cell r="I660">
            <v>12.99</v>
          </cell>
        </row>
        <row r="661">
          <cell r="C661">
            <v>148647</v>
          </cell>
          <cell r="I661">
            <v>12.99</v>
          </cell>
        </row>
        <row r="662">
          <cell r="C662">
            <v>148650</v>
          </cell>
          <cell r="I662">
            <v>12.795</v>
          </cell>
        </row>
        <row r="663">
          <cell r="C663">
            <v>148650</v>
          </cell>
          <cell r="I663">
            <v>12.795</v>
          </cell>
        </row>
        <row r="664">
          <cell r="C664">
            <v>148811</v>
          </cell>
          <cell r="I664">
            <v>185.69</v>
          </cell>
        </row>
        <row r="665">
          <cell r="C665">
            <v>148851</v>
          </cell>
          <cell r="I665">
            <v>18</v>
          </cell>
        </row>
        <row r="666">
          <cell r="C666">
            <v>148953</v>
          </cell>
          <cell r="I666">
            <v>3.8639999999999999</v>
          </cell>
        </row>
        <row r="667">
          <cell r="C667">
            <v>149131</v>
          </cell>
          <cell r="I667">
            <v>233.89</v>
          </cell>
        </row>
        <row r="668">
          <cell r="C668">
            <v>149359</v>
          </cell>
          <cell r="I668">
            <v>1090</v>
          </cell>
        </row>
        <row r="669">
          <cell r="C669">
            <v>149590</v>
          </cell>
          <cell r="I669">
            <v>199.9</v>
          </cell>
        </row>
        <row r="670">
          <cell r="C670">
            <v>149690</v>
          </cell>
          <cell r="I670">
            <v>18.600000000000001</v>
          </cell>
        </row>
        <row r="671">
          <cell r="C671">
            <v>149990</v>
          </cell>
          <cell r="I671">
            <v>17.895</v>
          </cell>
        </row>
        <row r="672">
          <cell r="C672">
            <v>150050</v>
          </cell>
          <cell r="I672">
            <v>226.72</v>
          </cell>
        </row>
        <row r="673">
          <cell r="C673">
            <v>150080</v>
          </cell>
          <cell r="I673">
            <v>180</v>
          </cell>
        </row>
        <row r="674">
          <cell r="C674">
            <v>150081</v>
          </cell>
          <cell r="I674">
            <v>50</v>
          </cell>
        </row>
        <row r="675">
          <cell r="C675">
            <v>150082</v>
          </cell>
          <cell r="I675">
            <v>18</v>
          </cell>
        </row>
        <row r="676">
          <cell r="C676">
            <v>150231</v>
          </cell>
          <cell r="I676">
            <v>12.734999999999999</v>
          </cell>
        </row>
        <row r="677">
          <cell r="C677">
            <v>150470</v>
          </cell>
          <cell r="I677">
            <v>4.8</v>
          </cell>
        </row>
        <row r="678">
          <cell r="C678">
            <v>150491</v>
          </cell>
          <cell r="I678">
            <v>8</v>
          </cell>
        </row>
        <row r="679">
          <cell r="C679">
            <v>150511</v>
          </cell>
          <cell r="I679">
            <v>15.96</v>
          </cell>
        </row>
        <row r="680">
          <cell r="C680">
            <v>150841</v>
          </cell>
          <cell r="I680">
            <v>177.6</v>
          </cell>
        </row>
        <row r="681">
          <cell r="C681">
            <v>150841</v>
          </cell>
          <cell r="I681">
            <v>177.6</v>
          </cell>
        </row>
        <row r="682">
          <cell r="C682">
            <v>150871</v>
          </cell>
          <cell r="I682">
            <v>15.948</v>
          </cell>
        </row>
        <row r="683">
          <cell r="C683">
            <v>150872</v>
          </cell>
          <cell r="I683">
            <v>15.786</v>
          </cell>
        </row>
        <row r="684">
          <cell r="C684">
            <v>150878</v>
          </cell>
          <cell r="I684">
            <v>15.965999999999999</v>
          </cell>
        </row>
        <row r="685">
          <cell r="C685">
            <v>150879</v>
          </cell>
          <cell r="I685">
            <v>15.48</v>
          </cell>
        </row>
        <row r="686">
          <cell r="C686">
            <v>150882</v>
          </cell>
          <cell r="I686">
            <v>13.154999999999999</v>
          </cell>
        </row>
        <row r="687">
          <cell r="C687">
            <v>150883</v>
          </cell>
          <cell r="I687">
            <v>12.99</v>
          </cell>
        </row>
        <row r="688">
          <cell r="C688">
            <v>150884</v>
          </cell>
          <cell r="I688">
            <v>12.93</v>
          </cell>
        </row>
        <row r="689">
          <cell r="C689">
            <v>150885</v>
          </cell>
          <cell r="I689">
            <v>12.93</v>
          </cell>
        </row>
        <row r="690">
          <cell r="C690">
            <v>150886</v>
          </cell>
          <cell r="I690">
            <v>17.72</v>
          </cell>
        </row>
        <row r="691">
          <cell r="C691">
            <v>150888</v>
          </cell>
          <cell r="I691">
            <v>17.155000000000001</v>
          </cell>
        </row>
        <row r="692">
          <cell r="C692">
            <v>150889</v>
          </cell>
          <cell r="I692">
            <v>17.239999999999998</v>
          </cell>
        </row>
        <row r="693">
          <cell r="C693">
            <v>150889</v>
          </cell>
          <cell r="I693">
            <v>17.239999999999998</v>
          </cell>
        </row>
        <row r="694">
          <cell r="C694">
            <v>150895</v>
          </cell>
          <cell r="I694">
            <v>178.41</v>
          </cell>
        </row>
        <row r="695">
          <cell r="C695">
            <v>150896</v>
          </cell>
          <cell r="I695">
            <v>179.29599999999999</v>
          </cell>
        </row>
        <row r="696">
          <cell r="C696">
            <v>151210</v>
          </cell>
          <cell r="I696">
            <v>170</v>
          </cell>
        </row>
        <row r="697">
          <cell r="C697">
            <v>151211</v>
          </cell>
          <cell r="I697">
            <v>16.100000000000001</v>
          </cell>
        </row>
        <row r="698">
          <cell r="C698">
            <v>151263</v>
          </cell>
          <cell r="I698">
            <v>176.8</v>
          </cell>
        </row>
        <row r="699">
          <cell r="C699">
            <v>151265</v>
          </cell>
          <cell r="I699">
            <v>177.01</v>
          </cell>
        </row>
        <row r="700">
          <cell r="C700">
            <v>151520</v>
          </cell>
          <cell r="I700">
            <v>174.93</v>
          </cell>
        </row>
        <row r="701">
          <cell r="C701">
            <v>151522</v>
          </cell>
          <cell r="I701">
            <v>12.6</v>
          </cell>
        </row>
        <row r="702">
          <cell r="C702">
            <v>151711</v>
          </cell>
          <cell r="I702">
            <v>5.15</v>
          </cell>
        </row>
        <row r="703">
          <cell r="C703">
            <v>151721</v>
          </cell>
          <cell r="I703">
            <v>15.336</v>
          </cell>
        </row>
        <row r="704">
          <cell r="C704">
            <v>151723</v>
          </cell>
          <cell r="I704">
            <v>15.336</v>
          </cell>
        </row>
        <row r="705">
          <cell r="C705">
            <v>152050</v>
          </cell>
          <cell r="I705">
            <v>181.58</v>
          </cell>
        </row>
        <row r="706">
          <cell r="C706">
            <v>152100</v>
          </cell>
          <cell r="I706">
            <v>180</v>
          </cell>
        </row>
        <row r="707">
          <cell r="C707">
            <v>152100</v>
          </cell>
          <cell r="I707">
            <v>180</v>
          </cell>
        </row>
        <row r="708">
          <cell r="C708">
            <v>152101</v>
          </cell>
          <cell r="I708">
            <v>50</v>
          </cell>
        </row>
        <row r="709">
          <cell r="C709">
            <v>152102</v>
          </cell>
          <cell r="I709">
            <v>18</v>
          </cell>
        </row>
        <row r="710">
          <cell r="C710">
            <v>152102</v>
          </cell>
          <cell r="I710">
            <v>18</v>
          </cell>
        </row>
        <row r="711">
          <cell r="C711">
            <v>152102</v>
          </cell>
          <cell r="I711">
            <v>18</v>
          </cell>
        </row>
        <row r="712">
          <cell r="C712">
            <v>153299</v>
          </cell>
          <cell r="I712">
            <v>185</v>
          </cell>
        </row>
        <row r="713">
          <cell r="C713">
            <v>153300</v>
          </cell>
          <cell r="I713">
            <v>185</v>
          </cell>
        </row>
        <row r="714">
          <cell r="C714">
            <v>153310</v>
          </cell>
          <cell r="I714">
            <v>180</v>
          </cell>
        </row>
        <row r="715">
          <cell r="C715">
            <v>153324</v>
          </cell>
          <cell r="I715">
            <v>17.739999999999998</v>
          </cell>
        </row>
        <row r="716">
          <cell r="C716">
            <v>153324</v>
          </cell>
          <cell r="I716">
            <v>17.739999999999998</v>
          </cell>
        </row>
        <row r="717">
          <cell r="C717">
            <v>153345</v>
          </cell>
          <cell r="I717">
            <v>17.68</v>
          </cell>
        </row>
        <row r="718">
          <cell r="C718">
            <v>153346</v>
          </cell>
          <cell r="I718">
            <v>17.62</v>
          </cell>
        </row>
        <row r="719">
          <cell r="C719">
            <v>153346</v>
          </cell>
          <cell r="I719">
            <v>17.62</v>
          </cell>
        </row>
        <row r="720">
          <cell r="C720">
            <v>153346</v>
          </cell>
          <cell r="I720">
            <v>17.62</v>
          </cell>
        </row>
        <row r="721">
          <cell r="C721">
            <v>153347</v>
          </cell>
          <cell r="I721">
            <v>17.78</v>
          </cell>
        </row>
        <row r="722">
          <cell r="C722">
            <v>153348</v>
          </cell>
          <cell r="I722">
            <v>18.02</v>
          </cell>
        </row>
        <row r="723">
          <cell r="C723">
            <v>153350</v>
          </cell>
          <cell r="I723">
            <v>17.96</v>
          </cell>
        </row>
        <row r="724">
          <cell r="C724">
            <v>153351</v>
          </cell>
          <cell r="I724">
            <v>18.02</v>
          </cell>
        </row>
        <row r="725">
          <cell r="C725">
            <v>153402</v>
          </cell>
          <cell r="I725">
            <v>12.734999999999999</v>
          </cell>
        </row>
        <row r="726">
          <cell r="C726">
            <v>153404</v>
          </cell>
          <cell r="I726">
            <v>15.282</v>
          </cell>
        </row>
        <row r="727">
          <cell r="C727">
            <v>153640</v>
          </cell>
          <cell r="I727">
            <v>179.87</v>
          </cell>
        </row>
        <row r="728">
          <cell r="C728">
            <v>153650</v>
          </cell>
          <cell r="I728">
            <v>864.8</v>
          </cell>
        </row>
        <row r="729">
          <cell r="C729">
            <v>153663</v>
          </cell>
          <cell r="I729">
            <v>12.99</v>
          </cell>
        </row>
        <row r="730">
          <cell r="C730">
            <v>153664</v>
          </cell>
          <cell r="I730">
            <v>12.99</v>
          </cell>
        </row>
        <row r="731">
          <cell r="C731">
            <v>153672</v>
          </cell>
          <cell r="I731">
            <v>180.28</v>
          </cell>
        </row>
        <row r="732">
          <cell r="C732">
            <v>153673</v>
          </cell>
          <cell r="I732">
            <v>17.335000000000001</v>
          </cell>
        </row>
        <row r="733">
          <cell r="C733">
            <v>154213</v>
          </cell>
          <cell r="I733">
            <v>17.655000000000001</v>
          </cell>
        </row>
        <row r="734">
          <cell r="C734">
            <v>154245</v>
          </cell>
          <cell r="I734">
            <v>13.151</v>
          </cell>
        </row>
        <row r="735">
          <cell r="C735">
            <v>154855</v>
          </cell>
          <cell r="I735">
            <v>17.34</v>
          </cell>
        </row>
        <row r="736">
          <cell r="C736">
            <v>154938</v>
          </cell>
          <cell r="I736">
            <v>18.035</v>
          </cell>
        </row>
        <row r="737">
          <cell r="C737">
            <v>154939</v>
          </cell>
          <cell r="I737">
            <v>17.555</v>
          </cell>
        </row>
        <row r="738">
          <cell r="C738">
            <v>154940</v>
          </cell>
          <cell r="I738">
            <v>182.57</v>
          </cell>
        </row>
        <row r="739">
          <cell r="C739">
            <v>154941</v>
          </cell>
          <cell r="I739">
            <v>187.15</v>
          </cell>
        </row>
        <row r="740">
          <cell r="C740">
            <v>154943</v>
          </cell>
          <cell r="I740">
            <v>17.995000000000001</v>
          </cell>
        </row>
        <row r="741">
          <cell r="C741">
            <v>154952</v>
          </cell>
          <cell r="I741">
            <v>17.995000000000001</v>
          </cell>
        </row>
        <row r="742">
          <cell r="C742">
            <v>154994</v>
          </cell>
          <cell r="I742">
            <v>174.09</v>
          </cell>
        </row>
        <row r="743">
          <cell r="C743">
            <v>155137</v>
          </cell>
          <cell r="I743">
            <v>6.3840000000000003</v>
          </cell>
        </row>
        <row r="744">
          <cell r="C744">
            <v>155138</v>
          </cell>
          <cell r="I744">
            <v>12.914999999999999</v>
          </cell>
        </row>
        <row r="745">
          <cell r="C745">
            <v>155877</v>
          </cell>
          <cell r="I745">
            <v>16.988</v>
          </cell>
        </row>
        <row r="746">
          <cell r="C746">
            <v>156061</v>
          </cell>
          <cell r="I746">
            <v>857.8</v>
          </cell>
        </row>
        <row r="747">
          <cell r="C747">
            <v>156083</v>
          </cell>
          <cell r="I747">
            <v>180</v>
          </cell>
        </row>
        <row r="748">
          <cell r="C748">
            <v>156085</v>
          </cell>
          <cell r="I748">
            <v>18</v>
          </cell>
        </row>
        <row r="749">
          <cell r="C749">
            <v>156086</v>
          </cell>
          <cell r="I749">
            <v>180</v>
          </cell>
        </row>
        <row r="750">
          <cell r="C750">
            <v>156087</v>
          </cell>
          <cell r="I750">
            <v>50</v>
          </cell>
        </row>
        <row r="751">
          <cell r="C751">
            <v>156088</v>
          </cell>
          <cell r="I751">
            <v>18</v>
          </cell>
        </row>
        <row r="752">
          <cell r="C752">
            <v>156088</v>
          </cell>
          <cell r="I752">
            <v>18</v>
          </cell>
        </row>
        <row r="753">
          <cell r="C753">
            <v>156088</v>
          </cell>
          <cell r="I753">
            <v>18</v>
          </cell>
        </row>
        <row r="754">
          <cell r="C754">
            <v>156106</v>
          </cell>
          <cell r="I754">
            <v>176.59</v>
          </cell>
        </row>
        <row r="755">
          <cell r="C755">
            <v>156216</v>
          </cell>
          <cell r="I755">
            <v>179.71</v>
          </cell>
        </row>
        <row r="756">
          <cell r="C756">
            <v>156216</v>
          </cell>
          <cell r="I756">
            <v>179.71</v>
          </cell>
        </row>
        <row r="757">
          <cell r="C757">
            <v>156216</v>
          </cell>
          <cell r="I757">
            <v>179.71</v>
          </cell>
        </row>
        <row r="758">
          <cell r="C758">
            <v>156239</v>
          </cell>
          <cell r="I758">
            <v>180</v>
          </cell>
        </row>
        <row r="759">
          <cell r="C759">
            <v>156255</v>
          </cell>
          <cell r="I759">
            <v>15.43</v>
          </cell>
        </row>
        <row r="760">
          <cell r="C760">
            <v>156262</v>
          </cell>
          <cell r="I760">
            <v>226.93</v>
          </cell>
        </row>
        <row r="761">
          <cell r="C761">
            <v>156334</v>
          </cell>
          <cell r="I761">
            <v>12.78</v>
          </cell>
        </row>
        <row r="762">
          <cell r="C762">
            <v>156340</v>
          </cell>
          <cell r="I762">
            <v>182.36</v>
          </cell>
        </row>
        <row r="763">
          <cell r="C763">
            <v>156357</v>
          </cell>
          <cell r="I763">
            <v>12.99</v>
          </cell>
        </row>
        <row r="764">
          <cell r="C764">
            <v>156659</v>
          </cell>
          <cell r="I764">
            <v>181.95</v>
          </cell>
        </row>
        <row r="765">
          <cell r="C765">
            <v>156659</v>
          </cell>
          <cell r="I765">
            <v>181.95</v>
          </cell>
        </row>
        <row r="766">
          <cell r="C766">
            <v>156661</v>
          </cell>
          <cell r="I766">
            <v>182.42</v>
          </cell>
        </row>
        <row r="767">
          <cell r="C767">
            <v>156672</v>
          </cell>
          <cell r="I767">
            <v>12.866</v>
          </cell>
        </row>
        <row r="768">
          <cell r="C768">
            <v>156672</v>
          </cell>
          <cell r="I768">
            <v>12.866</v>
          </cell>
        </row>
        <row r="769">
          <cell r="C769">
            <v>156685</v>
          </cell>
          <cell r="I769">
            <v>176.8</v>
          </cell>
        </row>
        <row r="770">
          <cell r="C770">
            <v>156687</v>
          </cell>
          <cell r="I770">
            <v>13.125</v>
          </cell>
        </row>
        <row r="771">
          <cell r="C771">
            <v>156693</v>
          </cell>
          <cell r="I771">
            <v>13.256</v>
          </cell>
        </row>
        <row r="772">
          <cell r="C772">
            <v>156696</v>
          </cell>
          <cell r="I772">
            <v>17.655000000000001</v>
          </cell>
        </row>
        <row r="773">
          <cell r="C773">
            <v>156712</v>
          </cell>
          <cell r="I773">
            <v>179.29</v>
          </cell>
        </row>
        <row r="774">
          <cell r="C774">
            <v>156712</v>
          </cell>
          <cell r="I774">
            <v>179.29</v>
          </cell>
        </row>
        <row r="775">
          <cell r="C775">
            <v>156713</v>
          </cell>
          <cell r="I775">
            <v>177.42</v>
          </cell>
        </row>
        <row r="776">
          <cell r="C776">
            <v>156762</v>
          </cell>
          <cell r="I776">
            <v>190.98</v>
          </cell>
        </row>
        <row r="777">
          <cell r="C777">
            <v>156782</v>
          </cell>
          <cell r="I777">
            <v>191.1</v>
          </cell>
        </row>
        <row r="778">
          <cell r="C778">
            <v>156795</v>
          </cell>
          <cell r="I778">
            <v>12.81</v>
          </cell>
        </row>
        <row r="779">
          <cell r="C779">
            <v>156796</v>
          </cell>
          <cell r="I779">
            <v>12.765000000000001</v>
          </cell>
        </row>
        <row r="780">
          <cell r="C780">
            <v>156797</v>
          </cell>
          <cell r="I780">
            <v>15.318</v>
          </cell>
        </row>
        <row r="781">
          <cell r="C781">
            <v>156812</v>
          </cell>
          <cell r="I781">
            <v>12.795</v>
          </cell>
        </row>
        <row r="782">
          <cell r="C782">
            <v>156849</v>
          </cell>
          <cell r="I782">
            <v>12.75</v>
          </cell>
        </row>
        <row r="783">
          <cell r="C783">
            <v>156925</v>
          </cell>
          <cell r="I783">
            <v>177.1</v>
          </cell>
        </row>
        <row r="784">
          <cell r="C784">
            <v>156974</v>
          </cell>
          <cell r="I784">
            <v>183.39</v>
          </cell>
        </row>
        <row r="785">
          <cell r="C785">
            <v>156978</v>
          </cell>
          <cell r="I785">
            <v>183.39</v>
          </cell>
        </row>
        <row r="786">
          <cell r="C786">
            <v>156985</v>
          </cell>
          <cell r="I786">
            <v>181.02199999999999</v>
          </cell>
        </row>
        <row r="787">
          <cell r="C787">
            <v>156989</v>
          </cell>
          <cell r="I787">
            <v>191.92</v>
          </cell>
        </row>
        <row r="788">
          <cell r="C788">
            <v>156998</v>
          </cell>
          <cell r="I788">
            <v>183.4</v>
          </cell>
        </row>
        <row r="789">
          <cell r="C789">
            <v>156999</v>
          </cell>
          <cell r="I789">
            <v>183.39</v>
          </cell>
        </row>
        <row r="790">
          <cell r="C790">
            <v>157002</v>
          </cell>
          <cell r="I790">
            <v>176.75</v>
          </cell>
        </row>
        <row r="791">
          <cell r="C791">
            <v>157006</v>
          </cell>
          <cell r="I791">
            <v>181.78</v>
          </cell>
        </row>
        <row r="792">
          <cell r="C792">
            <v>157016</v>
          </cell>
          <cell r="I792">
            <v>174.11</v>
          </cell>
        </row>
        <row r="793">
          <cell r="C793">
            <v>157020</v>
          </cell>
          <cell r="I793">
            <v>176.18</v>
          </cell>
        </row>
        <row r="794">
          <cell r="C794">
            <v>157042</v>
          </cell>
          <cell r="I794">
            <v>179.09</v>
          </cell>
        </row>
        <row r="795">
          <cell r="C795">
            <v>157046</v>
          </cell>
          <cell r="I795">
            <v>175.59</v>
          </cell>
        </row>
        <row r="796">
          <cell r="C796">
            <v>157050</v>
          </cell>
          <cell r="I796">
            <v>175.59</v>
          </cell>
        </row>
        <row r="797">
          <cell r="C797">
            <v>157051</v>
          </cell>
          <cell r="I797">
            <v>178.41</v>
          </cell>
        </row>
        <row r="798">
          <cell r="C798">
            <v>157052</v>
          </cell>
          <cell r="I798">
            <v>174.11</v>
          </cell>
        </row>
        <row r="799">
          <cell r="C799">
            <v>157055</v>
          </cell>
          <cell r="I799">
            <v>177</v>
          </cell>
        </row>
        <row r="800">
          <cell r="C800">
            <v>157062</v>
          </cell>
          <cell r="I800">
            <v>186.71</v>
          </cell>
        </row>
        <row r="801">
          <cell r="C801">
            <v>157066</v>
          </cell>
          <cell r="I801">
            <v>177.22</v>
          </cell>
        </row>
        <row r="802">
          <cell r="C802">
            <v>157072</v>
          </cell>
          <cell r="I802">
            <v>201.13</v>
          </cell>
        </row>
        <row r="803">
          <cell r="C803">
            <v>157076</v>
          </cell>
          <cell r="I803">
            <v>183.39</v>
          </cell>
        </row>
        <row r="804">
          <cell r="C804">
            <v>157086</v>
          </cell>
          <cell r="I804">
            <v>179.27</v>
          </cell>
        </row>
        <row r="805">
          <cell r="C805">
            <v>157103</v>
          </cell>
          <cell r="I805">
            <v>12.75</v>
          </cell>
        </row>
        <row r="806">
          <cell r="C806">
            <v>157104</v>
          </cell>
          <cell r="I806">
            <v>12.824999999999999</v>
          </cell>
        </row>
        <row r="807">
          <cell r="C807">
            <v>157119</v>
          </cell>
          <cell r="I807">
            <v>21.288</v>
          </cell>
        </row>
        <row r="808">
          <cell r="C808">
            <v>157119</v>
          </cell>
          <cell r="I808">
            <v>21.288</v>
          </cell>
        </row>
        <row r="809">
          <cell r="C809">
            <v>157127</v>
          </cell>
          <cell r="I809">
            <v>20.783999999999999</v>
          </cell>
        </row>
        <row r="810">
          <cell r="C810">
            <v>157139</v>
          </cell>
          <cell r="I810">
            <v>50</v>
          </cell>
        </row>
        <row r="811">
          <cell r="C811">
            <v>157173</v>
          </cell>
          <cell r="I811">
            <v>12.675000000000001</v>
          </cell>
        </row>
        <row r="812">
          <cell r="C812">
            <v>157174</v>
          </cell>
          <cell r="I812">
            <v>12.69</v>
          </cell>
        </row>
        <row r="813">
          <cell r="C813">
            <v>157200</v>
          </cell>
          <cell r="I813">
            <v>18</v>
          </cell>
        </row>
        <row r="814">
          <cell r="C814">
            <v>157208</v>
          </cell>
          <cell r="I814">
            <v>18</v>
          </cell>
        </row>
        <row r="815">
          <cell r="C815">
            <v>157211</v>
          </cell>
          <cell r="I815">
            <v>18</v>
          </cell>
        </row>
        <row r="816">
          <cell r="C816">
            <v>157214</v>
          </cell>
          <cell r="I816">
            <v>162.66</v>
          </cell>
        </row>
        <row r="817">
          <cell r="C817">
            <v>157313</v>
          </cell>
          <cell r="I817">
            <v>20.856000000000002</v>
          </cell>
        </row>
        <row r="818">
          <cell r="C818">
            <v>157313</v>
          </cell>
          <cell r="I818">
            <v>20.856000000000002</v>
          </cell>
        </row>
        <row r="819">
          <cell r="C819">
            <v>157319</v>
          </cell>
          <cell r="I819">
            <v>21.192</v>
          </cell>
        </row>
        <row r="820">
          <cell r="C820">
            <v>157321</v>
          </cell>
          <cell r="I820">
            <v>21.21</v>
          </cell>
        </row>
        <row r="821">
          <cell r="C821">
            <v>157321</v>
          </cell>
          <cell r="I821">
            <v>21.21</v>
          </cell>
        </row>
        <row r="822">
          <cell r="C822">
            <v>157339</v>
          </cell>
          <cell r="I822">
            <v>190.32</v>
          </cell>
        </row>
        <row r="823">
          <cell r="C823">
            <v>157352</v>
          </cell>
          <cell r="I823">
            <v>0.8</v>
          </cell>
        </row>
        <row r="824">
          <cell r="C824">
            <v>157352</v>
          </cell>
          <cell r="I824">
            <v>0.8</v>
          </cell>
        </row>
        <row r="825">
          <cell r="C825">
            <v>157355</v>
          </cell>
          <cell r="I825">
            <v>21.3</v>
          </cell>
        </row>
        <row r="826">
          <cell r="C826">
            <v>157356</v>
          </cell>
          <cell r="I826">
            <v>21.3</v>
          </cell>
        </row>
        <row r="827">
          <cell r="C827">
            <v>157382</v>
          </cell>
          <cell r="I827">
            <v>12.705</v>
          </cell>
        </row>
        <row r="828">
          <cell r="C828">
            <v>157384</v>
          </cell>
          <cell r="I828">
            <v>15.246</v>
          </cell>
        </row>
        <row r="829">
          <cell r="C829">
            <v>157389</v>
          </cell>
          <cell r="I829">
            <v>17</v>
          </cell>
        </row>
        <row r="830">
          <cell r="C830">
            <v>157422</v>
          </cell>
          <cell r="I830">
            <v>173.26</v>
          </cell>
        </row>
        <row r="831">
          <cell r="C831">
            <v>157422</v>
          </cell>
          <cell r="I831">
            <v>173.26</v>
          </cell>
        </row>
        <row r="832">
          <cell r="C832">
            <v>157422</v>
          </cell>
          <cell r="I832">
            <v>173.26</v>
          </cell>
        </row>
        <row r="833">
          <cell r="C833">
            <v>157423</v>
          </cell>
          <cell r="I833">
            <v>16.66</v>
          </cell>
        </row>
        <row r="834">
          <cell r="C834">
            <v>157423</v>
          </cell>
          <cell r="I834">
            <v>16.66</v>
          </cell>
        </row>
        <row r="835">
          <cell r="C835">
            <v>157453</v>
          </cell>
          <cell r="I835">
            <v>9.5679999999999996</v>
          </cell>
        </row>
        <row r="836">
          <cell r="C836">
            <v>157478</v>
          </cell>
          <cell r="I836">
            <v>208</v>
          </cell>
        </row>
        <row r="837">
          <cell r="C837">
            <v>157479</v>
          </cell>
          <cell r="I837">
            <v>20</v>
          </cell>
        </row>
        <row r="838">
          <cell r="C838">
            <v>157479</v>
          </cell>
          <cell r="I838">
            <v>20</v>
          </cell>
        </row>
        <row r="839">
          <cell r="C839">
            <v>157497</v>
          </cell>
          <cell r="I839">
            <v>174.67</v>
          </cell>
        </row>
        <row r="840">
          <cell r="C840">
            <v>157511</v>
          </cell>
          <cell r="I840">
            <v>176.96</v>
          </cell>
        </row>
        <row r="841">
          <cell r="C841">
            <v>157513</v>
          </cell>
          <cell r="I841">
            <v>17.015000000000001</v>
          </cell>
        </row>
        <row r="842">
          <cell r="C842">
            <v>157523</v>
          </cell>
          <cell r="I842">
            <v>13.845000000000001</v>
          </cell>
        </row>
        <row r="843">
          <cell r="C843">
            <v>157524</v>
          </cell>
          <cell r="I843">
            <v>191.31</v>
          </cell>
        </row>
        <row r="844">
          <cell r="C844">
            <v>157531</v>
          </cell>
          <cell r="I844">
            <v>20</v>
          </cell>
        </row>
        <row r="845">
          <cell r="C845">
            <v>157531</v>
          </cell>
          <cell r="I845">
            <v>20</v>
          </cell>
        </row>
        <row r="846">
          <cell r="C846">
            <v>157603</v>
          </cell>
          <cell r="I846">
            <v>18</v>
          </cell>
        </row>
        <row r="847">
          <cell r="C847">
            <v>157658</v>
          </cell>
          <cell r="I847">
            <v>874</v>
          </cell>
        </row>
        <row r="848">
          <cell r="C848">
            <v>157658</v>
          </cell>
          <cell r="I848">
            <v>874</v>
          </cell>
        </row>
        <row r="849">
          <cell r="C849">
            <v>157665</v>
          </cell>
          <cell r="I849">
            <v>225.68</v>
          </cell>
        </row>
        <row r="850">
          <cell r="C850">
            <v>157761</v>
          </cell>
          <cell r="I850">
            <v>177.84</v>
          </cell>
        </row>
        <row r="851">
          <cell r="C851">
            <v>157813</v>
          </cell>
          <cell r="I851">
            <v>199.47</v>
          </cell>
        </row>
        <row r="852">
          <cell r="C852">
            <v>157819</v>
          </cell>
          <cell r="I852">
            <v>10</v>
          </cell>
        </row>
        <row r="853">
          <cell r="C853">
            <v>158399</v>
          </cell>
          <cell r="I853">
            <v>52.41</v>
          </cell>
        </row>
        <row r="854">
          <cell r="C854">
            <v>158400</v>
          </cell>
          <cell r="I854">
            <v>18</v>
          </cell>
        </row>
        <row r="855">
          <cell r="C855">
            <v>158480</v>
          </cell>
          <cell r="I855">
            <v>13.103</v>
          </cell>
        </row>
        <row r="856">
          <cell r="C856">
            <v>158482</v>
          </cell>
          <cell r="I856">
            <v>17.47</v>
          </cell>
        </row>
        <row r="857">
          <cell r="C857">
            <v>158483</v>
          </cell>
          <cell r="I857">
            <v>181.69</v>
          </cell>
        </row>
        <row r="858">
          <cell r="C858">
            <v>158485</v>
          </cell>
          <cell r="I858">
            <v>15.57</v>
          </cell>
        </row>
        <row r="859">
          <cell r="C859">
            <v>158487</v>
          </cell>
          <cell r="I859">
            <v>179.92</v>
          </cell>
        </row>
        <row r="860">
          <cell r="C860">
            <v>158852</v>
          </cell>
          <cell r="I860">
            <v>174.51</v>
          </cell>
        </row>
        <row r="861">
          <cell r="C861">
            <v>158853</v>
          </cell>
          <cell r="I861">
            <v>176.38</v>
          </cell>
        </row>
        <row r="862">
          <cell r="C862">
            <v>158856</v>
          </cell>
          <cell r="I862">
            <v>16.96</v>
          </cell>
        </row>
        <row r="863">
          <cell r="C863">
            <v>158904</v>
          </cell>
          <cell r="I863">
            <v>204.2</v>
          </cell>
        </row>
        <row r="864">
          <cell r="C864">
            <v>158904</v>
          </cell>
          <cell r="I864">
            <v>204.2</v>
          </cell>
        </row>
        <row r="865">
          <cell r="C865">
            <v>158905</v>
          </cell>
          <cell r="I865">
            <v>19.635000000000002</v>
          </cell>
        </row>
        <row r="866">
          <cell r="C866">
            <v>158906</v>
          </cell>
          <cell r="I866">
            <v>5.87</v>
          </cell>
        </row>
        <row r="867">
          <cell r="C867">
            <v>158907</v>
          </cell>
          <cell r="I867">
            <v>5.62</v>
          </cell>
        </row>
        <row r="868">
          <cell r="C868">
            <v>158921</v>
          </cell>
          <cell r="I868">
            <v>208</v>
          </cell>
        </row>
        <row r="869">
          <cell r="C869">
            <v>158921</v>
          </cell>
          <cell r="I869">
            <v>208</v>
          </cell>
        </row>
        <row r="870">
          <cell r="C870">
            <v>158922</v>
          </cell>
          <cell r="I870">
            <v>20</v>
          </cell>
        </row>
        <row r="871">
          <cell r="C871">
            <v>158922</v>
          </cell>
          <cell r="I871">
            <v>20</v>
          </cell>
        </row>
        <row r="872">
          <cell r="C872">
            <v>158928</v>
          </cell>
          <cell r="I872">
            <v>169.94</v>
          </cell>
        </row>
        <row r="873">
          <cell r="C873">
            <v>158928</v>
          </cell>
          <cell r="I873">
            <v>169.94</v>
          </cell>
        </row>
        <row r="874">
          <cell r="C874">
            <v>158984</v>
          </cell>
          <cell r="I874">
            <v>17.100000000000001</v>
          </cell>
        </row>
        <row r="875">
          <cell r="C875">
            <v>159015</v>
          </cell>
          <cell r="I875">
            <v>18</v>
          </cell>
        </row>
        <row r="876">
          <cell r="C876">
            <v>159039</v>
          </cell>
          <cell r="I876">
            <v>182.36</v>
          </cell>
        </row>
        <row r="877">
          <cell r="C877">
            <v>159066</v>
          </cell>
          <cell r="I877">
            <v>179.375</v>
          </cell>
        </row>
        <row r="878">
          <cell r="C878">
            <v>159066</v>
          </cell>
          <cell r="I878">
            <v>179.375</v>
          </cell>
        </row>
        <row r="879">
          <cell r="C879">
            <v>159066</v>
          </cell>
          <cell r="I879">
            <v>179.375</v>
          </cell>
        </row>
        <row r="880">
          <cell r="C880">
            <v>159067</v>
          </cell>
          <cell r="I880">
            <v>181.83</v>
          </cell>
        </row>
        <row r="881">
          <cell r="C881">
            <v>159067</v>
          </cell>
          <cell r="I881">
            <v>181.83</v>
          </cell>
        </row>
        <row r="882">
          <cell r="C882">
            <v>159067</v>
          </cell>
          <cell r="I882">
            <v>181.83</v>
          </cell>
        </row>
        <row r="883">
          <cell r="C883">
            <v>159068</v>
          </cell>
          <cell r="I883">
            <v>184.29499999999999</v>
          </cell>
        </row>
        <row r="884">
          <cell r="C884">
            <v>159068</v>
          </cell>
          <cell r="I884">
            <v>184.29499999999999</v>
          </cell>
        </row>
        <row r="885">
          <cell r="C885">
            <v>159068</v>
          </cell>
          <cell r="I885">
            <v>184.29499999999999</v>
          </cell>
        </row>
        <row r="886">
          <cell r="C886">
            <v>159069</v>
          </cell>
          <cell r="I886">
            <v>181.83500000000001</v>
          </cell>
        </row>
        <row r="887">
          <cell r="C887">
            <v>159069</v>
          </cell>
          <cell r="I887">
            <v>181.83500000000001</v>
          </cell>
        </row>
        <row r="888">
          <cell r="C888">
            <v>159069</v>
          </cell>
          <cell r="I888">
            <v>181.83500000000001</v>
          </cell>
        </row>
        <row r="889">
          <cell r="C889">
            <v>159102</v>
          </cell>
          <cell r="I889">
            <v>176.18</v>
          </cell>
        </row>
        <row r="890">
          <cell r="C890">
            <v>159105</v>
          </cell>
          <cell r="I890">
            <v>12.71</v>
          </cell>
        </row>
        <row r="891">
          <cell r="C891">
            <v>159177</v>
          </cell>
          <cell r="I891">
            <v>1</v>
          </cell>
        </row>
        <row r="892">
          <cell r="C892">
            <v>159189</v>
          </cell>
          <cell r="I892">
            <v>194.06399999999999</v>
          </cell>
        </row>
        <row r="893">
          <cell r="C893">
            <v>159193</v>
          </cell>
          <cell r="I893">
            <v>1</v>
          </cell>
        </row>
        <row r="894">
          <cell r="C894">
            <v>159212</v>
          </cell>
          <cell r="I894">
            <v>179.04</v>
          </cell>
        </row>
        <row r="895">
          <cell r="C895">
            <v>159216</v>
          </cell>
          <cell r="I895">
            <v>1</v>
          </cell>
        </row>
        <row r="896">
          <cell r="C896">
            <v>159217</v>
          </cell>
          <cell r="I896">
            <v>1</v>
          </cell>
        </row>
        <row r="897">
          <cell r="C897">
            <v>159219</v>
          </cell>
          <cell r="I897">
            <v>1</v>
          </cell>
        </row>
        <row r="898">
          <cell r="C898">
            <v>159229</v>
          </cell>
          <cell r="I898">
            <v>1</v>
          </cell>
        </row>
        <row r="899">
          <cell r="C899">
            <v>159242</v>
          </cell>
          <cell r="I899">
            <v>179.66</v>
          </cell>
        </row>
        <row r="900">
          <cell r="C900">
            <v>159250</v>
          </cell>
          <cell r="I900">
            <v>1</v>
          </cell>
        </row>
        <row r="901">
          <cell r="C901">
            <v>159252</v>
          </cell>
          <cell r="I901">
            <v>1</v>
          </cell>
        </row>
        <row r="902">
          <cell r="C902">
            <v>159253</v>
          </cell>
          <cell r="I902">
            <v>1</v>
          </cell>
        </row>
        <row r="903">
          <cell r="C903">
            <v>159254</v>
          </cell>
          <cell r="I903">
            <v>1</v>
          </cell>
        </row>
        <row r="904">
          <cell r="C904">
            <v>159255</v>
          </cell>
          <cell r="I904">
            <v>1</v>
          </cell>
        </row>
        <row r="905">
          <cell r="C905">
            <v>159256</v>
          </cell>
          <cell r="I905">
            <v>1</v>
          </cell>
        </row>
        <row r="906">
          <cell r="C906">
            <v>159257</v>
          </cell>
          <cell r="I906">
            <v>1</v>
          </cell>
        </row>
        <row r="907">
          <cell r="C907">
            <v>159258</v>
          </cell>
          <cell r="I907">
            <v>1</v>
          </cell>
        </row>
        <row r="908">
          <cell r="C908">
            <v>159259</v>
          </cell>
          <cell r="I908">
            <v>1</v>
          </cell>
        </row>
        <row r="909">
          <cell r="C909">
            <v>159260</v>
          </cell>
          <cell r="I909">
            <v>1</v>
          </cell>
        </row>
        <row r="910">
          <cell r="C910">
            <v>159261</v>
          </cell>
          <cell r="I910">
            <v>1</v>
          </cell>
        </row>
        <row r="911">
          <cell r="C911">
            <v>159262</v>
          </cell>
          <cell r="I911">
            <v>1</v>
          </cell>
        </row>
        <row r="912">
          <cell r="C912">
            <v>159263</v>
          </cell>
          <cell r="I912">
            <v>1</v>
          </cell>
        </row>
        <row r="913">
          <cell r="C913">
            <v>159264</v>
          </cell>
          <cell r="I913">
            <v>1</v>
          </cell>
        </row>
        <row r="914">
          <cell r="C914">
            <v>159277</v>
          </cell>
          <cell r="I914">
            <v>1</v>
          </cell>
        </row>
        <row r="915">
          <cell r="C915">
            <v>159280</v>
          </cell>
          <cell r="I915">
            <v>1</v>
          </cell>
        </row>
        <row r="916">
          <cell r="C916">
            <v>159281</v>
          </cell>
          <cell r="I916">
            <v>1</v>
          </cell>
        </row>
        <row r="917">
          <cell r="C917">
            <v>159282</v>
          </cell>
          <cell r="I917">
            <v>1</v>
          </cell>
        </row>
        <row r="918">
          <cell r="C918">
            <v>159288</v>
          </cell>
          <cell r="I918">
            <v>1</v>
          </cell>
        </row>
        <row r="919">
          <cell r="C919">
            <v>159292</v>
          </cell>
          <cell r="I919">
            <v>1</v>
          </cell>
        </row>
        <row r="920">
          <cell r="C920">
            <v>159302</v>
          </cell>
          <cell r="I920">
            <v>1</v>
          </cell>
        </row>
        <row r="921">
          <cell r="C921">
            <v>159304</v>
          </cell>
          <cell r="I921">
            <v>1</v>
          </cell>
        </row>
        <row r="922">
          <cell r="C922">
            <v>159305</v>
          </cell>
          <cell r="I922">
            <v>1</v>
          </cell>
        </row>
        <row r="923">
          <cell r="C923">
            <v>159309</v>
          </cell>
          <cell r="I923">
            <v>1</v>
          </cell>
        </row>
        <row r="924">
          <cell r="C924">
            <v>159310</v>
          </cell>
          <cell r="I924">
            <v>1</v>
          </cell>
        </row>
        <row r="925">
          <cell r="C925">
            <v>159311</v>
          </cell>
          <cell r="I925">
            <v>1</v>
          </cell>
        </row>
        <row r="926">
          <cell r="C926">
            <v>159312</v>
          </cell>
          <cell r="I926">
            <v>1</v>
          </cell>
        </row>
        <row r="927">
          <cell r="C927">
            <v>159317</v>
          </cell>
          <cell r="I927">
            <v>1</v>
          </cell>
        </row>
        <row r="928">
          <cell r="C928">
            <v>159318</v>
          </cell>
          <cell r="I928">
            <v>1</v>
          </cell>
        </row>
        <row r="929">
          <cell r="C929">
            <v>159319</v>
          </cell>
          <cell r="I929">
            <v>1</v>
          </cell>
        </row>
        <row r="930">
          <cell r="C930">
            <v>159320</v>
          </cell>
          <cell r="I930">
            <v>1</v>
          </cell>
        </row>
        <row r="931">
          <cell r="C931">
            <v>159324</v>
          </cell>
          <cell r="I931">
            <v>1</v>
          </cell>
        </row>
        <row r="932">
          <cell r="C932">
            <v>159325</v>
          </cell>
          <cell r="I932">
            <v>1</v>
          </cell>
        </row>
        <row r="933">
          <cell r="C933">
            <v>159326</v>
          </cell>
          <cell r="I933">
            <v>1</v>
          </cell>
        </row>
        <row r="934">
          <cell r="C934">
            <v>159327</v>
          </cell>
          <cell r="I934">
            <v>1</v>
          </cell>
        </row>
        <row r="935">
          <cell r="C935">
            <v>159331</v>
          </cell>
          <cell r="I935">
            <v>1</v>
          </cell>
        </row>
        <row r="936">
          <cell r="C936">
            <v>159332</v>
          </cell>
          <cell r="I936">
            <v>1</v>
          </cell>
        </row>
        <row r="937">
          <cell r="C937">
            <v>159334</v>
          </cell>
          <cell r="I937">
            <v>1</v>
          </cell>
        </row>
        <row r="938">
          <cell r="C938">
            <v>159335</v>
          </cell>
          <cell r="I938">
            <v>1</v>
          </cell>
        </row>
        <row r="939">
          <cell r="C939">
            <v>159338</v>
          </cell>
          <cell r="I939">
            <v>1</v>
          </cell>
        </row>
        <row r="940">
          <cell r="C940">
            <v>159341</v>
          </cell>
          <cell r="I940">
            <v>1</v>
          </cell>
        </row>
        <row r="941">
          <cell r="C941">
            <v>159345</v>
          </cell>
          <cell r="I941">
            <v>1</v>
          </cell>
        </row>
        <row r="942">
          <cell r="C942">
            <v>159346</v>
          </cell>
          <cell r="I942">
            <v>1</v>
          </cell>
        </row>
        <row r="943">
          <cell r="C943">
            <v>159347</v>
          </cell>
          <cell r="I943">
            <v>1</v>
          </cell>
        </row>
        <row r="944">
          <cell r="C944">
            <v>159355</v>
          </cell>
          <cell r="I944">
            <v>15.84</v>
          </cell>
        </row>
        <row r="945">
          <cell r="C945">
            <v>159355</v>
          </cell>
          <cell r="I945">
            <v>15.84</v>
          </cell>
        </row>
        <row r="946">
          <cell r="C946">
            <v>159359</v>
          </cell>
          <cell r="I946">
            <v>15.426</v>
          </cell>
        </row>
        <row r="947">
          <cell r="C947">
            <v>159359</v>
          </cell>
          <cell r="I947">
            <v>15.426</v>
          </cell>
        </row>
        <row r="948">
          <cell r="C948">
            <v>159359</v>
          </cell>
          <cell r="I948">
            <v>15.426</v>
          </cell>
        </row>
        <row r="949">
          <cell r="C949">
            <v>159361</v>
          </cell>
          <cell r="I949">
            <v>15.57</v>
          </cell>
        </row>
        <row r="950">
          <cell r="C950">
            <v>159361</v>
          </cell>
          <cell r="I950">
            <v>15.57</v>
          </cell>
        </row>
        <row r="951">
          <cell r="C951">
            <v>159361</v>
          </cell>
          <cell r="I951">
            <v>15.57</v>
          </cell>
        </row>
        <row r="952">
          <cell r="C952">
            <v>159363</v>
          </cell>
          <cell r="I952">
            <v>15.714</v>
          </cell>
        </row>
        <row r="953">
          <cell r="C953">
            <v>159363</v>
          </cell>
          <cell r="I953">
            <v>15.714</v>
          </cell>
        </row>
        <row r="954">
          <cell r="C954">
            <v>159363</v>
          </cell>
          <cell r="I954">
            <v>15.714</v>
          </cell>
        </row>
        <row r="955">
          <cell r="C955">
            <v>159367</v>
          </cell>
          <cell r="I955">
            <v>15.965999999999999</v>
          </cell>
        </row>
        <row r="956">
          <cell r="C956">
            <v>159367</v>
          </cell>
          <cell r="I956">
            <v>15.965999999999999</v>
          </cell>
        </row>
        <row r="957">
          <cell r="C957">
            <v>159368</v>
          </cell>
          <cell r="I957">
            <v>16.074000000000002</v>
          </cell>
        </row>
        <row r="958">
          <cell r="C958">
            <v>159368</v>
          </cell>
          <cell r="I958">
            <v>16.074000000000002</v>
          </cell>
        </row>
        <row r="959">
          <cell r="C959">
            <v>159372</v>
          </cell>
          <cell r="I959">
            <v>16.11</v>
          </cell>
        </row>
        <row r="960">
          <cell r="C960">
            <v>159372</v>
          </cell>
          <cell r="I960">
            <v>16.11</v>
          </cell>
        </row>
        <row r="961">
          <cell r="C961">
            <v>159384</v>
          </cell>
          <cell r="I961">
            <v>15.93</v>
          </cell>
        </row>
        <row r="962">
          <cell r="C962">
            <v>159384</v>
          </cell>
          <cell r="I962">
            <v>15.93</v>
          </cell>
        </row>
        <row r="963">
          <cell r="C963">
            <v>159395</v>
          </cell>
          <cell r="I963">
            <v>15.641999999999999</v>
          </cell>
        </row>
        <row r="964">
          <cell r="C964">
            <v>159395</v>
          </cell>
          <cell r="I964">
            <v>15.641999999999999</v>
          </cell>
        </row>
        <row r="965">
          <cell r="C965">
            <v>159403</v>
          </cell>
          <cell r="I965">
            <v>15.61</v>
          </cell>
        </row>
        <row r="966">
          <cell r="C966">
            <v>159403</v>
          </cell>
          <cell r="I966">
            <v>15.61</v>
          </cell>
        </row>
        <row r="967">
          <cell r="C967">
            <v>159425</v>
          </cell>
          <cell r="I967">
            <v>15.731999999999999</v>
          </cell>
        </row>
        <row r="968">
          <cell r="C968">
            <v>159425</v>
          </cell>
          <cell r="I968">
            <v>15.731999999999999</v>
          </cell>
        </row>
        <row r="969">
          <cell r="C969">
            <v>159429</v>
          </cell>
          <cell r="I969">
            <v>15.39</v>
          </cell>
        </row>
        <row r="970">
          <cell r="C970">
            <v>159429</v>
          </cell>
          <cell r="I970">
            <v>15.39</v>
          </cell>
        </row>
        <row r="971">
          <cell r="C971">
            <v>159430</v>
          </cell>
          <cell r="I971">
            <v>15.768000000000001</v>
          </cell>
        </row>
        <row r="972">
          <cell r="C972">
            <v>159430</v>
          </cell>
          <cell r="I972">
            <v>15.768000000000001</v>
          </cell>
        </row>
        <row r="973">
          <cell r="C973">
            <v>159433</v>
          </cell>
          <cell r="I973">
            <v>15.930999999999999</v>
          </cell>
        </row>
        <row r="974">
          <cell r="C974">
            <v>159433</v>
          </cell>
          <cell r="I974">
            <v>15.930999999999999</v>
          </cell>
        </row>
        <row r="975">
          <cell r="C975">
            <v>159440</v>
          </cell>
          <cell r="I975">
            <v>15.61</v>
          </cell>
        </row>
        <row r="976">
          <cell r="C976">
            <v>159440</v>
          </cell>
          <cell r="I976">
            <v>15.61</v>
          </cell>
        </row>
        <row r="977">
          <cell r="C977">
            <v>159442</v>
          </cell>
          <cell r="I977">
            <v>15.731999999999999</v>
          </cell>
        </row>
        <row r="978">
          <cell r="C978">
            <v>159442</v>
          </cell>
          <cell r="I978">
            <v>15.731999999999999</v>
          </cell>
        </row>
        <row r="979">
          <cell r="C979">
            <v>159446</v>
          </cell>
          <cell r="I979">
            <v>15.516</v>
          </cell>
        </row>
        <row r="980">
          <cell r="C980">
            <v>159446</v>
          </cell>
          <cell r="I980">
            <v>15.516</v>
          </cell>
        </row>
        <row r="981">
          <cell r="C981">
            <v>159450</v>
          </cell>
          <cell r="I981">
            <v>15.93</v>
          </cell>
        </row>
        <row r="982">
          <cell r="C982">
            <v>159450</v>
          </cell>
          <cell r="I982">
            <v>15.93</v>
          </cell>
        </row>
        <row r="983">
          <cell r="C983">
            <v>159452</v>
          </cell>
          <cell r="I983">
            <v>15.68</v>
          </cell>
        </row>
        <row r="984">
          <cell r="C984">
            <v>159452</v>
          </cell>
          <cell r="I984">
            <v>15.68</v>
          </cell>
        </row>
        <row r="985">
          <cell r="C985">
            <v>159454</v>
          </cell>
          <cell r="I985">
            <v>16.059999999999999</v>
          </cell>
        </row>
        <row r="986">
          <cell r="C986">
            <v>159454</v>
          </cell>
          <cell r="I986">
            <v>16.059999999999999</v>
          </cell>
        </row>
        <row r="987">
          <cell r="C987">
            <v>159457</v>
          </cell>
          <cell r="I987">
            <v>17.14</v>
          </cell>
        </row>
        <row r="988">
          <cell r="C988">
            <v>159457</v>
          </cell>
          <cell r="I988">
            <v>17.14</v>
          </cell>
        </row>
        <row r="989">
          <cell r="C989">
            <v>159458</v>
          </cell>
          <cell r="I989">
            <v>17.3</v>
          </cell>
        </row>
        <row r="990">
          <cell r="C990">
            <v>159458</v>
          </cell>
          <cell r="I990">
            <v>17.3</v>
          </cell>
        </row>
        <row r="991">
          <cell r="C991">
            <v>159459</v>
          </cell>
          <cell r="I991">
            <v>17.46</v>
          </cell>
        </row>
        <row r="992">
          <cell r="C992">
            <v>159459</v>
          </cell>
          <cell r="I992">
            <v>17.46</v>
          </cell>
        </row>
        <row r="993">
          <cell r="C993">
            <v>159460</v>
          </cell>
          <cell r="I993">
            <v>17.739999999999998</v>
          </cell>
        </row>
        <row r="994">
          <cell r="C994">
            <v>159460</v>
          </cell>
          <cell r="I994">
            <v>17.739999999999998</v>
          </cell>
        </row>
        <row r="995">
          <cell r="C995">
            <v>159460</v>
          </cell>
          <cell r="I995">
            <v>17.739999999999998</v>
          </cell>
        </row>
        <row r="996">
          <cell r="C996">
            <v>159460</v>
          </cell>
          <cell r="I996">
            <v>17.739999999999998</v>
          </cell>
        </row>
        <row r="997">
          <cell r="C997">
            <v>159462</v>
          </cell>
          <cell r="I997">
            <v>17.420000000000002</v>
          </cell>
        </row>
        <row r="998">
          <cell r="C998">
            <v>159462</v>
          </cell>
          <cell r="I998">
            <v>17.420000000000002</v>
          </cell>
        </row>
        <row r="999">
          <cell r="C999">
            <v>159462</v>
          </cell>
          <cell r="I999">
            <v>17.420000000000002</v>
          </cell>
        </row>
        <row r="1000">
          <cell r="C1000">
            <v>159463</v>
          </cell>
          <cell r="I1000">
            <v>17.239999999999998</v>
          </cell>
        </row>
        <row r="1001">
          <cell r="C1001">
            <v>159463</v>
          </cell>
          <cell r="I1001">
            <v>17.239999999999998</v>
          </cell>
        </row>
        <row r="1002">
          <cell r="C1002">
            <v>159464</v>
          </cell>
          <cell r="I1002">
            <v>17.38</v>
          </cell>
        </row>
        <row r="1003">
          <cell r="C1003">
            <v>159464</v>
          </cell>
          <cell r="I1003">
            <v>17.38</v>
          </cell>
        </row>
        <row r="1004">
          <cell r="C1004">
            <v>159468</v>
          </cell>
          <cell r="I1004">
            <v>17.5</v>
          </cell>
        </row>
        <row r="1005">
          <cell r="C1005">
            <v>159468</v>
          </cell>
          <cell r="I1005">
            <v>17.5</v>
          </cell>
        </row>
        <row r="1006">
          <cell r="C1006">
            <v>159472</v>
          </cell>
          <cell r="I1006">
            <v>17.100000000000001</v>
          </cell>
        </row>
        <row r="1007">
          <cell r="C1007">
            <v>159472</v>
          </cell>
          <cell r="I1007">
            <v>17.100000000000001</v>
          </cell>
        </row>
        <row r="1008">
          <cell r="C1008">
            <v>159473</v>
          </cell>
          <cell r="I1008">
            <v>17.899999999999999</v>
          </cell>
        </row>
        <row r="1009">
          <cell r="C1009">
            <v>159473</v>
          </cell>
          <cell r="I1009">
            <v>17.899999999999999</v>
          </cell>
        </row>
        <row r="1010">
          <cell r="C1010">
            <v>159474</v>
          </cell>
          <cell r="I1010">
            <v>17.760000000000002</v>
          </cell>
        </row>
        <row r="1011">
          <cell r="C1011">
            <v>159474</v>
          </cell>
          <cell r="I1011">
            <v>17.760000000000002</v>
          </cell>
        </row>
        <row r="1012">
          <cell r="C1012">
            <v>159478</v>
          </cell>
          <cell r="I1012">
            <v>17.34</v>
          </cell>
        </row>
        <row r="1013">
          <cell r="C1013">
            <v>159478</v>
          </cell>
          <cell r="I1013">
            <v>17.34</v>
          </cell>
        </row>
        <row r="1014">
          <cell r="C1014">
            <v>159482</v>
          </cell>
          <cell r="I1014">
            <v>17.420000000000002</v>
          </cell>
        </row>
        <row r="1015">
          <cell r="C1015">
            <v>159482</v>
          </cell>
          <cell r="I1015">
            <v>17.420000000000002</v>
          </cell>
        </row>
        <row r="1016">
          <cell r="C1016">
            <v>159483</v>
          </cell>
          <cell r="I1016">
            <v>17.84</v>
          </cell>
        </row>
        <row r="1017">
          <cell r="C1017">
            <v>159483</v>
          </cell>
          <cell r="I1017">
            <v>17.84</v>
          </cell>
        </row>
        <row r="1018">
          <cell r="C1018">
            <v>159621</v>
          </cell>
          <cell r="I1018">
            <v>177.63</v>
          </cell>
        </row>
        <row r="1019">
          <cell r="C1019">
            <v>159621</v>
          </cell>
          <cell r="I1019">
            <v>177.63</v>
          </cell>
        </row>
        <row r="1020">
          <cell r="C1020">
            <v>159626</v>
          </cell>
          <cell r="I1020">
            <v>873</v>
          </cell>
        </row>
        <row r="1021">
          <cell r="C1021">
            <v>159626</v>
          </cell>
          <cell r="I1021">
            <v>873</v>
          </cell>
        </row>
        <row r="1022">
          <cell r="C1022">
            <v>159626</v>
          </cell>
          <cell r="I1022">
            <v>873</v>
          </cell>
        </row>
        <row r="1023">
          <cell r="C1023">
            <v>159627</v>
          </cell>
          <cell r="I1023">
            <v>871</v>
          </cell>
        </row>
        <row r="1024">
          <cell r="C1024">
            <v>159627</v>
          </cell>
          <cell r="I1024">
            <v>871</v>
          </cell>
        </row>
        <row r="1025">
          <cell r="C1025">
            <v>159627</v>
          </cell>
          <cell r="I1025">
            <v>871</v>
          </cell>
        </row>
        <row r="1026">
          <cell r="C1026">
            <v>159631</v>
          </cell>
          <cell r="I1026">
            <v>892</v>
          </cell>
        </row>
        <row r="1027">
          <cell r="C1027">
            <v>159631</v>
          </cell>
          <cell r="I1027">
            <v>892</v>
          </cell>
        </row>
        <row r="1028">
          <cell r="C1028">
            <v>159632</v>
          </cell>
          <cell r="I1028">
            <v>895</v>
          </cell>
        </row>
        <row r="1029">
          <cell r="C1029">
            <v>159632</v>
          </cell>
          <cell r="I1029">
            <v>895</v>
          </cell>
        </row>
        <row r="1030">
          <cell r="C1030">
            <v>159634</v>
          </cell>
          <cell r="I1030">
            <v>1</v>
          </cell>
        </row>
        <row r="1031">
          <cell r="C1031">
            <v>159635</v>
          </cell>
          <cell r="I1031">
            <v>1</v>
          </cell>
        </row>
        <row r="1032">
          <cell r="C1032">
            <v>159637</v>
          </cell>
          <cell r="I1032">
            <v>1</v>
          </cell>
        </row>
        <row r="1033">
          <cell r="C1033">
            <v>159638</v>
          </cell>
          <cell r="I1033">
            <v>1</v>
          </cell>
        </row>
        <row r="1034">
          <cell r="C1034">
            <v>159641</v>
          </cell>
          <cell r="I1034">
            <v>1</v>
          </cell>
        </row>
        <row r="1035">
          <cell r="C1035">
            <v>159642</v>
          </cell>
          <cell r="I1035">
            <v>1</v>
          </cell>
        </row>
        <row r="1036">
          <cell r="C1036">
            <v>159645</v>
          </cell>
          <cell r="I1036">
            <v>1</v>
          </cell>
        </row>
        <row r="1037">
          <cell r="C1037">
            <v>159647</v>
          </cell>
          <cell r="I1037">
            <v>1</v>
          </cell>
        </row>
        <row r="1038">
          <cell r="C1038">
            <v>159650</v>
          </cell>
          <cell r="I1038">
            <v>1</v>
          </cell>
        </row>
        <row r="1039">
          <cell r="C1039">
            <v>159652</v>
          </cell>
          <cell r="I1039">
            <v>1</v>
          </cell>
        </row>
        <row r="1040">
          <cell r="C1040">
            <v>159652</v>
          </cell>
          <cell r="I1040">
            <v>1</v>
          </cell>
        </row>
        <row r="1041">
          <cell r="C1041">
            <v>159666</v>
          </cell>
          <cell r="I1041">
            <v>1</v>
          </cell>
        </row>
        <row r="1042">
          <cell r="C1042">
            <v>159680</v>
          </cell>
          <cell r="I1042">
            <v>1</v>
          </cell>
        </row>
        <row r="1043">
          <cell r="C1043">
            <v>159682</v>
          </cell>
          <cell r="I1043">
            <v>1</v>
          </cell>
        </row>
        <row r="1044">
          <cell r="C1044">
            <v>159686</v>
          </cell>
          <cell r="I1044">
            <v>1</v>
          </cell>
        </row>
        <row r="1045">
          <cell r="C1045">
            <v>159689</v>
          </cell>
          <cell r="I1045">
            <v>1</v>
          </cell>
        </row>
        <row r="1046">
          <cell r="C1046">
            <v>159693</v>
          </cell>
          <cell r="I1046">
            <v>1</v>
          </cell>
        </row>
        <row r="1047">
          <cell r="C1047">
            <v>159723</v>
          </cell>
          <cell r="I1047">
            <v>18</v>
          </cell>
        </row>
        <row r="1048">
          <cell r="C1048">
            <v>159723</v>
          </cell>
          <cell r="I1048">
            <v>18</v>
          </cell>
        </row>
        <row r="1049">
          <cell r="C1049">
            <v>159733</v>
          </cell>
          <cell r="I1049">
            <v>186.14</v>
          </cell>
        </row>
        <row r="1050">
          <cell r="C1050">
            <v>159733</v>
          </cell>
          <cell r="I1050">
            <v>186.14</v>
          </cell>
        </row>
        <row r="1051">
          <cell r="C1051">
            <v>159733</v>
          </cell>
          <cell r="I1051">
            <v>186.14</v>
          </cell>
        </row>
        <row r="1052">
          <cell r="C1052">
            <v>159737</v>
          </cell>
          <cell r="I1052">
            <v>859</v>
          </cell>
        </row>
        <row r="1053">
          <cell r="C1053">
            <v>159737</v>
          </cell>
          <cell r="I1053">
            <v>859</v>
          </cell>
        </row>
        <row r="1054">
          <cell r="C1054">
            <v>159737</v>
          </cell>
          <cell r="I1054">
            <v>859</v>
          </cell>
        </row>
        <row r="1055">
          <cell r="C1055">
            <v>159739</v>
          </cell>
          <cell r="I1055">
            <v>17.18</v>
          </cell>
        </row>
        <row r="1056">
          <cell r="C1056">
            <v>159739</v>
          </cell>
          <cell r="I1056">
            <v>17.18</v>
          </cell>
        </row>
        <row r="1057">
          <cell r="C1057">
            <v>159773</v>
          </cell>
          <cell r="I1057">
            <v>12.855</v>
          </cell>
        </row>
        <row r="1058">
          <cell r="C1058">
            <v>159773</v>
          </cell>
          <cell r="I1058">
            <v>12.855</v>
          </cell>
        </row>
        <row r="1059">
          <cell r="C1059">
            <v>159782</v>
          </cell>
          <cell r="I1059">
            <v>13.005000000000001</v>
          </cell>
        </row>
        <row r="1060">
          <cell r="C1060">
            <v>159782</v>
          </cell>
          <cell r="I1060">
            <v>13.005000000000001</v>
          </cell>
        </row>
        <row r="1061">
          <cell r="C1061">
            <v>159789</v>
          </cell>
          <cell r="I1061">
            <v>13.14</v>
          </cell>
        </row>
        <row r="1062">
          <cell r="C1062">
            <v>159789</v>
          </cell>
          <cell r="I1062">
            <v>13.14</v>
          </cell>
        </row>
        <row r="1063">
          <cell r="C1063">
            <v>159791</v>
          </cell>
          <cell r="I1063">
            <v>13.07</v>
          </cell>
        </row>
        <row r="1064">
          <cell r="C1064">
            <v>159791</v>
          </cell>
          <cell r="I1064">
            <v>13.07</v>
          </cell>
        </row>
        <row r="1065">
          <cell r="C1065">
            <v>159795</v>
          </cell>
          <cell r="I1065">
            <v>13.984</v>
          </cell>
        </row>
        <row r="1066">
          <cell r="C1066">
            <v>159795</v>
          </cell>
          <cell r="I1066">
            <v>13.984</v>
          </cell>
        </row>
        <row r="1067">
          <cell r="C1067">
            <v>159802</v>
          </cell>
          <cell r="I1067">
            <v>15.426</v>
          </cell>
        </row>
        <row r="1068">
          <cell r="C1068">
            <v>159802</v>
          </cell>
          <cell r="I1068">
            <v>15.426</v>
          </cell>
        </row>
        <row r="1069">
          <cell r="C1069">
            <v>159803</v>
          </cell>
          <cell r="I1069">
            <v>15.39</v>
          </cell>
        </row>
        <row r="1070">
          <cell r="C1070">
            <v>159803</v>
          </cell>
          <cell r="I1070">
            <v>15.39</v>
          </cell>
        </row>
        <row r="1071">
          <cell r="C1071">
            <v>159804</v>
          </cell>
          <cell r="I1071">
            <v>15.57</v>
          </cell>
        </row>
        <row r="1072">
          <cell r="C1072">
            <v>159804</v>
          </cell>
          <cell r="I1072">
            <v>15.57</v>
          </cell>
        </row>
        <row r="1073">
          <cell r="C1073">
            <v>159807</v>
          </cell>
          <cell r="I1073">
            <v>15.714</v>
          </cell>
        </row>
        <row r="1074">
          <cell r="C1074">
            <v>159807</v>
          </cell>
          <cell r="I1074">
            <v>15.714</v>
          </cell>
        </row>
        <row r="1075">
          <cell r="C1075">
            <v>159821</v>
          </cell>
          <cell r="I1075">
            <v>15.768000000000001</v>
          </cell>
        </row>
        <row r="1076">
          <cell r="C1076">
            <v>159821</v>
          </cell>
          <cell r="I1076">
            <v>15.768000000000001</v>
          </cell>
        </row>
        <row r="1077">
          <cell r="C1077">
            <v>159822</v>
          </cell>
          <cell r="I1077">
            <v>15.91</v>
          </cell>
        </row>
        <row r="1078">
          <cell r="C1078">
            <v>159822</v>
          </cell>
          <cell r="I1078">
            <v>15.91</v>
          </cell>
        </row>
        <row r="1079">
          <cell r="C1079">
            <v>159825</v>
          </cell>
          <cell r="I1079">
            <v>15.930999999999999</v>
          </cell>
        </row>
        <row r="1080">
          <cell r="C1080">
            <v>159825</v>
          </cell>
          <cell r="I1080">
            <v>15.930999999999999</v>
          </cell>
        </row>
        <row r="1081">
          <cell r="C1081">
            <v>159827</v>
          </cell>
          <cell r="I1081">
            <v>16.001999999999999</v>
          </cell>
        </row>
        <row r="1082">
          <cell r="C1082">
            <v>159827</v>
          </cell>
          <cell r="I1082">
            <v>16.001999999999999</v>
          </cell>
        </row>
        <row r="1083">
          <cell r="C1083">
            <v>159828</v>
          </cell>
          <cell r="I1083">
            <v>15.68</v>
          </cell>
        </row>
        <row r="1084">
          <cell r="C1084">
            <v>159828</v>
          </cell>
          <cell r="I1084">
            <v>15.68</v>
          </cell>
        </row>
        <row r="1085">
          <cell r="C1085">
            <v>159829</v>
          </cell>
          <cell r="I1085">
            <v>16.056000000000001</v>
          </cell>
        </row>
        <row r="1086">
          <cell r="C1086">
            <v>159829</v>
          </cell>
          <cell r="I1086">
            <v>16.056000000000001</v>
          </cell>
        </row>
        <row r="1087">
          <cell r="C1087">
            <v>159835</v>
          </cell>
          <cell r="I1087">
            <v>16.146000000000001</v>
          </cell>
        </row>
        <row r="1088">
          <cell r="C1088">
            <v>159835</v>
          </cell>
          <cell r="I1088">
            <v>16.146000000000001</v>
          </cell>
        </row>
        <row r="1089">
          <cell r="C1089">
            <v>159840</v>
          </cell>
          <cell r="I1089">
            <v>16.059999999999999</v>
          </cell>
        </row>
        <row r="1090">
          <cell r="C1090">
            <v>159840</v>
          </cell>
          <cell r="I1090">
            <v>16.059999999999999</v>
          </cell>
        </row>
        <row r="1091">
          <cell r="C1091">
            <v>159841</v>
          </cell>
          <cell r="I1091">
            <v>16.181999999999999</v>
          </cell>
        </row>
        <row r="1092">
          <cell r="C1092">
            <v>159841</v>
          </cell>
          <cell r="I1092">
            <v>16.181999999999999</v>
          </cell>
        </row>
        <row r="1093">
          <cell r="C1093">
            <v>159868</v>
          </cell>
          <cell r="I1093">
            <v>17.420000000000002</v>
          </cell>
        </row>
        <row r="1094">
          <cell r="C1094">
            <v>159868</v>
          </cell>
          <cell r="I1094">
            <v>17.420000000000002</v>
          </cell>
        </row>
        <row r="1095">
          <cell r="C1095">
            <v>159868</v>
          </cell>
          <cell r="I1095">
            <v>17.420000000000002</v>
          </cell>
        </row>
        <row r="1096">
          <cell r="C1096">
            <v>159869</v>
          </cell>
          <cell r="I1096">
            <v>17.14</v>
          </cell>
        </row>
        <row r="1097">
          <cell r="C1097">
            <v>159869</v>
          </cell>
          <cell r="I1097">
            <v>17.14</v>
          </cell>
        </row>
        <row r="1098">
          <cell r="C1098">
            <v>159871</v>
          </cell>
          <cell r="I1098">
            <v>17.3</v>
          </cell>
        </row>
        <row r="1099">
          <cell r="C1099">
            <v>159871</v>
          </cell>
          <cell r="I1099">
            <v>17.3</v>
          </cell>
        </row>
        <row r="1100">
          <cell r="C1100">
            <v>159880</v>
          </cell>
          <cell r="I1100">
            <v>17.46</v>
          </cell>
        </row>
        <row r="1101">
          <cell r="C1101">
            <v>159880</v>
          </cell>
          <cell r="I1101">
            <v>17.46</v>
          </cell>
        </row>
        <row r="1102">
          <cell r="C1102">
            <v>159882</v>
          </cell>
          <cell r="I1102">
            <v>17.34</v>
          </cell>
        </row>
        <row r="1103">
          <cell r="C1103">
            <v>159882</v>
          </cell>
          <cell r="I1103">
            <v>17.34</v>
          </cell>
        </row>
        <row r="1104">
          <cell r="C1104">
            <v>159883</v>
          </cell>
          <cell r="I1104">
            <v>17.100000000000001</v>
          </cell>
        </row>
        <row r="1105">
          <cell r="C1105">
            <v>159883</v>
          </cell>
          <cell r="I1105">
            <v>17.100000000000001</v>
          </cell>
        </row>
        <row r="1106">
          <cell r="C1106">
            <v>159890</v>
          </cell>
          <cell r="I1106">
            <v>17.7</v>
          </cell>
        </row>
        <row r="1107">
          <cell r="C1107">
            <v>159890</v>
          </cell>
          <cell r="I1107">
            <v>17.7</v>
          </cell>
        </row>
        <row r="1108">
          <cell r="C1108">
            <v>159895</v>
          </cell>
          <cell r="I1108">
            <v>17.5</v>
          </cell>
        </row>
        <row r="1109">
          <cell r="C1109">
            <v>159895</v>
          </cell>
          <cell r="I1109">
            <v>17.5</v>
          </cell>
        </row>
        <row r="1110">
          <cell r="C1110">
            <v>159900</v>
          </cell>
          <cell r="I1110">
            <v>17.48</v>
          </cell>
        </row>
        <row r="1111">
          <cell r="C1111">
            <v>159900</v>
          </cell>
          <cell r="I1111">
            <v>17.48</v>
          </cell>
        </row>
        <row r="1112">
          <cell r="C1112">
            <v>159901</v>
          </cell>
          <cell r="I1112">
            <v>17.899999999999999</v>
          </cell>
        </row>
        <row r="1113">
          <cell r="C1113">
            <v>159901</v>
          </cell>
          <cell r="I1113">
            <v>17.899999999999999</v>
          </cell>
        </row>
        <row r="1114">
          <cell r="C1114">
            <v>159903</v>
          </cell>
          <cell r="I1114">
            <v>17.78</v>
          </cell>
        </row>
        <row r="1115">
          <cell r="C1115">
            <v>159903</v>
          </cell>
          <cell r="I1115">
            <v>17.78</v>
          </cell>
        </row>
        <row r="1116">
          <cell r="C1116">
            <v>159903</v>
          </cell>
          <cell r="I1116">
            <v>17.78</v>
          </cell>
        </row>
        <row r="1117">
          <cell r="C1117">
            <v>159904</v>
          </cell>
          <cell r="I1117">
            <v>17.98</v>
          </cell>
        </row>
        <row r="1118">
          <cell r="C1118">
            <v>159904</v>
          </cell>
          <cell r="I1118">
            <v>17.98</v>
          </cell>
        </row>
        <row r="1119">
          <cell r="C1119">
            <v>160055</v>
          </cell>
          <cell r="I1119">
            <v>20.975999999999999</v>
          </cell>
        </row>
        <row r="1120">
          <cell r="C1120">
            <v>160055</v>
          </cell>
          <cell r="I1120">
            <v>20.975999999999999</v>
          </cell>
        </row>
        <row r="1121">
          <cell r="C1121">
            <v>160075</v>
          </cell>
          <cell r="I1121">
            <v>21.55</v>
          </cell>
        </row>
        <row r="1122">
          <cell r="C1122">
            <v>160075</v>
          </cell>
          <cell r="I1122">
            <v>21.55</v>
          </cell>
        </row>
        <row r="1123">
          <cell r="C1123">
            <v>160077</v>
          </cell>
          <cell r="I1123">
            <v>21.9</v>
          </cell>
        </row>
        <row r="1124">
          <cell r="C1124">
            <v>160077</v>
          </cell>
          <cell r="I1124">
            <v>21.9</v>
          </cell>
        </row>
        <row r="1125">
          <cell r="C1125">
            <v>160162</v>
          </cell>
          <cell r="I1125">
            <v>172.4</v>
          </cell>
        </row>
        <row r="1126">
          <cell r="C1126">
            <v>160162</v>
          </cell>
          <cell r="I1126">
            <v>172.4</v>
          </cell>
        </row>
        <row r="1127">
          <cell r="C1127">
            <v>160194</v>
          </cell>
          <cell r="I1127">
            <v>175.2</v>
          </cell>
        </row>
        <row r="1128">
          <cell r="C1128">
            <v>160194</v>
          </cell>
          <cell r="I1128">
            <v>175.2</v>
          </cell>
        </row>
        <row r="1129">
          <cell r="C1129">
            <v>160214</v>
          </cell>
          <cell r="I1129">
            <v>173.4</v>
          </cell>
        </row>
        <row r="1130">
          <cell r="C1130">
            <v>160214</v>
          </cell>
          <cell r="I1130">
            <v>173.4</v>
          </cell>
        </row>
        <row r="1131">
          <cell r="C1131">
            <v>160223</v>
          </cell>
          <cell r="I1131">
            <v>178</v>
          </cell>
        </row>
        <row r="1132">
          <cell r="C1132">
            <v>160223</v>
          </cell>
          <cell r="I1132">
            <v>178</v>
          </cell>
        </row>
        <row r="1133">
          <cell r="C1133">
            <v>160254</v>
          </cell>
          <cell r="I1133">
            <v>1</v>
          </cell>
        </row>
        <row r="1134">
          <cell r="C1134">
            <v>160255</v>
          </cell>
          <cell r="I1134">
            <v>1</v>
          </cell>
        </row>
        <row r="1135">
          <cell r="C1135">
            <v>160256</v>
          </cell>
          <cell r="I1135">
            <v>1</v>
          </cell>
        </row>
        <row r="1136">
          <cell r="C1136">
            <v>160257</v>
          </cell>
          <cell r="I1136">
            <v>1</v>
          </cell>
        </row>
        <row r="1137">
          <cell r="C1137">
            <v>160258</v>
          </cell>
          <cell r="I1137">
            <v>1</v>
          </cell>
        </row>
        <row r="1138">
          <cell r="C1138">
            <v>160258</v>
          </cell>
          <cell r="I1138">
            <v>1</v>
          </cell>
        </row>
        <row r="1139">
          <cell r="C1139">
            <v>160259</v>
          </cell>
          <cell r="I1139">
            <v>1</v>
          </cell>
        </row>
        <row r="1140">
          <cell r="C1140">
            <v>160260</v>
          </cell>
          <cell r="I1140">
            <v>1</v>
          </cell>
        </row>
        <row r="1141">
          <cell r="C1141">
            <v>160264</v>
          </cell>
          <cell r="I1141">
            <v>1</v>
          </cell>
        </row>
        <row r="1142">
          <cell r="C1142">
            <v>160265</v>
          </cell>
          <cell r="I1142">
            <v>1</v>
          </cell>
        </row>
        <row r="1143">
          <cell r="C1143">
            <v>160268</v>
          </cell>
          <cell r="I1143">
            <v>1</v>
          </cell>
        </row>
        <row r="1144">
          <cell r="C1144">
            <v>160291</v>
          </cell>
          <cell r="I1144">
            <v>1</v>
          </cell>
        </row>
        <row r="1145">
          <cell r="C1145">
            <v>160292</v>
          </cell>
          <cell r="I1145">
            <v>1</v>
          </cell>
        </row>
        <row r="1146">
          <cell r="C1146">
            <v>160293</v>
          </cell>
          <cell r="I1146">
            <v>1</v>
          </cell>
        </row>
        <row r="1147">
          <cell r="C1147">
            <v>160294</v>
          </cell>
          <cell r="I1147">
            <v>1</v>
          </cell>
        </row>
        <row r="1148">
          <cell r="C1148">
            <v>160297</v>
          </cell>
          <cell r="I1148">
            <v>1</v>
          </cell>
        </row>
        <row r="1149">
          <cell r="C1149">
            <v>160305</v>
          </cell>
          <cell r="I1149">
            <v>1850</v>
          </cell>
        </row>
        <row r="1150">
          <cell r="C1150">
            <v>160306</v>
          </cell>
          <cell r="I1150">
            <v>1860</v>
          </cell>
        </row>
        <row r="1151">
          <cell r="C1151">
            <v>160307</v>
          </cell>
          <cell r="I1151">
            <v>1</v>
          </cell>
        </row>
        <row r="1152">
          <cell r="C1152">
            <v>160326</v>
          </cell>
          <cell r="I1152">
            <v>1</v>
          </cell>
        </row>
        <row r="1153">
          <cell r="C1153">
            <v>160332</v>
          </cell>
          <cell r="I1153">
            <v>1</v>
          </cell>
        </row>
        <row r="1154">
          <cell r="C1154">
            <v>160333</v>
          </cell>
          <cell r="I1154">
            <v>1</v>
          </cell>
        </row>
        <row r="1155">
          <cell r="C1155">
            <v>160334</v>
          </cell>
          <cell r="I1155">
            <v>1</v>
          </cell>
        </row>
        <row r="1156">
          <cell r="C1156">
            <v>160336</v>
          </cell>
          <cell r="I1156">
            <v>876.15</v>
          </cell>
        </row>
        <row r="1157">
          <cell r="C1157">
            <v>160341</v>
          </cell>
          <cell r="I1157">
            <v>882.09</v>
          </cell>
        </row>
        <row r="1158">
          <cell r="C1158">
            <v>160342</v>
          </cell>
          <cell r="I1158">
            <v>886.05</v>
          </cell>
        </row>
        <row r="1159">
          <cell r="C1159">
            <v>160343</v>
          </cell>
          <cell r="I1159">
            <v>915.75</v>
          </cell>
        </row>
        <row r="1160">
          <cell r="C1160">
            <v>160345</v>
          </cell>
          <cell r="I1160">
            <v>920.7</v>
          </cell>
        </row>
        <row r="1161">
          <cell r="C1161">
            <v>160353</v>
          </cell>
          <cell r="I1161">
            <v>12.6</v>
          </cell>
        </row>
        <row r="1162">
          <cell r="C1162">
            <v>160353</v>
          </cell>
          <cell r="I1162">
            <v>12.6</v>
          </cell>
        </row>
        <row r="1163">
          <cell r="C1163">
            <v>160355</v>
          </cell>
          <cell r="I1163">
            <v>12.72</v>
          </cell>
        </row>
        <row r="1164">
          <cell r="C1164">
            <v>160355</v>
          </cell>
          <cell r="I1164">
            <v>12.72</v>
          </cell>
        </row>
        <row r="1165">
          <cell r="C1165">
            <v>160360</v>
          </cell>
          <cell r="I1165">
            <v>183.27</v>
          </cell>
        </row>
        <row r="1166">
          <cell r="C1166">
            <v>160360</v>
          </cell>
          <cell r="I1166">
            <v>183.27</v>
          </cell>
        </row>
        <row r="1167">
          <cell r="C1167">
            <v>160360</v>
          </cell>
          <cell r="I1167">
            <v>183.27</v>
          </cell>
        </row>
        <row r="1168">
          <cell r="C1168">
            <v>160361</v>
          </cell>
          <cell r="I1168">
            <v>179.17</v>
          </cell>
        </row>
        <row r="1169">
          <cell r="C1169">
            <v>160361</v>
          </cell>
          <cell r="I1169">
            <v>179.17</v>
          </cell>
        </row>
        <row r="1170">
          <cell r="C1170">
            <v>160361</v>
          </cell>
          <cell r="I1170">
            <v>179.17</v>
          </cell>
        </row>
        <row r="1171">
          <cell r="C1171">
            <v>160363</v>
          </cell>
          <cell r="I1171">
            <v>179.785</v>
          </cell>
        </row>
        <row r="1172">
          <cell r="C1172">
            <v>160363</v>
          </cell>
          <cell r="I1172">
            <v>179.785</v>
          </cell>
        </row>
        <row r="1173">
          <cell r="C1173">
            <v>160363</v>
          </cell>
          <cell r="I1173">
            <v>179.785</v>
          </cell>
        </row>
        <row r="1174">
          <cell r="C1174">
            <v>160364</v>
          </cell>
          <cell r="I1174">
            <v>181.22</v>
          </cell>
        </row>
        <row r="1175">
          <cell r="C1175">
            <v>160364</v>
          </cell>
          <cell r="I1175">
            <v>181.22</v>
          </cell>
        </row>
        <row r="1176">
          <cell r="C1176">
            <v>160364</v>
          </cell>
          <cell r="I1176">
            <v>181.22</v>
          </cell>
        </row>
        <row r="1177">
          <cell r="C1177">
            <v>160367</v>
          </cell>
          <cell r="I1177">
            <v>180.4</v>
          </cell>
        </row>
        <row r="1178">
          <cell r="C1178">
            <v>160367</v>
          </cell>
          <cell r="I1178">
            <v>180.4</v>
          </cell>
        </row>
        <row r="1179">
          <cell r="C1179">
            <v>160367</v>
          </cell>
          <cell r="I1179">
            <v>180.4</v>
          </cell>
        </row>
        <row r="1180">
          <cell r="C1180">
            <v>160368</v>
          </cell>
          <cell r="I1180">
            <v>179.58</v>
          </cell>
        </row>
        <row r="1181">
          <cell r="C1181">
            <v>160368</v>
          </cell>
          <cell r="I1181">
            <v>179.58</v>
          </cell>
        </row>
        <row r="1182">
          <cell r="C1182">
            <v>160368</v>
          </cell>
          <cell r="I1182">
            <v>179.58</v>
          </cell>
        </row>
        <row r="1183">
          <cell r="C1183">
            <v>160369</v>
          </cell>
          <cell r="I1183">
            <v>183.68</v>
          </cell>
        </row>
        <row r="1184">
          <cell r="C1184">
            <v>160369</v>
          </cell>
          <cell r="I1184">
            <v>183.68</v>
          </cell>
        </row>
        <row r="1185">
          <cell r="C1185">
            <v>160369</v>
          </cell>
          <cell r="I1185">
            <v>183.68</v>
          </cell>
        </row>
        <row r="1186">
          <cell r="C1186">
            <v>160370</v>
          </cell>
          <cell r="I1186">
            <v>189.01</v>
          </cell>
        </row>
        <row r="1187">
          <cell r="C1187">
            <v>160370</v>
          </cell>
          <cell r="I1187">
            <v>189.01</v>
          </cell>
        </row>
        <row r="1188">
          <cell r="C1188">
            <v>160370</v>
          </cell>
          <cell r="I1188">
            <v>189.01</v>
          </cell>
        </row>
        <row r="1189">
          <cell r="C1189">
            <v>160371</v>
          </cell>
          <cell r="I1189">
            <v>187.16</v>
          </cell>
        </row>
        <row r="1190">
          <cell r="C1190">
            <v>160371</v>
          </cell>
          <cell r="I1190">
            <v>187.16</v>
          </cell>
        </row>
        <row r="1191">
          <cell r="C1191">
            <v>160371</v>
          </cell>
          <cell r="I1191">
            <v>187.16</v>
          </cell>
        </row>
        <row r="1192">
          <cell r="C1192">
            <v>160382</v>
          </cell>
          <cell r="I1192">
            <v>16.98</v>
          </cell>
        </row>
        <row r="1193">
          <cell r="C1193">
            <v>160382</v>
          </cell>
          <cell r="I1193">
            <v>16.98</v>
          </cell>
        </row>
        <row r="1194">
          <cell r="C1194">
            <v>160388</v>
          </cell>
          <cell r="I1194">
            <v>204.62</v>
          </cell>
        </row>
        <row r="1195">
          <cell r="C1195">
            <v>160389</v>
          </cell>
          <cell r="I1195">
            <v>19.675000000000001</v>
          </cell>
        </row>
        <row r="1196">
          <cell r="C1196">
            <v>160447</v>
          </cell>
          <cell r="I1196">
            <v>15.9</v>
          </cell>
        </row>
        <row r="1197">
          <cell r="C1197">
            <v>160583</v>
          </cell>
          <cell r="I1197">
            <v>174.2</v>
          </cell>
        </row>
        <row r="1198">
          <cell r="C1198">
            <v>160584</v>
          </cell>
          <cell r="I1198">
            <v>176.6</v>
          </cell>
        </row>
        <row r="1199">
          <cell r="C1199">
            <v>160586</v>
          </cell>
          <cell r="I1199">
            <v>174</v>
          </cell>
        </row>
        <row r="1200">
          <cell r="C1200">
            <v>160587</v>
          </cell>
          <cell r="I1200">
            <v>175.2</v>
          </cell>
        </row>
        <row r="1201">
          <cell r="C1201">
            <v>160588</v>
          </cell>
          <cell r="I1201">
            <v>169.12</v>
          </cell>
        </row>
        <row r="1202">
          <cell r="C1202">
            <v>160592</v>
          </cell>
          <cell r="I1202">
            <v>176.4</v>
          </cell>
        </row>
        <row r="1203">
          <cell r="C1203">
            <v>160593</v>
          </cell>
          <cell r="I1203">
            <v>178</v>
          </cell>
        </row>
        <row r="1204">
          <cell r="C1204">
            <v>160594</v>
          </cell>
          <cell r="I1204">
            <v>178.8</v>
          </cell>
        </row>
        <row r="1205">
          <cell r="C1205">
            <v>160604</v>
          </cell>
          <cell r="I1205">
            <v>170</v>
          </cell>
        </row>
        <row r="1206">
          <cell r="C1206">
            <v>160612</v>
          </cell>
          <cell r="I1206">
            <v>1</v>
          </cell>
        </row>
        <row r="1207">
          <cell r="C1207">
            <v>160674</v>
          </cell>
          <cell r="I1207">
            <v>180</v>
          </cell>
        </row>
        <row r="1208">
          <cell r="C1208">
            <v>160680</v>
          </cell>
          <cell r="I1208">
            <v>17.579999999999998</v>
          </cell>
        </row>
        <row r="1209">
          <cell r="C1209">
            <v>160680</v>
          </cell>
          <cell r="I1209">
            <v>17.579999999999998</v>
          </cell>
        </row>
        <row r="1210">
          <cell r="C1210">
            <v>160681</v>
          </cell>
          <cell r="I1210">
            <v>879</v>
          </cell>
        </row>
        <row r="1211">
          <cell r="C1211">
            <v>160681</v>
          </cell>
          <cell r="I1211">
            <v>879</v>
          </cell>
        </row>
        <row r="1212">
          <cell r="C1212">
            <v>160681</v>
          </cell>
          <cell r="I1212">
            <v>879</v>
          </cell>
        </row>
        <row r="1213">
          <cell r="C1213">
            <v>160682</v>
          </cell>
          <cell r="I1213">
            <v>1</v>
          </cell>
        </row>
        <row r="1214">
          <cell r="C1214">
            <v>160684</v>
          </cell>
          <cell r="I1214">
            <v>1</v>
          </cell>
        </row>
        <row r="1215">
          <cell r="C1215">
            <v>160710</v>
          </cell>
          <cell r="I1215">
            <v>17.86</v>
          </cell>
        </row>
        <row r="1216">
          <cell r="C1216">
            <v>160710</v>
          </cell>
          <cell r="I1216">
            <v>17.86</v>
          </cell>
        </row>
        <row r="1217">
          <cell r="C1217">
            <v>160711</v>
          </cell>
          <cell r="I1217">
            <v>893</v>
          </cell>
        </row>
        <row r="1218">
          <cell r="C1218">
            <v>160711</v>
          </cell>
          <cell r="I1218">
            <v>893</v>
          </cell>
        </row>
        <row r="1219">
          <cell r="C1219">
            <v>160711</v>
          </cell>
          <cell r="I1219">
            <v>893</v>
          </cell>
        </row>
        <row r="1220">
          <cell r="C1220">
            <v>160712</v>
          </cell>
          <cell r="I1220">
            <v>1</v>
          </cell>
        </row>
        <row r="1221">
          <cell r="C1221">
            <v>160714</v>
          </cell>
          <cell r="I1221">
            <v>17.86</v>
          </cell>
        </row>
        <row r="1222">
          <cell r="C1222">
            <v>160714</v>
          </cell>
          <cell r="I1222">
            <v>17.86</v>
          </cell>
        </row>
        <row r="1223">
          <cell r="C1223">
            <v>160717</v>
          </cell>
          <cell r="I1223">
            <v>18.239999999999998</v>
          </cell>
        </row>
        <row r="1224">
          <cell r="C1224">
            <v>160717</v>
          </cell>
          <cell r="I1224">
            <v>18.239999999999998</v>
          </cell>
        </row>
        <row r="1225">
          <cell r="C1225">
            <v>160719</v>
          </cell>
          <cell r="I1225">
            <v>18.12</v>
          </cell>
        </row>
        <row r="1226">
          <cell r="C1226">
            <v>160719</v>
          </cell>
          <cell r="I1226">
            <v>18.12</v>
          </cell>
        </row>
        <row r="1227">
          <cell r="C1227">
            <v>160720</v>
          </cell>
          <cell r="I1227">
            <v>15.678000000000001</v>
          </cell>
        </row>
        <row r="1228">
          <cell r="C1228">
            <v>160720</v>
          </cell>
          <cell r="I1228">
            <v>15.678000000000001</v>
          </cell>
        </row>
        <row r="1229">
          <cell r="C1229">
            <v>160729</v>
          </cell>
          <cell r="I1229">
            <v>1</v>
          </cell>
        </row>
        <row r="1230">
          <cell r="C1230">
            <v>160738</v>
          </cell>
          <cell r="I1230">
            <v>15.552</v>
          </cell>
        </row>
        <row r="1231">
          <cell r="C1231">
            <v>160738</v>
          </cell>
          <cell r="I1231">
            <v>15.552</v>
          </cell>
        </row>
        <row r="1232">
          <cell r="C1232">
            <v>160738</v>
          </cell>
          <cell r="I1232">
            <v>15.552</v>
          </cell>
        </row>
        <row r="1233">
          <cell r="C1233">
            <v>160748</v>
          </cell>
          <cell r="I1233">
            <v>12</v>
          </cell>
        </row>
        <row r="1234">
          <cell r="C1234">
            <v>160761</v>
          </cell>
          <cell r="I1234">
            <v>210.392</v>
          </cell>
        </row>
        <row r="1235">
          <cell r="C1235">
            <v>160762</v>
          </cell>
          <cell r="I1235">
            <v>20.23</v>
          </cell>
        </row>
        <row r="1236">
          <cell r="C1236">
            <v>160777</v>
          </cell>
          <cell r="I1236">
            <v>17.155000000000001</v>
          </cell>
        </row>
        <row r="1237">
          <cell r="C1237">
            <v>160777</v>
          </cell>
          <cell r="I1237">
            <v>17.155000000000001</v>
          </cell>
        </row>
        <row r="1238">
          <cell r="C1238">
            <v>160781</v>
          </cell>
          <cell r="I1238">
            <v>9</v>
          </cell>
        </row>
        <row r="1239">
          <cell r="C1239">
            <v>160783</v>
          </cell>
          <cell r="I1239">
            <v>177.84</v>
          </cell>
        </row>
        <row r="1240">
          <cell r="C1240">
            <v>160783</v>
          </cell>
          <cell r="I1240">
            <v>177.84</v>
          </cell>
        </row>
        <row r="1241">
          <cell r="C1241">
            <v>160783</v>
          </cell>
          <cell r="I1241">
            <v>177.84</v>
          </cell>
        </row>
        <row r="1242">
          <cell r="C1242">
            <v>160784</v>
          </cell>
          <cell r="I1242">
            <v>17.100000000000001</v>
          </cell>
        </row>
        <row r="1243">
          <cell r="C1243">
            <v>160800</v>
          </cell>
          <cell r="I1243">
            <v>10.199999999999999</v>
          </cell>
        </row>
        <row r="1244">
          <cell r="C1244">
            <v>160802</v>
          </cell>
          <cell r="I1244">
            <v>9.6</v>
          </cell>
        </row>
        <row r="1245">
          <cell r="C1245">
            <v>160802</v>
          </cell>
          <cell r="I1245">
            <v>9.6</v>
          </cell>
        </row>
        <row r="1246">
          <cell r="C1246">
            <v>160803</v>
          </cell>
          <cell r="I1246">
            <v>9.6</v>
          </cell>
        </row>
        <row r="1247">
          <cell r="C1247">
            <v>160804</v>
          </cell>
          <cell r="I1247">
            <v>9.6</v>
          </cell>
        </row>
        <row r="1248">
          <cell r="C1248">
            <v>160804</v>
          </cell>
          <cell r="I1248">
            <v>9.6</v>
          </cell>
        </row>
        <row r="1249">
          <cell r="C1249">
            <v>160815</v>
          </cell>
          <cell r="I1249">
            <v>10.199999999999999</v>
          </cell>
        </row>
        <row r="1250">
          <cell r="C1250">
            <v>160816</v>
          </cell>
          <cell r="I1250">
            <v>9.6</v>
          </cell>
        </row>
        <row r="1251">
          <cell r="C1251">
            <v>160816</v>
          </cell>
          <cell r="I1251">
            <v>9.6</v>
          </cell>
        </row>
        <row r="1252">
          <cell r="C1252">
            <v>160818</v>
          </cell>
          <cell r="I1252">
            <v>9.6</v>
          </cell>
        </row>
        <row r="1253">
          <cell r="C1253">
            <v>160820</v>
          </cell>
          <cell r="I1253">
            <v>9.6</v>
          </cell>
        </row>
        <row r="1254">
          <cell r="C1254">
            <v>160820</v>
          </cell>
          <cell r="I1254">
            <v>9.6</v>
          </cell>
        </row>
        <row r="1255">
          <cell r="C1255">
            <v>160820</v>
          </cell>
          <cell r="I1255">
            <v>9.6</v>
          </cell>
        </row>
        <row r="1256">
          <cell r="C1256">
            <v>160821</v>
          </cell>
          <cell r="I1256">
            <v>9.6</v>
          </cell>
        </row>
        <row r="1257">
          <cell r="C1257">
            <v>160821</v>
          </cell>
          <cell r="I1257">
            <v>9.6</v>
          </cell>
        </row>
        <row r="1258">
          <cell r="C1258">
            <v>160825</v>
          </cell>
          <cell r="I1258">
            <v>9.6</v>
          </cell>
        </row>
        <row r="1259">
          <cell r="C1259">
            <v>160826</v>
          </cell>
          <cell r="I1259">
            <v>9.6</v>
          </cell>
        </row>
        <row r="1260">
          <cell r="C1260">
            <v>160827</v>
          </cell>
          <cell r="I1260">
            <v>9.6</v>
          </cell>
        </row>
        <row r="1261">
          <cell r="C1261">
            <v>160828</v>
          </cell>
          <cell r="I1261">
            <v>9.6</v>
          </cell>
        </row>
        <row r="1262">
          <cell r="C1262">
            <v>160828</v>
          </cell>
          <cell r="I1262">
            <v>9.6</v>
          </cell>
        </row>
        <row r="1263">
          <cell r="C1263">
            <v>160829</v>
          </cell>
          <cell r="I1263">
            <v>3.2</v>
          </cell>
        </row>
        <row r="1264">
          <cell r="C1264">
            <v>160830</v>
          </cell>
          <cell r="I1264">
            <v>9.6</v>
          </cell>
        </row>
        <row r="1265">
          <cell r="C1265">
            <v>160830</v>
          </cell>
          <cell r="I1265">
            <v>9.6</v>
          </cell>
        </row>
        <row r="1266">
          <cell r="C1266">
            <v>160830</v>
          </cell>
          <cell r="I1266">
            <v>9.6</v>
          </cell>
        </row>
        <row r="1267">
          <cell r="C1267">
            <v>160832</v>
          </cell>
          <cell r="I1267">
            <v>9.6</v>
          </cell>
        </row>
        <row r="1268">
          <cell r="C1268">
            <v>160832</v>
          </cell>
          <cell r="I1268">
            <v>9.6</v>
          </cell>
        </row>
        <row r="1269">
          <cell r="C1269">
            <v>160833</v>
          </cell>
          <cell r="I1269">
            <v>9.6</v>
          </cell>
        </row>
        <row r="1270">
          <cell r="C1270">
            <v>160843</v>
          </cell>
          <cell r="I1270">
            <v>12</v>
          </cell>
        </row>
        <row r="1271">
          <cell r="C1271">
            <v>160879</v>
          </cell>
          <cell r="I1271">
            <v>16.02</v>
          </cell>
        </row>
        <row r="1272">
          <cell r="C1272">
            <v>160879</v>
          </cell>
          <cell r="I1272">
            <v>16.02</v>
          </cell>
        </row>
        <row r="1273">
          <cell r="C1273">
            <v>160941</v>
          </cell>
          <cell r="I1273">
            <v>16.164000000000001</v>
          </cell>
        </row>
        <row r="1274">
          <cell r="C1274">
            <v>160941</v>
          </cell>
          <cell r="I1274">
            <v>16.164000000000001</v>
          </cell>
        </row>
        <row r="1275">
          <cell r="C1275">
            <v>160960</v>
          </cell>
          <cell r="I1275">
            <v>17.66</v>
          </cell>
        </row>
        <row r="1276">
          <cell r="C1276">
            <v>160960</v>
          </cell>
          <cell r="I1276">
            <v>17.66</v>
          </cell>
        </row>
        <row r="1277">
          <cell r="C1277">
            <v>160965</v>
          </cell>
          <cell r="I1277">
            <v>16.308</v>
          </cell>
        </row>
        <row r="1278">
          <cell r="C1278">
            <v>160965</v>
          </cell>
          <cell r="I1278">
            <v>16.308</v>
          </cell>
        </row>
        <row r="1279">
          <cell r="C1279">
            <v>160970</v>
          </cell>
          <cell r="I1279">
            <v>869</v>
          </cell>
        </row>
        <row r="1280">
          <cell r="C1280">
            <v>160970</v>
          </cell>
          <cell r="I1280">
            <v>869</v>
          </cell>
        </row>
        <row r="1281">
          <cell r="C1281">
            <v>160970</v>
          </cell>
          <cell r="I1281">
            <v>869</v>
          </cell>
        </row>
        <row r="1282">
          <cell r="C1282">
            <v>160976</v>
          </cell>
          <cell r="I1282">
            <v>180</v>
          </cell>
        </row>
        <row r="1283">
          <cell r="C1283">
            <v>160976</v>
          </cell>
          <cell r="I1283">
            <v>180</v>
          </cell>
        </row>
        <row r="1284">
          <cell r="C1284">
            <v>160976</v>
          </cell>
          <cell r="I1284">
            <v>180</v>
          </cell>
        </row>
        <row r="1285">
          <cell r="C1285">
            <v>160984</v>
          </cell>
          <cell r="I1285">
            <v>15.84</v>
          </cell>
        </row>
        <row r="1286">
          <cell r="C1286">
            <v>160984</v>
          </cell>
          <cell r="I1286">
            <v>15.84</v>
          </cell>
        </row>
        <row r="1287">
          <cell r="C1287">
            <v>160988</v>
          </cell>
          <cell r="I1287">
            <v>176.8</v>
          </cell>
        </row>
        <row r="1288">
          <cell r="C1288">
            <v>160988</v>
          </cell>
          <cell r="I1288">
            <v>176.8</v>
          </cell>
        </row>
        <row r="1289">
          <cell r="C1289">
            <v>160991</v>
          </cell>
          <cell r="I1289">
            <v>15.534000000000001</v>
          </cell>
        </row>
        <row r="1290">
          <cell r="C1290">
            <v>160991</v>
          </cell>
          <cell r="I1290">
            <v>15.534000000000001</v>
          </cell>
        </row>
        <row r="1291">
          <cell r="C1291">
            <v>160991</v>
          </cell>
          <cell r="I1291">
            <v>15.534000000000001</v>
          </cell>
        </row>
        <row r="1292">
          <cell r="C1292">
            <v>160994</v>
          </cell>
          <cell r="I1292">
            <v>21.12</v>
          </cell>
        </row>
        <row r="1293">
          <cell r="C1293">
            <v>160994</v>
          </cell>
          <cell r="I1293">
            <v>21.12</v>
          </cell>
        </row>
        <row r="1294">
          <cell r="C1294">
            <v>161017</v>
          </cell>
          <cell r="I1294">
            <v>180</v>
          </cell>
        </row>
        <row r="1295">
          <cell r="C1295">
            <v>161022</v>
          </cell>
          <cell r="I1295">
            <v>15.93</v>
          </cell>
        </row>
        <row r="1296">
          <cell r="C1296">
            <v>161022</v>
          </cell>
          <cell r="I1296">
            <v>15.93</v>
          </cell>
        </row>
        <row r="1297">
          <cell r="C1297">
            <v>161047</v>
          </cell>
          <cell r="I1297">
            <v>214.24</v>
          </cell>
        </row>
        <row r="1298">
          <cell r="C1298">
            <v>161053</v>
          </cell>
          <cell r="I1298">
            <v>178.83</v>
          </cell>
        </row>
        <row r="1299">
          <cell r="C1299">
            <v>161156</v>
          </cell>
          <cell r="I1299">
            <v>1</v>
          </cell>
        </row>
        <row r="1300">
          <cell r="C1300">
            <v>161167</v>
          </cell>
          <cell r="I1300">
            <v>17.46</v>
          </cell>
        </row>
        <row r="1301">
          <cell r="C1301">
            <v>161167</v>
          </cell>
          <cell r="I1301">
            <v>17.46</v>
          </cell>
        </row>
        <row r="1302">
          <cell r="C1302">
            <v>161172</v>
          </cell>
          <cell r="I1302">
            <v>9</v>
          </cell>
        </row>
        <row r="1303">
          <cell r="C1303">
            <v>161172</v>
          </cell>
          <cell r="I1303">
            <v>9</v>
          </cell>
        </row>
        <row r="1304">
          <cell r="C1304">
            <v>161185</v>
          </cell>
          <cell r="I1304">
            <v>1</v>
          </cell>
        </row>
        <row r="1305">
          <cell r="C1305">
            <v>161242</v>
          </cell>
          <cell r="I1305">
            <v>50</v>
          </cell>
        </row>
        <row r="1306">
          <cell r="C1306">
            <v>161328</v>
          </cell>
          <cell r="I1306">
            <v>50</v>
          </cell>
        </row>
        <row r="1307">
          <cell r="C1307">
            <v>161390</v>
          </cell>
          <cell r="I1307">
            <v>9</v>
          </cell>
        </row>
        <row r="1308">
          <cell r="C1308">
            <v>161394</v>
          </cell>
          <cell r="I1308">
            <v>19.78</v>
          </cell>
        </row>
        <row r="1309">
          <cell r="C1309">
            <v>161396</v>
          </cell>
          <cell r="I1309">
            <v>19.559999999999999</v>
          </cell>
        </row>
        <row r="1310">
          <cell r="C1310">
            <v>161399</v>
          </cell>
          <cell r="I1310">
            <v>16.3</v>
          </cell>
        </row>
        <row r="1311">
          <cell r="C1311">
            <v>161399</v>
          </cell>
          <cell r="I1311">
            <v>16.3</v>
          </cell>
        </row>
        <row r="1312">
          <cell r="C1312">
            <v>161400</v>
          </cell>
          <cell r="I1312">
            <v>18</v>
          </cell>
        </row>
        <row r="1313">
          <cell r="C1313">
            <v>161405</v>
          </cell>
          <cell r="I1313">
            <v>50</v>
          </cell>
        </row>
        <row r="1314">
          <cell r="C1314">
            <v>161407</v>
          </cell>
          <cell r="I1314">
            <v>17.274999999999999</v>
          </cell>
        </row>
        <row r="1315">
          <cell r="C1315">
            <v>161408</v>
          </cell>
          <cell r="I1315">
            <v>179.66</v>
          </cell>
        </row>
        <row r="1316">
          <cell r="C1316">
            <v>161610</v>
          </cell>
          <cell r="I1316">
            <v>16.36</v>
          </cell>
        </row>
        <row r="1317">
          <cell r="C1317">
            <v>161610</v>
          </cell>
          <cell r="I1317">
            <v>16.36</v>
          </cell>
        </row>
        <row r="1318">
          <cell r="C1318">
            <v>161611</v>
          </cell>
          <cell r="I1318">
            <v>17.295000000000002</v>
          </cell>
        </row>
        <row r="1319">
          <cell r="C1319">
            <v>161611</v>
          </cell>
          <cell r="I1319">
            <v>17.295000000000002</v>
          </cell>
        </row>
        <row r="1320">
          <cell r="C1320">
            <v>161644</v>
          </cell>
          <cell r="I1320">
            <v>21.82</v>
          </cell>
        </row>
        <row r="1321">
          <cell r="C1321">
            <v>161649</v>
          </cell>
          <cell r="I1321">
            <v>15.33</v>
          </cell>
        </row>
        <row r="1322">
          <cell r="C1322">
            <v>161653</v>
          </cell>
          <cell r="I1322">
            <v>19.18</v>
          </cell>
        </row>
        <row r="1323">
          <cell r="C1323">
            <v>161654</v>
          </cell>
          <cell r="I1323">
            <v>21.695</v>
          </cell>
        </row>
        <row r="1324">
          <cell r="C1324">
            <v>161846</v>
          </cell>
          <cell r="I1324">
            <v>180</v>
          </cell>
        </row>
        <row r="1325">
          <cell r="C1325">
            <v>161846</v>
          </cell>
          <cell r="I1325">
            <v>180</v>
          </cell>
        </row>
        <row r="1326">
          <cell r="C1326">
            <v>161848</v>
          </cell>
          <cell r="I1326">
            <v>180</v>
          </cell>
        </row>
        <row r="1327">
          <cell r="C1327">
            <v>161849</v>
          </cell>
          <cell r="I1327">
            <v>180</v>
          </cell>
        </row>
        <row r="1328">
          <cell r="C1328">
            <v>162080</v>
          </cell>
          <cell r="I1328">
            <v>15</v>
          </cell>
        </row>
        <row r="1329">
          <cell r="C1329">
            <v>162118</v>
          </cell>
          <cell r="I1329">
            <v>17.45</v>
          </cell>
        </row>
        <row r="1330">
          <cell r="C1330">
            <v>162118</v>
          </cell>
          <cell r="I1330">
            <v>17.45</v>
          </cell>
        </row>
        <row r="1331">
          <cell r="C1331">
            <v>162118</v>
          </cell>
          <cell r="I1331">
            <v>17.45</v>
          </cell>
        </row>
        <row r="1332">
          <cell r="C1332">
            <v>162120</v>
          </cell>
          <cell r="I1332">
            <v>17.600000000000001</v>
          </cell>
        </row>
        <row r="1333">
          <cell r="C1333">
            <v>162120</v>
          </cell>
          <cell r="I1333">
            <v>17.600000000000001</v>
          </cell>
        </row>
        <row r="1334">
          <cell r="C1334">
            <v>162121</v>
          </cell>
          <cell r="I1334">
            <v>183.87200000000001</v>
          </cell>
        </row>
        <row r="1335">
          <cell r="C1335">
            <v>162122</v>
          </cell>
          <cell r="I1335">
            <v>17.68</v>
          </cell>
        </row>
        <row r="1336">
          <cell r="C1336">
            <v>162122</v>
          </cell>
          <cell r="I1336">
            <v>17.68</v>
          </cell>
        </row>
        <row r="1337">
          <cell r="C1337">
            <v>162124</v>
          </cell>
          <cell r="I1337">
            <v>183.4</v>
          </cell>
        </row>
        <row r="1338">
          <cell r="C1338">
            <v>162124</v>
          </cell>
          <cell r="I1338">
            <v>183.4</v>
          </cell>
        </row>
        <row r="1339">
          <cell r="C1339">
            <v>162125</v>
          </cell>
          <cell r="I1339">
            <v>17.635000000000002</v>
          </cell>
        </row>
        <row r="1340">
          <cell r="C1340">
            <v>162126</v>
          </cell>
          <cell r="I1340">
            <v>184.91</v>
          </cell>
        </row>
        <row r="1341">
          <cell r="C1341">
            <v>162127</v>
          </cell>
          <cell r="I1341">
            <v>17.78</v>
          </cell>
        </row>
        <row r="1342">
          <cell r="C1342">
            <v>162127</v>
          </cell>
          <cell r="I1342">
            <v>17.78</v>
          </cell>
        </row>
        <row r="1343">
          <cell r="C1343">
            <v>162420</v>
          </cell>
          <cell r="I1343">
            <v>179.05</v>
          </cell>
        </row>
        <row r="1344">
          <cell r="C1344">
            <v>162423</v>
          </cell>
          <cell r="I1344">
            <v>180.75</v>
          </cell>
        </row>
        <row r="1345">
          <cell r="C1345">
            <v>162502</v>
          </cell>
          <cell r="I1345">
            <v>179.96</v>
          </cell>
        </row>
        <row r="1346">
          <cell r="C1346">
            <v>162930</v>
          </cell>
          <cell r="I1346">
            <v>15</v>
          </cell>
        </row>
        <row r="1347">
          <cell r="C1347">
            <v>162950</v>
          </cell>
          <cell r="I1347">
            <v>180</v>
          </cell>
        </row>
        <row r="1348">
          <cell r="C1348">
            <v>162959</v>
          </cell>
          <cell r="I1348">
            <v>15</v>
          </cell>
        </row>
        <row r="1349">
          <cell r="C1349">
            <v>162960</v>
          </cell>
          <cell r="I1349">
            <v>15</v>
          </cell>
        </row>
        <row r="1350">
          <cell r="C1350">
            <v>162962</v>
          </cell>
          <cell r="I1350">
            <v>15</v>
          </cell>
        </row>
        <row r="1351">
          <cell r="C1351">
            <v>162963</v>
          </cell>
          <cell r="I1351">
            <v>180</v>
          </cell>
        </row>
        <row r="1352">
          <cell r="C1352">
            <v>162966</v>
          </cell>
          <cell r="I1352">
            <v>15</v>
          </cell>
        </row>
        <row r="1353">
          <cell r="C1353">
            <v>163279</v>
          </cell>
          <cell r="I1353">
            <v>18.335000000000001</v>
          </cell>
        </row>
        <row r="1354">
          <cell r="C1354">
            <v>163313</v>
          </cell>
          <cell r="I1354">
            <v>1</v>
          </cell>
        </row>
        <row r="1355">
          <cell r="C1355">
            <v>163320</v>
          </cell>
          <cell r="I1355">
            <v>188.81</v>
          </cell>
        </row>
        <row r="1356">
          <cell r="C1356">
            <v>163320</v>
          </cell>
          <cell r="I1356">
            <v>188.81</v>
          </cell>
        </row>
        <row r="1357">
          <cell r="C1357">
            <v>163321</v>
          </cell>
          <cell r="I1357">
            <v>18.155000000000001</v>
          </cell>
        </row>
        <row r="1358">
          <cell r="C1358">
            <v>163322</v>
          </cell>
          <cell r="I1358">
            <v>1</v>
          </cell>
        </row>
        <row r="1359">
          <cell r="C1359">
            <v>163330</v>
          </cell>
          <cell r="I1359">
            <v>190.68</v>
          </cell>
        </row>
        <row r="1360">
          <cell r="C1360">
            <v>163330</v>
          </cell>
          <cell r="I1360">
            <v>190.68</v>
          </cell>
        </row>
        <row r="1361">
          <cell r="C1361">
            <v>163330</v>
          </cell>
          <cell r="I1361">
            <v>190.68</v>
          </cell>
        </row>
        <row r="1362">
          <cell r="C1362">
            <v>163332</v>
          </cell>
          <cell r="I1362">
            <v>18.414999999999999</v>
          </cell>
        </row>
        <row r="1363">
          <cell r="C1363">
            <v>163332</v>
          </cell>
          <cell r="I1363">
            <v>18.414999999999999</v>
          </cell>
        </row>
        <row r="1364">
          <cell r="C1364">
            <v>163333</v>
          </cell>
          <cell r="I1364">
            <v>191.52</v>
          </cell>
        </row>
        <row r="1365">
          <cell r="C1365">
            <v>163333</v>
          </cell>
          <cell r="I1365">
            <v>191.52</v>
          </cell>
        </row>
        <row r="1366">
          <cell r="C1366">
            <v>163334</v>
          </cell>
          <cell r="I1366">
            <v>920.8</v>
          </cell>
        </row>
        <row r="1367">
          <cell r="C1367">
            <v>163696</v>
          </cell>
          <cell r="I1367">
            <v>1</v>
          </cell>
        </row>
        <row r="1368">
          <cell r="C1368">
            <v>163697</v>
          </cell>
          <cell r="I1368">
            <v>1</v>
          </cell>
        </row>
        <row r="1369">
          <cell r="C1369">
            <v>163704</v>
          </cell>
          <cell r="I1369">
            <v>1</v>
          </cell>
        </row>
        <row r="1370">
          <cell r="C1370">
            <v>163705</v>
          </cell>
          <cell r="I1370">
            <v>1</v>
          </cell>
        </row>
        <row r="1371">
          <cell r="C1371">
            <v>163706</v>
          </cell>
          <cell r="I1371">
            <v>1</v>
          </cell>
        </row>
        <row r="1372">
          <cell r="C1372">
            <v>163707</v>
          </cell>
          <cell r="I1372">
            <v>1</v>
          </cell>
        </row>
        <row r="1373">
          <cell r="C1373">
            <v>163709</v>
          </cell>
          <cell r="I1373">
            <v>1</v>
          </cell>
        </row>
        <row r="1374">
          <cell r="C1374">
            <v>163713</v>
          </cell>
          <cell r="I1374">
            <v>1</v>
          </cell>
        </row>
        <row r="1375">
          <cell r="C1375">
            <v>163714</v>
          </cell>
          <cell r="I1375">
            <v>1</v>
          </cell>
        </row>
        <row r="1376">
          <cell r="C1376">
            <v>163715</v>
          </cell>
          <cell r="I1376">
            <v>1</v>
          </cell>
        </row>
        <row r="1377">
          <cell r="C1377">
            <v>163736</v>
          </cell>
          <cell r="I1377">
            <v>17.7</v>
          </cell>
        </row>
        <row r="1378">
          <cell r="C1378">
            <v>163736</v>
          </cell>
          <cell r="I1378">
            <v>17.7</v>
          </cell>
        </row>
        <row r="1379">
          <cell r="C1379">
            <v>163736</v>
          </cell>
          <cell r="I1379">
            <v>17.7</v>
          </cell>
        </row>
        <row r="1380">
          <cell r="C1380">
            <v>163745</v>
          </cell>
          <cell r="I1380">
            <v>17.48</v>
          </cell>
        </row>
        <row r="1381">
          <cell r="C1381">
            <v>163745</v>
          </cell>
          <cell r="I1381">
            <v>17.48</v>
          </cell>
        </row>
        <row r="1382">
          <cell r="C1382">
            <v>163745</v>
          </cell>
          <cell r="I1382">
            <v>17.48</v>
          </cell>
        </row>
        <row r="1383">
          <cell r="C1383">
            <v>163750</v>
          </cell>
          <cell r="I1383">
            <v>17.62</v>
          </cell>
        </row>
        <row r="1384">
          <cell r="C1384">
            <v>163755</v>
          </cell>
          <cell r="I1384">
            <v>17.739999999999998</v>
          </cell>
        </row>
        <row r="1385">
          <cell r="C1385">
            <v>163755</v>
          </cell>
          <cell r="I1385">
            <v>17.739999999999998</v>
          </cell>
        </row>
        <row r="1386">
          <cell r="C1386">
            <v>163755</v>
          </cell>
          <cell r="I1386">
            <v>17.739999999999998</v>
          </cell>
        </row>
        <row r="1387">
          <cell r="C1387">
            <v>163760</v>
          </cell>
          <cell r="I1387">
            <v>17.86</v>
          </cell>
        </row>
        <row r="1388">
          <cell r="C1388">
            <v>163760</v>
          </cell>
          <cell r="I1388">
            <v>17.86</v>
          </cell>
        </row>
        <row r="1389">
          <cell r="C1389">
            <v>163760</v>
          </cell>
          <cell r="I1389">
            <v>17.86</v>
          </cell>
        </row>
        <row r="1390">
          <cell r="C1390">
            <v>163764</v>
          </cell>
          <cell r="I1390">
            <v>17.96</v>
          </cell>
        </row>
        <row r="1391">
          <cell r="C1391">
            <v>163764</v>
          </cell>
          <cell r="I1391">
            <v>17.96</v>
          </cell>
        </row>
        <row r="1392">
          <cell r="C1392">
            <v>163764</v>
          </cell>
          <cell r="I1392">
            <v>17.96</v>
          </cell>
        </row>
        <row r="1393">
          <cell r="C1393">
            <v>163769</v>
          </cell>
          <cell r="I1393">
            <v>17.96</v>
          </cell>
        </row>
        <row r="1394">
          <cell r="C1394">
            <v>163769</v>
          </cell>
          <cell r="I1394">
            <v>17.96</v>
          </cell>
        </row>
        <row r="1395">
          <cell r="C1395">
            <v>163769</v>
          </cell>
          <cell r="I1395">
            <v>17.96</v>
          </cell>
        </row>
        <row r="1396">
          <cell r="C1396">
            <v>163786</v>
          </cell>
          <cell r="I1396">
            <v>17.54</v>
          </cell>
        </row>
        <row r="1397">
          <cell r="C1397">
            <v>163786</v>
          </cell>
          <cell r="I1397">
            <v>17.54</v>
          </cell>
        </row>
        <row r="1398">
          <cell r="C1398">
            <v>163786</v>
          </cell>
          <cell r="I1398">
            <v>17.54</v>
          </cell>
        </row>
        <row r="1399">
          <cell r="C1399">
            <v>163792</v>
          </cell>
          <cell r="I1399">
            <v>17.68</v>
          </cell>
        </row>
        <row r="1400">
          <cell r="C1400">
            <v>163792</v>
          </cell>
          <cell r="I1400">
            <v>17.68</v>
          </cell>
        </row>
        <row r="1401">
          <cell r="C1401">
            <v>163792</v>
          </cell>
          <cell r="I1401">
            <v>17.68</v>
          </cell>
        </row>
        <row r="1402">
          <cell r="C1402">
            <v>163797</v>
          </cell>
          <cell r="I1402">
            <v>16.914999999999999</v>
          </cell>
        </row>
        <row r="1403">
          <cell r="C1403">
            <v>163797</v>
          </cell>
          <cell r="I1403">
            <v>16.914999999999999</v>
          </cell>
        </row>
        <row r="1404">
          <cell r="C1404">
            <v>163797</v>
          </cell>
          <cell r="I1404">
            <v>16.914999999999999</v>
          </cell>
        </row>
        <row r="1405">
          <cell r="C1405">
            <v>163802</v>
          </cell>
          <cell r="I1405">
            <v>17.12</v>
          </cell>
        </row>
        <row r="1406">
          <cell r="C1406">
            <v>163802</v>
          </cell>
          <cell r="I1406">
            <v>17.12</v>
          </cell>
        </row>
        <row r="1407">
          <cell r="C1407">
            <v>163802</v>
          </cell>
          <cell r="I1407">
            <v>17.12</v>
          </cell>
        </row>
        <row r="1408">
          <cell r="C1408">
            <v>163807</v>
          </cell>
          <cell r="I1408">
            <v>17.28</v>
          </cell>
        </row>
        <row r="1409">
          <cell r="C1409">
            <v>163807</v>
          </cell>
          <cell r="I1409">
            <v>17.28</v>
          </cell>
        </row>
        <row r="1410">
          <cell r="C1410">
            <v>163807</v>
          </cell>
          <cell r="I1410">
            <v>17.28</v>
          </cell>
        </row>
        <row r="1411">
          <cell r="C1411">
            <v>163812</v>
          </cell>
          <cell r="I1411">
            <v>17.399999999999999</v>
          </cell>
        </row>
        <row r="1412">
          <cell r="C1412">
            <v>163812</v>
          </cell>
          <cell r="I1412">
            <v>17.399999999999999</v>
          </cell>
        </row>
        <row r="1413">
          <cell r="C1413">
            <v>163812</v>
          </cell>
          <cell r="I1413">
            <v>17.399999999999999</v>
          </cell>
        </row>
        <row r="1414">
          <cell r="C1414">
            <v>163821</v>
          </cell>
          <cell r="I1414">
            <v>16.98</v>
          </cell>
        </row>
        <row r="1415">
          <cell r="C1415">
            <v>163821</v>
          </cell>
          <cell r="I1415">
            <v>16.98</v>
          </cell>
        </row>
        <row r="1416">
          <cell r="C1416">
            <v>163822</v>
          </cell>
          <cell r="I1416">
            <v>176.59</v>
          </cell>
        </row>
        <row r="1417">
          <cell r="C1417">
            <v>163860</v>
          </cell>
          <cell r="I1417">
            <v>876</v>
          </cell>
        </row>
        <row r="1418">
          <cell r="C1418">
            <v>163860</v>
          </cell>
          <cell r="I1418">
            <v>876</v>
          </cell>
        </row>
        <row r="1419">
          <cell r="C1419">
            <v>163861</v>
          </cell>
          <cell r="I1419">
            <v>15.768000000000001</v>
          </cell>
        </row>
        <row r="1420">
          <cell r="C1420">
            <v>163861</v>
          </cell>
          <cell r="I1420">
            <v>15.768000000000001</v>
          </cell>
        </row>
        <row r="1421">
          <cell r="C1421">
            <v>163863</v>
          </cell>
          <cell r="I1421">
            <v>17.52</v>
          </cell>
        </row>
        <row r="1422">
          <cell r="C1422">
            <v>163863</v>
          </cell>
          <cell r="I1422">
            <v>17.52</v>
          </cell>
        </row>
        <row r="1423">
          <cell r="C1423">
            <v>163864</v>
          </cell>
          <cell r="I1423">
            <v>13.035</v>
          </cell>
        </row>
        <row r="1424">
          <cell r="C1424">
            <v>163864</v>
          </cell>
          <cell r="I1424">
            <v>13.035</v>
          </cell>
        </row>
        <row r="1425">
          <cell r="C1425">
            <v>163866</v>
          </cell>
          <cell r="I1425">
            <v>1</v>
          </cell>
        </row>
        <row r="1426">
          <cell r="C1426">
            <v>163868</v>
          </cell>
          <cell r="I1426">
            <v>1</v>
          </cell>
        </row>
        <row r="1427">
          <cell r="C1427">
            <v>164111</v>
          </cell>
          <cell r="I1427">
            <v>170.51</v>
          </cell>
        </row>
        <row r="1428">
          <cell r="C1428">
            <v>164120</v>
          </cell>
          <cell r="I1428">
            <v>3.2290000000000001</v>
          </cell>
        </row>
        <row r="1429">
          <cell r="C1429">
            <v>164120</v>
          </cell>
          <cell r="I1429">
            <v>3.2290000000000001</v>
          </cell>
        </row>
        <row r="1430">
          <cell r="C1430">
            <v>164122</v>
          </cell>
          <cell r="I1430">
            <v>3.2290000000000001</v>
          </cell>
        </row>
        <row r="1431">
          <cell r="C1431">
            <v>164122</v>
          </cell>
          <cell r="I1431">
            <v>3.2290000000000001</v>
          </cell>
        </row>
        <row r="1432">
          <cell r="C1432">
            <v>164126</v>
          </cell>
          <cell r="I1432">
            <v>15.52</v>
          </cell>
        </row>
        <row r="1433">
          <cell r="C1433">
            <v>164126</v>
          </cell>
          <cell r="I1433">
            <v>15.52</v>
          </cell>
        </row>
        <row r="1434">
          <cell r="C1434">
            <v>164128</v>
          </cell>
          <cell r="I1434">
            <v>17.239999999999998</v>
          </cell>
        </row>
        <row r="1435">
          <cell r="C1435">
            <v>164128</v>
          </cell>
          <cell r="I1435">
            <v>17.239999999999998</v>
          </cell>
        </row>
        <row r="1436">
          <cell r="C1436">
            <v>164381</v>
          </cell>
          <cell r="I1436">
            <v>199</v>
          </cell>
        </row>
        <row r="1437">
          <cell r="C1437">
            <v>164381</v>
          </cell>
          <cell r="I1437">
            <v>199</v>
          </cell>
        </row>
        <row r="1438">
          <cell r="C1438">
            <v>164504</v>
          </cell>
          <cell r="I1438">
            <v>220.22</v>
          </cell>
        </row>
        <row r="1439">
          <cell r="C1439">
            <v>164510</v>
          </cell>
          <cell r="I1439">
            <v>183.82</v>
          </cell>
        </row>
        <row r="1440">
          <cell r="C1440">
            <v>164510</v>
          </cell>
          <cell r="I1440">
            <v>183.82</v>
          </cell>
        </row>
        <row r="1441">
          <cell r="C1441">
            <v>164510</v>
          </cell>
          <cell r="I1441">
            <v>183.82</v>
          </cell>
        </row>
        <row r="1442">
          <cell r="C1442">
            <v>164548</v>
          </cell>
          <cell r="I1442">
            <v>13.17</v>
          </cell>
        </row>
        <row r="1443">
          <cell r="C1443">
            <v>164556</v>
          </cell>
          <cell r="I1443">
            <v>13.275</v>
          </cell>
        </row>
        <row r="1444">
          <cell r="C1444">
            <v>164570</v>
          </cell>
          <cell r="I1444">
            <v>175.76</v>
          </cell>
        </row>
        <row r="1445">
          <cell r="C1445">
            <v>164570</v>
          </cell>
          <cell r="I1445">
            <v>175.76</v>
          </cell>
        </row>
        <row r="1446">
          <cell r="C1446">
            <v>164571</v>
          </cell>
          <cell r="I1446">
            <v>16.895</v>
          </cell>
        </row>
        <row r="1447">
          <cell r="C1447">
            <v>164578</v>
          </cell>
          <cell r="I1447">
            <v>170</v>
          </cell>
        </row>
        <row r="1448">
          <cell r="C1448">
            <v>164604</v>
          </cell>
          <cell r="I1448">
            <v>179.71</v>
          </cell>
        </row>
        <row r="1449">
          <cell r="C1449">
            <v>164689</v>
          </cell>
          <cell r="I1449">
            <v>180</v>
          </cell>
        </row>
        <row r="1450">
          <cell r="C1450">
            <v>164702</v>
          </cell>
          <cell r="I1450">
            <v>17.079999999999998</v>
          </cell>
        </row>
        <row r="1451">
          <cell r="C1451">
            <v>164702</v>
          </cell>
          <cell r="I1451">
            <v>17.079999999999998</v>
          </cell>
        </row>
        <row r="1452">
          <cell r="C1452">
            <v>164702</v>
          </cell>
          <cell r="I1452">
            <v>17.079999999999998</v>
          </cell>
        </row>
        <row r="1453">
          <cell r="C1453">
            <v>164710</v>
          </cell>
          <cell r="I1453">
            <v>182.42</v>
          </cell>
        </row>
        <row r="1454">
          <cell r="C1454">
            <v>164715</v>
          </cell>
          <cell r="I1454">
            <v>17.239999999999998</v>
          </cell>
        </row>
        <row r="1455">
          <cell r="C1455">
            <v>164715</v>
          </cell>
          <cell r="I1455">
            <v>17.239999999999998</v>
          </cell>
        </row>
        <row r="1456">
          <cell r="C1456">
            <v>164716</v>
          </cell>
          <cell r="I1456">
            <v>1</v>
          </cell>
        </row>
        <row r="1457">
          <cell r="C1457">
            <v>164759</v>
          </cell>
          <cell r="I1457">
            <v>1</v>
          </cell>
        </row>
        <row r="1458">
          <cell r="C1458">
            <v>164820</v>
          </cell>
          <cell r="I1458">
            <v>15</v>
          </cell>
        </row>
        <row r="1459">
          <cell r="C1459">
            <v>164852</v>
          </cell>
          <cell r="I1459">
            <v>18</v>
          </cell>
        </row>
        <row r="1460">
          <cell r="C1460">
            <v>164856</v>
          </cell>
          <cell r="I1460">
            <v>177.42</v>
          </cell>
        </row>
        <row r="1461">
          <cell r="C1461">
            <v>164857</v>
          </cell>
          <cell r="I1461">
            <v>17.059999999999999</v>
          </cell>
        </row>
        <row r="1462">
          <cell r="C1462">
            <v>164862</v>
          </cell>
          <cell r="I1462">
            <v>12.705</v>
          </cell>
        </row>
        <row r="1463">
          <cell r="C1463">
            <v>164906</v>
          </cell>
          <cell r="I1463">
            <v>12</v>
          </cell>
        </row>
        <row r="1464">
          <cell r="C1464">
            <v>164922</v>
          </cell>
          <cell r="I1464">
            <v>17.14</v>
          </cell>
        </row>
        <row r="1465">
          <cell r="C1465">
            <v>164922</v>
          </cell>
          <cell r="I1465">
            <v>17.14</v>
          </cell>
        </row>
        <row r="1466">
          <cell r="C1466">
            <v>164924</v>
          </cell>
          <cell r="I1466">
            <v>20.94</v>
          </cell>
        </row>
        <row r="1467">
          <cell r="C1467">
            <v>164924</v>
          </cell>
          <cell r="I1467">
            <v>20.94</v>
          </cell>
        </row>
        <row r="1468">
          <cell r="C1468">
            <v>164969</v>
          </cell>
          <cell r="I1468">
            <v>15.907999999999999</v>
          </cell>
        </row>
        <row r="1469">
          <cell r="C1469">
            <v>165104</v>
          </cell>
          <cell r="I1469">
            <v>15.904999999999999</v>
          </cell>
        </row>
        <row r="1470">
          <cell r="C1470">
            <v>165104</v>
          </cell>
          <cell r="I1470">
            <v>15.904999999999999</v>
          </cell>
        </row>
        <row r="1471">
          <cell r="C1471">
            <v>165106</v>
          </cell>
          <cell r="I1471">
            <v>17.672000000000001</v>
          </cell>
        </row>
        <row r="1472">
          <cell r="C1472">
            <v>165106</v>
          </cell>
          <cell r="I1472">
            <v>17.672000000000001</v>
          </cell>
        </row>
        <row r="1473">
          <cell r="C1473">
            <v>165632</v>
          </cell>
          <cell r="I1473">
            <v>180</v>
          </cell>
        </row>
        <row r="1474">
          <cell r="C1474">
            <v>165870</v>
          </cell>
          <cell r="I1474">
            <v>17.239999999999998</v>
          </cell>
        </row>
        <row r="1475">
          <cell r="C1475">
            <v>165870</v>
          </cell>
          <cell r="I1475">
            <v>17.239999999999998</v>
          </cell>
        </row>
        <row r="1476">
          <cell r="C1476">
            <v>165872</v>
          </cell>
          <cell r="I1476">
            <v>21.55</v>
          </cell>
        </row>
        <row r="1477">
          <cell r="C1477">
            <v>165872</v>
          </cell>
          <cell r="I1477">
            <v>21.55</v>
          </cell>
        </row>
        <row r="1478">
          <cell r="C1478">
            <v>165879</v>
          </cell>
          <cell r="I1478">
            <v>17.34</v>
          </cell>
        </row>
        <row r="1479">
          <cell r="C1479">
            <v>165879</v>
          </cell>
          <cell r="I1479">
            <v>17.34</v>
          </cell>
        </row>
        <row r="1480">
          <cell r="C1480">
            <v>165886</v>
          </cell>
          <cell r="I1480">
            <v>17</v>
          </cell>
        </row>
        <row r="1481">
          <cell r="C1481">
            <v>165909</v>
          </cell>
          <cell r="I1481">
            <v>16.78</v>
          </cell>
        </row>
        <row r="1482">
          <cell r="C1482">
            <v>165909</v>
          </cell>
          <cell r="I1482">
            <v>16.78</v>
          </cell>
        </row>
        <row r="1483">
          <cell r="C1483">
            <v>165910</v>
          </cell>
          <cell r="I1483">
            <v>16.84</v>
          </cell>
        </row>
        <row r="1484">
          <cell r="C1484">
            <v>165910</v>
          </cell>
          <cell r="I1484">
            <v>16.84</v>
          </cell>
        </row>
        <row r="1485">
          <cell r="C1485">
            <v>165920</v>
          </cell>
          <cell r="I1485">
            <v>17.34</v>
          </cell>
        </row>
        <row r="1486">
          <cell r="C1486">
            <v>165920</v>
          </cell>
          <cell r="I1486">
            <v>17.34</v>
          </cell>
        </row>
        <row r="1487">
          <cell r="C1487">
            <v>165921</v>
          </cell>
          <cell r="I1487">
            <v>19.14</v>
          </cell>
        </row>
        <row r="1488">
          <cell r="C1488">
            <v>165921</v>
          </cell>
          <cell r="I1488">
            <v>19.14</v>
          </cell>
        </row>
        <row r="1489">
          <cell r="C1489">
            <v>165921</v>
          </cell>
          <cell r="I1489">
            <v>19.14</v>
          </cell>
        </row>
        <row r="1490">
          <cell r="C1490">
            <v>165922</v>
          </cell>
          <cell r="I1490">
            <v>19.18</v>
          </cell>
        </row>
        <row r="1491">
          <cell r="C1491">
            <v>165922</v>
          </cell>
          <cell r="I1491">
            <v>19.18</v>
          </cell>
        </row>
        <row r="1492">
          <cell r="C1492">
            <v>165922</v>
          </cell>
          <cell r="I1492">
            <v>19.18</v>
          </cell>
        </row>
        <row r="1493">
          <cell r="C1493">
            <v>165923</v>
          </cell>
          <cell r="I1493">
            <v>17.739999999999998</v>
          </cell>
        </row>
        <row r="1494">
          <cell r="C1494">
            <v>165923</v>
          </cell>
          <cell r="I1494">
            <v>17.739999999999998</v>
          </cell>
        </row>
        <row r="1495">
          <cell r="C1495">
            <v>165924</v>
          </cell>
          <cell r="I1495">
            <v>17.04</v>
          </cell>
        </row>
        <row r="1496">
          <cell r="C1496">
            <v>165924</v>
          </cell>
          <cell r="I1496">
            <v>17.04</v>
          </cell>
        </row>
        <row r="1497">
          <cell r="C1497">
            <v>165924</v>
          </cell>
          <cell r="I1497">
            <v>17.04</v>
          </cell>
        </row>
        <row r="1498">
          <cell r="C1498">
            <v>165928</v>
          </cell>
          <cell r="I1498">
            <v>187.2</v>
          </cell>
        </row>
        <row r="1499">
          <cell r="C1499">
            <v>165997</v>
          </cell>
          <cell r="I1499">
            <v>15.728</v>
          </cell>
        </row>
        <row r="1500">
          <cell r="C1500">
            <v>165997</v>
          </cell>
          <cell r="I1500">
            <v>15.728</v>
          </cell>
        </row>
        <row r="1501">
          <cell r="C1501">
            <v>166008</v>
          </cell>
          <cell r="I1501">
            <v>1</v>
          </cell>
        </row>
        <row r="1502">
          <cell r="C1502">
            <v>166013</v>
          </cell>
          <cell r="I1502">
            <v>185.12</v>
          </cell>
        </row>
        <row r="1503">
          <cell r="C1503">
            <v>166032</v>
          </cell>
          <cell r="I1503">
            <v>12</v>
          </cell>
        </row>
        <row r="1504">
          <cell r="C1504">
            <v>166034</v>
          </cell>
          <cell r="I1504">
            <v>20</v>
          </cell>
        </row>
        <row r="1505">
          <cell r="C1505">
            <v>166038</v>
          </cell>
          <cell r="I1505">
            <v>12</v>
          </cell>
        </row>
        <row r="1506">
          <cell r="C1506">
            <v>166040</v>
          </cell>
          <cell r="I1506">
            <v>20</v>
          </cell>
        </row>
        <row r="1507">
          <cell r="C1507">
            <v>166044</v>
          </cell>
          <cell r="I1507">
            <v>12</v>
          </cell>
        </row>
        <row r="1508">
          <cell r="C1508">
            <v>166046</v>
          </cell>
          <cell r="I1508">
            <v>20</v>
          </cell>
        </row>
        <row r="1509">
          <cell r="C1509">
            <v>166049</v>
          </cell>
          <cell r="I1509">
            <v>15.587999999999999</v>
          </cell>
        </row>
        <row r="1510">
          <cell r="C1510">
            <v>166131</v>
          </cell>
          <cell r="I1510">
            <v>194.22</v>
          </cell>
        </row>
        <row r="1511">
          <cell r="C1511">
            <v>166153</v>
          </cell>
          <cell r="I1511">
            <v>865</v>
          </cell>
        </row>
        <row r="1512">
          <cell r="C1512">
            <v>166153</v>
          </cell>
          <cell r="I1512">
            <v>865</v>
          </cell>
        </row>
        <row r="1513">
          <cell r="C1513">
            <v>166153</v>
          </cell>
          <cell r="I1513">
            <v>865</v>
          </cell>
        </row>
        <row r="1514">
          <cell r="C1514">
            <v>166154</v>
          </cell>
          <cell r="I1514">
            <v>15.228</v>
          </cell>
        </row>
        <row r="1515">
          <cell r="C1515">
            <v>166154</v>
          </cell>
          <cell r="I1515">
            <v>15.228</v>
          </cell>
        </row>
        <row r="1516">
          <cell r="C1516">
            <v>166181</v>
          </cell>
          <cell r="I1516">
            <v>16.975000000000001</v>
          </cell>
        </row>
        <row r="1517">
          <cell r="C1517">
            <v>166205</v>
          </cell>
          <cell r="I1517">
            <v>21.02</v>
          </cell>
        </row>
        <row r="1518">
          <cell r="C1518">
            <v>166205</v>
          </cell>
          <cell r="I1518">
            <v>21.02</v>
          </cell>
        </row>
        <row r="1519">
          <cell r="C1519">
            <v>166211</v>
          </cell>
          <cell r="I1519">
            <v>15.75</v>
          </cell>
        </row>
        <row r="1520">
          <cell r="C1520">
            <v>166213</v>
          </cell>
          <cell r="I1520">
            <v>15.75</v>
          </cell>
        </row>
        <row r="1521">
          <cell r="C1521">
            <v>166218</v>
          </cell>
          <cell r="I1521">
            <v>15.534000000000001</v>
          </cell>
        </row>
        <row r="1522">
          <cell r="C1522">
            <v>166220</v>
          </cell>
          <cell r="I1522">
            <v>15.714</v>
          </cell>
        </row>
        <row r="1523">
          <cell r="C1523">
            <v>166222</v>
          </cell>
          <cell r="I1523">
            <v>14.76</v>
          </cell>
        </row>
        <row r="1524">
          <cell r="C1524">
            <v>166222</v>
          </cell>
          <cell r="I1524">
            <v>14.76</v>
          </cell>
        </row>
        <row r="1525">
          <cell r="C1525">
            <v>166224</v>
          </cell>
          <cell r="I1525">
            <v>14.76</v>
          </cell>
        </row>
        <row r="1526">
          <cell r="C1526">
            <v>166227</v>
          </cell>
          <cell r="I1526">
            <v>16.812000000000001</v>
          </cell>
        </row>
        <row r="1527">
          <cell r="C1527">
            <v>166228</v>
          </cell>
          <cell r="I1527">
            <v>15.516</v>
          </cell>
        </row>
        <row r="1528">
          <cell r="C1528">
            <v>166229</v>
          </cell>
          <cell r="I1528">
            <v>15.516</v>
          </cell>
        </row>
        <row r="1529">
          <cell r="C1529">
            <v>166236</v>
          </cell>
          <cell r="I1529">
            <v>15.875999999999999</v>
          </cell>
        </row>
        <row r="1530">
          <cell r="C1530">
            <v>166245</v>
          </cell>
          <cell r="I1530">
            <v>15.353999999999999</v>
          </cell>
        </row>
        <row r="1531">
          <cell r="C1531">
            <v>166251</v>
          </cell>
          <cell r="I1531">
            <v>15.318</v>
          </cell>
        </row>
        <row r="1532">
          <cell r="C1532">
            <v>166256</v>
          </cell>
          <cell r="I1532">
            <v>15.332000000000001</v>
          </cell>
        </row>
        <row r="1533">
          <cell r="C1533">
            <v>166273</v>
          </cell>
          <cell r="I1533">
            <v>15.548</v>
          </cell>
        </row>
        <row r="1534">
          <cell r="C1534">
            <v>166274</v>
          </cell>
          <cell r="I1534">
            <v>16.178000000000001</v>
          </cell>
        </row>
        <row r="1535">
          <cell r="C1535">
            <v>166276</v>
          </cell>
          <cell r="I1535">
            <v>16.07</v>
          </cell>
        </row>
        <row r="1536">
          <cell r="C1536">
            <v>166277</v>
          </cell>
          <cell r="I1536">
            <v>15.97</v>
          </cell>
        </row>
        <row r="1537">
          <cell r="C1537">
            <v>166305</v>
          </cell>
          <cell r="I1537">
            <v>906.84</v>
          </cell>
        </row>
        <row r="1538">
          <cell r="C1538">
            <v>166319</v>
          </cell>
          <cell r="I1538">
            <v>18.54</v>
          </cell>
        </row>
        <row r="1539">
          <cell r="C1539">
            <v>166319</v>
          </cell>
          <cell r="I1539">
            <v>18.54</v>
          </cell>
        </row>
        <row r="1540">
          <cell r="C1540">
            <v>167010</v>
          </cell>
          <cell r="I1540">
            <v>18.72</v>
          </cell>
        </row>
        <row r="1541">
          <cell r="C1541">
            <v>167010</v>
          </cell>
          <cell r="I1541">
            <v>18.72</v>
          </cell>
        </row>
        <row r="1542">
          <cell r="C1542">
            <v>167012</v>
          </cell>
          <cell r="I1542">
            <v>15.318</v>
          </cell>
        </row>
        <row r="1543">
          <cell r="C1543">
            <v>167012</v>
          </cell>
          <cell r="I1543">
            <v>15.318</v>
          </cell>
        </row>
        <row r="1544">
          <cell r="C1544">
            <v>167040</v>
          </cell>
          <cell r="I1544">
            <v>15.37</v>
          </cell>
        </row>
        <row r="1545">
          <cell r="C1545">
            <v>167040</v>
          </cell>
          <cell r="I1545">
            <v>15.37</v>
          </cell>
        </row>
        <row r="1546">
          <cell r="C1546">
            <v>167043</v>
          </cell>
          <cell r="I1546">
            <v>15.61</v>
          </cell>
        </row>
        <row r="1547">
          <cell r="C1547">
            <v>167043</v>
          </cell>
          <cell r="I1547">
            <v>15.61</v>
          </cell>
        </row>
        <row r="1548">
          <cell r="C1548">
            <v>167044</v>
          </cell>
          <cell r="I1548">
            <v>15.731999999999999</v>
          </cell>
        </row>
        <row r="1549">
          <cell r="C1549">
            <v>167044</v>
          </cell>
          <cell r="I1549">
            <v>15.731999999999999</v>
          </cell>
        </row>
        <row r="1550">
          <cell r="C1550">
            <v>167047</v>
          </cell>
          <cell r="I1550">
            <v>15.55</v>
          </cell>
        </row>
        <row r="1551">
          <cell r="C1551">
            <v>167047</v>
          </cell>
          <cell r="I1551">
            <v>15.55</v>
          </cell>
        </row>
        <row r="1552">
          <cell r="C1552">
            <v>167048</v>
          </cell>
          <cell r="I1552">
            <v>898.92</v>
          </cell>
        </row>
        <row r="1553">
          <cell r="C1553">
            <v>167049</v>
          </cell>
          <cell r="I1553">
            <v>892.98</v>
          </cell>
        </row>
        <row r="1554">
          <cell r="C1554">
            <v>167141</v>
          </cell>
          <cell r="I1554">
            <v>12.929</v>
          </cell>
        </row>
        <row r="1555">
          <cell r="C1555">
            <v>167141</v>
          </cell>
          <cell r="I1555">
            <v>12.929</v>
          </cell>
        </row>
        <row r="1556">
          <cell r="C1556">
            <v>167189</v>
          </cell>
          <cell r="I1556">
            <v>1</v>
          </cell>
        </row>
        <row r="1557">
          <cell r="C1557">
            <v>167247</v>
          </cell>
          <cell r="I1557">
            <v>1</v>
          </cell>
        </row>
        <row r="1558">
          <cell r="C1558">
            <v>167251</v>
          </cell>
          <cell r="I1558">
            <v>1</v>
          </cell>
        </row>
        <row r="1559">
          <cell r="C1559">
            <v>167268</v>
          </cell>
          <cell r="I1559">
            <v>18</v>
          </cell>
        </row>
        <row r="1560">
          <cell r="C1560">
            <v>167268</v>
          </cell>
          <cell r="I1560">
            <v>18</v>
          </cell>
        </row>
        <row r="1561">
          <cell r="C1561">
            <v>167268</v>
          </cell>
          <cell r="I1561">
            <v>18</v>
          </cell>
        </row>
        <row r="1562">
          <cell r="C1562">
            <v>167327</v>
          </cell>
          <cell r="I1562">
            <v>1</v>
          </cell>
        </row>
        <row r="1563">
          <cell r="C1563">
            <v>167363</v>
          </cell>
          <cell r="I1563">
            <v>1</v>
          </cell>
        </row>
        <row r="1564">
          <cell r="C1564">
            <v>167364</v>
          </cell>
          <cell r="I1564">
            <v>15.39</v>
          </cell>
        </row>
        <row r="1565">
          <cell r="C1565">
            <v>167364</v>
          </cell>
          <cell r="I1565">
            <v>15.39</v>
          </cell>
        </row>
        <row r="1566">
          <cell r="C1566">
            <v>167608</v>
          </cell>
          <cell r="I1566">
            <v>188.66</v>
          </cell>
        </row>
        <row r="1567">
          <cell r="C1567">
            <v>167650</v>
          </cell>
          <cell r="I1567">
            <v>17.16</v>
          </cell>
        </row>
        <row r="1568">
          <cell r="C1568">
            <v>167651</v>
          </cell>
          <cell r="I1568">
            <v>17.32</v>
          </cell>
        </row>
        <row r="1569">
          <cell r="C1569">
            <v>167765</v>
          </cell>
          <cell r="I1569">
            <v>176</v>
          </cell>
        </row>
        <row r="1570">
          <cell r="C1570">
            <v>167765</v>
          </cell>
          <cell r="I1570">
            <v>176</v>
          </cell>
        </row>
        <row r="1571">
          <cell r="C1571">
            <v>167765</v>
          </cell>
          <cell r="I1571">
            <v>176</v>
          </cell>
        </row>
        <row r="1572">
          <cell r="C1572">
            <v>167821</v>
          </cell>
          <cell r="I1572">
            <v>1</v>
          </cell>
        </row>
        <row r="1573">
          <cell r="C1573">
            <v>167823</v>
          </cell>
          <cell r="I1573">
            <v>15.368</v>
          </cell>
        </row>
        <row r="1574">
          <cell r="C1574">
            <v>167823</v>
          </cell>
          <cell r="I1574">
            <v>15.368</v>
          </cell>
        </row>
        <row r="1575">
          <cell r="C1575">
            <v>167824</v>
          </cell>
          <cell r="I1575">
            <v>12.807</v>
          </cell>
        </row>
        <row r="1576">
          <cell r="C1576">
            <v>167824</v>
          </cell>
          <cell r="I1576">
            <v>12.807</v>
          </cell>
        </row>
        <row r="1577">
          <cell r="C1577">
            <v>167873</v>
          </cell>
          <cell r="I1577">
            <v>192.14</v>
          </cell>
        </row>
        <row r="1578">
          <cell r="C1578">
            <v>167873</v>
          </cell>
          <cell r="I1578">
            <v>192.14</v>
          </cell>
        </row>
        <row r="1579">
          <cell r="C1579">
            <v>167874</v>
          </cell>
          <cell r="I1579">
            <v>192.14</v>
          </cell>
        </row>
        <row r="1580">
          <cell r="C1580">
            <v>167874</v>
          </cell>
          <cell r="I1580">
            <v>192.14</v>
          </cell>
        </row>
        <row r="1581">
          <cell r="C1581">
            <v>167881</v>
          </cell>
          <cell r="I1581">
            <v>204.2</v>
          </cell>
        </row>
        <row r="1582">
          <cell r="C1582">
            <v>167881</v>
          </cell>
          <cell r="I1582">
            <v>204.2</v>
          </cell>
        </row>
        <row r="1583">
          <cell r="C1583">
            <v>167883</v>
          </cell>
          <cell r="I1583">
            <v>208</v>
          </cell>
        </row>
        <row r="1584">
          <cell r="C1584">
            <v>167883</v>
          </cell>
          <cell r="I1584">
            <v>208</v>
          </cell>
        </row>
        <row r="1585">
          <cell r="C1585">
            <v>167891</v>
          </cell>
          <cell r="I1585">
            <v>17.079999999999998</v>
          </cell>
        </row>
        <row r="1586">
          <cell r="C1586">
            <v>167891</v>
          </cell>
          <cell r="I1586">
            <v>17.079999999999998</v>
          </cell>
        </row>
        <row r="1587">
          <cell r="C1587">
            <v>167893</v>
          </cell>
          <cell r="I1587">
            <v>13.675000000000001</v>
          </cell>
        </row>
        <row r="1588">
          <cell r="C1588">
            <v>167893</v>
          </cell>
          <cell r="I1588">
            <v>13.675000000000001</v>
          </cell>
        </row>
        <row r="1589">
          <cell r="C1589">
            <v>167894</v>
          </cell>
          <cell r="I1589">
            <v>15.385</v>
          </cell>
        </row>
        <row r="1590">
          <cell r="C1590">
            <v>167894</v>
          </cell>
          <cell r="I1590">
            <v>15.385</v>
          </cell>
        </row>
        <row r="1591">
          <cell r="C1591">
            <v>167953</v>
          </cell>
          <cell r="I1591">
            <v>20.02</v>
          </cell>
        </row>
        <row r="1592">
          <cell r="C1592">
            <v>168003</v>
          </cell>
          <cell r="I1592">
            <v>19.010000000000002</v>
          </cell>
        </row>
        <row r="1593">
          <cell r="C1593">
            <v>168003</v>
          </cell>
          <cell r="I1593">
            <v>19.010000000000002</v>
          </cell>
        </row>
        <row r="1594">
          <cell r="C1594">
            <v>168004</v>
          </cell>
          <cell r="I1594">
            <v>16.899999999999999</v>
          </cell>
        </row>
        <row r="1595">
          <cell r="C1595">
            <v>168004</v>
          </cell>
          <cell r="I1595">
            <v>16.899999999999999</v>
          </cell>
        </row>
        <row r="1596">
          <cell r="C1596">
            <v>168069</v>
          </cell>
          <cell r="I1596">
            <v>195.26</v>
          </cell>
        </row>
        <row r="1597">
          <cell r="C1597">
            <v>168517</v>
          </cell>
          <cell r="I1597">
            <v>178.62</v>
          </cell>
        </row>
        <row r="1598">
          <cell r="C1598">
            <v>168778</v>
          </cell>
          <cell r="I1598">
            <v>172.2</v>
          </cell>
        </row>
        <row r="1599">
          <cell r="C1599">
            <v>168817</v>
          </cell>
          <cell r="I1599">
            <v>874.8</v>
          </cell>
        </row>
        <row r="1600">
          <cell r="C1600">
            <v>168817</v>
          </cell>
          <cell r="I1600">
            <v>874.8</v>
          </cell>
        </row>
        <row r="1601">
          <cell r="C1601">
            <v>168819</v>
          </cell>
          <cell r="I1601">
            <v>17.495000000000001</v>
          </cell>
        </row>
        <row r="1602">
          <cell r="C1602">
            <v>168846</v>
          </cell>
          <cell r="I1602">
            <v>181.79</v>
          </cell>
        </row>
        <row r="1603">
          <cell r="C1603">
            <v>168846</v>
          </cell>
          <cell r="I1603">
            <v>181.79</v>
          </cell>
        </row>
        <row r="1604">
          <cell r="C1604">
            <v>168846</v>
          </cell>
          <cell r="I1604">
            <v>181.79</v>
          </cell>
        </row>
        <row r="1605">
          <cell r="C1605">
            <v>168862</v>
          </cell>
          <cell r="I1605">
            <v>1</v>
          </cell>
        </row>
        <row r="1606">
          <cell r="C1606">
            <v>168864</v>
          </cell>
          <cell r="I1606">
            <v>16.245000000000001</v>
          </cell>
        </row>
        <row r="1607">
          <cell r="C1607">
            <v>168864</v>
          </cell>
          <cell r="I1607">
            <v>16.245000000000001</v>
          </cell>
        </row>
        <row r="1608">
          <cell r="C1608">
            <v>169157</v>
          </cell>
          <cell r="I1608">
            <v>1</v>
          </cell>
        </row>
        <row r="1609">
          <cell r="C1609">
            <v>169159</v>
          </cell>
          <cell r="I1609">
            <v>16.085000000000001</v>
          </cell>
        </row>
        <row r="1610">
          <cell r="C1610">
            <v>169159</v>
          </cell>
          <cell r="I1610">
            <v>16.085000000000001</v>
          </cell>
        </row>
        <row r="1611">
          <cell r="C1611">
            <v>169325</v>
          </cell>
          <cell r="I1611">
            <v>17.96</v>
          </cell>
        </row>
        <row r="1612">
          <cell r="C1612">
            <v>169325</v>
          </cell>
          <cell r="I1612">
            <v>17.96</v>
          </cell>
        </row>
        <row r="1613">
          <cell r="C1613">
            <v>169339</v>
          </cell>
          <cell r="I1613">
            <v>195</v>
          </cell>
        </row>
        <row r="1614">
          <cell r="C1614">
            <v>169340</v>
          </cell>
          <cell r="I1614">
            <v>1</v>
          </cell>
        </row>
        <row r="1615">
          <cell r="C1615">
            <v>169343</v>
          </cell>
          <cell r="I1615">
            <v>16.172999999999998</v>
          </cell>
        </row>
        <row r="1616">
          <cell r="C1616">
            <v>169343</v>
          </cell>
          <cell r="I1616">
            <v>16.172999999999998</v>
          </cell>
        </row>
        <row r="1617">
          <cell r="C1617">
            <v>169379</v>
          </cell>
          <cell r="I1617">
            <v>16.506</v>
          </cell>
        </row>
        <row r="1618">
          <cell r="C1618">
            <v>169389</v>
          </cell>
          <cell r="I1618">
            <v>1</v>
          </cell>
        </row>
        <row r="1619">
          <cell r="C1619">
            <v>169901</v>
          </cell>
          <cell r="I1619">
            <v>17.440000000000001</v>
          </cell>
        </row>
        <row r="1620">
          <cell r="C1620">
            <v>169901</v>
          </cell>
          <cell r="I1620">
            <v>17.440000000000001</v>
          </cell>
        </row>
        <row r="1621">
          <cell r="C1621">
            <v>169902</v>
          </cell>
          <cell r="I1621">
            <v>872</v>
          </cell>
        </row>
        <row r="1622">
          <cell r="C1622">
            <v>169902</v>
          </cell>
          <cell r="I1622">
            <v>872</v>
          </cell>
        </row>
        <row r="1623">
          <cell r="C1623">
            <v>169902</v>
          </cell>
          <cell r="I1623">
            <v>872</v>
          </cell>
        </row>
        <row r="1624">
          <cell r="C1624">
            <v>169905</v>
          </cell>
          <cell r="I1624">
            <v>1</v>
          </cell>
        </row>
        <row r="1625">
          <cell r="C1625">
            <v>169906</v>
          </cell>
          <cell r="I1625">
            <v>872.8</v>
          </cell>
        </row>
        <row r="1626">
          <cell r="C1626">
            <v>169906</v>
          </cell>
          <cell r="I1626">
            <v>872.8</v>
          </cell>
        </row>
        <row r="1627">
          <cell r="C1627">
            <v>170284</v>
          </cell>
          <cell r="I1627">
            <v>17.64</v>
          </cell>
        </row>
        <row r="1628">
          <cell r="C1628">
            <v>170286</v>
          </cell>
          <cell r="I1628">
            <v>183.46</v>
          </cell>
        </row>
        <row r="1629">
          <cell r="C1629">
            <v>170286</v>
          </cell>
          <cell r="I1629">
            <v>183.46</v>
          </cell>
        </row>
        <row r="1630">
          <cell r="C1630">
            <v>170287</v>
          </cell>
          <cell r="I1630">
            <v>17.518000000000001</v>
          </cell>
        </row>
        <row r="1631">
          <cell r="C1631">
            <v>170430</v>
          </cell>
          <cell r="I1631">
            <v>17.925999999999998</v>
          </cell>
        </row>
        <row r="1632">
          <cell r="C1632">
            <v>170430</v>
          </cell>
          <cell r="I1632">
            <v>17.925999999999998</v>
          </cell>
        </row>
        <row r="1633">
          <cell r="C1633">
            <v>170431</v>
          </cell>
          <cell r="I1633">
            <v>896.3</v>
          </cell>
        </row>
        <row r="1634">
          <cell r="C1634">
            <v>170431</v>
          </cell>
          <cell r="I1634">
            <v>896.3</v>
          </cell>
        </row>
        <row r="1635">
          <cell r="C1635">
            <v>170439</v>
          </cell>
          <cell r="I1635">
            <v>851.8</v>
          </cell>
        </row>
        <row r="1636">
          <cell r="C1636">
            <v>170455</v>
          </cell>
          <cell r="I1636">
            <v>12.69</v>
          </cell>
        </row>
        <row r="1637">
          <cell r="C1637">
            <v>170459</v>
          </cell>
          <cell r="I1637">
            <v>180.34</v>
          </cell>
        </row>
        <row r="1638">
          <cell r="C1638">
            <v>170669</v>
          </cell>
          <cell r="I1638">
            <v>17</v>
          </cell>
        </row>
        <row r="1639">
          <cell r="C1639">
            <v>170669</v>
          </cell>
          <cell r="I1639">
            <v>17</v>
          </cell>
        </row>
        <row r="1640">
          <cell r="C1640">
            <v>170748</v>
          </cell>
          <cell r="I1640">
            <v>185.12</v>
          </cell>
        </row>
        <row r="1641">
          <cell r="C1641">
            <v>170748</v>
          </cell>
          <cell r="I1641">
            <v>185.12</v>
          </cell>
        </row>
        <row r="1642">
          <cell r="C1642">
            <v>170800</v>
          </cell>
          <cell r="I1642">
            <v>184.86</v>
          </cell>
        </row>
        <row r="1643">
          <cell r="C1643">
            <v>170800</v>
          </cell>
          <cell r="I1643">
            <v>184.86</v>
          </cell>
        </row>
        <row r="1644">
          <cell r="C1644">
            <v>170832</v>
          </cell>
          <cell r="I1644">
            <v>180</v>
          </cell>
        </row>
        <row r="1645">
          <cell r="C1645">
            <v>170832</v>
          </cell>
          <cell r="I1645">
            <v>180</v>
          </cell>
        </row>
        <row r="1646">
          <cell r="C1646">
            <v>170832</v>
          </cell>
          <cell r="I1646">
            <v>180</v>
          </cell>
        </row>
        <row r="1647">
          <cell r="C1647">
            <v>170841</v>
          </cell>
          <cell r="I1647">
            <v>12.81</v>
          </cell>
        </row>
        <row r="1648">
          <cell r="C1648">
            <v>170841</v>
          </cell>
          <cell r="I1648">
            <v>12.81</v>
          </cell>
        </row>
        <row r="1649">
          <cell r="C1649">
            <v>170842</v>
          </cell>
          <cell r="I1649">
            <v>17.100000000000001</v>
          </cell>
        </row>
        <row r="1650">
          <cell r="C1650">
            <v>170842</v>
          </cell>
          <cell r="I1650">
            <v>17.100000000000001</v>
          </cell>
        </row>
        <row r="1651">
          <cell r="C1651">
            <v>170843</v>
          </cell>
          <cell r="I1651">
            <v>854.8</v>
          </cell>
        </row>
        <row r="1652">
          <cell r="C1652">
            <v>170843</v>
          </cell>
          <cell r="I1652">
            <v>854.8</v>
          </cell>
        </row>
        <row r="1653">
          <cell r="C1653">
            <v>170844</v>
          </cell>
          <cell r="I1653">
            <v>1</v>
          </cell>
        </row>
        <row r="1654">
          <cell r="C1654">
            <v>170884</v>
          </cell>
          <cell r="I1654">
            <v>186.37</v>
          </cell>
        </row>
        <row r="1655">
          <cell r="C1655">
            <v>170918</v>
          </cell>
          <cell r="I1655">
            <v>22.3</v>
          </cell>
        </row>
        <row r="1656">
          <cell r="C1656">
            <v>171268</v>
          </cell>
          <cell r="I1656">
            <v>6.42</v>
          </cell>
        </row>
        <row r="1657">
          <cell r="C1657">
            <v>171270</v>
          </cell>
          <cell r="I1657">
            <v>21.515000000000001</v>
          </cell>
        </row>
        <row r="1658">
          <cell r="C1658">
            <v>171270</v>
          </cell>
          <cell r="I1658">
            <v>21.515000000000001</v>
          </cell>
        </row>
        <row r="1659">
          <cell r="C1659">
            <v>171571</v>
          </cell>
          <cell r="I1659">
            <v>187.57499999999999</v>
          </cell>
        </row>
        <row r="1660">
          <cell r="C1660">
            <v>171571</v>
          </cell>
          <cell r="I1660">
            <v>187.57499999999999</v>
          </cell>
        </row>
        <row r="1661">
          <cell r="C1661">
            <v>171571</v>
          </cell>
          <cell r="I1661">
            <v>187.57499999999999</v>
          </cell>
        </row>
        <row r="1662">
          <cell r="C1662">
            <v>171572</v>
          </cell>
          <cell r="I1662">
            <v>905.85</v>
          </cell>
        </row>
        <row r="1663">
          <cell r="C1663">
            <v>171572</v>
          </cell>
          <cell r="I1663">
            <v>905.85</v>
          </cell>
        </row>
        <row r="1664">
          <cell r="C1664">
            <v>171573</v>
          </cell>
          <cell r="I1664">
            <v>1</v>
          </cell>
        </row>
        <row r="1665">
          <cell r="C1665">
            <v>171822</v>
          </cell>
          <cell r="I1665">
            <v>214.64</v>
          </cell>
        </row>
        <row r="1666">
          <cell r="C1666">
            <v>171822</v>
          </cell>
          <cell r="I1666">
            <v>214.64</v>
          </cell>
        </row>
        <row r="1667">
          <cell r="C1667">
            <v>171838</v>
          </cell>
          <cell r="I1667">
            <v>176.18</v>
          </cell>
        </row>
        <row r="1668">
          <cell r="C1668">
            <v>171838</v>
          </cell>
          <cell r="I1668">
            <v>176.18</v>
          </cell>
        </row>
        <row r="1669">
          <cell r="C1669">
            <v>171839</v>
          </cell>
          <cell r="I1669">
            <v>15.246</v>
          </cell>
        </row>
        <row r="1670">
          <cell r="C1670">
            <v>171953</v>
          </cell>
          <cell r="I1670">
            <v>1</v>
          </cell>
        </row>
        <row r="1671">
          <cell r="C1671">
            <v>171954</v>
          </cell>
          <cell r="I1671">
            <v>185.11500000000001</v>
          </cell>
        </row>
        <row r="1672">
          <cell r="C1672">
            <v>171954</v>
          </cell>
          <cell r="I1672">
            <v>185.11500000000001</v>
          </cell>
        </row>
        <row r="1673">
          <cell r="C1673">
            <v>171954</v>
          </cell>
          <cell r="I1673">
            <v>185.11500000000001</v>
          </cell>
        </row>
        <row r="1674">
          <cell r="C1674">
            <v>171955</v>
          </cell>
          <cell r="I1674">
            <v>893.97</v>
          </cell>
        </row>
        <row r="1675">
          <cell r="C1675">
            <v>171956</v>
          </cell>
          <cell r="I1675">
            <v>1</v>
          </cell>
        </row>
        <row r="1676">
          <cell r="C1676">
            <v>171957</v>
          </cell>
          <cell r="I1676">
            <v>888.03</v>
          </cell>
        </row>
        <row r="1677">
          <cell r="C1677">
            <v>171958</v>
          </cell>
          <cell r="I1677">
            <v>1</v>
          </cell>
        </row>
        <row r="1678">
          <cell r="C1678">
            <v>171959</v>
          </cell>
          <cell r="I1678">
            <v>1</v>
          </cell>
        </row>
        <row r="1679">
          <cell r="C1679">
            <v>172074</v>
          </cell>
          <cell r="I1679">
            <v>179.73</v>
          </cell>
        </row>
        <row r="1680">
          <cell r="C1680">
            <v>172764</v>
          </cell>
          <cell r="I1680">
            <v>19.962</v>
          </cell>
        </row>
        <row r="1681">
          <cell r="C1681">
            <v>172766</v>
          </cell>
          <cell r="I1681">
            <v>19.170000000000002</v>
          </cell>
        </row>
        <row r="1682">
          <cell r="C1682">
            <v>172770</v>
          </cell>
          <cell r="I1682">
            <v>18.972000000000001</v>
          </cell>
        </row>
        <row r="1683">
          <cell r="C1683">
            <v>172772</v>
          </cell>
          <cell r="I1683">
            <v>20.25</v>
          </cell>
        </row>
        <row r="1684">
          <cell r="C1684">
            <v>172820</v>
          </cell>
          <cell r="I1684">
            <v>183.68</v>
          </cell>
        </row>
        <row r="1685">
          <cell r="C1685">
            <v>172820</v>
          </cell>
          <cell r="I1685">
            <v>183.68</v>
          </cell>
        </row>
        <row r="1686">
          <cell r="C1686">
            <v>172820</v>
          </cell>
          <cell r="I1686">
            <v>183.68</v>
          </cell>
        </row>
        <row r="1687">
          <cell r="C1687">
            <v>172821</v>
          </cell>
          <cell r="I1687">
            <v>1</v>
          </cell>
        </row>
        <row r="1688">
          <cell r="C1688">
            <v>172822</v>
          </cell>
          <cell r="I1688">
            <v>1</v>
          </cell>
        </row>
        <row r="1689">
          <cell r="C1689">
            <v>172823</v>
          </cell>
          <cell r="I1689">
            <v>1</v>
          </cell>
        </row>
        <row r="1690">
          <cell r="C1690">
            <v>172823</v>
          </cell>
          <cell r="I1690">
            <v>1</v>
          </cell>
        </row>
        <row r="1691">
          <cell r="C1691">
            <v>172826</v>
          </cell>
          <cell r="I1691">
            <v>9</v>
          </cell>
        </row>
        <row r="1692">
          <cell r="C1692">
            <v>172826</v>
          </cell>
          <cell r="I1692">
            <v>9</v>
          </cell>
        </row>
        <row r="1693">
          <cell r="C1693">
            <v>172826</v>
          </cell>
          <cell r="I1693">
            <v>9</v>
          </cell>
        </row>
        <row r="1694">
          <cell r="C1694">
            <v>172930</v>
          </cell>
          <cell r="I1694">
            <v>1</v>
          </cell>
        </row>
        <row r="1695">
          <cell r="C1695">
            <v>172931</v>
          </cell>
          <cell r="I1695">
            <v>1</v>
          </cell>
        </row>
        <row r="1696">
          <cell r="C1696">
            <v>173522</v>
          </cell>
          <cell r="I1696">
            <v>1</v>
          </cell>
        </row>
        <row r="1697">
          <cell r="C1697">
            <v>173551</v>
          </cell>
          <cell r="I1697">
            <v>1</v>
          </cell>
        </row>
        <row r="1698">
          <cell r="C1698">
            <v>173566</v>
          </cell>
          <cell r="I1698">
            <v>18.728999999999999</v>
          </cell>
        </row>
        <row r="1699">
          <cell r="C1699">
            <v>173567</v>
          </cell>
          <cell r="I1699">
            <v>16.648</v>
          </cell>
        </row>
        <row r="1700">
          <cell r="C1700">
            <v>173674</v>
          </cell>
          <cell r="I1700">
            <v>17.72</v>
          </cell>
        </row>
        <row r="1701">
          <cell r="C1701">
            <v>173985</v>
          </cell>
          <cell r="I1701">
            <v>173.4</v>
          </cell>
        </row>
        <row r="1702">
          <cell r="C1702">
            <v>174097</v>
          </cell>
          <cell r="I1702">
            <v>1</v>
          </cell>
        </row>
        <row r="1703">
          <cell r="C1703">
            <v>174103</v>
          </cell>
          <cell r="I1703">
            <v>12.645</v>
          </cell>
        </row>
        <row r="1704">
          <cell r="C1704">
            <v>174164</v>
          </cell>
          <cell r="I1704">
            <v>893</v>
          </cell>
        </row>
        <row r="1705">
          <cell r="C1705">
            <v>174164</v>
          </cell>
          <cell r="I1705">
            <v>893</v>
          </cell>
        </row>
        <row r="1706">
          <cell r="C1706">
            <v>174245</v>
          </cell>
          <cell r="I1706">
            <v>179.71</v>
          </cell>
        </row>
        <row r="1707">
          <cell r="C1707">
            <v>174246</v>
          </cell>
          <cell r="I1707">
            <v>183.45</v>
          </cell>
        </row>
        <row r="1708">
          <cell r="C1708">
            <v>174256</v>
          </cell>
          <cell r="I1708">
            <v>167</v>
          </cell>
        </row>
        <row r="1709">
          <cell r="C1709">
            <v>174256</v>
          </cell>
          <cell r="I1709">
            <v>167</v>
          </cell>
        </row>
        <row r="1710">
          <cell r="C1710">
            <v>174258</v>
          </cell>
          <cell r="I1710">
            <v>1</v>
          </cell>
        </row>
        <row r="1711">
          <cell r="C1711">
            <v>174259</v>
          </cell>
          <cell r="I1711">
            <v>167</v>
          </cell>
        </row>
        <row r="1712">
          <cell r="C1712">
            <v>174259</v>
          </cell>
          <cell r="I1712">
            <v>167</v>
          </cell>
        </row>
        <row r="1713">
          <cell r="C1713">
            <v>174278</v>
          </cell>
          <cell r="I1713">
            <v>181.22</v>
          </cell>
        </row>
        <row r="1714">
          <cell r="C1714">
            <v>174337</v>
          </cell>
          <cell r="I1714">
            <v>176.33</v>
          </cell>
        </row>
        <row r="1715">
          <cell r="C1715">
            <v>174341</v>
          </cell>
          <cell r="I1715">
            <v>203.01</v>
          </cell>
        </row>
        <row r="1716">
          <cell r="C1716">
            <v>174359</v>
          </cell>
          <cell r="I1716">
            <v>16.29</v>
          </cell>
        </row>
        <row r="1717">
          <cell r="C1717">
            <v>174371</v>
          </cell>
          <cell r="I1717">
            <v>16.954999999999998</v>
          </cell>
        </row>
        <row r="1718">
          <cell r="C1718">
            <v>174393</v>
          </cell>
          <cell r="I1718">
            <v>1</v>
          </cell>
        </row>
        <row r="1719">
          <cell r="C1719">
            <v>174394</v>
          </cell>
          <cell r="I1719">
            <v>1</v>
          </cell>
        </row>
        <row r="1720">
          <cell r="C1720">
            <v>174395</v>
          </cell>
          <cell r="I1720">
            <v>1</v>
          </cell>
        </row>
        <row r="1721">
          <cell r="C1721">
            <v>174396</v>
          </cell>
          <cell r="I1721">
            <v>1</v>
          </cell>
        </row>
        <row r="1722">
          <cell r="C1722">
            <v>174397</v>
          </cell>
          <cell r="I1722">
            <v>1</v>
          </cell>
        </row>
        <row r="1723">
          <cell r="C1723">
            <v>174503</v>
          </cell>
          <cell r="I1723">
            <v>180</v>
          </cell>
        </row>
        <row r="1724">
          <cell r="C1724">
            <v>174545</v>
          </cell>
          <cell r="I1724">
            <v>22.24</v>
          </cell>
        </row>
        <row r="1725">
          <cell r="C1725">
            <v>174547</v>
          </cell>
          <cell r="I1725">
            <v>9.6</v>
          </cell>
        </row>
        <row r="1726">
          <cell r="C1726">
            <v>174549</v>
          </cell>
          <cell r="I1726">
            <v>16.835000000000001</v>
          </cell>
        </row>
        <row r="1727">
          <cell r="C1727">
            <v>174549</v>
          </cell>
          <cell r="I1727">
            <v>16.835000000000001</v>
          </cell>
        </row>
        <row r="1728">
          <cell r="C1728">
            <v>174607</v>
          </cell>
          <cell r="I1728">
            <v>175</v>
          </cell>
        </row>
        <row r="1729">
          <cell r="C1729">
            <v>174647</v>
          </cell>
          <cell r="I1729">
            <v>1</v>
          </cell>
        </row>
        <row r="1730">
          <cell r="C1730">
            <v>174655</v>
          </cell>
          <cell r="I1730">
            <v>15.7</v>
          </cell>
        </row>
        <row r="1731">
          <cell r="C1731">
            <v>174655</v>
          </cell>
          <cell r="I1731">
            <v>15.7</v>
          </cell>
        </row>
        <row r="1732">
          <cell r="C1732">
            <v>174656</v>
          </cell>
          <cell r="I1732">
            <v>13.08</v>
          </cell>
        </row>
        <row r="1733">
          <cell r="C1733">
            <v>174656</v>
          </cell>
          <cell r="I1733">
            <v>13.08</v>
          </cell>
        </row>
        <row r="1734">
          <cell r="C1734">
            <v>174678</v>
          </cell>
          <cell r="I1734">
            <v>887</v>
          </cell>
        </row>
        <row r="1735">
          <cell r="C1735">
            <v>174678</v>
          </cell>
          <cell r="I1735">
            <v>887</v>
          </cell>
        </row>
        <row r="1736">
          <cell r="C1736">
            <v>174678</v>
          </cell>
          <cell r="I1736">
            <v>887</v>
          </cell>
        </row>
        <row r="1737">
          <cell r="C1737">
            <v>174679</v>
          </cell>
          <cell r="I1737">
            <v>898</v>
          </cell>
        </row>
        <row r="1738">
          <cell r="C1738">
            <v>174679</v>
          </cell>
          <cell r="I1738">
            <v>898</v>
          </cell>
        </row>
        <row r="1739">
          <cell r="C1739">
            <v>174760</v>
          </cell>
          <cell r="I1739">
            <v>1</v>
          </cell>
        </row>
        <row r="1740">
          <cell r="C1740">
            <v>174776</v>
          </cell>
          <cell r="I1740">
            <v>15.246</v>
          </cell>
        </row>
        <row r="1741">
          <cell r="C1741">
            <v>174776</v>
          </cell>
          <cell r="I1741">
            <v>15.246</v>
          </cell>
        </row>
        <row r="1742">
          <cell r="C1742">
            <v>174777</v>
          </cell>
          <cell r="I1742">
            <v>12.705</v>
          </cell>
        </row>
        <row r="1743">
          <cell r="C1743">
            <v>174777</v>
          </cell>
          <cell r="I1743">
            <v>12.705</v>
          </cell>
        </row>
        <row r="1744">
          <cell r="C1744">
            <v>174778</v>
          </cell>
          <cell r="I1744">
            <v>50.82</v>
          </cell>
        </row>
        <row r="1745">
          <cell r="C1745">
            <v>174779</v>
          </cell>
          <cell r="I1745">
            <v>176.18</v>
          </cell>
        </row>
        <row r="1746">
          <cell r="C1746">
            <v>174780</v>
          </cell>
          <cell r="I1746">
            <v>17.335000000000001</v>
          </cell>
        </row>
        <row r="1747">
          <cell r="C1747">
            <v>174794</v>
          </cell>
          <cell r="I1747">
            <v>857</v>
          </cell>
        </row>
        <row r="1748">
          <cell r="C1748">
            <v>174794</v>
          </cell>
          <cell r="I1748">
            <v>857</v>
          </cell>
        </row>
        <row r="1749">
          <cell r="C1749">
            <v>174794</v>
          </cell>
          <cell r="I1749">
            <v>857</v>
          </cell>
        </row>
        <row r="1750">
          <cell r="C1750">
            <v>174870</v>
          </cell>
          <cell r="I1750">
            <v>180.64</v>
          </cell>
        </row>
        <row r="1751">
          <cell r="C1751">
            <v>174871</v>
          </cell>
          <cell r="I1751">
            <v>182.25</v>
          </cell>
        </row>
        <row r="1752">
          <cell r="C1752">
            <v>174873</v>
          </cell>
          <cell r="I1752">
            <v>182.45</v>
          </cell>
        </row>
        <row r="1753">
          <cell r="C1753">
            <v>174874</v>
          </cell>
          <cell r="I1753">
            <v>179.84</v>
          </cell>
        </row>
        <row r="1754">
          <cell r="C1754">
            <v>174874</v>
          </cell>
          <cell r="I1754">
            <v>179.84</v>
          </cell>
        </row>
        <row r="1755">
          <cell r="C1755">
            <v>174875</v>
          </cell>
          <cell r="I1755">
            <v>184.07</v>
          </cell>
        </row>
        <row r="1756">
          <cell r="C1756">
            <v>174876</v>
          </cell>
          <cell r="I1756">
            <v>181.77</v>
          </cell>
        </row>
        <row r="1757">
          <cell r="C1757">
            <v>174876</v>
          </cell>
          <cell r="I1757">
            <v>181.77</v>
          </cell>
        </row>
        <row r="1758">
          <cell r="C1758">
            <v>174877</v>
          </cell>
          <cell r="I1758">
            <v>184.70500000000001</v>
          </cell>
        </row>
        <row r="1759">
          <cell r="C1759">
            <v>174878</v>
          </cell>
          <cell r="I1759">
            <v>196.69</v>
          </cell>
        </row>
        <row r="1760">
          <cell r="C1760">
            <v>174878</v>
          </cell>
          <cell r="I1760">
            <v>196.69</v>
          </cell>
        </row>
        <row r="1761">
          <cell r="C1761">
            <v>174879</v>
          </cell>
          <cell r="I1761">
            <v>177.8</v>
          </cell>
        </row>
        <row r="1762">
          <cell r="C1762">
            <v>174879</v>
          </cell>
          <cell r="I1762">
            <v>177.8</v>
          </cell>
        </row>
        <row r="1763">
          <cell r="C1763">
            <v>174880</v>
          </cell>
          <cell r="I1763">
            <v>196.12</v>
          </cell>
        </row>
        <row r="1764">
          <cell r="C1764">
            <v>174880</v>
          </cell>
          <cell r="I1764">
            <v>196.12</v>
          </cell>
        </row>
        <row r="1765">
          <cell r="C1765">
            <v>174881</v>
          </cell>
          <cell r="I1765">
            <v>177.8</v>
          </cell>
        </row>
        <row r="1766">
          <cell r="C1766">
            <v>174881</v>
          </cell>
          <cell r="I1766">
            <v>177.8</v>
          </cell>
        </row>
        <row r="1767">
          <cell r="C1767">
            <v>174882</v>
          </cell>
          <cell r="I1767">
            <v>174.75</v>
          </cell>
        </row>
        <row r="1768">
          <cell r="C1768">
            <v>174882</v>
          </cell>
          <cell r="I1768">
            <v>174.75</v>
          </cell>
        </row>
        <row r="1769">
          <cell r="C1769">
            <v>174882</v>
          </cell>
          <cell r="I1769">
            <v>174.75</v>
          </cell>
        </row>
        <row r="1770">
          <cell r="C1770">
            <v>174883</v>
          </cell>
          <cell r="I1770">
            <v>173.37899999999999</v>
          </cell>
        </row>
        <row r="1771">
          <cell r="C1771">
            <v>174883</v>
          </cell>
          <cell r="I1771">
            <v>173.37899999999999</v>
          </cell>
        </row>
        <row r="1772">
          <cell r="C1772">
            <v>174884</v>
          </cell>
          <cell r="I1772">
            <v>177.8</v>
          </cell>
        </row>
        <row r="1773">
          <cell r="C1773">
            <v>174890</v>
          </cell>
          <cell r="I1773">
            <v>180.554</v>
          </cell>
        </row>
        <row r="1774">
          <cell r="C1774">
            <v>175069</v>
          </cell>
          <cell r="I1774">
            <v>857</v>
          </cell>
        </row>
        <row r="1775">
          <cell r="C1775">
            <v>175069</v>
          </cell>
          <cell r="I1775">
            <v>857</v>
          </cell>
        </row>
        <row r="1776">
          <cell r="C1776">
            <v>175202</v>
          </cell>
          <cell r="I1776">
            <v>855</v>
          </cell>
        </row>
        <row r="1777">
          <cell r="C1777">
            <v>175203</v>
          </cell>
          <cell r="I1777">
            <v>17.100000000000001</v>
          </cell>
        </row>
        <row r="1778">
          <cell r="C1778">
            <v>175204</v>
          </cell>
          <cell r="I1778">
            <v>177.84</v>
          </cell>
        </row>
        <row r="1779">
          <cell r="C1779">
            <v>175232</v>
          </cell>
          <cell r="I1779">
            <v>9.6</v>
          </cell>
        </row>
        <row r="1780">
          <cell r="C1780">
            <v>175314</v>
          </cell>
          <cell r="I1780">
            <v>177.22</v>
          </cell>
        </row>
        <row r="1781">
          <cell r="C1781">
            <v>175326</v>
          </cell>
          <cell r="I1781">
            <v>17.440000000000001</v>
          </cell>
        </row>
        <row r="1782">
          <cell r="C1782">
            <v>175326</v>
          </cell>
          <cell r="I1782">
            <v>17.440000000000001</v>
          </cell>
        </row>
        <row r="1783">
          <cell r="C1783">
            <v>175345</v>
          </cell>
          <cell r="I1783">
            <v>180</v>
          </cell>
        </row>
        <row r="1784">
          <cell r="C1784">
            <v>175393</v>
          </cell>
          <cell r="I1784">
            <v>12.78</v>
          </cell>
        </row>
        <row r="1785">
          <cell r="C1785">
            <v>175396</v>
          </cell>
          <cell r="I1785">
            <v>18.07</v>
          </cell>
        </row>
        <row r="1786">
          <cell r="C1786">
            <v>175396</v>
          </cell>
          <cell r="I1786">
            <v>18.07</v>
          </cell>
        </row>
        <row r="1787">
          <cell r="C1787">
            <v>175396</v>
          </cell>
          <cell r="I1787">
            <v>18.07</v>
          </cell>
        </row>
        <row r="1788">
          <cell r="C1788">
            <v>175462</v>
          </cell>
          <cell r="I1788">
            <v>181.69</v>
          </cell>
        </row>
        <row r="1789">
          <cell r="C1789">
            <v>175472</v>
          </cell>
          <cell r="I1789">
            <v>50</v>
          </cell>
        </row>
        <row r="1790">
          <cell r="C1790">
            <v>175474</v>
          </cell>
          <cell r="I1790">
            <v>180</v>
          </cell>
        </row>
        <row r="1791">
          <cell r="C1791">
            <v>175487</v>
          </cell>
          <cell r="I1791">
            <v>17.46</v>
          </cell>
        </row>
        <row r="1792">
          <cell r="C1792">
            <v>175487</v>
          </cell>
          <cell r="I1792">
            <v>17.46</v>
          </cell>
        </row>
        <row r="1793">
          <cell r="C1793">
            <v>175646</v>
          </cell>
          <cell r="I1793">
            <v>189.52</v>
          </cell>
        </row>
        <row r="1794">
          <cell r="C1794">
            <v>175646</v>
          </cell>
          <cell r="I1794">
            <v>189.52</v>
          </cell>
        </row>
        <row r="1795">
          <cell r="C1795">
            <v>175656</v>
          </cell>
          <cell r="I1795">
            <v>1</v>
          </cell>
        </row>
        <row r="1796">
          <cell r="C1796">
            <v>175657</v>
          </cell>
          <cell r="I1796">
            <v>15.31</v>
          </cell>
        </row>
        <row r="1797">
          <cell r="C1797">
            <v>175657</v>
          </cell>
          <cell r="I1797">
            <v>15.31</v>
          </cell>
        </row>
        <row r="1798">
          <cell r="C1798">
            <v>175658</v>
          </cell>
          <cell r="I1798">
            <v>13.61</v>
          </cell>
        </row>
        <row r="1799">
          <cell r="C1799">
            <v>175658</v>
          </cell>
          <cell r="I1799">
            <v>13.61</v>
          </cell>
        </row>
        <row r="1800">
          <cell r="C1800">
            <v>175740</v>
          </cell>
          <cell r="I1800">
            <v>1</v>
          </cell>
        </row>
        <row r="1801">
          <cell r="C1801">
            <v>175755</v>
          </cell>
          <cell r="I1801">
            <v>19.52</v>
          </cell>
        </row>
        <row r="1802">
          <cell r="C1802">
            <v>175798</v>
          </cell>
          <cell r="I1802">
            <v>196.09</v>
          </cell>
        </row>
        <row r="1803">
          <cell r="C1803">
            <v>175939</v>
          </cell>
          <cell r="I1803">
            <v>214.4</v>
          </cell>
        </row>
        <row r="1804">
          <cell r="C1804">
            <v>176011</v>
          </cell>
          <cell r="I1804">
            <v>15.26</v>
          </cell>
        </row>
        <row r="1805">
          <cell r="C1805">
            <v>176012</v>
          </cell>
          <cell r="I1805">
            <v>176.33</v>
          </cell>
        </row>
        <row r="1806">
          <cell r="C1806">
            <v>176015</v>
          </cell>
          <cell r="I1806">
            <v>1</v>
          </cell>
        </row>
        <row r="1807">
          <cell r="C1807">
            <v>176025</v>
          </cell>
          <cell r="I1807">
            <v>1</v>
          </cell>
        </row>
        <row r="1808">
          <cell r="C1808">
            <v>176263</v>
          </cell>
          <cell r="I1808">
            <v>1</v>
          </cell>
        </row>
        <row r="1809">
          <cell r="C1809">
            <v>176269</v>
          </cell>
          <cell r="I1809">
            <v>180</v>
          </cell>
        </row>
        <row r="1810">
          <cell r="C1810">
            <v>176269</v>
          </cell>
          <cell r="I1810">
            <v>180</v>
          </cell>
        </row>
        <row r="1811">
          <cell r="C1811">
            <v>176747</v>
          </cell>
          <cell r="I1811">
            <v>169.47</v>
          </cell>
        </row>
        <row r="1812">
          <cell r="C1812">
            <v>176758</v>
          </cell>
          <cell r="I1812">
            <v>20</v>
          </cell>
        </row>
        <row r="1813">
          <cell r="C1813">
            <v>176806</v>
          </cell>
          <cell r="I1813">
            <v>1</v>
          </cell>
        </row>
        <row r="1814">
          <cell r="C1814">
            <v>176808</v>
          </cell>
          <cell r="I1814">
            <v>16.02</v>
          </cell>
        </row>
        <row r="1815">
          <cell r="C1815">
            <v>176808</v>
          </cell>
          <cell r="I1815">
            <v>16.02</v>
          </cell>
        </row>
        <row r="1816">
          <cell r="C1816">
            <v>176850</v>
          </cell>
          <cell r="I1816">
            <v>15.64</v>
          </cell>
        </row>
        <row r="1817">
          <cell r="C1817">
            <v>176850</v>
          </cell>
          <cell r="I1817">
            <v>15.64</v>
          </cell>
        </row>
        <row r="1818">
          <cell r="C1818">
            <v>176876</v>
          </cell>
          <cell r="I1818">
            <v>16</v>
          </cell>
        </row>
        <row r="1819">
          <cell r="C1819">
            <v>176919</v>
          </cell>
          <cell r="I1819">
            <v>1</v>
          </cell>
        </row>
        <row r="1820">
          <cell r="C1820">
            <v>176970</v>
          </cell>
          <cell r="I1820">
            <v>182.45</v>
          </cell>
        </row>
        <row r="1821">
          <cell r="C1821">
            <v>176970</v>
          </cell>
          <cell r="I1821">
            <v>182.45</v>
          </cell>
        </row>
        <row r="1822">
          <cell r="C1822">
            <v>176970</v>
          </cell>
          <cell r="I1822">
            <v>182.45</v>
          </cell>
        </row>
        <row r="1823">
          <cell r="C1823">
            <v>176971</v>
          </cell>
          <cell r="I1823">
            <v>880.11</v>
          </cell>
        </row>
        <row r="1824">
          <cell r="C1824">
            <v>176972</v>
          </cell>
          <cell r="I1824">
            <v>855</v>
          </cell>
        </row>
        <row r="1825">
          <cell r="C1825">
            <v>176972</v>
          </cell>
          <cell r="I1825">
            <v>855</v>
          </cell>
        </row>
        <row r="1826">
          <cell r="C1826">
            <v>176990</v>
          </cell>
          <cell r="I1826">
            <v>206.54</v>
          </cell>
        </row>
        <row r="1827">
          <cell r="C1827">
            <v>176991</v>
          </cell>
          <cell r="I1827">
            <v>22.55</v>
          </cell>
        </row>
        <row r="1828">
          <cell r="C1828">
            <v>177005</v>
          </cell>
          <cell r="I1828">
            <v>12.75</v>
          </cell>
        </row>
        <row r="1829">
          <cell r="C1829">
            <v>177013</v>
          </cell>
          <cell r="I1829">
            <v>17.420000000000002</v>
          </cell>
        </row>
        <row r="1830">
          <cell r="C1830">
            <v>177013</v>
          </cell>
          <cell r="I1830">
            <v>17.420000000000002</v>
          </cell>
        </row>
        <row r="1831">
          <cell r="C1831">
            <v>177040</v>
          </cell>
          <cell r="I1831">
            <v>18</v>
          </cell>
        </row>
        <row r="1832">
          <cell r="C1832">
            <v>177040</v>
          </cell>
          <cell r="I1832">
            <v>18</v>
          </cell>
        </row>
        <row r="1833">
          <cell r="C1833">
            <v>177040</v>
          </cell>
          <cell r="I1833">
            <v>18</v>
          </cell>
        </row>
        <row r="1834">
          <cell r="C1834">
            <v>177040</v>
          </cell>
          <cell r="I1834">
            <v>18</v>
          </cell>
        </row>
        <row r="1835">
          <cell r="C1835">
            <v>177043</v>
          </cell>
          <cell r="I1835">
            <v>17.57</v>
          </cell>
        </row>
        <row r="1836">
          <cell r="C1836">
            <v>177043</v>
          </cell>
          <cell r="I1836">
            <v>17.57</v>
          </cell>
        </row>
        <row r="1837">
          <cell r="C1837">
            <v>177100</v>
          </cell>
          <cell r="I1837">
            <v>224.64</v>
          </cell>
        </row>
        <row r="1838">
          <cell r="C1838">
            <v>178224</v>
          </cell>
          <cell r="I1838">
            <v>16</v>
          </cell>
        </row>
        <row r="1839">
          <cell r="C1839">
            <v>178248</v>
          </cell>
          <cell r="I1839">
            <v>176</v>
          </cell>
        </row>
        <row r="1840">
          <cell r="C1840">
            <v>178248</v>
          </cell>
          <cell r="I1840">
            <v>176</v>
          </cell>
        </row>
        <row r="1841">
          <cell r="C1841">
            <v>178415</v>
          </cell>
          <cell r="I1841">
            <v>4.91</v>
          </cell>
        </row>
        <row r="1842">
          <cell r="C1842">
            <v>178415</v>
          </cell>
          <cell r="I1842">
            <v>4.91</v>
          </cell>
        </row>
        <row r="1843">
          <cell r="C1843">
            <v>178417</v>
          </cell>
          <cell r="I1843">
            <v>4.9800000000000004</v>
          </cell>
        </row>
        <row r="1844">
          <cell r="C1844">
            <v>178417</v>
          </cell>
          <cell r="I1844">
            <v>4.9800000000000004</v>
          </cell>
        </row>
        <row r="1845">
          <cell r="C1845">
            <v>178419</v>
          </cell>
          <cell r="I1845">
            <v>4.97</v>
          </cell>
        </row>
        <row r="1846">
          <cell r="C1846">
            <v>178482</v>
          </cell>
          <cell r="I1846">
            <v>858.8</v>
          </cell>
        </row>
        <row r="1847">
          <cell r="C1847">
            <v>178486</v>
          </cell>
          <cell r="I1847">
            <v>1</v>
          </cell>
        </row>
        <row r="1848">
          <cell r="C1848">
            <v>178494</v>
          </cell>
          <cell r="I1848">
            <v>173.4</v>
          </cell>
        </row>
        <row r="1849">
          <cell r="C1849">
            <v>178494</v>
          </cell>
          <cell r="I1849">
            <v>173.4</v>
          </cell>
        </row>
        <row r="1850">
          <cell r="C1850">
            <v>178495</v>
          </cell>
          <cell r="I1850">
            <v>15.61</v>
          </cell>
        </row>
        <row r="1851">
          <cell r="C1851">
            <v>178495</v>
          </cell>
          <cell r="I1851">
            <v>15.61</v>
          </cell>
        </row>
        <row r="1852">
          <cell r="C1852">
            <v>178530</v>
          </cell>
          <cell r="I1852">
            <v>9.6</v>
          </cell>
        </row>
        <row r="1853">
          <cell r="C1853">
            <v>178530</v>
          </cell>
          <cell r="I1853">
            <v>9.6</v>
          </cell>
        </row>
        <row r="1854">
          <cell r="C1854">
            <v>178790</v>
          </cell>
          <cell r="I1854">
            <v>1</v>
          </cell>
        </row>
        <row r="1855">
          <cell r="C1855">
            <v>178844</v>
          </cell>
          <cell r="I1855">
            <v>1</v>
          </cell>
        </row>
        <row r="1856">
          <cell r="C1856">
            <v>178845</v>
          </cell>
          <cell r="I1856">
            <v>881.1</v>
          </cell>
        </row>
        <row r="1857">
          <cell r="C1857">
            <v>178846</v>
          </cell>
          <cell r="I1857">
            <v>181.83500000000001</v>
          </cell>
        </row>
        <row r="1858">
          <cell r="C1858">
            <v>178846</v>
          </cell>
          <cell r="I1858">
            <v>181.83500000000001</v>
          </cell>
        </row>
        <row r="1859">
          <cell r="C1859">
            <v>178846</v>
          </cell>
          <cell r="I1859">
            <v>181.83500000000001</v>
          </cell>
        </row>
        <row r="1860">
          <cell r="C1860">
            <v>178855</v>
          </cell>
          <cell r="I1860">
            <v>193.44</v>
          </cell>
        </row>
        <row r="1861">
          <cell r="C1861">
            <v>178858</v>
          </cell>
          <cell r="I1861">
            <v>193.39</v>
          </cell>
        </row>
        <row r="1862">
          <cell r="C1862">
            <v>179001</v>
          </cell>
          <cell r="I1862">
            <v>1</v>
          </cell>
        </row>
        <row r="1863">
          <cell r="C1863">
            <v>179003</v>
          </cell>
          <cell r="I1863">
            <v>17.38</v>
          </cell>
        </row>
        <row r="1864">
          <cell r="C1864">
            <v>179003</v>
          </cell>
          <cell r="I1864">
            <v>17.38</v>
          </cell>
        </row>
        <row r="1865">
          <cell r="C1865">
            <v>179136</v>
          </cell>
          <cell r="I1865">
            <v>1</v>
          </cell>
        </row>
        <row r="1866">
          <cell r="C1866">
            <v>179138</v>
          </cell>
          <cell r="I1866">
            <v>13.03</v>
          </cell>
        </row>
        <row r="1867">
          <cell r="C1867">
            <v>179138</v>
          </cell>
          <cell r="I1867">
            <v>13.03</v>
          </cell>
        </row>
        <row r="1868">
          <cell r="C1868">
            <v>179139</v>
          </cell>
          <cell r="I1868">
            <v>17.37</v>
          </cell>
        </row>
        <row r="1869">
          <cell r="C1869">
            <v>179139</v>
          </cell>
          <cell r="I1869">
            <v>17.37</v>
          </cell>
        </row>
        <row r="1870">
          <cell r="C1870">
            <v>179213</v>
          </cell>
          <cell r="I1870">
            <v>1</v>
          </cell>
        </row>
        <row r="1871">
          <cell r="C1871">
            <v>179236</v>
          </cell>
          <cell r="I1871">
            <v>1</v>
          </cell>
        </row>
        <row r="1872">
          <cell r="C1872">
            <v>179302</v>
          </cell>
          <cell r="I1872">
            <v>50</v>
          </cell>
        </row>
        <row r="1873">
          <cell r="C1873">
            <v>179304</v>
          </cell>
          <cell r="I1873">
            <v>10.199999999999999</v>
          </cell>
        </row>
        <row r="1874">
          <cell r="C1874">
            <v>179304</v>
          </cell>
          <cell r="I1874">
            <v>10.199999999999999</v>
          </cell>
        </row>
        <row r="1875">
          <cell r="C1875">
            <v>179393</v>
          </cell>
          <cell r="I1875">
            <v>1</v>
          </cell>
        </row>
        <row r="1876">
          <cell r="C1876">
            <v>179422</v>
          </cell>
          <cell r="I1876">
            <v>1</v>
          </cell>
        </row>
        <row r="1877">
          <cell r="C1877">
            <v>179512</v>
          </cell>
          <cell r="I1877">
            <v>25</v>
          </cell>
        </row>
        <row r="1878">
          <cell r="C1878">
            <v>180858</v>
          </cell>
          <cell r="I1878">
            <v>176.18</v>
          </cell>
        </row>
        <row r="1879">
          <cell r="C1879">
            <v>180858</v>
          </cell>
          <cell r="I1879">
            <v>176.18</v>
          </cell>
        </row>
        <row r="1880">
          <cell r="C1880">
            <v>180858</v>
          </cell>
          <cell r="I1880">
            <v>176.18</v>
          </cell>
        </row>
        <row r="1881">
          <cell r="C1881">
            <v>180859</v>
          </cell>
          <cell r="I1881">
            <v>50.82</v>
          </cell>
        </row>
        <row r="1882">
          <cell r="C1882">
            <v>180859</v>
          </cell>
          <cell r="I1882">
            <v>50.82</v>
          </cell>
        </row>
        <row r="1883">
          <cell r="C1883">
            <v>180921</v>
          </cell>
          <cell r="I1883">
            <v>18</v>
          </cell>
        </row>
        <row r="1884">
          <cell r="C1884">
            <v>180921</v>
          </cell>
          <cell r="I1884">
            <v>18</v>
          </cell>
        </row>
        <row r="1885">
          <cell r="C1885">
            <v>180921</v>
          </cell>
          <cell r="I1885">
            <v>18</v>
          </cell>
        </row>
        <row r="1886">
          <cell r="C1886">
            <v>180921</v>
          </cell>
          <cell r="I1886">
            <v>18</v>
          </cell>
        </row>
        <row r="1887">
          <cell r="C1887">
            <v>180947</v>
          </cell>
          <cell r="I1887">
            <v>1</v>
          </cell>
        </row>
        <row r="1888">
          <cell r="C1888">
            <v>180949</v>
          </cell>
          <cell r="I1888">
            <v>20.059999999999999</v>
          </cell>
        </row>
        <row r="1889">
          <cell r="C1889">
            <v>180949</v>
          </cell>
          <cell r="I1889">
            <v>20.059999999999999</v>
          </cell>
        </row>
        <row r="1890">
          <cell r="C1890">
            <v>181649</v>
          </cell>
          <cell r="I1890">
            <v>17.96</v>
          </cell>
        </row>
        <row r="1891">
          <cell r="C1891">
            <v>181649</v>
          </cell>
          <cell r="I1891">
            <v>17.96</v>
          </cell>
        </row>
        <row r="1892">
          <cell r="C1892">
            <v>181710</v>
          </cell>
          <cell r="I1892">
            <v>16.940000000000001</v>
          </cell>
        </row>
        <row r="1893">
          <cell r="C1893">
            <v>181710</v>
          </cell>
          <cell r="I1893">
            <v>16.940000000000001</v>
          </cell>
        </row>
        <row r="1894">
          <cell r="C1894">
            <v>181711</v>
          </cell>
          <cell r="I1894">
            <v>15.246</v>
          </cell>
        </row>
        <row r="1895">
          <cell r="C1895">
            <v>181711</v>
          </cell>
          <cell r="I1895">
            <v>15.246</v>
          </cell>
        </row>
        <row r="1896">
          <cell r="C1896">
            <v>181712</v>
          </cell>
          <cell r="I1896">
            <v>12.705</v>
          </cell>
        </row>
        <row r="1897">
          <cell r="C1897">
            <v>181712</v>
          </cell>
          <cell r="I1897">
            <v>12.705</v>
          </cell>
        </row>
        <row r="1898">
          <cell r="C1898">
            <v>181720</v>
          </cell>
          <cell r="I1898">
            <v>19.34</v>
          </cell>
        </row>
        <row r="1899">
          <cell r="C1899">
            <v>181743</v>
          </cell>
          <cell r="I1899">
            <v>182</v>
          </cell>
        </row>
        <row r="1900">
          <cell r="C1900">
            <v>181770</v>
          </cell>
          <cell r="I1900">
            <v>180</v>
          </cell>
        </row>
        <row r="1901">
          <cell r="C1901">
            <v>181789</v>
          </cell>
          <cell r="I1901">
            <v>1</v>
          </cell>
        </row>
        <row r="1902">
          <cell r="C1902">
            <v>181916</v>
          </cell>
          <cell r="I1902">
            <v>176</v>
          </cell>
        </row>
        <row r="1903">
          <cell r="C1903">
            <v>181932</v>
          </cell>
          <cell r="I1903">
            <v>179.92</v>
          </cell>
        </row>
        <row r="1904">
          <cell r="C1904">
            <v>181942</v>
          </cell>
          <cell r="I1904">
            <v>6.3840000000000003</v>
          </cell>
        </row>
        <row r="1905">
          <cell r="C1905">
            <v>181996</v>
          </cell>
          <cell r="I1905">
            <v>1</v>
          </cell>
        </row>
        <row r="1906">
          <cell r="C1906">
            <v>182158</v>
          </cell>
          <cell r="I1906">
            <v>180</v>
          </cell>
        </row>
        <row r="1907">
          <cell r="C1907">
            <v>182158</v>
          </cell>
          <cell r="I1907">
            <v>180</v>
          </cell>
        </row>
        <row r="1908">
          <cell r="C1908">
            <v>182159</v>
          </cell>
          <cell r="I1908">
            <v>18</v>
          </cell>
        </row>
        <row r="1909">
          <cell r="C1909">
            <v>182159</v>
          </cell>
          <cell r="I1909">
            <v>18</v>
          </cell>
        </row>
        <row r="1910">
          <cell r="C1910">
            <v>182159</v>
          </cell>
          <cell r="I1910">
            <v>18</v>
          </cell>
        </row>
        <row r="1911">
          <cell r="C1911">
            <v>182162</v>
          </cell>
          <cell r="I1911">
            <v>15.23</v>
          </cell>
        </row>
        <row r="1912">
          <cell r="C1912">
            <v>182163</v>
          </cell>
          <cell r="I1912">
            <v>50.76</v>
          </cell>
        </row>
        <row r="1913">
          <cell r="C1913">
            <v>182240</v>
          </cell>
          <cell r="I1913">
            <v>10.199999999999999</v>
          </cell>
        </row>
        <row r="1914">
          <cell r="C1914">
            <v>182305</v>
          </cell>
          <cell r="I1914">
            <v>16</v>
          </cell>
        </row>
        <row r="1915">
          <cell r="C1915">
            <v>182308</v>
          </cell>
          <cell r="I1915">
            <v>1</v>
          </cell>
        </row>
        <row r="1916">
          <cell r="C1916">
            <v>182310</v>
          </cell>
          <cell r="I1916">
            <v>17.079999999999998</v>
          </cell>
        </row>
        <row r="1917">
          <cell r="C1917">
            <v>182310</v>
          </cell>
          <cell r="I1917">
            <v>17.079999999999998</v>
          </cell>
        </row>
        <row r="1918">
          <cell r="C1918">
            <v>182315</v>
          </cell>
          <cell r="I1918">
            <v>15.853999999999999</v>
          </cell>
        </row>
        <row r="1919">
          <cell r="C1919">
            <v>182316</v>
          </cell>
          <cell r="I1919">
            <v>183.2</v>
          </cell>
        </row>
        <row r="1920">
          <cell r="C1920">
            <v>182372</v>
          </cell>
          <cell r="I1920">
            <v>5.08</v>
          </cell>
        </row>
        <row r="1921">
          <cell r="C1921">
            <v>182444</v>
          </cell>
          <cell r="I1921">
            <v>1</v>
          </cell>
        </row>
        <row r="1922">
          <cell r="C1922">
            <v>182482</v>
          </cell>
          <cell r="I1922">
            <v>1</v>
          </cell>
        </row>
        <row r="1923">
          <cell r="C1923">
            <v>182499</v>
          </cell>
          <cell r="I1923">
            <v>170</v>
          </cell>
        </row>
        <row r="1924">
          <cell r="C1924">
            <v>182500</v>
          </cell>
          <cell r="I1924">
            <v>1</v>
          </cell>
        </row>
        <row r="1925">
          <cell r="C1925">
            <v>182557</v>
          </cell>
          <cell r="I1925">
            <v>173</v>
          </cell>
        </row>
        <row r="1926">
          <cell r="C1926">
            <v>182557</v>
          </cell>
          <cell r="I1926">
            <v>173</v>
          </cell>
        </row>
        <row r="1927">
          <cell r="C1927">
            <v>182558</v>
          </cell>
          <cell r="I1927">
            <v>174.6</v>
          </cell>
        </row>
        <row r="1928">
          <cell r="C1928">
            <v>182558</v>
          </cell>
          <cell r="I1928">
            <v>174.6</v>
          </cell>
        </row>
        <row r="1929">
          <cell r="C1929">
            <v>182640</v>
          </cell>
          <cell r="I1929">
            <v>1</v>
          </cell>
        </row>
        <row r="1930">
          <cell r="C1930">
            <v>182642</v>
          </cell>
          <cell r="I1930">
            <v>17.82</v>
          </cell>
        </row>
        <row r="1931">
          <cell r="C1931">
            <v>182642</v>
          </cell>
          <cell r="I1931">
            <v>17.82</v>
          </cell>
        </row>
        <row r="1932">
          <cell r="C1932">
            <v>182667</v>
          </cell>
          <cell r="I1932">
            <v>857</v>
          </cell>
        </row>
        <row r="1933">
          <cell r="C1933">
            <v>182668</v>
          </cell>
          <cell r="I1933">
            <v>178.26</v>
          </cell>
        </row>
        <row r="1934">
          <cell r="C1934">
            <v>182669</v>
          </cell>
          <cell r="I1934">
            <v>17.14</v>
          </cell>
        </row>
        <row r="1935">
          <cell r="C1935">
            <v>182690</v>
          </cell>
          <cell r="I1935">
            <v>17</v>
          </cell>
        </row>
        <row r="1936">
          <cell r="C1936">
            <v>182690</v>
          </cell>
          <cell r="I1936">
            <v>17</v>
          </cell>
        </row>
        <row r="1937">
          <cell r="C1937">
            <v>182727</v>
          </cell>
          <cell r="I1937">
            <v>15.52</v>
          </cell>
        </row>
        <row r="1938">
          <cell r="C1938">
            <v>182727</v>
          </cell>
          <cell r="I1938">
            <v>15.52</v>
          </cell>
        </row>
        <row r="1939">
          <cell r="C1939">
            <v>182802</v>
          </cell>
          <cell r="I1939">
            <v>865</v>
          </cell>
        </row>
        <row r="1940">
          <cell r="C1940">
            <v>182802</v>
          </cell>
          <cell r="I1940">
            <v>865</v>
          </cell>
        </row>
        <row r="1941">
          <cell r="C1941">
            <v>182834</v>
          </cell>
          <cell r="I1941">
            <v>21.85</v>
          </cell>
        </row>
        <row r="1942">
          <cell r="C1942">
            <v>182834</v>
          </cell>
          <cell r="I1942">
            <v>21.85</v>
          </cell>
        </row>
        <row r="1943">
          <cell r="C1943">
            <v>182836</v>
          </cell>
          <cell r="I1943">
            <v>18</v>
          </cell>
        </row>
        <row r="1944">
          <cell r="C1944">
            <v>182836</v>
          </cell>
          <cell r="I1944">
            <v>18</v>
          </cell>
        </row>
        <row r="1945">
          <cell r="C1945">
            <v>182837</v>
          </cell>
          <cell r="I1945">
            <v>50</v>
          </cell>
        </row>
        <row r="1946">
          <cell r="C1946">
            <v>182837</v>
          </cell>
          <cell r="I1946">
            <v>50</v>
          </cell>
        </row>
        <row r="1947">
          <cell r="C1947">
            <v>182838</v>
          </cell>
          <cell r="I1947">
            <v>180</v>
          </cell>
        </row>
        <row r="1948">
          <cell r="C1948">
            <v>182838</v>
          </cell>
          <cell r="I1948">
            <v>180</v>
          </cell>
        </row>
        <row r="1949">
          <cell r="C1949">
            <v>182844</v>
          </cell>
          <cell r="I1949">
            <v>17.100000000000001</v>
          </cell>
        </row>
        <row r="1950">
          <cell r="C1950">
            <v>182844</v>
          </cell>
          <cell r="I1950">
            <v>17.100000000000001</v>
          </cell>
        </row>
        <row r="1951">
          <cell r="C1951">
            <v>182884</v>
          </cell>
          <cell r="I1951">
            <v>170</v>
          </cell>
        </row>
        <row r="1952">
          <cell r="C1952">
            <v>182884</v>
          </cell>
          <cell r="I1952">
            <v>170</v>
          </cell>
        </row>
        <row r="1953">
          <cell r="C1953">
            <v>182903</v>
          </cell>
          <cell r="I1953">
            <v>890</v>
          </cell>
        </row>
        <row r="1954">
          <cell r="C1954">
            <v>182904</v>
          </cell>
          <cell r="I1954">
            <v>185.12</v>
          </cell>
        </row>
        <row r="1955">
          <cell r="C1955">
            <v>182906</v>
          </cell>
          <cell r="I1955">
            <v>17.8</v>
          </cell>
        </row>
        <row r="1956">
          <cell r="C1956">
            <v>182970</v>
          </cell>
          <cell r="I1956">
            <v>1</v>
          </cell>
        </row>
        <row r="1957">
          <cell r="C1957">
            <v>182970</v>
          </cell>
          <cell r="I1957">
            <v>1</v>
          </cell>
        </row>
        <row r="1958">
          <cell r="C1958">
            <v>183018</v>
          </cell>
          <cell r="I1958">
            <v>1</v>
          </cell>
        </row>
        <row r="1959">
          <cell r="C1959">
            <v>183030</v>
          </cell>
          <cell r="I1959">
            <v>1</v>
          </cell>
        </row>
        <row r="1960">
          <cell r="C1960">
            <v>183032</v>
          </cell>
          <cell r="I1960">
            <v>1</v>
          </cell>
        </row>
        <row r="1961">
          <cell r="C1961">
            <v>183081</v>
          </cell>
          <cell r="I1961">
            <v>1</v>
          </cell>
        </row>
        <row r="1962">
          <cell r="C1962">
            <v>183103</v>
          </cell>
          <cell r="I1962">
            <v>15.08</v>
          </cell>
        </row>
        <row r="1963">
          <cell r="C1963">
            <v>183103</v>
          </cell>
          <cell r="I1963">
            <v>15.08</v>
          </cell>
        </row>
        <row r="1964">
          <cell r="C1964">
            <v>183106</v>
          </cell>
          <cell r="I1964">
            <v>12.57</v>
          </cell>
        </row>
        <row r="1965">
          <cell r="C1965">
            <v>183106</v>
          </cell>
          <cell r="I1965">
            <v>12.57</v>
          </cell>
        </row>
        <row r="1966">
          <cell r="C1966">
            <v>183135</v>
          </cell>
          <cell r="I1966">
            <v>174.22</v>
          </cell>
        </row>
        <row r="1967">
          <cell r="C1967">
            <v>183135</v>
          </cell>
          <cell r="I1967">
            <v>174.22</v>
          </cell>
        </row>
        <row r="1968">
          <cell r="C1968">
            <v>183136</v>
          </cell>
          <cell r="I1968">
            <v>217.72</v>
          </cell>
        </row>
        <row r="1969">
          <cell r="C1969">
            <v>183177</v>
          </cell>
          <cell r="I1969">
            <v>197.13</v>
          </cell>
        </row>
        <row r="1970">
          <cell r="C1970">
            <v>183177</v>
          </cell>
          <cell r="I1970">
            <v>197.13</v>
          </cell>
        </row>
        <row r="1971">
          <cell r="C1971">
            <v>183178</v>
          </cell>
          <cell r="I1971">
            <v>18.954999999999998</v>
          </cell>
        </row>
        <row r="1972">
          <cell r="C1972">
            <v>183178</v>
          </cell>
          <cell r="I1972">
            <v>18.954999999999998</v>
          </cell>
        </row>
        <row r="1973">
          <cell r="C1973">
            <v>183180</v>
          </cell>
          <cell r="I1973">
            <v>1</v>
          </cell>
        </row>
        <row r="1974">
          <cell r="C1974">
            <v>183185</v>
          </cell>
          <cell r="I1974">
            <v>1</v>
          </cell>
        </row>
        <row r="1975">
          <cell r="C1975">
            <v>183199</v>
          </cell>
          <cell r="I1975">
            <v>12.71</v>
          </cell>
        </row>
        <row r="1976">
          <cell r="C1976">
            <v>183199</v>
          </cell>
          <cell r="I1976">
            <v>12.71</v>
          </cell>
        </row>
        <row r="1977">
          <cell r="C1977">
            <v>183267</v>
          </cell>
          <cell r="I1977">
            <v>177.22</v>
          </cell>
        </row>
        <row r="1978">
          <cell r="C1978">
            <v>183293</v>
          </cell>
          <cell r="I1978">
            <v>14.16</v>
          </cell>
        </row>
        <row r="1979">
          <cell r="C1979">
            <v>183295</v>
          </cell>
          <cell r="I1979">
            <v>184.08</v>
          </cell>
        </row>
        <row r="1980">
          <cell r="C1980">
            <v>183300</v>
          </cell>
          <cell r="I1980">
            <v>15.82</v>
          </cell>
        </row>
        <row r="1981">
          <cell r="C1981">
            <v>183301</v>
          </cell>
          <cell r="I1981">
            <v>52.74</v>
          </cell>
        </row>
        <row r="1982">
          <cell r="C1982">
            <v>183366</v>
          </cell>
          <cell r="I1982">
            <v>1</v>
          </cell>
        </row>
        <row r="1983">
          <cell r="C1983">
            <v>183367</v>
          </cell>
          <cell r="I1983">
            <v>1</v>
          </cell>
        </row>
        <row r="1984">
          <cell r="C1984">
            <v>183368</v>
          </cell>
          <cell r="I1984">
            <v>1</v>
          </cell>
        </row>
        <row r="1985">
          <cell r="C1985">
            <v>183369</v>
          </cell>
          <cell r="I1985">
            <v>1</v>
          </cell>
        </row>
        <row r="1986">
          <cell r="C1986">
            <v>183410</v>
          </cell>
          <cell r="I1986">
            <v>1</v>
          </cell>
        </row>
        <row r="1987">
          <cell r="C1987">
            <v>183423</v>
          </cell>
          <cell r="I1987">
            <v>835.8</v>
          </cell>
        </row>
        <row r="1988">
          <cell r="C1988">
            <v>183427</v>
          </cell>
          <cell r="I1988">
            <v>15.336</v>
          </cell>
        </row>
        <row r="1989">
          <cell r="C1989">
            <v>183440</v>
          </cell>
          <cell r="I1989">
            <v>199.84</v>
          </cell>
        </row>
        <row r="1990">
          <cell r="C1990">
            <v>183440</v>
          </cell>
          <cell r="I1990">
            <v>199.84</v>
          </cell>
        </row>
        <row r="1991">
          <cell r="C1991">
            <v>183441</v>
          </cell>
          <cell r="I1991">
            <v>19.215</v>
          </cell>
        </row>
        <row r="1992">
          <cell r="C1992">
            <v>183441</v>
          </cell>
          <cell r="I1992">
            <v>19.215</v>
          </cell>
        </row>
        <row r="1993">
          <cell r="C1993">
            <v>183447</v>
          </cell>
          <cell r="I1993">
            <v>180</v>
          </cell>
        </row>
        <row r="1994">
          <cell r="C1994">
            <v>183447</v>
          </cell>
          <cell r="I1994">
            <v>180</v>
          </cell>
        </row>
        <row r="1995">
          <cell r="C1995">
            <v>183448</v>
          </cell>
          <cell r="I1995">
            <v>9.6</v>
          </cell>
        </row>
        <row r="1996">
          <cell r="C1996">
            <v>183448</v>
          </cell>
          <cell r="I1996">
            <v>9.6</v>
          </cell>
        </row>
        <row r="1997">
          <cell r="C1997">
            <v>183605</v>
          </cell>
          <cell r="I1997">
            <v>901</v>
          </cell>
        </row>
        <row r="1998">
          <cell r="C1998">
            <v>183630</v>
          </cell>
          <cell r="I1998">
            <v>178.46</v>
          </cell>
        </row>
        <row r="1999">
          <cell r="C1999">
            <v>183630</v>
          </cell>
          <cell r="I1999">
            <v>178.46</v>
          </cell>
        </row>
        <row r="2000">
          <cell r="C2000">
            <v>183632</v>
          </cell>
          <cell r="I2000">
            <v>17.16</v>
          </cell>
        </row>
        <row r="2001">
          <cell r="C2001">
            <v>183656</v>
          </cell>
          <cell r="I2001">
            <v>175.55</v>
          </cell>
        </row>
        <row r="2002">
          <cell r="C2002">
            <v>183658</v>
          </cell>
          <cell r="I2002">
            <v>1.74</v>
          </cell>
        </row>
        <row r="2003">
          <cell r="C2003">
            <v>183658</v>
          </cell>
          <cell r="I2003">
            <v>1.74</v>
          </cell>
        </row>
        <row r="2004">
          <cell r="C2004">
            <v>183660</v>
          </cell>
          <cell r="I2004">
            <v>1</v>
          </cell>
        </row>
        <row r="2005">
          <cell r="C2005">
            <v>183667</v>
          </cell>
          <cell r="I2005">
            <v>180</v>
          </cell>
        </row>
        <row r="2006">
          <cell r="C2006">
            <v>183679</v>
          </cell>
          <cell r="I2006">
            <v>806</v>
          </cell>
        </row>
        <row r="2007">
          <cell r="C2007">
            <v>183720</v>
          </cell>
          <cell r="I2007">
            <v>12.78</v>
          </cell>
        </row>
        <row r="2008">
          <cell r="C2008">
            <v>183722</v>
          </cell>
          <cell r="I2008">
            <v>177.22</v>
          </cell>
        </row>
        <row r="2009">
          <cell r="C2009">
            <v>183748</v>
          </cell>
          <cell r="I2009">
            <v>22.13</v>
          </cell>
        </row>
        <row r="2010">
          <cell r="C2010">
            <v>183758</v>
          </cell>
          <cell r="I2010">
            <v>18</v>
          </cell>
        </row>
        <row r="2011">
          <cell r="C2011">
            <v>183762</v>
          </cell>
          <cell r="I2011">
            <v>863.5</v>
          </cell>
        </row>
        <row r="2012">
          <cell r="C2012">
            <v>183769</v>
          </cell>
          <cell r="I2012">
            <v>889</v>
          </cell>
        </row>
        <row r="2013">
          <cell r="C2013">
            <v>183872</v>
          </cell>
          <cell r="I2013">
            <v>15.912000000000001</v>
          </cell>
        </row>
        <row r="2014">
          <cell r="C2014">
            <v>183872</v>
          </cell>
          <cell r="I2014">
            <v>15.912000000000001</v>
          </cell>
        </row>
        <row r="2015">
          <cell r="C2015">
            <v>183874</v>
          </cell>
          <cell r="I2015">
            <v>1</v>
          </cell>
        </row>
        <row r="2016">
          <cell r="C2016">
            <v>184297</v>
          </cell>
          <cell r="I2016">
            <v>16.239999999999998</v>
          </cell>
        </row>
        <row r="2017">
          <cell r="C2017">
            <v>184983</v>
          </cell>
          <cell r="I2017">
            <v>220.69</v>
          </cell>
        </row>
        <row r="2018">
          <cell r="C2018">
            <v>185362</v>
          </cell>
          <cell r="I2018">
            <v>165.65</v>
          </cell>
        </row>
        <row r="2019">
          <cell r="C2019">
            <v>186780</v>
          </cell>
          <cell r="I2019">
            <v>180</v>
          </cell>
        </row>
        <row r="2020">
          <cell r="C2020">
            <v>186903</v>
          </cell>
          <cell r="I2020">
            <v>1</v>
          </cell>
        </row>
        <row r="2021">
          <cell r="C2021">
            <v>186904</v>
          </cell>
          <cell r="I2021">
            <v>12.88</v>
          </cell>
        </row>
        <row r="2022">
          <cell r="C2022">
            <v>186904</v>
          </cell>
          <cell r="I2022">
            <v>12.88</v>
          </cell>
        </row>
        <row r="2023">
          <cell r="C2023">
            <v>186905</v>
          </cell>
          <cell r="I2023">
            <v>13.74</v>
          </cell>
        </row>
        <row r="2024">
          <cell r="C2024">
            <v>186905</v>
          </cell>
          <cell r="I2024">
            <v>13.74</v>
          </cell>
        </row>
        <row r="2025">
          <cell r="C2025">
            <v>186906</v>
          </cell>
          <cell r="I2025">
            <v>15.45</v>
          </cell>
        </row>
        <row r="2026">
          <cell r="C2026">
            <v>186906</v>
          </cell>
          <cell r="I2026">
            <v>15.45</v>
          </cell>
        </row>
        <row r="2027">
          <cell r="C2027">
            <v>186929</v>
          </cell>
          <cell r="I2027">
            <v>1</v>
          </cell>
        </row>
        <row r="2028">
          <cell r="C2028">
            <v>186975</v>
          </cell>
          <cell r="I2028">
            <v>13.984</v>
          </cell>
        </row>
        <row r="2029">
          <cell r="C2029">
            <v>186975</v>
          </cell>
          <cell r="I2029">
            <v>13.984</v>
          </cell>
        </row>
        <row r="2030">
          <cell r="C2030">
            <v>186979</v>
          </cell>
          <cell r="I2030">
            <v>1</v>
          </cell>
        </row>
        <row r="2031">
          <cell r="C2031">
            <v>186984</v>
          </cell>
          <cell r="I2031">
            <v>17.32</v>
          </cell>
        </row>
        <row r="2032">
          <cell r="C2032">
            <v>186984</v>
          </cell>
          <cell r="I2032">
            <v>17.32</v>
          </cell>
        </row>
        <row r="2033">
          <cell r="C2033">
            <v>186992</v>
          </cell>
          <cell r="I2033">
            <v>13.9</v>
          </cell>
        </row>
        <row r="2034">
          <cell r="C2034">
            <v>186992</v>
          </cell>
          <cell r="I2034">
            <v>13.9</v>
          </cell>
        </row>
        <row r="2035">
          <cell r="C2035">
            <v>186996</v>
          </cell>
          <cell r="I2035">
            <v>13.03</v>
          </cell>
        </row>
        <row r="2036">
          <cell r="C2036">
            <v>186996</v>
          </cell>
          <cell r="I2036">
            <v>13.03</v>
          </cell>
        </row>
        <row r="2037">
          <cell r="C2037">
            <v>186997</v>
          </cell>
          <cell r="I2037">
            <v>13.9</v>
          </cell>
        </row>
        <row r="2038">
          <cell r="C2038">
            <v>186997</v>
          </cell>
          <cell r="I2038">
            <v>13.9</v>
          </cell>
        </row>
        <row r="2039">
          <cell r="C2039">
            <v>186998</v>
          </cell>
          <cell r="I2039">
            <v>15.63</v>
          </cell>
        </row>
        <row r="2040">
          <cell r="C2040">
            <v>186998</v>
          </cell>
          <cell r="I2040">
            <v>15.63</v>
          </cell>
        </row>
        <row r="2041">
          <cell r="C2041">
            <v>187005</v>
          </cell>
          <cell r="I2041">
            <v>16.393999999999998</v>
          </cell>
        </row>
        <row r="2042">
          <cell r="C2042">
            <v>187010</v>
          </cell>
          <cell r="I2042">
            <v>1</v>
          </cell>
        </row>
        <row r="2043">
          <cell r="C2043">
            <v>187011</v>
          </cell>
          <cell r="I2043">
            <v>13.03</v>
          </cell>
        </row>
        <row r="2044">
          <cell r="C2044">
            <v>187011</v>
          </cell>
          <cell r="I2044">
            <v>13.03</v>
          </cell>
        </row>
        <row r="2045">
          <cell r="C2045">
            <v>187012</v>
          </cell>
          <cell r="I2045">
            <v>13.9</v>
          </cell>
        </row>
        <row r="2046">
          <cell r="C2046">
            <v>187012</v>
          </cell>
          <cell r="I2046">
            <v>13.9</v>
          </cell>
        </row>
        <row r="2047">
          <cell r="C2047">
            <v>187013</v>
          </cell>
          <cell r="I2047">
            <v>15.64</v>
          </cell>
        </row>
        <row r="2048">
          <cell r="C2048">
            <v>187013</v>
          </cell>
          <cell r="I2048">
            <v>15.64</v>
          </cell>
        </row>
        <row r="2049">
          <cell r="C2049">
            <v>187020</v>
          </cell>
          <cell r="I2049">
            <v>12.81</v>
          </cell>
        </row>
        <row r="2050">
          <cell r="C2050">
            <v>187020</v>
          </cell>
          <cell r="I2050">
            <v>12.81</v>
          </cell>
        </row>
        <row r="2051">
          <cell r="C2051">
            <v>187040</v>
          </cell>
          <cell r="I2051">
            <v>1</v>
          </cell>
        </row>
        <row r="2052">
          <cell r="C2052">
            <v>187059</v>
          </cell>
          <cell r="I2052">
            <v>1</v>
          </cell>
        </row>
        <row r="2053">
          <cell r="C2053">
            <v>187061</v>
          </cell>
          <cell r="I2053">
            <v>13.24</v>
          </cell>
        </row>
        <row r="2054">
          <cell r="C2054">
            <v>187061</v>
          </cell>
          <cell r="I2054">
            <v>13.24</v>
          </cell>
        </row>
        <row r="2055">
          <cell r="C2055">
            <v>187062</v>
          </cell>
          <cell r="I2055">
            <v>14.12</v>
          </cell>
        </row>
        <row r="2056">
          <cell r="C2056">
            <v>187062</v>
          </cell>
          <cell r="I2056">
            <v>14.12</v>
          </cell>
        </row>
        <row r="2057">
          <cell r="C2057">
            <v>187063</v>
          </cell>
          <cell r="I2057">
            <v>15.88</v>
          </cell>
        </row>
        <row r="2058">
          <cell r="C2058">
            <v>187063</v>
          </cell>
          <cell r="I2058">
            <v>15.88</v>
          </cell>
        </row>
        <row r="2059">
          <cell r="C2059">
            <v>187091</v>
          </cell>
          <cell r="I2059">
            <v>16.05</v>
          </cell>
        </row>
        <row r="2060">
          <cell r="C2060">
            <v>187091</v>
          </cell>
          <cell r="I2060">
            <v>16.05</v>
          </cell>
        </row>
        <row r="2061">
          <cell r="C2061">
            <v>187141</v>
          </cell>
          <cell r="I2061">
            <v>1</v>
          </cell>
        </row>
        <row r="2062">
          <cell r="C2062">
            <v>187143</v>
          </cell>
          <cell r="I2062">
            <v>866.1</v>
          </cell>
        </row>
        <row r="2063">
          <cell r="C2063">
            <v>187143</v>
          </cell>
          <cell r="I2063">
            <v>866.1</v>
          </cell>
        </row>
        <row r="2064">
          <cell r="C2064">
            <v>187143</v>
          </cell>
          <cell r="I2064">
            <v>866.1</v>
          </cell>
        </row>
        <row r="2065">
          <cell r="C2065">
            <v>187152</v>
          </cell>
          <cell r="I2065">
            <v>15.75</v>
          </cell>
        </row>
        <row r="2066">
          <cell r="C2066">
            <v>187152</v>
          </cell>
          <cell r="I2066">
            <v>15.75</v>
          </cell>
        </row>
        <row r="2067">
          <cell r="C2067">
            <v>187153</v>
          </cell>
          <cell r="I2067">
            <v>13.13</v>
          </cell>
        </row>
        <row r="2068">
          <cell r="C2068">
            <v>187153</v>
          </cell>
          <cell r="I2068">
            <v>13.13</v>
          </cell>
        </row>
        <row r="2069">
          <cell r="C2069">
            <v>187196</v>
          </cell>
          <cell r="I2069">
            <v>158.75</v>
          </cell>
        </row>
        <row r="2070">
          <cell r="C2070">
            <v>187208</v>
          </cell>
          <cell r="I2070">
            <v>1</v>
          </cell>
        </row>
        <row r="2071">
          <cell r="C2071">
            <v>187212</v>
          </cell>
          <cell r="I2071">
            <v>20</v>
          </cell>
        </row>
        <row r="2072">
          <cell r="C2072">
            <v>187213</v>
          </cell>
          <cell r="I2072">
            <v>9.6</v>
          </cell>
        </row>
        <row r="2073">
          <cell r="C2073">
            <v>187223</v>
          </cell>
          <cell r="I2073">
            <v>19.315000000000001</v>
          </cell>
        </row>
        <row r="2074">
          <cell r="C2074">
            <v>187223</v>
          </cell>
          <cell r="I2074">
            <v>19.315000000000001</v>
          </cell>
        </row>
        <row r="2075">
          <cell r="C2075">
            <v>187224</v>
          </cell>
          <cell r="I2075">
            <v>197.98</v>
          </cell>
        </row>
        <row r="2076">
          <cell r="C2076">
            <v>187226</v>
          </cell>
          <cell r="I2076">
            <v>19.315000000000001</v>
          </cell>
        </row>
        <row r="2077">
          <cell r="C2077">
            <v>187227</v>
          </cell>
          <cell r="I2077">
            <v>197.36</v>
          </cell>
        </row>
        <row r="2078">
          <cell r="C2078">
            <v>187229</v>
          </cell>
          <cell r="I2078">
            <v>15.641</v>
          </cell>
        </row>
        <row r="2079">
          <cell r="C2079">
            <v>187229</v>
          </cell>
          <cell r="I2079">
            <v>15.641</v>
          </cell>
        </row>
        <row r="2080">
          <cell r="C2080">
            <v>187235</v>
          </cell>
          <cell r="I2080">
            <v>15.77</v>
          </cell>
        </row>
        <row r="2081">
          <cell r="C2081">
            <v>187238</v>
          </cell>
          <cell r="I2081">
            <v>186.52</v>
          </cell>
        </row>
        <row r="2082">
          <cell r="C2082">
            <v>187251</v>
          </cell>
          <cell r="I2082">
            <v>1</v>
          </cell>
        </row>
        <row r="2083">
          <cell r="C2083">
            <v>187254</v>
          </cell>
          <cell r="I2083">
            <v>15.912000000000001</v>
          </cell>
        </row>
        <row r="2084">
          <cell r="C2084">
            <v>187254</v>
          </cell>
          <cell r="I2084">
            <v>15.912000000000001</v>
          </cell>
        </row>
        <row r="2085">
          <cell r="C2085">
            <v>187255</v>
          </cell>
          <cell r="I2085">
            <v>13.23</v>
          </cell>
        </row>
        <row r="2086">
          <cell r="C2086">
            <v>187255</v>
          </cell>
          <cell r="I2086">
            <v>13.23</v>
          </cell>
        </row>
        <row r="2087">
          <cell r="C2087">
            <v>187317</v>
          </cell>
          <cell r="I2087">
            <v>1</v>
          </cell>
        </row>
        <row r="2088">
          <cell r="C2088">
            <v>187318</v>
          </cell>
          <cell r="I2088">
            <v>17.48</v>
          </cell>
        </row>
        <row r="2089">
          <cell r="C2089">
            <v>187318</v>
          </cell>
          <cell r="I2089">
            <v>17.48</v>
          </cell>
        </row>
        <row r="2090">
          <cell r="C2090">
            <v>187320</v>
          </cell>
          <cell r="I2090">
            <v>186.58</v>
          </cell>
        </row>
        <row r="2091">
          <cell r="C2091">
            <v>187385</v>
          </cell>
          <cell r="I2091">
            <v>178.63</v>
          </cell>
        </row>
        <row r="2092">
          <cell r="C2092">
            <v>187463</v>
          </cell>
          <cell r="I2092">
            <v>1</v>
          </cell>
        </row>
        <row r="2093">
          <cell r="C2093">
            <v>187464</v>
          </cell>
          <cell r="I2093">
            <v>12.99</v>
          </cell>
        </row>
        <row r="2094">
          <cell r="C2094">
            <v>187464</v>
          </cell>
          <cell r="I2094">
            <v>12.99</v>
          </cell>
        </row>
        <row r="2095">
          <cell r="C2095">
            <v>187465</v>
          </cell>
          <cell r="I2095">
            <v>13.85</v>
          </cell>
        </row>
        <row r="2096">
          <cell r="C2096">
            <v>187465</v>
          </cell>
          <cell r="I2096">
            <v>13.85</v>
          </cell>
        </row>
        <row r="2097">
          <cell r="C2097">
            <v>187466</v>
          </cell>
          <cell r="I2097">
            <v>15.58</v>
          </cell>
        </row>
        <row r="2098">
          <cell r="C2098">
            <v>187466</v>
          </cell>
          <cell r="I2098">
            <v>15.58</v>
          </cell>
        </row>
        <row r="2099">
          <cell r="C2099">
            <v>187477</v>
          </cell>
          <cell r="I2099">
            <v>14.27</v>
          </cell>
        </row>
        <row r="2100">
          <cell r="C2100">
            <v>187477</v>
          </cell>
          <cell r="I2100">
            <v>14.27</v>
          </cell>
        </row>
        <row r="2101">
          <cell r="C2101">
            <v>187478</v>
          </cell>
          <cell r="I2101">
            <v>16.05</v>
          </cell>
        </row>
        <row r="2102">
          <cell r="C2102">
            <v>187478</v>
          </cell>
          <cell r="I2102">
            <v>16.05</v>
          </cell>
        </row>
        <row r="2103">
          <cell r="C2103">
            <v>187479</v>
          </cell>
          <cell r="I2103">
            <v>16.05</v>
          </cell>
        </row>
        <row r="2104">
          <cell r="C2104">
            <v>187479</v>
          </cell>
          <cell r="I2104">
            <v>16.05</v>
          </cell>
        </row>
        <row r="2105">
          <cell r="C2105">
            <v>187616</v>
          </cell>
          <cell r="I2105">
            <v>13.09</v>
          </cell>
        </row>
        <row r="2106">
          <cell r="C2106">
            <v>187616</v>
          </cell>
          <cell r="I2106">
            <v>13.09</v>
          </cell>
        </row>
        <row r="2107">
          <cell r="C2107">
            <v>187621</v>
          </cell>
          <cell r="I2107">
            <v>14.37</v>
          </cell>
        </row>
        <row r="2108">
          <cell r="C2108">
            <v>187621</v>
          </cell>
          <cell r="I2108">
            <v>14.37</v>
          </cell>
        </row>
        <row r="2109">
          <cell r="C2109">
            <v>187622</v>
          </cell>
          <cell r="I2109">
            <v>16.14</v>
          </cell>
        </row>
        <row r="2110">
          <cell r="C2110">
            <v>187622</v>
          </cell>
          <cell r="I2110">
            <v>16.14</v>
          </cell>
        </row>
        <row r="2111">
          <cell r="C2111">
            <v>187623</v>
          </cell>
          <cell r="I2111">
            <v>855.2</v>
          </cell>
        </row>
        <row r="2112">
          <cell r="C2112">
            <v>187623</v>
          </cell>
          <cell r="I2112">
            <v>855.2</v>
          </cell>
        </row>
        <row r="2113">
          <cell r="C2113">
            <v>187624</v>
          </cell>
          <cell r="I2113">
            <v>864</v>
          </cell>
        </row>
        <row r="2114">
          <cell r="C2114">
            <v>187624</v>
          </cell>
          <cell r="I2114">
            <v>864</v>
          </cell>
        </row>
        <row r="2115">
          <cell r="C2115">
            <v>187634</v>
          </cell>
          <cell r="I2115">
            <v>13.121</v>
          </cell>
        </row>
        <row r="2116">
          <cell r="C2116">
            <v>187635</v>
          </cell>
          <cell r="I2116">
            <v>13.451000000000001</v>
          </cell>
        </row>
        <row r="2117">
          <cell r="C2117">
            <v>187635</v>
          </cell>
          <cell r="I2117">
            <v>13.451000000000001</v>
          </cell>
        </row>
        <row r="2118">
          <cell r="C2118">
            <v>187652</v>
          </cell>
          <cell r="I2118">
            <v>13.96</v>
          </cell>
        </row>
        <row r="2119">
          <cell r="C2119">
            <v>187652</v>
          </cell>
          <cell r="I2119">
            <v>13.96</v>
          </cell>
        </row>
        <row r="2120">
          <cell r="C2120">
            <v>187654</v>
          </cell>
          <cell r="I2120">
            <v>15.71</v>
          </cell>
        </row>
        <row r="2121">
          <cell r="C2121">
            <v>187654</v>
          </cell>
          <cell r="I2121">
            <v>15.71</v>
          </cell>
        </row>
        <row r="2122">
          <cell r="C2122">
            <v>187655</v>
          </cell>
          <cell r="I2122">
            <v>1</v>
          </cell>
        </row>
        <row r="2123">
          <cell r="C2123">
            <v>187659</v>
          </cell>
          <cell r="I2123">
            <v>15.88</v>
          </cell>
        </row>
        <row r="2124">
          <cell r="C2124">
            <v>187659</v>
          </cell>
          <cell r="I2124">
            <v>15.88</v>
          </cell>
        </row>
        <row r="2125">
          <cell r="C2125">
            <v>187660</v>
          </cell>
          <cell r="I2125">
            <v>17.3</v>
          </cell>
        </row>
        <row r="2126">
          <cell r="C2126">
            <v>187660</v>
          </cell>
          <cell r="I2126">
            <v>17.3</v>
          </cell>
        </row>
        <row r="2127">
          <cell r="C2127">
            <v>187661</v>
          </cell>
          <cell r="I2127">
            <v>1</v>
          </cell>
        </row>
        <row r="2128">
          <cell r="C2128">
            <v>187662</v>
          </cell>
          <cell r="I2128">
            <v>13.95</v>
          </cell>
        </row>
        <row r="2129">
          <cell r="C2129">
            <v>187662</v>
          </cell>
          <cell r="I2129">
            <v>13.95</v>
          </cell>
        </row>
        <row r="2130">
          <cell r="C2130">
            <v>187663</v>
          </cell>
          <cell r="I2130">
            <v>15.7</v>
          </cell>
        </row>
        <row r="2131">
          <cell r="C2131">
            <v>187663</v>
          </cell>
          <cell r="I2131">
            <v>15.7</v>
          </cell>
        </row>
        <row r="2132">
          <cell r="C2132">
            <v>187700</v>
          </cell>
          <cell r="I2132">
            <v>17.38</v>
          </cell>
        </row>
        <row r="2133">
          <cell r="C2133">
            <v>187700</v>
          </cell>
          <cell r="I2133">
            <v>17.38</v>
          </cell>
        </row>
        <row r="2134">
          <cell r="C2134">
            <v>187731</v>
          </cell>
          <cell r="I2134">
            <v>178.50399999999999</v>
          </cell>
        </row>
        <row r="2135">
          <cell r="C2135">
            <v>187731</v>
          </cell>
          <cell r="I2135">
            <v>178.50399999999999</v>
          </cell>
        </row>
        <row r="2136">
          <cell r="C2136">
            <v>187757</v>
          </cell>
          <cell r="I2136">
            <v>1</v>
          </cell>
        </row>
        <row r="2137">
          <cell r="C2137">
            <v>187762</v>
          </cell>
          <cell r="I2137">
            <v>1</v>
          </cell>
        </row>
        <row r="2138">
          <cell r="C2138">
            <v>187802</v>
          </cell>
          <cell r="I2138">
            <v>15.8</v>
          </cell>
        </row>
        <row r="2139">
          <cell r="C2139">
            <v>187802</v>
          </cell>
          <cell r="I2139">
            <v>15.8</v>
          </cell>
        </row>
        <row r="2140">
          <cell r="C2140">
            <v>187806</v>
          </cell>
          <cell r="I2140">
            <v>180</v>
          </cell>
        </row>
        <row r="2141">
          <cell r="C2141">
            <v>187806</v>
          </cell>
          <cell r="I2141">
            <v>180</v>
          </cell>
        </row>
        <row r="2142">
          <cell r="C2142">
            <v>187806</v>
          </cell>
          <cell r="I2142">
            <v>180</v>
          </cell>
        </row>
        <row r="2143">
          <cell r="C2143">
            <v>187831</v>
          </cell>
          <cell r="I2143">
            <v>13.135999999999999</v>
          </cell>
        </row>
        <row r="2144">
          <cell r="C2144">
            <v>187850</v>
          </cell>
          <cell r="I2144">
            <v>1</v>
          </cell>
        </row>
        <row r="2145">
          <cell r="C2145">
            <v>187858</v>
          </cell>
          <cell r="I2145">
            <v>10.47</v>
          </cell>
        </row>
        <row r="2146">
          <cell r="C2146">
            <v>187858</v>
          </cell>
          <cell r="I2146">
            <v>10.47</v>
          </cell>
        </row>
        <row r="2147">
          <cell r="C2147">
            <v>187859</v>
          </cell>
          <cell r="I2147">
            <v>10.47</v>
          </cell>
        </row>
        <row r="2148">
          <cell r="C2148">
            <v>187859</v>
          </cell>
          <cell r="I2148">
            <v>10.47</v>
          </cell>
        </row>
        <row r="2149">
          <cell r="C2149">
            <v>187884</v>
          </cell>
          <cell r="I2149">
            <v>1</v>
          </cell>
        </row>
        <row r="2150">
          <cell r="C2150">
            <v>187886</v>
          </cell>
          <cell r="I2150">
            <v>15.21</v>
          </cell>
        </row>
        <row r="2151">
          <cell r="C2151">
            <v>187886</v>
          </cell>
          <cell r="I2151">
            <v>15.21</v>
          </cell>
        </row>
        <row r="2152">
          <cell r="C2152">
            <v>187887</v>
          </cell>
          <cell r="I2152">
            <v>13.52</v>
          </cell>
        </row>
        <row r="2153">
          <cell r="C2153">
            <v>187887</v>
          </cell>
          <cell r="I2153">
            <v>13.52</v>
          </cell>
        </row>
        <row r="2154">
          <cell r="C2154">
            <v>187888</v>
          </cell>
          <cell r="I2154">
            <v>15.21</v>
          </cell>
        </row>
        <row r="2155">
          <cell r="C2155">
            <v>187888</v>
          </cell>
          <cell r="I2155">
            <v>15.21</v>
          </cell>
        </row>
        <row r="2156">
          <cell r="C2156">
            <v>187894</v>
          </cell>
          <cell r="I2156">
            <v>159</v>
          </cell>
        </row>
        <row r="2157">
          <cell r="C2157">
            <v>187897</v>
          </cell>
          <cell r="I2157">
            <v>16.2</v>
          </cell>
        </row>
        <row r="2158">
          <cell r="C2158">
            <v>187897</v>
          </cell>
          <cell r="I2158">
            <v>16.2</v>
          </cell>
        </row>
        <row r="2159">
          <cell r="C2159">
            <v>187898</v>
          </cell>
          <cell r="I2159">
            <v>15.55</v>
          </cell>
        </row>
        <row r="2160">
          <cell r="C2160">
            <v>187899</v>
          </cell>
          <cell r="I2160">
            <v>187.82400000000001</v>
          </cell>
        </row>
        <row r="2161">
          <cell r="C2161">
            <v>187899</v>
          </cell>
          <cell r="I2161">
            <v>187.82400000000001</v>
          </cell>
        </row>
        <row r="2162">
          <cell r="C2162">
            <v>187952</v>
          </cell>
          <cell r="I2162">
            <v>10.39</v>
          </cell>
        </row>
        <row r="2163">
          <cell r="C2163">
            <v>187952</v>
          </cell>
          <cell r="I2163">
            <v>10.39</v>
          </cell>
        </row>
        <row r="2164">
          <cell r="C2164">
            <v>187953</v>
          </cell>
          <cell r="I2164">
            <v>10.39</v>
          </cell>
        </row>
        <row r="2165">
          <cell r="C2165">
            <v>187953</v>
          </cell>
          <cell r="I2165">
            <v>10.39</v>
          </cell>
        </row>
        <row r="2166">
          <cell r="C2166">
            <v>187955</v>
          </cell>
          <cell r="I2166">
            <v>1</v>
          </cell>
        </row>
        <row r="2167">
          <cell r="C2167">
            <v>187957</v>
          </cell>
          <cell r="I2167">
            <v>15.24</v>
          </cell>
        </row>
        <row r="2168">
          <cell r="C2168">
            <v>187957</v>
          </cell>
          <cell r="I2168">
            <v>15.24</v>
          </cell>
        </row>
        <row r="2169">
          <cell r="C2169">
            <v>187958</v>
          </cell>
          <cell r="I2169">
            <v>13.54</v>
          </cell>
        </row>
        <row r="2170">
          <cell r="C2170">
            <v>187958</v>
          </cell>
          <cell r="I2170">
            <v>13.54</v>
          </cell>
        </row>
        <row r="2171">
          <cell r="C2171">
            <v>187958</v>
          </cell>
          <cell r="I2171">
            <v>13.54</v>
          </cell>
        </row>
        <row r="2172">
          <cell r="C2172">
            <v>187959</v>
          </cell>
          <cell r="I2172">
            <v>15.24</v>
          </cell>
        </row>
        <row r="2173">
          <cell r="C2173">
            <v>187959</v>
          </cell>
          <cell r="I2173">
            <v>15.24</v>
          </cell>
        </row>
        <row r="2174">
          <cell r="C2174">
            <v>187966</v>
          </cell>
          <cell r="I2174">
            <v>50</v>
          </cell>
        </row>
        <row r="2175">
          <cell r="C2175">
            <v>187967</v>
          </cell>
          <cell r="I2175">
            <v>16</v>
          </cell>
        </row>
        <row r="2176">
          <cell r="C2176">
            <v>187967</v>
          </cell>
          <cell r="I2176">
            <v>16</v>
          </cell>
        </row>
        <row r="2177">
          <cell r="C2177">
            <v>187972</v>
          </cell>
          <cell r="I2177">
            <v>180</v>
          </cell>
        </row>
        <row r="2178">
          <cell r="C2178">
            <v>187999</v>
          </cell>
          <cell r="I2178">
            <v>1</v>
          </cell>
        </row>
        <row r="2179">
          <cell r="C2179">
            <v>188010</v>
          </cell>
          <cell r="I2179">
            <v>16.254000000000001</v>
          </cell>
        </row>
        <row r="2180">
          <cell r="C2180">
            <v>188010</v>
          </cell>
          <cell r="I2180">
            <v>16.254000000000001</v>
          </cell>
        </row>
        <row r="2181">
          <cell r="C2181">
            <v>188011</v>
          </cell>
          <cell r="I2181">
            <v>15.48</v>
          </cell>
        </row>
        <row r="2182">
          <cell r="C2182">
            <v>188013</v>
          </cell>
          <cell r="I2182">
            <v>15.68</v>
          </cell>
        </row>
        <row r="2183">
          <cell r="C2183">
            <v>188013</v>
          </cell>
          <cell r="I2183">
            <v>15.68</v>
          </cell>
        </row>
        <row r="2184">
          <cell r="C2184">
            <v>188014</v>
          </cell>
          <cell r="I2184">
            <v>1</v>
          </cell>
        </row>
        <row r="2185">
          <cell r="C2185">
            <v>188015</v>
          </cell>
          <cell r="I2185">
            <v>15.38</v>
          </cell>
        </row>
        <row r="2186">
          <cell r="C2186">
            <v>188015</v>
          </cell>
          <cell r="I2186">
            <v>15.38</v>
          </cell>
        </row>
        <row r="2187">
          <cell r="C2187">
            <v>188018</v>
          </cell>
          <cell r="I2187">
            <v>13.67</v>
          </cell>
        </row>
        <row r="2188">
          <cell r="C2188">
            <v>188018</v>
          </cell>
          <cell r="I2188">
            <v>13.67</v>
          </cell>
        </row>
        <row r="2189">
          <cell r="C2189">
            <v>188022</v>
          </cell>
          <cell r="I2189">
            <v>1</v>
          </cell>
        </row>
        <row r="2190">
          <cell r="C2190">
            <v>188023</v>
          </cell>
          <cell r="I2190">
            <v>15.42</v>
          </cell>
        </row>
        <row r="2191">
          <cell r="C2191">
            <v>188023</v>
          </cell>
          <cell r="I2191">
            <v>15.42</v>
          </cell>
        </row>
        <row r="2192">
          <cell r="C2192">
            <v>188024</v>
          </cell>
          <cell r="I2192">
            <v>12.85</v>
          </cell>
        </row>
        <row r="2193">
          <cell r="C2193">
            <v>188024</v>
          </cell>
          <cell r="I2193">
            <v>12.85</v>
          </cell>
        </row>
        <row r="2194">
          <cell r="C2194">
            <v>188025</v>
          </cell>
          <cell r="I2194">
            <v>13.7</v>
          </cell>
        </row>
        <row r="2195">
          <cell r="C2195">
            <v>188025</v>
          </cell>
          <cell r="I2195">
            <v>13.7</v>
          </cell>
        </row>
        <row r="2196">
          <cell r="C2196">
            <v>188034</v>
          </cell>
          <cell r="I2196">
            <v>10.25</v>
          </cell>
        </row>
        <row r="2197">
          <cell r="C2197">
            <v>188034</v>
          </cell>
          <cell r="I2197">
            <v>10.25</v>
          </cell>
        </row>
        <row r="2198">
          <cell r="C2198">
            <v>188051</v>
          </cell>
          <cell r="I2198">
            <v>15.33</v>
          </cell>
        </row>
        <row r="2199">
          <cell r="C2199">
            <v>188051</v>
          </cell>
          <cell r="I2199">
            <v>15.33</v>
          </cell>
        </row>
        <row r="2200">
          <cell r="C2200">
            <v>188052</v>
          </cell>
          <cell r="I2200">
            <v>13.63</v>
          </cell>
        </row>
        <row r="2201">
          <cell r="C2201">
            <v>188052</v>
          </cell>
          <cell r="I2201">
            <v>13.63</v>
          </cell>
        </row>
        <row r="2202">
          <cell r="C2202">
            <v>188053</v>
          </cell>
          <cell r="I2202">
            <v>15.33</v>
          </cell>
        </row>
        <row r="2203">
          <cell r="C2203">
            <v>188053</v>
          </cell>
          <cell r="I2203">
            <v>15.33</v>
          </cell>
        </row>
        <row r="2204">
          <cell r="C2204">
            <v>188102</v>
          </cell>
          <cell r="I2204">
            <v>13.23</v>
          </cell>
        </row>
        <row r="2205">
          <cell r="C2205">
            <v>188102</v>
          </cell>
          <cell r="I2205">
            <v>13.23</v>
          </cell>
        </row>
        <row r="2206">
          <cell r="C2206">
            <v>188107</v>
          </cell>
          <cell r="I2206">
            <v>1.734</v>
          </cell>
        </row>
        <row r="2207">
          <cell r="C2207">
            <v>188108</v>
          </cell>
          <cell r="I2207">
            <v>1.734</v>
          </cell>
        </row>
        <row r="2208">
          <cell r="C2208">
            <v>188120</v>
          </cell>
          <cell r="I2208">
            <v>16.940000000000001</v>
          </cell>
        </row>
        <row r="2209">
          <cell r="C2209">
            <v>188120</v>
          </cell>
          <cell r="I2209">
            <v>16.940000000000001</v>
          </cell>
        </row>
        <row r="2210">
          <cell r="C2210">
            <v>188130</v>
          </cell>
          <cell r="I2210">
            <v>16.93</v>
          </cell>
        </row>
        <row r="2211">
          <cell r="C2211">
            <v>188130</v>
          </cell>
          <cell r="I2211">
            <v>16.93</v>
          </cell>
        </row>
        <row r="2212">
          <cell r="C2212">
            <v>188136</v>
          </cell>
          <cell r="I2212">
            <v>16.93</v>
          </cell>
        </row>
        <row r="2213">
          <cell r="C2213">
            <v>188136</v>
          </cell>
          <cell r="I2213">
            <v>16.93</v>
          </cell>
        </row>
        <row r="2214">
          <cell r="C2214">
            <v>188142</v>
          </cell>
          <cell r="I2214">
            <v>15.57</v>
          </cell>
        </row>
        <row r="2215">
          <cell r="C2215">
            <v>188142</v>
          </cell>
          <cell r="I2215">
            <v>15.57</v>
          </cell>
        </row>
        <row r="2216">
          <cell r="C2216">
            <v>188161</v>
          </cell>
          <cell r="I2216">
            <v>1.44</v>
          </cell>
        </row>
        <row r="2217">
          <cell r="C2217">
            <v>188162</v>
          </cell>
          <cell r="I2217">
            <v>1.734</v>
          </cell>
        </row>
        <row r="2218">
          <cell r="C2218">
            <v>188162</v>
          </cell>
          <cell r="I2218">
            <v>1.734</v>
          </cell>
        </row>
        <row r="2219">
          <cell r="C2219">
            <v>188167</v>
          </cell>
          <cell r="I2219">
            <v>17.02</v>
          </cell>
        </row>
        <row r="2220">
          <cell r="C2220">
            <v>188167</v>
          </cell>
          <cell r="I2220">
            <v>17.02</v>
          </cell>
        </row>
        <row r="2221">
          <cell r="C2221">
            <v>188168</v>
          </cell>
          <cell r="I2221">
            <v>15.32</v>
          </cell>
        </row>
        <row r="2222">
          <cell r="C2222">
            <v>188168</v>
          </cell>
          <cell r="I2222">
            <v>15.32</v>
          </cell>
        </row>
        <row r="2223">
          <cell r="C2223">
            <v>188169</v>
          </cell>
          <cell r="I2223">
            <v>12.77</v>
          </cell>
        </row>
        <row r="2224">
          <cell r="C2224">
            <v>188169</v>
          </cell>
          <cell r="I2224">
            <v>12.77</v>
          </cell>
        </row>
        <row r="2225">
          <cell r="C2225">
            <v>188170</v>
          </cell>
          <cell r="I2225">
            <v>15.76</v>
          </cell>
        </row>
        <row r="2226">
          <cell r="C2226">
            <v>188170</v>
          </cell>
          <cell r="I2226">
            <v>15.76</v>
          </cell>
        </row>
        <row r="2227">
          <cell r="C2227">
            <v>188172</v>
          </cell>
          <cell r="I2227">
            <v>876</v>
          </cell>
        </row>
        <row r="2228">
          <cell r="C2228">
            <v>188172</v>
          </cell>
          <cell r="I2228">
            <v>876</v>
          </cell>
        </row>
        <row r="2229">
          <cell r="C2229">
            <v>188176</v>
          </cell>
          <cell r="I2229">
            <v>1</v>
          </cell>
        </row>
        <row r="2230">
          <cell r="C2230">
            <v>188179</v>
          </cell>
          <cell r="I2230">
            <v>1</v>
          </cell>
        </row>
        <row r="2231">
          <cell r="C2231">
            <v>188186</v>
          </cell>
          <cell r="I2231">
            <v>15.82</v>
          </cell>
        </row>
        <row r="2232">
          <cell r="C2232">
            <v>188186</v>
          </cell>
          <cell r="I2232">
            <v>15.82</v>
          </cell>
        </row>
        <row r="2233">
          <cell r="C2233">
            <v>188188</v>
          </cell>
          <cell r="I2233">
            <v>1</v>
          </cell>
        </row>
        <row r="2234">
          <cell r="C2234">
            <v>188190</v>
          </cell>
          <cell r="I2234">
            <v>16.91</v>
          </cell>
        </row>
        <row r="2235">
          <cell r="C2235">
            <v>188190</v>
          </cell>
          <cell r="I2235">
            <v>16.91</v>
          </cell>
        </row>
        <row r="2236">
          <cell r="C2236">
            <v>188192</v>
          </cell>
          <cell r="I2236">
            <v>14.801</v>
          </cell>
        </row>
        <row r="2237">
          <cell r="C2237">
            <v>188192</v>
          </cell>
          <cell r="I2237">
            <v>14.801</v>
          </cell>
        </row>
        <row r="2238">
          <cell r="C2238">
            <v>188200</v>
          </cell>
          <cell r="I2238">
            <v>1</v>
          </cell>
        </row>
        <row r="2239">
          <cell r="C2239">
            <v>188203</v>
          </cell>
          <cell r="I2239">
            <v>17.36</v>
          </cell>
        </row>
        <row r="2240">
          <cell r="C2240">
            <v>188203</v>
          </cell>
          <cell r="I2240">
            <v>17.36</v>
          </cell>
        </row>
        <row r="2241">
          <cell r="C2241">
            <v>188206</v>
          </cell>
          <cell r="I2241">
            <v>15.62</v>
          </cell>
        </row>
        <row r="2242">
          <cell r="C2242">
            <v>188206</v>
          </cell>
          <cell r="I2242">
            <v>15.62</v>
          </cell>
        </row>
        <row r="2243">
          <cell r="C2243">
            <v>188207</v>
          </cell>
          <cell r="I2243">
            <v>13.02</v>
          </cell>
        </row>
        <row r="2244">
          <cell r="C2244">
            <v>188207</v>
          </cell>
          <cell r="I2244">
            <v>13.02</v>
          </cell>
        </row>
        <row r="2245">
          <cell r="C2245">
            <v>188221</v>
          </cell>
          <cell r="I2245">
            <v>15.71</v>
          </cell>
        </row>
        <row r="2246">
          <cell r="C2246">
            <v>188221</v>
          </cell>
          <cell r="I2246">
            <v>15.71</v>
          </cell>
        </row>
        <row r="2247">
          <cell r="C2247">
            <v>188223</v>
          </cell>
          <cell r="I2247">
            <v>15.71</v>
          </cell>
        </row>
        <row r="2248">
          <cell r="C2248">
            <v>188223</v>
          </cell>
          <cell r="I2248">
            <v>15.71</v>
          </cell>
        </row>
        <row r="2249">
          <cell r="C2249">
            <v>188226</v>
          </cell>
          <cell r="I2249">
            <v>180</v>
          </cell>
        </row>
        <row r="2250">
          <cell r="C2250">
            <v>188226</v>
          </cell>
          <cell r="I2250">
            <v>180</v>
          </cell>
        </row>
        <row r="2251">
          <cell r="C2251">
            <v>188228</v>
          </cell>
          <cell r="I2251">
            <v>16</v>
          </cell>
        </row>
        <row r="2252">
          <cell r="C2252">
            <v>188228</v>
          </cell>
          <cell r="I2252">
            <v>16</v>
          </cell>
        </row>
        <row r="2253">
          <cell r="C2253">
            <v>188230</v>
          </cell>
          <cell r="I2253">
            <v>13.62</v>
          </cell>
        </row>
        <row r="2254">
          <cell r="C2254">
            <v>188230</v>
          </cell>
          <cell r="I2254">
            <v>13.62</v>
          </cell>
        </row>
        <row r="2255">
          <cell r="C2255">
            <v>188231</v>
          </cell>
          <cell r="I2255">
            <v>15.32</v>
          </cell>
        </row>
        <row r="2256">
          <cell r="C2256">
            <v>188231</v>
          </cell>
          <cell r="I2256">
            <v>15.32</v>
          </cell>
        </row>
        <row r="2257">
          <cell r="C2257">
            <v>188232</v>
          </cell>
          <cell r="I2257">
            <v>1</v>
          </cell>
        </row>
        <row r="2258">
          <cell r="C2258">
            <v>188234</v>
          </cell>
          <cell r="I2258">
            <v>17.02</v>
          </cell>
        </row>
        <row r="2259">
          <cell r="C2259">
            <v>188234</v>
          </cell>
          <cell r="I2259">
            <v>17.02</v>
          </cell>
        </row>
        <row r="2260">
          <cell r="C2260">
            <v>188235</v>
          </cell>
          <cell r="I2260">
            <v>15.32</v>
          </cell>
        </row>
        <row r="2261">
          <cell r="C2261">
            <v>188235</v>
          </cell>
          <cell r="I2261">
            <v>15.32</v>
          </cell>
        </row>
        <row r="2262">
          <cell r="C2262">
            <v>188251</v>
          </cell>
          <cell r="I2262">
            <v>16</v>
          </cell>
        </row>
        <row r="2263">
          <cell r="C2263">
            <v>188253</v>
          </cell>
          <cell r="I2263">
            <v>50</v>
          </cell>
        </row>
        <row r="2264">
          <cell r="C2264">
            <v>188253</v>
          </cell>
          <cell r="I2264">
            <v>50</v>
          </cell>
        </row>
        <row r="2265">
          <cell r="C2265">
            <v>188254</v>
          </cell>
          <cell r="I2265">
            <v>180</v>
          </cell>
        </row>
        <row r="2266">
          <cell r="C2266">
            <v>188256</v>
          </cell>
          <cell r="I2266">
            <v>176.33</v>
          </cell>
        </row>
        <row r="2267">
          <cell r="C2267">
            <v>188256</v>
          </cell>
          <cell r="I2267">
            <v>176.33</v>
          </cell>
        </row>
        <row r="2268">
          <cell r="C2268">
            <v>188257</v>
          </cell>
          <cell r="I2268">
            <v>16.954999999999998</v>
          </cell>
        </row>
        <row r="2269">
          <cell r="C2269">
            <v>188261</v>
          </cell>
          <cell r="I2269">
            <v>1</v>
          </cell>
        </row>
        <row r="2270">
          <cell r="C2270">
            <v>188265</v>
          </cell>
          <cell r="I2270">
            <v>15.35</v>
          </cell>
        </row>
        <row r="2271">
          <cell r="C2271">
            <v>188265</v>
          </cell>
          <cell r="I2271">
            <v>15.35</v>
          </cell>
        </row>
        <row r="2272">
          <cell r="C2272">
            <v>188291</v>
          </cell>
          <cell r="I2272">
            <v>18</v>
          </cell>
        </row>
        <row r="2273">
          <cell r="C2273">
            <v>188291</v>
          </cell>
          <cell r="I2273">
            <v>18</v>
          </cell>
        </row>
        <row r="2274">
          <cell r="C2274">
            <v>188292</v>
          </cell>
          <cell r="I2274">
            <v>9.6</v>
          </cell>
        </row>
        <row r="2275">
          <cell r="C2275">
            <v>188292</v>
          </cell>
          <cell r="I2275">
            <v>9.6</v>
          </cell>
        </row>
        <row r="2276">
          <cell r="C2276">
            <v>188435</v>
          </cell>
          <cell r="I2276">
            <v>1</v>
          </cell>
        </row>
        <row r="2277">
          <cell r="C2277">
            <v>188474</v>
          </cell>
          <cell r="I2277">
            <v>16</v>
          </cell>
        </row>
        <row r="2278">
          <cell r="C2278">
            <v>188475</v>
          </cell>
          <cell r="I2278">
            <v>9</v>
          </cell>
        </row>
        <row r="2279">
          <cell r="C2279">
            <v>188476</v>
          </cell>
          <cell r="I2279">
            <v>9</v>
          </cell>
        </row>
        <row r="2280">
          <cell r="C2280">
            <v>188496</v>
          </cell>
          <cell r="I2280">
            <v>13.151</v>
          </cell>
        </row>
        <row r="2281">
          <cell r="C2281">
            <v>188498</v>
          </cell>
          <cell r="I2281">
            <v>12.956</v>
          </cell>
        </row>
        <row r="2282">
          <cell r="C2282">
            <v>188499</v>
          </cell>
          <cell r="I2282">
            <v>12.96</v>
          </cell>
        </row>
        <row r="2283">
          <cell r="C2283">
            <v>188499</v>
          </cell>
          <cell r="I2283">
            <v>12.96</v>
          </cell>
        </row>
        <row r="2284">
          <cell r="C2284">
            <v>188518</v>
          </cell>
          <cell r="I2284">
            <v>180</v>
          </cell>
        </row>
        <row r="2285">
          <cell r="C2285">
            <v>188582</v>
          </cell>
          <cell r="I2285">
            <v>18</v>
          </cell>
        </row>
        <row r="2286">
          <cell r="C2286">
            <v>188582</v>
          </cell>
          <cell r="I2286">
            <v>18</v>
          </cell>
        </row>
        <row r="2287">
          <cell r="C2287">
            <v>188583</v>
          </cell>
          <cell r="I2287">
            <v>9.6</v>
          </cell>
        </row>
        <row r="2288">
          <cell r="C2288">
            <v>188586</v>
          </cell>
          <cell r="I2288">
            <v>16.815000000000001</v>
          </cell>
        </row>
        <row r="2289">
          <cell r="C2289">
            <v>188590</v>
          </cell>
          <cell r="I2289">
            <v>18</v>
          </cell>
        </row>
        <row r="2290">
          <cell r="C2290">
            <v>188590</v>
          </cell>
          <cell r="I2290">
            <v>18</v>
          </cell>
        </row>
        <row r="2291">
          <cell r="C2291">
            <v>188605</v>
          </cell>
          <cell r="I2291">
            <v>17.995000000000001</v>
          </cell>
        </row>
        <row r="2292">
          <cell r="C2292">
            <v>188647</v>
          </cell>
          <cell r="I2292">
            <v>17.010000000000002</v>
          </cell>
        </row>
        <row r="2293">
          <cell r="C2293">
            <v>188647</v>
          </cell>
          <cell r="I2293">
            <v>17.010000000000002</v>
          </cell>
        </row>
        <row r="2294">
          <cell r="C2294">
            <v>188808</v>
          </cell>
          <cell r="I2294">
            <v>50</v>
          </cell>
        </row>
        <row r="2295">
          <cell r="C2295">
            <v>188939</v>
          </cell>
          <cell r="I2295">
            <v>15.57</v>
          </cell>
        </row>
        <row r="2296">
          <cell r="C2296">
            <v>188939</v>
          </cell>
          <cell r="I2296">
            <v>15.57</v>
          </cell>
        </row>
        <row r="2297">
          <cell r="C2297">
            <v>188972</v>
          </cell>
          <cell r="I2297">
            <v>17.260000000000002</v>
          </cell>
        </row>
        <row r="2298">
          <cell r="C2298">
            <v>188973</v>
          </cell>
          <cell r="I2298">
            <v>17.234999999999999</v>
          </cell>
        </row>
        <row r="2299">
          <cell r="C2299">
            <v>188973</v>
          </cell>
          <cell r="I2299">
            <v>17.234999999999999</v>
          </cell>
        </row>
        <row r="2300">
          <cell r="C2300">
            <v>188975</v>
          </cell>
          <cell r="I2300">
            <v>17.495000000000001</v>
          </cell>
        </row>
        <row r="2301">
          <cell r="C2301">
            <v>188975</v>
          </cell>
          <cell r="I2301">
            <v>17.495000000000001</v>
          </cell>
        </row>
        <row r="2302">
          <cell r="C2302">
            <v>188977</v>
          </cell>
          <cell r="I2302">
            <v>17.274999999999999</v>
          </cell>
        </row>
        <row r="2303">
          <cell r="C2303">
            <v>188978</v>
          </cell>
          <cell r="I2303">
            <v>17.655000000000001</v>
          </cell>
        </row>
        <row r="2304">
          <cell r="C2304">
            <v>188979</v>
          </cell>
          <cell r="I2304">
            <v>17.46</v>
          </cell>
        </row>
        <row r="2305">
          <cell r="C2305">
            <v>188980</v>
          </cell>
          <cell r="I2305">
            <v>17.355</v>
          </cell>
        </row>
        <row r="2306">
          <cell r="C2306">
            <v>188994</v>
          </cell>
          <cell r="I2306">
            <v>15.8</v>
          </cell>
        </row>
        <row r="2307">
          <cell r="C2307">
            <v>188994</v>
          </cell>
          <cell r="I2307">
            <v>15.8</v>
          </cell>
        </row>
        <row r="2308">
          <cell r="C2308">
            <v>189014</v>
          </cell>
          <cell r="I2308">
            <v>12.945</v>
          </cell>
        </row>
        <row r="2309">
          <cell r="C2309">
            <v>189019</v>
          </cell>
          <cell r="I2309">
            <v>1</v>
          </cell>
        </row>
        <row r="2310">
          <cell r="C2310">
            <v>189104</v>
          </cell>
          <cell r="I2310">
            <v>15.63</v>
          </cell>
        </row>
        <row r="2311">
          <cell r="C2311">
            <v>189104</v>
          </cell>
          <cell r="I2311">
            <v>15.63</v>
          </cell>
        </row>
        <row r="2312">
          <cell r="C2312">
            <v>189113</v>
          </cell>
          <cell r="I2312">
            <v>15.93</v>
          </cell>
        </row>
        <row r="2313">
          <cell r="C2313">
            <v>189113</v>
          </cell>
          <cell r="I2313">
            <v>15.93</v>
          </cell>
        </row>
        <row r="2314">
          <cell r="C2314">
            <v>189115</v>
          </cell>
          <cell r="I2314">
            <v>21.143999999999998</v>
          </cell>
        </row>
        <row r="2315">
          <cell r="C2315">
            <v>189115</v>
          </cell>
          <cell r="I2315">
            <v>21.143999999999998</v>
          </cell>
        </row>
        <row r="2316">
          <cell r="C2316">
            <v>189121</v>
          </cell>
          <cell r="I2316">
            <v>9.6</v>
          </cell>
        </row>
        <row r="2317">
          <cell r="C2317">
            <v>189130</v>
          </cell>
          <cell r="I2317">
            <v>9.6</v>
          </cell>
        </row>
        <row r="2318">
          <cell r="C2318">
            <v>189133</v>
          </cell>
          <cell r="I2318">
            <v>1</v>
          </cell>
        </row>
        <row r="2319">
          <cell r="C2319">
            <v>189193</v>
          </cell>
          <cell r="I2319">
            <v>1</v>
          </cell>
        </row>
        <row r="2320">
          <cell r="C2320">
            <v>189321</v>
          </cell>
          <cell r="I2320">
            <v>5.39</v>
          </cell>
        </row>
        <row r="2321">
          <cell r="C2321">
            <v>189325</v>
          </cell>
          <cell r="I2321">
            <v>21.795000000000002</v>
          </cell>
        </row>
        <row r="2322">
          <cell r="C2322">
            <v>189338</v>
          </cell>
          <cell r="I2322">
            <v>16.835000000000001</v>
          </cell>
        </row>
        <row r="2323">
          <cell r="C2323">
            <v>189338</v>
          </cell>
          <cell r="I2323">
            <v>16.835000000000001</v>
          </cell>
        </row>
        <row r="2324">
          <cell r="C2324">
            <v>189339</v>
          </cell>
          <cell r="I2324">
            <v>175.08</v>
          </cell>
        </row>
        <row r="2325">
          <cell r="C2325">
            <v>189373</v>
          </cell>
          <cell r="I2325">
            <v>15.63</v>
          </cell>
        </row>
        <row r="2326">
          <cell r="C2326">
            <v>189373</v>
          </cell>
          <cell r="I2326">
            <v>15.63</v>
          </cell>
        </row>
        <row r="2327">
          <cell r="C2327">
            <v>189374</v>
          </cell>
          <cell r="I2327">
            <v>17.37</v>
          </cell>
        </row>
        <row r="2328">
          <cell r="C2328">
            <v>189374</v>
          </cell>
          <cell r="I2328">
            <v>17.37</v>
          </cell>
        </row>
        <row r="2329">
          <cell r="C2329">
            <v>189493</v>
          </cell>
          <cell r="I2329">
            <v>16.914999999999999</v>
          </cell>
        </row>
        <row r="2330">
          <cell r="C2330">
            <v>189493</v>
          </cell>
          <cell r="I2330">
            <v>16.914999999999999</v>
          </cell>
        </row>
        <row r="2331">
          <cell r="C2331">
            <v>189494</v>
          </cell>
          <cell r="I2331">
            <v>15.89</v>
          </cell>
        </row>
        <row r="2332">
          <cell r="C2332">
            <v>189494</v>
          </cell>
          <cell r="I2332">
            <v>15.89</v>
          </cell>
        </row>
        <row r="2333">
          <cell r="C2333">
            <v>189685</v>
          </cell>
          <cell r="I2333">
            <v>17.274999999999999</v>
          </cell>
        </row>
        <row r="2334">
          <cell r="C2334">
            <v>189688</v>
          </cell>
          <cell r="I2334">
            <v>17.22</v>
          </cell>
        </row>
        <row r="2335">
          <cell r="C2335">
            <v>189689</v>
          </cell>
          <cell r="I2335">
            <v>17.66</v>
          </cell>
        </row>
        <row r="2336">
          <cell r="C2336">
            <v>189699</v>
          </cell>
          <cell r="I2336">
            <v>15.84</v>
          </cell>
        </row>
        <row r="2337">
          <cell r="C2337">
            <v>189699</v>
          </cell>
          <cell r="I2337">
            <v>15.84</v>
          </cell>
        </row>
        <row r="2338">
          <cell r="C2338">
            <v>189707</v>
          </cell>
          <cell r="I2338">
            <v>177.37</v>
          </cell>
        </row>
        <row r="2339">
          <cell r="C2339">
            <v>189707</v>
          </cell>
          <cell r="I2339">
            <v>177.37</v>
          </cell>
        </row>
        <row r="2340">
          <cell r="C2340">
            <v>190340</v>
          </cell>
          <cell r="I2340">
            <v>17.555</v>
          </cell>
        </row>
        <row r="2341">
          <cell r="C2341">
            <v>190483</v>
          </cell>
          <cell r="I2341">
            <v>16.635000000000002</v>
          </cell>
        </row>
        <row r="2342">
          <cell r="C2342">
            <v>190483</v>
          </cell>
          <cell r="I2342">
            <v>16.635000000000002</v>
          </cell>
        </row>
        <row r="2343">
          <cell r="C2343">
            <v>190484</v>
          </cell>
          <cell r="I2343">
            <v>173</v>
          </cell>
        </row>
        <row r="2344">
          <cell r="C2344">
            <v>190486</v>
          </cell>
          <cell r="I2344">
            <v>16.715</v>
          </cell>
        </row>
        <row r="2345">
          <cell r="C2345">
            <v>190487</v>
          </cell>
          <cell r="I2345">
            <v>173.84</v>
          </cell>
        </row>
        <row r="2346">
          <cell r="C2346">
            <v>190490</v>
          </cell>
          <cell r="I2346">
            <v>180</v>
          </cell>
        </row>
        <row r="2347">
          <cell r="C2347">
            <v>190492</v>
          </cell>
          <cell r="I2347">
            <v>16</v>
          </cell>
        </row>
        <row r="2348">
          <cell r="C2348">
            <v>190492</v>
          </cell>
          <cell r="I2348">
            <v>16</v>
          </cell>
        </row>
        <row r="2349">
          <cell r="C2349">
            <v>190493</v>
          </cell>
          <cell r="I2349">
            <v>9.6</v>
          </cell>
        </row>
        <row r="2350">
          <cell r="C2350">
            <v>190494</v>
          </cell>
          <cell r="I2350">
            <v>180</v>
          </cell>
        </row>
        <row r="2351">
          <cell r="C2351">
            <v>190496</v>
          </cell>
          <cell r="I2351">
            <v>16</v>
          </cell>
        </row>
        <row r="2352">
          <cell r="C2352">
            <v>190496</v>
          </cell>
          <cell r="I2352">
            <v>16</v>
          </cell>
        </row>
        <row r="2353">
          <cell r="C2353">
            <v>190497</v>
          </cell>
          <cell r="I2353">
            <v>9.6</v>
          </cell>
        </row>
        <row r="2354">
          <cell r="C2354">
            <v>190503</v>
          </cell>
          <cell r="I2354">
            <v>17.135000000000002</v>
          </cell>
        </row>
        <row r="2355">
          <cell r="C2355">
            <v>190504</v>
          </cell>
          <cell r="I2355">
            <v>178.2</v>
          </cell>
        </row>
        <row r="2356">
          <cell r="C2356">
            <v>190507</v>
          </cell>
          <cell r="I2356">
            <v>17.195</v>
          </cell>
        </row>
        <row r="2357">
          <cell r="C2357">
            <v>190508</v>
          </cell>
          <cell r="I2357">
            <v>178.83</v>
          </cell>
        </row>
        <row r="2358">
          <cell r="C2358">
            <v>190540</v>
          </cell>
          <cell r="I2358">
            <v>16.774999999999999</v>
          </cell>
        </row>
        <row r="2359">
          <cell r="C2359">
            <v>190540</v>
          </cell>
          <cell r="I2359">
            <v>16.774999999999999</v>
          </cell>
        </row>
        <row r="2360">
          <cell r="C2360">
            <v>190541</v>
          </cell>
          <cell r="I2360">
            <v>174.46</v>
          </cell>
        </row>
        <row r="2361">
          <cell r="C2361">
            <v>190543</v>
          </cell>
          <cell r="I2361">
            <v>16.835000000000001</v>
          </cell>
        </row>
        <row r="2362">
          <cell r="C2362">
            <v>190543</v>
          </cell>
          <cell r="I2362">
            <v>16.835000000000001</v>
          </cell>
        </row>
        <row r="2363">
          <cell r="C2363">
            <v>190544</v>
          </cell>
          <cell r="I2363">
            <v>175.08</v>
          </cell>
        </row>
        <row r="2364">
          <cell r="C2364">
            <v>190544</v>
          </cell>
          <cell r="I2364">
            <v>175.08</v>
          </cell>
        </row>
        <row r="2365">
          <cell r="C2365">
            <v>190546</v>
          </cell>
          <cell r="I2365">
            <v>17.055</v>
          </cell>
        </row>
        <row r="2366">
          <cell r="C2366">
            <v>190550</v>
          </cell>
          <cell r="I2366">
            <v>17.254999999999999</v>
          </cell>
        </row>
        <row r="2367">
          <cell r="C2367">
            <v>190550</v>
          </cell>
          <cell r="I2367">
            <v>17.254999999999999</v>
          </cell>
        </row>
        <row r="2368">
          <cell r="C2368">
            <v>190551</v>
          </cell>
          <cell r="I2368">
            <v>179.45</v>
          </cell>
        </row>
        <row r="2369">
          <cell r="C2369">
            <v>190563</v>
          </cell>
          <cell r="I2369">
            <v>1</v>
          </cell>
        </row>
        <row r="2370">
          <cell r="C2370">
            <v>190565</v>
          </cell>
          <cell r="I2370">
            <v>1</v>
          </cell>
        </row>
        <row r="2371">
          <cell r="C2371">
            <v>190567</v>
          </cell>
          <cell r="I2371">
            <v>900.5</v>
          </cell>
        </row>
        <row r="2372">
          <cell r="C2372">
            <v>190567</v>
          </cell>
          <cell r="I2372">
            <v>900.5</v>
          </cell>
        </row>
        <row r="2373">
          <cell r="C2373">
            <v>190574</v>
          </cell>
          <cell r="I2373">
            <v>17.555</v>
          </cell>
        </row>
        <row r="2374">
          <cell r="C2374">
            <v>190574</v>
          </cell>
          <cell r="I2374">
            <v>17.555</v>
          </cell>
        </row>
        <row r="2375">
          <cell r="C2375">
            <v>190575</v>
          </cell>
          <cell r="I2375">
            <v>182.57</v>
          </cell>
        </row>
        <row r="2376">
          <cell r="C2376">
            <v>190578</v>
          </cell>
          <cell r="I2376">
            <v>17.614999999999998</v>
          </cell>
        </row>
        <row r="2377">
          <cell r="C2377">
            <v>190578</v>
          </cell>
          <cell r="I2377">
            <v>17.614999999999998</v>
          </cell>
        </row>
        <row r="2378">
          <cell r="C2378">
            <v>190579</v>
          </cell>
          <cell r="I2378">
            <v>183.2</v>
          </cell>
        </row>
        <row r="2379">
          <cell r="C2379">
            <v>190581</v>
          </cell>
          <cell r="I2379">
            <v>17.695</v>
          </cell>
        </row>
        <row r="2380">
          <cell r="C2380">
            <v>190581</v>
          </cell>
          <cell r="I2380">
            <v>17.695</v>
          </cell>
        </row>
        <row r="2381">
          <cell r="C2381">
            <v>190582</v>
          </cell>
          <cell r="I2381">
            <v>184.03</v>
          </cell>
        </row>
        <row r="2382">
          <cell r="C2382">
            <v>190582</v>
          </cell>
          <cell r="I2382">
            <v>184.03</v>
          </cell>
        </row>
        <row r="2383">
          <cell r="C2383">
            <v>190583</v>
          </cell>
          <cell r="I2383">
            <v>17.715</v>
          </cell>
        </row>
        <row r="2384">
          <cell r="C2384">
            <v>190583</v>
          </cell>
          <cell r="I2384">
            <v>17.715</v>
          </cell>
        </row>
        <row r="2385">
          <cell r="C2385">
            <v>190585</v>
          </cell>
          <cell r="I2385">
            <v>184.24</v>
          </cell>
        </row>
        <row r="2386">
          <cell r="C2386">
            <v>190587</v>
          </cell>
          <cell r="I2386">
            <v>17.774999999999999</v>
          </cell>
        </row>
        <row r="2387">
          <cell r="C2387">
            <v>190589</v>
          </cell>
          <cell r="I2387">
            <v>17.815000000000001</v>
          </cell>
        </row>
        <row r="2388">
          <cell r="C2388">
            <v>190592</v>
          </cell>
          <cell r="I2388">
            <v>16.734999999999999</v>
          </cell>
        </row>
        <row r="2389">
          <cell r="C2389">
            <v>190592</v>
          </cell>
          <cell r="I2389">
            <v>16.734999999999999</v>
          </cell>
        </row>
        <row r="2390">
          <cell r="C2390">
            <v>190593</v>
          </cell>
          <cell r="I2390">
            <v>174.04</v>
          </cell>
        </row>
        <row r="2391">
          <cell r="C2391">
            <v>190594</v>
          </cell>
          <cell r="I2391">
            <v>16.774999999999999</v>
          </cell>
        </row>
        <row r="2392">
          <cell r="C2392">
            <v>190594</v>
          </cell>
          <cell r="I2392">
            <v>16.774999999999999</v>
          </cell>
        </row>
        <row r="2393">
          <cell r="C2393">
            <v>190595</v>
          </cell>
          <cell r="I2393">
            <v>174.46</v>
          </cell>
        </row>
        <row r="2394">
          <cell r="C2394">
            <v>190639</v>
          </cell>
          <cell r="I2394">
            <v>16.895</v>
          </cell>
        </row>
        <row r="2395">
          <cell r="C2395">
            <v>190639</v>
          </cell>
          <cell r="I2395">
            <v>16.895</v>
          </cell>
        </row>
        <row r="2396">
          <cell r="C2396">
            <v>190640</v>
          </cell>
          <cell r="I2396">
            <v>175.71</v>
          </cell>
        </row>
        <row r="2397">
          <cell r="C2397">
            <v>190640</v>
          </cell>
          <cell r="I2397">
            <v>175.71</v>
          </cell>
        </row>
        <row r="2398">
          <cell r="C2398">
            <v>190654</v>
          </cell>
          <cell r="I2398">
            <v>17.495000000000001</v>
          </cell>
        </row>
        <row r="2399">
          <cell r="C2399">
            <v>190655</v>
          </cell>
          <cell r="I2399">
            <v>181.95</v>
          </cell>
        </row>
        <row r="2400">
          <cell r="C2400">
            <v>190655</v>
          </cell>
          <cell r="I2400">
            <v>181.95</v>
          </cell>
        </row>
        <row r="2401">
          <cell r="C2401">
            <v>190789</v>
          </cell>
          <cell r="I2401">
            <v>12.821</v>
          </cell>
        </row>
        <row r="2402">
          <cell r="C2402">
            <v>190805</v>
          </cell>
          <cell r="I2402">
            <v>179.5</v>
          </cell>
        </row>
        <row r="2403">
          <cell r="C2403">
            <v>190806</v>
          </cell>
          <cell r="I2403">
            <v>17.260000000000002</v>
          </cell>
        </row>
        <row r="2404">
          <cell r="C2404">
            <v>192694</v>
          </cell>
          <cell r="I2404">
            <v>868.7</v>
          </cell>
        </row>
        <row r="2405">
          <cell r="C2405">
            <v>192694</v>
          </cell>
          <cell r="I2405">
            <v>868.7</v>
          </cell>
        </row>
        <row r="2406">
          <cell r="C2406">
            <v>192855</v>
          </cell>
          <cell r="I2406">
            <v>888.9</v>
          </cell>
        </row>
        <row r="2407">
          <cell r="C2407">
            <v>192855</v>
          </cell>
          <cell r="I2407">
            <v>888.9</v>
          </cell>
        </row>
        <row r="2408">
          <cell r="C2408">
            <v>192859</v>
          </cell>
          <cell r="I2408">
            <v>12.821</v>
          </cell>
        </row>
        <row r="2409">
          <cell r="C2409">
            <v>192869</v>
          </cell>
          <cell r="I2409">
            <v>14.22</v>
          </cell>
        </row>
        <row r="2410">
          <cell r="C2410">
            <v>192869</v>
          </cell>
          <cell r="I2410">
            <v>14.22</v>
          </cell>
        </row>
        <row r="2411">
          <cell r="C2411">
            <v>193110</v>
          </cell>
          <cell r="I2411">
            <v>13.94</v>
          </cell>
        </row>
        <row r="2412">
          <cell r="C2412">
            <v>193110</v>
          </cell>
          <cell r="I2412">
            <v>13.94</v>
          </cell>
        </row>
        <row r="2413">
          <cell r="C2413">
            <v>193111</v>
          </cell>
          <cell r="I2413">
            <v>14.48</v>
          </cell>
        </row>
        <row r="2414">
          <cell r="C2414">
            <v>193111</v>
          </cell>
          <cell r="I2414">
            <v>14.48</v>
          </cell>
        </row>
        <row r="2415">
          <cell r="C2415">
            <v>193112</v>
          </cell>
          <cell r="I2415">
            <v>14.27</v>
          </cell>
        </row>
        <row r="2416">
          <cell r="C2416">
            <v>193112</v>
          </cell>
          <cell r="I2416">
            <v>14.27</v>
          </cell>
        </row>
        <row r="2417">
          <cell r="C2417">
            <v>193134</v>
          </cell>
          <cell r="I2417">
            <v>1</v>
          </cell>
        </row>
        <row r="2418">
          <cell r="C2418">
            <v>193142</v>
          </cell>
          <cell r="I2418">
            <v>163</v>
          </cell>
        </row>
        <row r="2419">
          <cell r="C2419">
            <v>193142</v>
          </cell>
          <cell r="I2419">
            <v>163</v>
          </cell>
        </row>
        <row r="2420">
          <cell r="C2420">
            <v>193180</v>
          </cell>
          <cell r="I2420">
            <v>177</v>
          </cell>
        </row>
        <row r="2421">
          <cell r="C2421">
            <v>193193</v>
          </cell>
          <cell r="I2421">
            <v>17.47</v>
          </cell>
        </row>
        <row r="2422">
          <cell r="C2422">
            <v>193193</v>
          </cell>
          <cell r="I2422">
            <v>17.47</v>
          </cell>
        </row>
        <row r="2423">
          <cell r="C2423">
            <v>193487</v>
          </cell>
          <cell r="I2423">
            <v>177</v>
          </cell>
        </row>
        <row r="2424">
          <cell r="C2424">
            <v>193507</v>
          </cell>
          <cell r="I2424">
            <v>17.094999999999999</v>
          </cell>
        </row>
        <row r="2425">
          <cell r="C2425">
            <v>193511</v>
          </cell>
          <cell r="I2425">
            <v>15.27</v>
          </cell>
        </row>
        <row r="2426">
          <cell r="C2426">
            <v>193511</v>
          </cell>
          <cell r="I2426">
            <v>15.27</v>
          </cell>
        </row>
        <row r="2427">
          <cell r="C2427">
            <v>193512</v>
          </cell>
          <cell r="I2427">
            <v>13.58</v>
          </cell>
        </row>
        <row r="2428">
          <cell r="C2428">
            <v>193512</v>
          </cell>
          <cell r="I2428">
            <v>13.58</v>
          </cell>
        </row>
        <row r="2429">
          <cell r="C2429">
            <v>193627</v>
          </cell>
          <cell r="I2429">
            <v>15.206</v>
          </cell>
        </row>
        <row r="2430">
          <cell r="C2430">
            <v>193627</v>
          </cell>
          <cell r="I2430">
            <v>15.206</v>
          </cell>
        </row>
        <row r="2431">
          <cell r="C2431">
            <v>193684</v>
          </cell>
          <cell r="I2431">
            <v>173.2</v>
          </cell>
        </row>
        <row r="2432">
          <cell r="C2432">
            <v>193687</v>
          </cell>
          <cell r="I2432">
            <v>180</v>
          </cell>
        </row>
        <row r="2433">
          <cell r="C2433">
            <v>193694</v>
          </cell>
          <cell r="I2433">
            <v>4.97</v>
          </cell>
        </row>
        <row r="2434">
          <cell r="C2434">
            <v>193730</v>
          </cell>
          <cell r="I2434">
            <v>1</v>
          </cell>
        </row>
        <row r="2435">
          <cell r="C2435">
            <v>193744</v>
          </cell>
          <cell r="I2435">
            <v>1.44</v>
          </cell>
        </row>
        <row r="2436">
          <cell r="C2436">
            <v>193745</v>
          </cell>
          <cell r="I2436">
            <v>1.734</v>
          </cell>
        </row>
        <row r="2437">
          <cell r="C2437">
            <v>193788</v>
          </cell>
          <cell r="I2437">
            <v>1</v>
          </cell>
        </row>
        <row r="2438">
          <cell r="C2438">
            <v>194111</v>
          </cell>
          <cell r="I2438">
            <v>1</v>
          </cell>
        </row>
        <row r="2439">
          <cell r="C2439">
            <v>194112</v>
          </cell>
          <cell r="I2439">
            <v>1</v>
          </cell>
        </row>
        <row r="2440">
          <cell r="C2440">
            <v>194113</v>
          </cell>
          <cell r="I2440">
            <v>1</v>
          </cell>
        </row>
        <row r="2441">
          <cell r="C2441">
            <v>194115</v>
          </cell>
          <cell r="I2441">
            <v>15.41</v>
          </cell>
        </row>
        <row r="2442">
          <cell r="C2442">
            <v>194115</v>
          </cell>
          <cell r="I2442">
            <v>15.41</v>
          </cell>
        </row>
        <row r="2443">
          <cell r="C2443">
            <v>194116</v>
          </cell>
          <cell r="I2443">
            <v>17.12</v>
          </cell>
        </row>
        <row r="2444">
          <cell r="C2444">
            <v>194116</v>
          </cell>
          <cell r="I2444">
            <v>17.12</v>
          </cell>
        </row>
        <row r="2445">
          <cell r="C2445">
            <v>194119</v>
          </cell>
          <cell r="I2445">
            <v>15.55</v>
          </cell>
        </row>
        <row r="2446">
          <cell r="C2446">
            <v>194119</v>
          </cell>
          <cell r="I2446">
            <v>15.55</v>
          </cell>
        </row>
        <row r="2447">
          <cell r="C2447">
            <v>194120</v>
          </cell>
          <cell r="I2447">
            <v>17.260000000000002</v>
          </cell>
        </row>
        <row r="2448">
          <cell r="C2448">
            <v>194120</v>
          </cell>
          <cell r="I2448">
            <v>17.260000000000002</v>
          </cell>
        </row>
        <row r="2449">
          <cell r="C2449">
            <v>194122</v>
          </cell>
          <cell r="I2449">
            <v>15.69</v>
          </cell>
        </row>
        <row r="2450">
          <cell r="C2450">
            <v>194122</v>
          </cell>
          <cell r="I2450">
            <v>15.69</v>
          </cell>
        </row>
        <row r="2451">
          <cell r="C2451">
            <v>194123</v>
          </cell>
          <cell r="I2451">
            <v>17.420000000000002</v>
          </cell>
        </row>
        <row r="2452">
          <cell r="C2452">
            <v>194123</v>
          </cell>
          <cell r="I2452">
            <v>17.420000000000002</v>
          </cell>
        </row>
        <row r="2453">
          <cell r="C2453">
            <v>194190</v>
          </cell>
          <cell r="I2453">
            <v>180</v>
          </cell>
        </row>
        <row r="2454">
          <cell r="C2454">
            <v>194190</v>
          </cell>
          <cell r="I2454">
            <v>180</v>
          </cell>
        </row>
        <row r="2455">
          <cell r="C2455">
            <v>194191</v>
          </cell>
          <cell r="I2455">
            <v>18</v>
          </cell>
        </row>
        <row r="2456">
          <cell r="C2456">
            <v>194232</v>
          </cell>
          <cell r="I2456">
            <v>175</v>
          </cell>
        </row>
        <row r="2457">
          <cell r="C2457">
            <v>194234</v>
          </cell>
          <cell r="I2457">
            <v>175</v>
          </cell>
        </row>
        <row r="2458">
          <cell r="C2458">
            <v>194235</v>
          </cell>
          <cell r="I2458">
            <v>175</v>
          </cell>
        </row>
        <row r="2459">
          <cell r="C2459">
            <v>194236</v>
          </cell>
          <cell r="I2459">
            <v>175</v>
          </cell>
        </row>
        <row r="2460">
          <cell r="C2460">
            <v>194292</v>
          </cell>
          <cell r="I2460">
            <v>181.95</v>
          </cell>
        </row>
        <row r="2461">
          <cell r="C2461">
            <v>194313</v>
          </cell>
          <cell r="I2461">
            <v>181.584</v>
          </cell>
        </row>
        <row r="2462">
          <cell r="C2462">
            <v>194313</v>
          </cell>
          <cell r="I2462">
            <v>181.584</v>
          </cell>
        </row>
        <row r="2463">
          <cell r="C2463">
            <v>194313</v>
          </cell>
          <cell r="I2463">
            <v>181.584</v>
          </cell>
        </row>
        <row r="2464">
          <cell r="C2464">
            <v>194314</v>
          </cell>
          <cell r="I2464">
            <v>186.78399999999999</v>
          </cell>
        </row>
        <row r="2465">
          <cell r="C2465">
            <v>194314</v>
          </cell>
          <cell r="I2465">
            <v>186.78399999999999</v>
          </cell>
        </row>
        <row r="2466">
          <cell r="C2466">
            <v>194314</v>
          </cell>
          <cell r="I2466">
            <v>186.78399999999999</v>
          </cell>
        </row>
        <row r="2467">
          <cell r="C2467">
            <v>194315</v>
          </cell>
          <cell r="I2467">
            <v>180.75200000000001</v>
          </cell>
        </row>
        <row r="2468">
          <cell r="C2468">
            <v>194315</v>
          </cell>
          <cell r="I2468">
            <v>180.75200000000001</v>
          </cell>
        </row>
        <row r="2469">
          <cell r="C2469">
            <v>194315</v>
          </cell>
          <cell r="I2469">
            <v>180.75200000000001</v>
          </cell>
        </row>
        <row r="2470">
          <cell r="C2470">
            <v>194316</v>
          </cell>
          <cell r="I2470">
            <v>181.792</v>
          </cell>
        </row>
        <row r="2471">
          <cell r="C2471">
            <v>194316</v>
          </cell>
          <cell r="I2471">
            <v>181.792</v>
          </cell>
        </row>
        <row r="2472">
          <cell r="C2472">
            <v>194317</v>
          </cell>
          <cell r="I2472">
            <v>179.92</v>
          </cell>
        </row>
        <row r="2473">
          <cell r="C2473">
            <v>194317</v>
          </cell>
          <cell r="I2473">
            <v>179.92</v>
          </cell>
        </row>
        <row r="2474">
          <cell r="C2474">
            <v>194317</v>
          </cell>
          <cell r="I2474">
            <v>179.92</v>
          </cell>
        </row>
        <row r="2475">
          <cell r="C2475">
            <v>194318</v>
          </cell>
          <cell r="I2475">
            <v>184.91</v>
          </cell>
        </row>
        <row r="2476">
          <cell r="C2476">
            <v>194318</v>
          </cell>
          <cell r="I2476">
            <v>184.91</v>
          </cell>
        </row>
        <row r="2477">
          <cell r="C2477">
            <v>194331</v>
          </cell>
          <cell r="I2477">
            <v>182.57</v>
          </cell>
        </row>
        <row r="2478">
          <cell r="C2478">
            <v>194332</v>
          </cell>
          <cell r="I2478">
            <v>183.61</v>
          </cell>
        </row>
        <row r="2479">
          <cell r="C2479">
            <v>194338</v>
          </cell>
          <cell r="I2479">
            <v>180.49</v>
          </cell>
        </row>
        <row r="2480">
          <cell r="C2480">
            <v>194383</v>
          </cell>
          <cell r="I2480">
            <v>20.856000000000002</v>
          </cell>
        </row>
        <row r="2481">
          <cell r="C2481">
            <v>194395</v>
          </cell>
          <cell r="I2481">
            <v>9.6</v>
          </cell>
        </row>
        <row r="2482">
          <cell r="C2482">
            <v>194460</v>
          </cell>
          <cell r="I2482">
            <v>180.12799999999999</v>
          </cell>
        </row>
        <row r="2483">
          <cell r="C2483">
            <v>194460</v>
          </cell>
          <cell r="I2483">
            <v>180.12799999999999</v>
          </cell>
        </row>
        <row r="2484">
          <cell r="C2484">
            <v>194460</v>
          </cell>
          <cell r="I2484">
            <v>180.12799999999999</v>
          </cell>
        </row>
        <row r="2485">
          <cell r="C2485">
            <v>194460</v>
          </cell>
          <cell r="I2485">
            <v>180.12799999999999</v>
          </cell>
        </row>
        <row r="2486">
          <cell r="C2486">
            <v>194461</v>
          </cell>
          <cell r="I2486">
            <v>181.792</v>
          </cell>
        </row>
        <row r="2487">
          <cell r="C2487">
            <v>194461</v>
          </cell>
          <cell r="I2487">
            <v>181.792</v>
          </cell>
        </row>
        <row r="2488">
          <cell r="C2488">
            <v>194461</v>
          </cell>
          <cell r="I2488">
            <v>181.792</v>
          </cell>
        </row>
        <row r="2489">
          <cell r="C2489">
            <v>194463</v>
          </cell>
          <cell r="I2489">
            <v>183.04</v>
          </cell>
        </row>
        <row r="2490">
          <cell r="C2490">
            <v>194463</v>
          </cell>
          <cell r="I2490">
            <v>183.04</v>
          </cell>
        </row>
        <row r="2491">
          <cell r="C2491">
            <v>194464</v>
          </cell>
          <cell r="I2491">
            <v>184.49600000000001</v>
          </cell>
        </row>
        <row r="2492">
          <cell r="C2492">
            <v>194464</v>
          </cell>
          <cell r="I2492">
            <v>184.49600000000001</v>
          </cell>
        </row>
        <row r="2493">
          <cell r="C2493">
            <v>194465</v>
          </cell>
          <cell r="I2493">
            <v>176.59200000000001</v>
          </cell>
        </row>
        <row r="2494">
          <cell r="C2494">
            <v>194465</v>
          </cell>
          <cell r="I2494">
            <v>176.59200000000001</v>
          </cell>
        </row>
        <row r="2495">
          <cell r="C2495">
            <v>194465</v>
          </cell>
          <cell r="I2495">
            <v>176.59200000000001</v>
          </cell>
        </row>
        <row r="2496">
          <cell r="C2496">
            <v>194466</v>
          </cell>
          <cell r="I2496">
            <v>178.256</v>
          </cell>
        </row>
        <row r="2497">
          <cell r="C2497">
            <v>194466</v>
          </cell>
          <cell r="I2497">
            <v>178.256</v>
          </cell>
        </row>
        <row r="2498">
          <cell r="C2498">
            <v>194467</v>
          </cell>
          <cell r="I2498">
            <v>183.24799999999999</v>
          </cell>
        </row>
        <row r="2499">
          <cell r="C2499">
            <v>194467</v>
          </cell>
          <cell r="I2499">
            <v>183.24799999999999</v>
          </cell>
        </row>
        <row r="2500">
          <cell r="C2500">
            <v>194468</v>
          </cell>
          <cell r="I2500">
            <v>184.49600000000001</v>
          </cell>
        </row>
        <row r="2501">
          <cell r="C2501">
            <v>194468</v>
          </cell>
          <cell r="I2501">
            <v>184.49600000000001</v>
          </cell>
        </row>
        <row r="2502">
          <cell r="C2502">
            <v>194468</v>
          </cell>
          <cell r="I2502">
            <v>184.49600000000001</v>
          </cell>
        </row>
        <row r="2503">
          <cell r="C2503">
            <v>194469</v>
          </cell>
          <cell r="I2503">
            <v>185.744</v>
          </cell>
        </row>
        <row r="2504">
          <cell r="C2504">
            <v>194469</v>
          </cell>
          <cell r="I2504">
            <v>185.744</v>
          </cell>
        </row>
        <row r="2505">
          <cell r="C2505">
            <v>194469</v>
          </cell>
          <cell r="I2505">
            <v>185.744</v>
          </cell>
        </row>
        <row r="2506">
          <cell r="C2506">
            <v>194470</v>
          </cell>
          <cell r="I2506">
            <v>186.78399999999999</v>
          </cell>
        </row>
        <row r="2507">
          <cell r="C2507">
            <v>194470</v>
          </cell>
          <cell r="I2507">
            <v>186.78399999999999</v>
          </cell>
        </row>
        <row r="2508">
          <cell r="C2508">
            <v>194470</v>
          </cell>
          <cell r="I2508">
            <v>186.78399999999999</v>
          </cell>
        </row>
        <row r="2509">
          <cell r="C2509">
            <v>194471</v>
          </cell>
          <cell r="I2509">
            <v>187.82400000000001</v>
          </cell>
        </row>
        <row r="2510">
          <cell r="C2510">
            <v>194471</v>
          </cell>
          <cell r="I2510">
            <v>187.82400000000001</v>
          </cell>
        </row>
        <row r="2511">
          <cell r="C2511">
            <v>194471</v>
          </cell>
          <cell r="I2511">
            <v>187.82400000000001</v>
          </cell>
        </row>
        <row r="2512">
          <cell r="C2512">
            <v>194472</v>
          </cell>
          <cell r="I2512">
            <v>182</v>
          </cell>
        </row>
        <row r="2513">
          <cell r="C2513">
            <v>194472</v>
          </cell>
          <cell r="I2513">
            <v>182</v>
          </cell>
        </row>
        <row r="2514">
          <cell r="C2514">
            <v>194472</v>
          </cell>
          <cell r="I2514">
            <v>182</v>
          </cell>
        </row>
        <row r="2515">
          <cell r="C2515">
            <v>194474</v>
          </cell>
          <cell r="I2515">
            <v>183.66399999999999</v>
          </cell>
        </row>
        <row r="2516">
          <cell r="C2516">
            <v>194474</v>
          </cell>
          <cell r="I2516">
            <v>183.66399999999999</v>
          </cell>
        </row>
        <row r="2517">
          <cell r="C2517">
            <v>194475</v>
          </cell>
          <cell r="I2517">
            <v>181.17</v>
          </cell>
        </row>
        <row r="2518">
          <cell r="C2518">
            <v>194475</v>
          </cell>
          <cell r="I2518">
            <v>181.17</v>
          </cell>
        </row>
        <row r="2519">
          <cell r="C2519">
            <v>194475</v>
          </cell>
          <cell r="I2519">
            <v>181.17</v>
          </cell>
        </row>
        <row r="2520">
          <cell r="C2520">
            <v>194481</v>
          </cell>
          <cell r="I2520">
            <v>178.048</v>
          </cell>
        </row>
        <row r="2521">
          <cell r="C2521">
            <v>194481</v>
          </cell>
          <cell r="I2521">
            <v>178.048</v>
          </cell>
        </row>
        <row r="2522">
          <cell r="C2522">
            <v>194481</v>
          </cell>
          <cell r="I2522">
            <v>178.048</v>
          </cell>
        </row>
        <row r="2523">
          <cell r="C2523">
            <v>194481</v>
          </cell>
          <cell r="I2523">
            <v>178.048</v>
          </cell>
        </row>
        <row r="2524">
          <cell r="C2524">
            <v>194482</v>
          </cell>
          <cell r="I2524">
            <v>179.3</v>
          </cell>
        </row>
        <row r="2525">
          <cell r="C2525">
            <v>194482</v>
          </cell>
          <cell r="I2525">
            <v>179.3</v>
          </cell>
        </row>
        <row r="2526">
          <cell r="C2526">
            <v>194482</v>
          </cell>
          <cell r="I2526">
            <v>179.3</v>
          </cell>
        </row>
        <row r="2527">
          <cell r="C2527">
            <v>194482</v>
          </cell>
          <cell r="I2527">
            <v>179.3</v>
          </cell>
        </row>
        <row r="2528">
          <cell r="C2528">
            <v>194486</v>
          </cell>
          <cell r="I2528">
            <v>179.05</v>
          </cell>
        </row>
        <row r="2529">
          <cell r="C2529">
            <v>194486</v>
          </cell>
          <cell r="I2529">
            <v>179.05</v>
          </cell>
        </row>
        <row r="2530">
          <cell r="C2530">
            <v>194487</v>
          </cell>
          <cell r="I2530">
            <v>180.75200000000001</v>
          </cell>
        </row>
        <row r="2531">
          <cell r="C2531">
            <v>194487</v>
          </cell>
          <cell r="I2531">
            <v>180.75200000000001</v>
          </cell>
        </row>
        <row r="2532">
          <cell r="C2532">
            <v>194488</v>
          </cell>
          <cell r="I2532">
            <v>182</v>
          </cell>
        </row>
        <row r="2533">
          <cell r="C2533">
            <v>194488</v>
          </cell>
          <cell r="I2533">
            <v>182</v>
          </cell>
        </row>
        <row r="2534">
          <cell r="C2534">
            <v>194489</v>
          </cell>
          <cell r="I2534">
            <v>182</v>
          </cell>
        </row>
        <row r="2535">
          <cell r="C2535">
            <v>194489</v>
          </cell>
          <cell r="I2535">
            <v>182</v>
          </cell>
        </row>
        <row r="2536">
          <cell r="C2536">
            <v>194490</v>
          </cell>
          <cell r="I2536">
            <v>183.95</v>
          </cell>
        </row>
        <row r="2537">
          <cell r="C2537">
            <v>194490</v>
          </cell>
          <cell r="I2537">
            <v>183.95</v>
          </cell>
        </row>
        <row r="2538">
          <cell r="C2538">
            <v>194491</v>
          </cell>
          <cell r="I2538">
            <v>174.72</v>
          </cell>
        </row>
        <row r="2539">
          <cell r="C2539">
            <v>194492</v>
          </cell>
          <cell r="I2539">
            <v>182.42</v>
          </cell>
        </row>
        <row r="2540">
          <cell r="C2540">
            <v>194492</v>
          </cell>
          <cell r="I2540">
            <v>182.42</v>
          </cell>
        </row>
        <row r="2541">
          <cell r="C2541">
            <v>194493</v>
          </cell>
          <cell r="I2541">
            <v>183.66</v>
          </cell>
        </row>
        <row r="2542">
          <cell r="C2542">
            <v>194493</v>
          </cell>
          <cell r="I2542">
            <v>183.66</v>
          </cell>
        </row>
        <row r="2543">
          <cell r="C2543">
            <v>194495</v>
          </cell>
          <cell r="I2543">
            <v>182</v>
          </cell>
        </row>
        <row r="2544">
          <cell r="C2544">
            <v>194495</v>
          </cell>
          <cell r="I2544">
            <v>182</v>
          </cell>
        </row>
        <row r="2545">
          <cell r="C2545">
            <v>194495</v>
          </cell>
          <cell r="I2545">
            <v>182</v>
          </cell>
        </row>
        <row r="2546">
          <cell r="C2546">
            <v>194496</v>
          </cell>
          <cell r="I2546">
            <v>177.84</v>
          </cell>
        </row>
        <row r="2547">
          <cell r="C2547">
            <v>194496</v>
          </cell>
          <cell r="I2547">
            <v>177.84</v>
          </cell>
        </row>
        <row r="2548">
          <cell r="C2548">
            <v>194496</v>
          </cell>
          <cell r="I2548">
            <v>177.84</v>
          </cell>
        </row>
        <row r="2549">
          <cell r="C2549">
            <v>194497</v>
          </cell>
          <cell r="I2549">
            <v>179.71199999999999</v>
          </cell>
        </row>
        <row r="2550">
          <cell r="C2550">
            <v>194497</v>
          </cell>
          <cell r="I2550">
            <v>179.71199999999999</v>
          </cell>
        </row>
        <row r="2551">
          <cell r="C2551">
            <v>194497</v>
          </cell>
          <cell r="I2551">
            <v>179.71199999999999</v>
          </cell>
        </row>
        <row r="2552">
          <cell r="C2552">
            <v>194498</v>
          </cell>
          <cell r="I2552">
            <v>179.50399999999999</v>
          </cell>
        </row>
        <row r="2553">
          <cell r="C2553">
            <v>194498</v>
          </cell>
          <cell r="I2553">
            <v>179.50399999999999</v>
          </cell>
        </row>
        <row r="2554">
          <cell r="C2554">
            <v>194498</v>
          </cell>
          <cell r="I2554">
            <v>179.50399999999999</v>
          </cell>
        </row>
        <row r="2555">
          <cell r="C2555">
            <v>194505</v>
          </cell>
          <cell r="I2555">
            <v>180.13</v>
          </cell>
        </row>
        <row r="2556">
          <cell r="C2556">
            <v>194505</v>
          </cell>
          <cell r="I2556">
            <v>180.13</v>
          </cell>
        </row>
        <row r="2557">
          <cell r="C2557">
            <v>194506</v>
          </cell>
          <cell r="I2557">
            <v>183.87</v>
          </cell>
        </row>
        <row r="2558">
          <cell r="C2558">
            <v>194506</v>
          </cell>
          <cell r="I2558">
            <v>183.87</v>
          </cell>
        </row>
        <row r="2559">
          <cell r="C2559">
            <v>194507</v>
          </cell>
          <cell r="I2559">
            <v>186.58</v>
          </cell>
        </row>
        <row r="2560">
          <cell r="C2560">
            <v>194507</v>
          </cell>
          <cell r="I2560">
            <v>186.58</v>
          </cell>
        </row>
        <row r="2561">
          <cell r="C2561">
            <v>194509</v>
          </cell>
          <cell r="I2561">
            <v>182.42</v>
          </cell>
        </row>
        <row r="2562">
          <cell r="C2562">
            <v>194509</v>
          </cell>
          <cell r="I2562">
            <v>182.42</v>
          </cell>
        </row>
        <row r="2563">
          <cell r="C2563">
            <v>194510</v>
          </cell>
          <cell r="I2563">
            <v>183.66</v>
          </cell>
        </row>
        <row r="2564">
          <cell r="C2564">
            <v>194510</v>
          </cell>
          <cell r="I2564">
            <v>183.66</v>
          </cell>
        </row>
        <row r="2565">
          <cell r="C2565">
            <v>194512</v>
          </cell>
          <cell r="I2565">
            <v>177.84</v>
          </cell>
        </row>
        <row r="2566">
          <cell r="C2566">
            <v>194512</v>
          </cell>
          <cell r="I2566">
            <v>177.84</v>
          </cell>
        </row>
        <row r="2567">
          <cell r="C2567">
            <v>194514</v>
          </cell>
          <cell r="I2567">
            <v>180.13</v>
          </cell>
        </row>
        <row r="2568">
          <cell r="C2568">
            <v>194514</v>
          </cell>
          <cell r="I2568">
            <v>180.13</v>
          </cell>
        </row>
        <row r="2569">
          <cell r="C2569">
            <v>194516</v>
          </cell>
          <cell r="I2569">
            <v>184.08</v>
          </cell>
        </row>
        <row r="2570">
          <cell r="C2570">
            <v>194516</v>
          </cell>
          <cell r="I2570">
            <v>184.08</v>
          </cell>
        </row>
        <row r="2571">
          <cell r="C2571">
            <v>194517</v>
          </cell>
          <cell r="I2571">
            <v>185.12</v>
          </cell>
        </row>
        <row r="2572">
          <cell r="C2572">
            <v>194517</v>
          </cell>
          <cell r="I2572">
            <v>185.12</v>
          </cell>
        </row>
        <row r="2573">
          <cell r="C2573">
            <v>194518</v>
          </cell>
          <cell r="I2573">
            <v>188.24</v>
          </cell>
        </row>
        <row r="2574">
          <cell r="C2574">
            <v>194518</v>
          </cell>
          <cell r="I2574">
            <v>188.24</v>
          </cell>
        </row>
        <row r="2575">
          <cell r="C2575">
            <v>194519</v>
          </cell>
          <cell r="I2575">
            <v>180.34</v>
          </cell>
        </row>
        <row r="2576">
          <cell r="C2576">
            <v>194519</v>
          </cell>
          <cell r="I2576">
            <v>180.34</v>
          </cell>
        </row>
        <row r="2577">
          <cell r="C2577">
            <v>194522</v>
          </cell>
          <cell r="I2577">
            <v>178.256</v>
          </cell>
        </row>
        <row r="2578">
          <cell r="C2578">
            <v>194522</v>
          </cell>
          <cell r="I2578">
            <v>178.256</v>
          </cell>
        </row>
        <row r="2579">
          <cell r="C2579">
            <v>194523</v>
          </cell>
          <cell r="I2579">
            <v>178.46</v>
          </cell>
        </row>
        <row r="2580">
          <cell r="C2580">
            <v>194523</v>
          </cell>
          <cell r="I2580">
            <v>178.46</v>
          </cell>
        </row>
        <row r="2581">
          <cell r="C2581">
            <v>194524</v>
          </cell>
          <cell r="I2581">
            <v>178.46</v>
          </cell>
        </row>
        <row r="2582">
          <cell r="C2582">
            <v>194524</v>
          </cell>
          <cell r="I2582">
            <v>178.46</v>
          </cell>
        </row>
        <row r="2583">
          <cell r="C2583">
            <v>194527</v>
          </cell>
          <cell r="I2583">
            <v>180.13</v>
          </cell>
        </row>
        <row r="2584">
          <cell r="C2584">
            <v>194527</v>
          </cell>
          <cell r="I2584">
            <v>180.13</v>
          </cell>
        </row>
        <row r="2585">
          <cell r="C2585">
            <v>194528</v>
          </cell>
          <cell r="I2585">
            <v>179.92</v>
          </cell>
        </row>
        <row r="2586">
          <cell r="C2586">
            <v>194528</v>
          </cell>
          <cell r="I2586">
            <v>179.92</v>
          </cell>
        </row>
        <row r="2587">
          <cell r="C2587">
            <v>194529</v>
          </cell>
          <cell r="I2587">
            <v>181.17</v>
          </cell>
        </row>
        <row r="2588">
          <cell r="C2588">
            <v>194529</v>
          </cell>
          <cell r="I2588">
            <v>181.17</v>
          </cell>
        </row>
        <row r="2589">
          <cell r="C2589">
            <v>194530</v>
          </cell>
          <cell r="I2589">
            <v>181.38</v>
          </cell>
        </row>
        <row r="2590">
          <cell r="C2590">
            <v>194530</v>
          </cell>
          <cell r="I2590">
            <v>181.38</v>
          </cell>
        </row>
        <row r="2591">
          <cell r="C2591">
            <v>194531</v>
          </cell>
          <cell r="I2591">
            <v>180.33600000000001</v>
          </cell>
        </row>
        <row r="2592">
          <cell r="C2592">
            <v>194531</v>
          </cell>
          <cell r="I2592">
            <v>180.33600000000001</v>
          </cell>
        </row>
        <row r="2593">
          <cell r="C2593">
            <v>194533</v>
          </cell>
          <cell r="I2593">
            <v>181.584</v>
          </cell>
        </row>
        <row r="2594">
          <cell r="C2594">
            <v>194533</v>
          </cell>
          <cell r="I2594">
            <v>181.584</v>
          </cell>
        </row>
        <row r="2595">
          <cell r="C2595">
            <v>194535</v>
          </cell>
          <cell r="I2595">
            <v>183.04</v>
          </cell>
        </row>
        <row r="2596">
          <cell r="C2596">
            <v>194535</v>
          </cell>
          <cell r="I2596">
            <v>183.04</v>
          </cell>
        </row>
        <row r="2597">
          <cell r="C2597">
            <v>194536</v>
          </cell>
          <cell r="I2597">
            <v>182.42</v>
          </cell>
        </row>
        <row r="2598">
          <cell r="C2598">
            <v>194536</v>
          </cell>
          <cell r="I2598">
            <v>182.42</v>
          </cell>
        </row>
        <row r="2599">
          <cell r="C2599">
            <v>194537</v>
          </cell>
          <cell r="I2599">
            <v>182.42</v>
          </cell>
        </row>
        <row r="2600">
          <cell r="C2600">
            <v>194537</v>
          </cell>
          <cell r="I2600">
            <v>182.42</v>
          </cell>
        </row>
        <row r="2601">
          <cell r="C2601">
            <v>194538</v>
          </cell>
          <cell r="I2601">
            <v>182.02</v>
          </cell>
        </row>
        <row r="2602">
          <cell r="C2602">
            <v>194538</v>
          </cell>
          <cell r="I2602">
            <v>182.02</v>
          </cell>
        </row>
        <row r="2603">
          <cell r="C2603">
            <v>194541</v>
          </cell>
          <cell r="I2603">
            <v>183.66</v>
          </cell>
        </row>
        <row r="2604">
          <cell r="C2604">
            <v>194541</v>
          </cell>
          <cell r="I2604">
            <v>183.66</v>
          </cell>
        </row>
        <row r="2605">
          <cell r="C2605">
            <v>194542</v>
          </cell>
          <cell r="I2605">
            <v>183.87</v>
          </cell>
        </row>
        <row r="2606">
          <cell r="C2606">
            <v>194542</v>
          </cell>
          <cell r="I2606">
            <v>183.87</v>
          </cell>
        </row>
        <row r="2607">
          <cell r="C2607">
            <v>194544</v>
          </cell>
          <cell r="I2607">
            <v>184.08</v>
          </cell>
        </row>
        <row r="2608">
          <cell r="C2608">
            <v>194544</v>
          </cell>
          <cell r="I2608">
            <v>184.08</v>
          </cell>
        </row>
        <row r="2609">
          <cell r="C2609">
            <v>194545</v>
          </cell>
          <cell r="I2609">
            <v>184.91</v>
          </cell>
        </row>
        <row r="2610">
          <cell r="C2610">
            <v>194545</v>
          </cell>
          <cell r="I2610">
            <v>184.91</v>
          </cell>
        </row>
        <row r="2611">
          <cell r="C2611">
            <v>194546</v>
          </cell>
          <cell r="I2611">
            <v>184.08</v>
          </cell>
        </row>
        <row r="2612">
          <cell r="C2612">
            <v>194546</v>
          </cell>
          <cell r="I2612">
            <v>184.08</v>
          </cell>
        </row>
        <row r="2613">
          <cell r="C2613">
            <v>194546</v>
          </cell>
          <cell r="I2613">
            <v>184.08</v>
          </cell>
        </row>
        <row r="2614">
          <cell r="C2614">
            <v>194547</v>
          </cell>
          <cell r="I2614">
            <v>184.91200000000001</v>
          </cell>
        </row>
        <row r="2615">
          <cell r="C2615">
            <v>194547</v>
          </cell>
          <cell r="I2615">
            <v>184.91200000000001</v>
          </cell>
        </row>
        <row r="2616">
          <cell r="C2616">
            <v>194548</v>
          </cell>
          <cell r="I2616">
            <v>185.12</v>
          </cell>
        </row>
        <row r="2617">
          <cell r="C2617">
            <v>194548</v>
          </cell>
          <cell r="I2617">
            <v>185.12</v>
          </cell>
        </row>
        <row r="2618">
          <cell r="C2618">
            <v>194549</v>
          </cell>
          <cell r="I2618">
            <v>185.536</v>
          </cell>
        </row>
        <row r="2619">
          <cell r="C2619">
            <v>194549</v>
          </cell>
          <cell r="I2619">
            <v>185.536</v>
          </cell>
        </row>
        <row r="2620">
          <cell r="C2620">
            <v>194550</v>
          </cell>
          <cell r="I2620">
            <v>185.95</v>
          </cell>
        </row>
        <row r="2621">
          <cell r="C2621">
            <v>194550</v>
          </cell>
          <cell r="I2621">
            <v>185.95</v>
          </cell>
        </row>
        <row r="2622">
          <cell r="C2622">
            <v>194556</v>
          </cell>
          <cell r="I2622">
            <v>186.57599999999999</v>
          </cell>
        </row>
        <row r="2623">
          <cell r="C2623">
            <v>194556</v>
          </cell>
          <cell r="I2623">
            <v>186.57599999999999</v>
          </cell>
        </row>
        <row r="2624">
          <cell r="C2624">
            <v>194557</v>
          </cell>
          <cell r="I2624">
            <v>186.99</v>
          </cell>
        </row>
        <row r="2625">
          <cell r="C2625">
            <v>194557</v>
          </cell>
          <cell r="I2625">
            <v>186.99</v>
          </cell>
        </row>
        <row r="2626">
          <cell r="C2626">
            <v>194560</v>
          </cell>
          <cell r="I2626">
            <v>186.99199999999999</v>
          </cell>
        </row>
        <row r="2627">
          <cell r="C2627">
            <v>194560</v>
          </cell>
          <cell r="I2627">
            <v>186.99199999999999</v>
          </cell>
        </row>
        <row r="2628">
          <cell r="C2628">
            <v>194561</v>
          </cell>
          <cell r="I2628">
            <v>187.82</v>
          </cell>
        </row>
        <row r="2629">
          <cell r="C2629">
            <v>194561</v>
          </cell>
          <cell r="I2629">
            <v>187.82</v>
          </cell>
        </row>
        <row r="2630">
          <cell r="C2630">
            <v>194562</v>
          </cell>
          <cell r="I2630">
            <v>184.08</v>
          </cell>
        </row>
        <row r="2631">
          <cell r="C2631">
            <v>194562</v>
          </cell>
          <cell r="I2631">
            <v>184.08</v>
          </cell>
        </row>
        <row r="2632">
          <cell r="C2632">
            <v>194563</v>
          </cell>
          <cell r="I2632">
            <v>192.816</v>
          </cell>
        </row>
        <row r="2633">
          <cell r="C2633">
            <v>194564</v>
          </cell>
          <cell r="I2633">
            <v>184.7</v>
          </cell>
        </row>
        <row r="2634">
          <cell r="C2634">
            <v>194564</v>
          </cell>
          <cell r="I2634">
            <v>184.7</v>
          </cell>
        </row>
        <row r="2635">
          <cell r="C2635">
            <v>194565</v>
          </cell>
          <cell r="I2635">
            <v>185.328</v>
          </cell>
        </row>
        <row r="2636">
          <cell r="C2636">
            <v>194565</v>
          </cell>
          <cell r="I2636">
            <v>185.328</v>
          </cell>
        </row>
        <row r="2637">
          <cell r="C2637">
            <v>194566</v>
          </cell>
          <cell r="I2637">
            <v>185.744</v>
          </cell>
        </row>
        <row r="2638">
          <cell r="C2638">
            <v>194566</v>
          </cell>
          <cell r="I2638">
            <v>185.744</v>
          </cell>
        </row>
        <row r="2639">
          <cell r="C2639">
            <v>194567</v>
          </cell>
          <cell r="I2639">
            <v>216.32</v>
          </cell>
        </row>
        <row r="2640">
          <cell r="C2640">
            <v>194567</v>
          </cell>
          <cell r="I2640">
            <v>216.32</v>
          </cell>
        </row>
        <row r="2641">
          <cell r="C2641">
            <v>194568</v>
          </cell>
          <cell r="I2641">
            <v>187.62</v>
          </cell>
        </row>
        <row r="2642">
          <cell r="C2642">
            <v>194568</v>
          </cell>
          <cell r="I2642">
            <v>187.62</v>
          </cell>
        </row>
        <row r="2643">
          <cell r="C2643">
            <v>194568</v>
          </cell>
          <cell r="I2643">
            <v>187.62</v>
          </cell>
        </row>
        <row r="2644">
          <cell r="C2644">
            <v>194569</v>
          </cell>
          <cell r="I2644">
            <v>184.7</v>
          </cell>
        </row>
        <row r="2645">
          <cell r="C2645">
            <v>194569</v>
          </cell>
          <cell r="I2645">
            <v>184.7</v>
          </cell>
        </row>
        <row r="2646">
          <cell r="C2646">
            <v>194570</v>
          </cell>
          <cell r="I2646">
            <v>187.62</v>
          </cell>
        </row>
        <row r="2647">
          <cell r="C2647">
            <v>194570</v>
          </cell>
          <cell r="I2647">
            <v>187.62</v>
          </cell>
        </row>
        <row r="2648">
          <cell r="C2648">
            <v>194571</v>
          </cell>
          <cell r="I2648">
            <v>180.34</v>
          </cell>
        </row>
        <row r="2649">
          <cell r="C2649">
            <v>194571</v>
          </cell>
          <cell r="I2649">
            <v>180.34</v>
          </cell>
        </row>
        <row r="2650">
          <cell r="C2650">
            <v>194572</v>
          </cell>
          <cell r="I2650">
            <v>189.696</v>
          </cell>
        </row>
        <row r="2651">
          <cell r="C2651">
            <v>194572</v>
          </cell>
          <cell r="I2651">
            <v>189.696</v>
          </cell>
        </row>
        <row r="2652">
          <cell r="C2652">
            <v>194573</v>
          </cell>
          <cell r="I2652">
            <v>188.44800000000001</v>
          </cell>
        </row>
        <row r="2653">
          <cell r="C2653">
            <v>194573</v>
          </cell>
          <cell r="I2653">
            <v>188.44800000000001</v>
          </cell>
        </row>
        <row r="2654">
          <cell r="C2654">
            <v>194573</v>
          </cell>
          <cell r="I2654">
            <v>188.44800000000001</v>
          </cell>
        </row>
        <row r="2655">
          <cell r="C2655">
            <v>194575</v>
          </cell>
          <cell r="I2655">
            <v>174.928</v>
          </cell>
        </row>
        <row r="2656">
          <cell r="C2656">
            <v>194575</v>
          </cell>
          <cell r="I2656">
            <v>174.928</v>
          </cell>
        </row>
        <row r="2657">
          <cell r="C2657">
            <v>194576</v>
          </cell>
          <cell r="I2657">
            <v>180.96</v>
          </cell>
        </row>
        <row r="2658">
          <cell r="C2658">
            <v>194576</v>
          </cell>
          <cell r="I2658">
            <v>180.96</v>
          </cell>
        </row>
        <row r="2659">
          <cell r="C2659">
            <v>194578</v>
          </cell>
          <cell r="I2659">
            <v>181.58</v>
          </cell>
        </row>
        <row r="2660">
          <cell r="C2660">
            <v>194578</v>
          </cell>
          <cell r="I2660">
            <v>181.58</v>
          </cell>
        </row>
        <row r="2661">
          <cell r="C2661">
            <v>194579</v>
          </cell>
          <cell r="I2661">
            <v>177.63200000000001</v>
          </cell>
        </row>
        <row r="2662">
          <cell r="C2662">
            <v>194579</v>
          </cell>
          <cell r="I2662">
            <v>177.63200000000001</v>
          </cell>
        </row>
        <row r="2663">
          <cell r="C2663">
            <v>194580</v>
          </cell>
          <cell r="I2663">
            <v>176.38399999999999</v>
          </cell>
        </row>
        <row r="2664">
          <cell r="C2664">
            <v>194580</v>
          </cell>
          <cell r="I2664">
            <v>176.38399999999999</v>
          </cell>
        </row>
        <row r="2665">
          <cell r="C2665">
            <v>194581</v>
          </cell>
          <cell r="I2665">
            <v>182.208</v>
          </cell>
        </row>
        <row r="2666">
          <cell r="C2666">
            <v>194581</v>
          </cell>
          <cell r="I2666">
            <v>182.208</v>
          </cell>
        </row>
        <row r="2667">
          <cell r="C2667">
            <v>194581</v>
          </cell>
          <cell r="I2667">
            <v>182.208</v>
          </cell>
        </row>
        <row r="2668">
          <cell r="C2668">
            <v>194582</v>
          </cell>
          <cell r="I2668">
            <v>182</v>
          </cell>
        </row>
        <row r="2669">
          <cell r="C2669">
            <v>194582</v>
          </cell>
          <cell r="I2669">
            <v>182</v>
          </cell>
        </row>
        <row r="2670">
          <cell r="C2670">
            <v>194583</v>
          </cell>
          <cell r="I2670">
            <v>182.21</v>
          </cell>
        </row>
        <row r="2671">
          <cell r="C2671">
            <v>194583</v>
          </cell>
          <cell r="I2671">
            <v>182.21</v>
          </cell>
        </row>
        <row r="2672">
          <cell r="C2672">
            <v>194584</v>
          </cell>
          <cell r="I2672">
            <v>178.048</v>
          </cell>
        </row>
        <row r="2673">
          <cell r="C2673">
            <v>194584</v>
          </cell>
          <cell r="I2673">
            <v>178.048</v>
          </cell>
        </row>
        <row r="2674">
          <cell r="C2674">
            <v>194585</v>
          </cell>
          <cell r="I2674">
            <v>182</v>
          </cell>
        </row>
        <row r="2675">
          <cell r="C2675">
            <v>194585</v>
          </cell>
          <cell r="I2675">
            <v>182</v>
          </cell>
        </row>
        <row r="2676">
          <cell r="C2676">
            <v>194586</v>
          </cell>
          <cell r="I2676">
            <v>182</v>
          </cell>
        </row>
        <row r="2677">
          <cell r="C2677">
            <v>194586</v>
          </cell>
          <cell r="I2677">
            <v>182</v>
          </cell>
        </row>
        <row r="2678">
          <cell r="C2678">
            <v>194587</v>
          </cell>
          <cell r="I2678">
            <v>183.66</v>
          </cell>
        </row>
        <row r="2679">
          <cell r="C2679">
            <v>194587</v>
          </cell>
          <cell r="I2679">
            <v>183.66</v>
          </cell>
        </row>
        <row r="2680">
          <cell r="C2680">
            <v>194587</v>
          </cell>
          <cell r="I2680">
            <v>183.66</v>
          </cell>
        </row>
        <row r="2681">
          <cell r="C2681">
            <v>194592</v>
          </cell>
          <cell r="I2681">
            <v>186.37</v>
          </cell>
        </row>
        <row r="2682">
          <cell r="C2682">
            <v>194592</v>
          </cell>
          <cell r="I2682">
            <v>186.37</v>
          </cell>
        </row>
        <row r="2683">
          <cell r="C2683">
            <v>194593</v>
          </cell>
          <cell r="I2683">
            <v>185.54</v>
          </cell>
        </row>
        <row r="2684">
          <cell r="C2684">
            <v>194593</v>
          </cell>
          <cell r="I2684">
            <v>185.54</v>
          </cell>
        </row>
        <row r="2685">
          <cell r="C2685">
            <v>194593</v>
          </cell>
          <cell r="I2685">
            <v>185.54</v>
          </cell>
        </row>
        <row r="2686">
          <cell r="C2686">
            <v>194594</v>
          </cell>
          <cell r="I2686">
            <v>178.05</v>
          </cell>
        </row>
        <row r="2687">
          <cell r="C2687">
            <v>194594</v>
          </cell>
          <cell r="I2687">
            <v>178.05</v>
          </cell>
        </row>
        <row r="2688">
          <cell r="C2688">
            <v>194595</v>
          </cell>
          <cell r="I2688">
            <v>177.63</v>
          </cell>
        </row>
        <row r="2689">
          <cell r="C2689">
            <v>194595</v>
          </cell>
          <cell r="I2689">
            <v>177.63</v>
          </cell>
        </row>
        <row r="2690">
          <cell r="C2690">
            <v>194596</v>
          </cell>
          <cell r="I2690">
            <v>220.68799999999999</v>
          </cell>
        </row>
        <row r="2691">
          <cell r="C2691">
            <v>194597</v>
          </cell>
          <cell r="I2691">
            <v>177.84</v>
          </cell>
        </row>
        <row r="2692">
          <cell r="C2692">
            <v>194597</v>
          </cell>
          <cell r="I2692">
            <v>177.84</v>
          </cell>
        </row>
        <row r="2693">
          <cell r="C2693">
            <v>194599</v>
          </cell>
          <cell r="I2693">
            <v>187.72</v>
          </cell>
        </row>
        <row r="2694">
          <cell r="C2694">
            <v>194599</v>
          </cell>
          <cell r="I2694">
            <v>187.72</v>
          </cell>
        </row>
        <row r="2695">
          <cell r="C2695">
            <v>194600</v>
          </cell>
          <cell r="I2695">
            <v>185.869</v>
          </cell>
        </row>
        <row r="2696">
          <cell r="C2696">
            <v>194600</v>
          </cell>
          <cell r="I2696">
            <v>185.869</v>
          </cell>
        </row>
        <row r="2697">
          <cell r="C2697">
            <v>194601</v>
          </cell>
          <cell r="I2697">
            <v>186.88800000000001</v>
          </cell>
        </row>
        <row r="2698">
          <cell r="C2698">
            <v>194601</v>
          </cell>
          <cell r="I2698">
            <v>186.88800000000001</v>
          </cell>
        </row>
        <row r="2699">
          <cell r="C2699">
            <v>194602</v>
          </cell>
          <cell r="I2699">
            <v>181.38</v>
          </cell>
        </row>
        <row r="2700">
          <cell r="C2700">
            <v>194602</v>
          </cell>
          <cell r="I2700">
            <v>181.38</v>
          </cell>
        </row>
        <row r="2701">
          <cell r="C2701">
            <v>194603</v>
          </cell>
          <cell r="I2701">
            <v>183.87</v>
          </cell>
        </row>
        <row r="2702">
          <cell r="C2702">
            <v>194603</v>
          </cell>
          <cell r="I2702">
            <v>183.87</v>
          </cell>
        </row>
        <row r="2703">
          <cell r="C2703">
            <v>194604</v>
          </cell>
          <cell r="I2703">
            <v>184.08</v>
          </cell>
        </row>
        <row r="2704">
          <cell r="C2704">
            <v>194604</v>
          </cell>
          <cell r="I2704">
            <v>184.08</v>
          </cell>
        </row>
        <row r="2705">
          <cell r="C2705">
            <v>194605</v>
          </cell>
          <cell r="I2705">
            <v>180.96</v>
          </cell>
        </row>
        <row r="2706">
          <cell r="C2706">
            <v>194605</v>
          </cell>
          <cell r="I2706">
            <v>180.96</v>
          </cell>
        </row>
        <row r="2707">
          <cell r="C2707">
            <v>194606</v>
          </cell>
          <cell r="I2707">
            <v>182.208</v>
          </cell>
        </row>
        <row r="2708">
          <cell r="C2708">
            <v>194606</v>
          </cell>
          <cell r="I2708">
            <v>182.208</v>
          </cell>
        </row>
        <row r="2709">
          <cell r="C2709">
            <v>194606</v>
          </cell>
          <cell r="I2709">
            <v>182.208</v>
          </cell>
        </row>
        <row r="2710">
          <cell r="C2710">
            <v>194607</v>
          </cell>
          <cell r="I2710">
            <v>181.38</v>
          </cell>
        </row>
        <row r="2711">
          <cell r="C2711">
            <v>194607</v>
          </cell>
          <cell r="I2711">
            <v>181.38</v>
          </cell>
        </row>
        <row r="2712">
          <cell r="C2712">
            <v>194609</v>
          </cell>
          <cell r="I2712">
            <v>177.01</v>
          </cell>
        </row>
        <row r="2713">
          <cell r="C2713">
            <v>194609</v>
          </cell>
          <cell r="I2713">
            <v>177.01</v>
          </cell>
        </row>
        <row r="2714">
          <cell r="C2714">
            <v>194610</v>
          </cell>
          <cell r="I2714">
            <v>179.92</v>
          </cell>
        </row>
        <row r="2715">
          <cell r="C2715">
            <v>194610</v>
          </cell>
          <cell r="I2715">
            <v>179.92</v>
          </cell>
        </row>
        <row r="2716">
          <cell r="C2716">
            <v>194611</v>
          </cell>
          <cell r="I2716">
            <v>184.08</v>
          </cell>
        </row>
        <row r="2717">
          <cell r="C2717">
            <v>194611</v>
          </cell>
          <cell r="I2717">
            <v>184.08</v>
          </cell>
        </row>
        <row r="2718">
          <cell r="C2718">
            <v>194612</v>
          </cell>
          <cell r="I2718">
            <v>185.12</v>
          </cell>
        </row>
        <row r="2719">
          <cell r="C2719">
            <v>194612</v>
          </cell>
          <cell r="I2719">
            <v>185.12</v>
          </cell>
        </row>
        <row r="2720">
          <cell r="C2720">
            <v>194613</v>
          </cell>
          <cell r="I2720">
            <v>182.42</v>
          </cell>
        </row>
        <row r="2721">
          <cell r="C2721">
            <v>194613</v>
          </cell>
          <cell r="I2721">
            <v>182.42</v>
          </cell>
        </row>
        <row r="2722">
          <cell r="C2722">
            <v>194616</v>
          </cell>
          <cell r="I2722">
            <v>177.84</v>
          </cell>
        </row>
        <row r="2723">
          <cell r="C2723">
            <v>194616</v>
          </cell>
          <cell r="I2723">
            <v>177.84</v>
          </cell>
        </row>
        <row r="2724">
          <cell r="C2724">
            <v>194616</v>
          </cell>
          <cell r="I2724">
            <v>177.84</v>
          </cell>
        </row>
        <row r="2725">
          <cell r="C2725">
            <v>194617</v>
          </cell>
          <cell r="I2725">
            <v>220.27199999999999</v>
          </cell>
        </row>
        <row r="2726">
          <cell r="C2726">
            <v>194617</v>
          </cell>
          <cell r="I2726">
            <v>220.27199999999999</v>
          </cell>
        </row>
        <row r="2727">
          <cell r="C2727">
            <v>194617</v>
          </cell>
          <cell r="I2727">
            <v>220.27199999999999</v>
          </cell>
        </row>
        <row r="2728">
          <cell r="C2728">
            <v>194618</v>
          </cell>
          <cell r="I2728">
            <v>179.92</v>
          </cell>
        </row>
        <row r="2729">
          <cell r="C2729">
            <v>194618</v>
          </cell>
          <cell r="I2729">
            <v>179.92</v>
          </cell>
        </row>
        <row r="2730">
          <cell r="C2730">
            <v>194618</v>
          </cell>
          <cell r="I2730">
            <v>179.92</v>
          </cell>
        </row>
        <row r="2731">
          <cell r="C2731">
            <v>194619</v>
          </cell>
          <cell r="I2731">
            <v>181.38</v>
          </cell>
        </row>
        <row r="2732">
          <cell r="C2732">
            <v>194619</v>
          </cell>
          <cell r="I2732">
            <v>181.38</v>
          </cell>
        </row>
        <row r="2733">
          <cell r="C2733">
            <v>194620</v>
          </cell>
          <cell r="I2733">
            <v>181.38</v>
          </cell>
        </row>
        <row r="2734">
          <cell r="C2734">
            <v>194620</v>
          </cell>
          <cell r="I2734">
            <v>181.38</v>
          </cell>
        </row>
        <row r="2735">
          <cell r="C2735">
            <v>194621</v>
          </cell>
          <cell r="I2735">
            <v>182.83199999999999</v>
          </cell>
        </row>
        <row r="2736">
          <cell r="C2736">
            <v>194621</v>
          </cell>
          <cell r="I2736">
            <v>182.83199999999999</v>
          </cell>
        </row>
        <row r="2737">
          <cell r="C2737">
            <v>194621</v>
          </cell>
          <cell r="I2737">
            <v>182.83199999999999</v>
          </cell>
        </row>
        <row r="2738">
          <cell r="C2738">
            <v>194622</v>
          </cell>
          <cell r="I2738">
            <v>188.03</v>
          </cell>
        </row>
        <row r="2739">
          <cell r="C2739">
            <v>194622</v>
          </cell>
          <cell r="I2739">
            <v>188.03</v>
          </cell>
        </row>
        <row r="2740">
          <cell r="C2740">
            <v>194623</v>
          </cell>
          <cell r="I2740">
            <v>182.62</v>
          </cell>
        </row>
        <row r="2741">
          <cell r="C2741">
            <v>194623</v>
          </cell>
          <cell r="I2741">
            <v>182.62</v>
          </cell>
        </row>
        <row r="2742">
          <cell r="C2742">
            <v>194624</v>
          </cell>
          <cell r="I2742">
            <v>181.17</v>
          </cell>
        </row>
        <row r="2743">
          <cell r="C2743">
            <v>194624</v>
          </cell>
          <cell r="I2743">
            <v>181.17</v>
          </cell>
        </row>
        <row r="2744">
          <cell r="C2744">
            <v>194625</v>
          </cell>
          <cell r="I2744">
            <v>176.38</v>
          </cell>
        </row>
        <row r="2745">
          <cell r="C2745">
            <v>194625</v>
          </cell>
          <cell r="I2745">
            <v>176.38</v>
          </cell>
        </row>
        <row r="2746">
          <cell r="C2746">
            <v>194626</v>
          </cell>
          <cell r="I2746">
            <v>178.67</v>
          </cell>
        </row>
        <row r="2747">
          <cell r="C2747">
            <v>194626</v>
          </cell>
          <cell r="I2747">
            <v>178.67</v>
          </cell>
        </row>
        <row r="2748">
          <cell r="C2748">
            <v>194627</v>
          </cell>
          <cell r="I2748">
            <v>176.38</v>
          </cell>
        </row>
        <row r="2749">
          <cell r="C2749">
            <v>194627</v>
          </cell>
          <cell r="I2749">
            <v>176.38</v>
          </cell>
        </row>
        <row r="2750">
          <cell r="C2750">
            <v>194630</v>
          </cell>
          <cell r="I2750">
            <v>185.33</v>
          </cell>
        </row>
        <row r="2751">
          <cell r="C2751">
            <v>194630</v>
          </cell>
          <cell r="I2751">
            <v>185.33</v>
          </cell>
        </row>
        <row r="2752">
          <cell r="C2752">
            <v>194631</v>
          </cell>
          <cell r="I2752">
            <v>185.54</v>
          </cell>
        </row>
        <row r="2753">
          <cell r="C2753">
            <v>194631</v>
          </cell>
          <cell r="I2753">
            <v>185.54</v>
          </cell>
        </row>
        <row r="2754">
          <cell r="C2754">
            <v>194632</v>
          </cell>
          <cell r="I2754">
            <v>184.29</v>
          </cell>
        </row>
        <row r="2755">
          <cell r="C2755">
            <v>194632</v>
          </cell>
          <cell r="I2755">
            <v>184.29</v>
          </cell>
        </row>
        <row r="2756">
          <cell r="C2756">
            <v>194634</v>
          </cell>
          <cell r="I2756">
            <v>180.54</v>
          </cell>
        </row>
        <row r="2757">
          <cell r="C2757">
            <v>194634</v>
          </cell>
          <cell r="I2757">
            <v>180.54</v>
          </cell>
        </row>
        <row r="2758">
          <cell r="C2758">
            <v>194635</v>
          </cell>
          <cell r="I2758">
            <v>176.59200000000001</v>
          </cell>
        </row>
        <row r="2759">
          <cell r="C2759">
            <v>194635</v>
          </cell>
          <cell r="I2759">
            <v>176.59200000000001</v>
          </cell>
        </row>
        <row r="2760">
          <cell r="C2760">
            <v>194636</v>
          </cell>
          <cell r="I2760">
            <v>183.87</v>
          </cell>
        </row>
        <row r="2761">
          <cell r="C2761">
            <v>194636</v>
          </cell>
          <cell r="I2761">
            <v>183.87</v>
          </cell>
        </row>
        <row r="2762">
          <cell r="C2762">
            <v>194637</v>
          </cell>
          <cell r="I2762">
            <v>178.67</v>
          </cell>
        </row>
        <row r="2763">
          <cell r="C2763">
            <v>194637</v>
          </cell>
          <cell r="I2763">
            <v>178.67</v>
          </cell>
        </row>
        <row r="2764">
          <cell r="C2764">
            <v>194638</v>
          </cell>
          <cell r="I2764">
            <v>183.46</v>
          </cell>
        </row>
        <row r="2765">
          <cell r="C2765">
            <v>194638</v>
          </cell>
          <cell r="I2765">
            <v>183.46</v>
          </cell>
        </row>
        <row r="2766">
          <cell r="C2766">
            <v>194641</v>
          </cell>
          <cell r="I2766">
            <v>181.17</v>
          </cell>
        </row>
        <row r="2767">
          <cell r="C2767">
            <v>194641</v>
          </cell>
          <cell r="I2767">
            <v>181.17</v>
          </cell>
        </row>
        <row r="2768">
          <cell r="C2768">
            <v>194642</v>
          </cell>
          <cell r="I2768">
            <v>180.54400000000001</v>
          </cell>
        </row>
        <row r="2769">
          <cell r="C2769">
            <v>194642</v>
          </cell>
          <cell r="I2769">
            <v>180.54400000000001</v>
          </cell>
        </row>
        <row r="2770">
          <cell r="C2770">
            <v>194644</v>
          </cell>
          <cell r="I2770">
            <v>180.54400000000001</v>
          </cell>
        </row>
        <row r="2771">
          <cell r="C2771">
            <v>194644</v>
          </cell>
          <cell r="I2771">
            <v>180.54400000000001</v>
          </cell>
        </row>
        <row r="2772">
          <cell r="C2772">
            <v>194645</v>
          </cell>
          <cell r="I2772">
            <v>180.71</v>
          </cell>
        </row>
        <row r="2773">
          <cell r="C2773">
            <v>194645</v>
          </cell>
          <cell r="I2773">
            <v>180.71</v>
          </cell>
        </row>
        <row r="2774">
          <cell r="C2774">
            <v>194650</v>
          </cell>
          <cell r="I2774">
            <v>183.46</v>
          </cell>
        </row>
        <row r="2775">
          <cell r="C2775">
            <v>194650</v>
          </cell>
          <cell r="I2775">
            <v>183.46</v>
          </cell>
        </row>
        <row r="2776">
          <cell r="C2776">
            <v>194653</v>
          </cell>
          <cell r="I2776">
            <v>181.17</v>
          </cell>
        </row>
        <row r="2777">
          <cell r="C2777">
            <v>194653</v>
          </cell>
          <cell r="I2777">
            <v>181.17</v>
          </cell>
        </row>
        <row r="2778">
          <cell r="C2778">
            <v>194654</v>
          </cell>
          <cell r="I2778">
            <v>182</v>
          </cell>
        </row>
        <row r="2779">
          <cell r="C2779">
            <v>194654</v>
          </cell>
          <cell r="I2779">
            <v>182</v>
          </cell>
        </row>
        <row r="2780">
          <cell r="C2780">
            <v>194655</v>
          </cell>
          <cell r="I2780">
            <v>180.13</v>
          </cell>
        </row>
        <row r="2781">
          <cell r="C2781">
            <v>194655</v>
          </cell>
          <cell r="I2781">
            <v>180.13</v>
          </cell>
        </row>
        <row r="2782">
          <cell r="C2782">
            <v>194656</v>
          </cell>
          <cell r="I2782">
            <v>183.87200000000001</v>
          </cell>
        </row>
        <row r="2783">
          <cell r="C2783">
            <v>194656</v>
          </cell>
          <cell r="I2783">
            <v>183.87200000000001</v>
          </cell>
        </row>
        <row r="2784">
          <cell r="C2784">
            <v>194657</v>
          </cell>
          <cell r="I2784">
            <v>179.92</v>
          </cell>
        </row>
        <row r="2785">
          <cell r="C2785">
            <v>194657</v>
          </cell>
          <cell r="I2785">
            <v>179.92</v>
          </cell>
        </row>
        <row r="2786">
          <cell r="C2786">
            <v>194658</v>
          </cell>
          <cell r="I2786">
            <v>186.16</v>
          </cell>
        </row>
        <row r="2787">
          <cell r="C2787">
            <v>194658</v>
          </cell>
          <cell r="I2787">
            <v>186.16</v>
          </cell>
        </row>
        <row r="2788">
          <cell r="C2788">
            <v>194659</v>
          </cell>
          <cell r="I2788">
            <v>181.792</v>
          </cell>
        </row>
        <row r="2789">
          <cell r="C2789">
            <v>194659</v>
          </cell>
          <cell r="I2789">
            <v>181.792</v>
          </cell>
        </row>
        <row r="2790">
          <cell r="C2790">
            <v>194660</v>
          </cell>
          <cell r="I2790">
            <v>187.82</v>
          </cell>
        </row>
        <row r="2791">
          <cell r="C2791">
            <v>194660</v>
          </cell>
          <cell r="I2791">
            <v>187.82</v>
          </cell>
        </row>
        <row r="2792">
          <cell r="C2792">
            <v>194663</v>
          </cell>
          <cell r="I2792">
            <v>180.96</v>
          </cell>
        </row>
        <row r="2793">
          <cell r="C2793">
            <v>194663</v>
          </cell>
          <cell r="I2793">
            <v>180.96</v>
          </cell>
        </row>
        <row r="2794">
          <cell r="C2794">
            <v>194665</v>
          </cell>
          <cell r="I2794">
            <v>182.42</v>
          </cell>
        </row>
        <row r="2795">
          <cell r="C2795">
            <v>194665</v>
          </cell>
          <cell r="I2795">
            <v>182.42</v>
          </cell>
        </row>
        <row r="2796">
          <cell r="C2796">
            <v>194667</v>
          </cell>
          <cell r="I2796">
            <v>177.63</v>
          </cell>
        </row>
        <row r="2797">
          <cell r="C2797">
            <v>194667</v>
          </cell>
          <cell r="I2797">
            <v>177.63</v>
          </cell>
        </row>
        <row r="2798">
          <cell r="C2798">
            <v>194668</v>
          </cell>
          <cell r="I2798">
            <v>176.17599999999999</v>
          </cell>
        </row>
        <row r="2799">
          <cell r="C2799">
            <v>194668</v>
          </cell>
          <cell r="I2799">
            <v>176.17599999999999</v>
          </cell>
        </row>
        <row r="2800">
          <cell r="C2800">
            <v>194669</v>
          </cell>
          <cell r="I2800">
            <v>176.17599999999999</v>
          </cell>
        </row>
        <row r="2801">
          <cell r="C2801">
            <v>194669</v>
          </cell>
          <cell r="I2801">
            <v>176.17599999999999</v>
          </cell>
        </row>
        <row r="2802">
          <cell r="C2802">
            <v>194670</v>
          </cell>
          <cell r="I2802">
            <v>176.18</v>
          </cell>
        </row>
        <row r="2803">
          <cell r="C2803">
            <v>194670</v>
          </cell>
          <cell r="I2803">
            <v>176.18</v>
          </cell>
        </row>
        <row r="2804">
          <cell r="C2804">
            <v>194671</v>
          </cell>
          <cell r="I2804">
            <v>177.21600000000001</v>
          </cell>
        </row>
        <row r="2805">
          <cell r="C2805">
            <v>194671</v>
          </cell>
          <cell r="I2805">
            <v>177.21600000000001</v>
          </cell>
        </row>
        <row r="2806">
          <cell r="C2806">
            <v>194672</v>
          </cell>
          <cell r="I2806">
            <v>177.42400000000001</v>
          </cell>
        </row>
        <row r="2807">
          <cell r="C2807">
            <v>194672</v>
          </cell>
          <cell r="I2807">
            <v>177.42400000000001</v>
          </cell>
        </row>
        <row r="2808">
          <cell r="C2808">
            <v>194674</v>
          </cell>
          <cell r="I2808">
            <v>175.96799999999999</v>
          </cell>
        </row>
        <row r="2809">
          <cell r="C2809">
            <v>194674</v>
          </cell>
          <cell r="I2809">
            <v>175.96799999999999</v>
          </cell>
        </row>
        <row r="2810">
          <cell r="C2810">
            <v>194675</v>
          </cell>
          <cell r="I2810">
            <v>175.96799999999999</v>
          </cell>
        </row>
        <row r="2811">
          <cell r="C2811">
            <v>194675</v>
          </cell>
          <cell r="I2811">
            <v>175.96799999999999</v>
          </cell>
        </row>
        <row r="2812">
          <cell r="C2812">
            <v>194676</v>
          </cell>
          <cell r="I2812">
            <v>176.18</v>
          </cell>
        </row>
        <row r="2813">
          <cell r="C2813">
            <v>194676</v>
          </cell>
          <cell r="I2813">
            <v>176.18</v>
          </cell>
        </row>
        <row r="2814">
          <cell r="C2814">
            <v>194677</v>
          </cell>
          <cell r="I2814">
            <v>177.01</v>
          </cell>
        </row>
        <row r="2815">
          <cell r="C2815">
            <v>194677</v>
          </cell>
          <cell r="I2815">
            <v>177.01</v>
          </cell>
        </row>
        <row r="2816">
          <cell r="C2816">
            <v>194678</v>
          </cell>
          <cell r="I2816">
            <v>182.208</v>
          </cell>
        </row>
        <row r="2817">
          <cell r="C2817">
            <v>194678</v>
          </cell>
          <cell r="I2817">
            <v>182.208</v>
          </cell>
        </row>
        <row r="2818">
          <cell r="C2818">
            <v>194679</v>
          </cell>
          <cell r="I2818">
            <v>186.78399999999999</v>
          </cell>
        </row>
        <row r="2819">
          <cell r="C2819">
            <v>194679</v>
          </cell>
          <cell r="I2819">
            <v>186.78399999999999</v>
          </cell>
        </row>
        <row r="2820">
          <cell r="C2820">
            <v>194681</v>
          </cell>
          <cell r="I2820">
            <v>180.54</v>
          </cell>
        </row>
        <row r="2821">
          <cell r="C2821">
            <v>194681</v>
          </cell>
          <cell r="I2821">
            <v>180.54</v>
          </cell>
        </row>
        <row r="2822">
          <cell r="C2822">
            <v>194682</v>
          </cell>
          <cell r="I2822">
            <v>178.46</v>
          </cell>
        </row>
        <row r="2823">
          <cell r="C2823">
            <v>194682</v>
          </cell>
          <cell r="I2823">
            <v>178.46</v>
          </cell>
        </row>
        <row r="2824">
          <cell r="C2824">
            <v>194684</v>
          </cell>
          <cell r="I2824">
            <v>177.01</v>
          </cell>
        </row>
        <row r="2825">
          <cell r="C2825">
            <v>194684</v>
          </cell>
          <cell r="I2825">
            <v>177.01</v>
          </cell>
        </row>
        <row r="2826">
          <cell r="C2826">
            <v>194685</v>
          </cell>
          <cell r="I2826">
            <v>177.42</v>
          </cell>
        </row>
        <row r="2827">
          <cell r="C2827">
            <v>194685</v>
          </cell>
          <cell r="I2827">
            <v>177.42</v>
          </cell>
        </row>
        <row r="2828">
          <cell r="C2828">
            <v>194686</v>
          </cell>
          <cell r="I2828">
            <v>177.42</v>
          </cell>
        </row>
        <row r="2829">
          <cell r="C2829">
            <v>194686</v>
          </cell>
          <cell r="I2829">
            <v>177.42</v>
          </cell>
        </row>
        <row r="2830">
          <cell r="C2830">
            <v>194687</v>
          </cell>
          <cell r="I2830">
            <v>176.38</v>
          </cell>
        </row>
        <row r="2831">
          <cell r="C2831">
            <v>194687</v>
          </cell>
          <cell r="I2831">
            <v>176.38</v>
          </cell>
        </row>
        <row r="2832">
          <cell r="C2832">
            <v>194688</v>
          </cell>
          <cell r="I2832">
            <v>183.25</v>
          </cell>
        </row>
        <row r="2833">
          <cell r="C2833">
            <v>194688</v>
          </cell>
          <cell r="I2833">
            <v>183.25</v>
          </cell>
        </row>
        <row r="2834">
          <cell r="C2834">
            <v>194690</v>
          </cell>
          <cell r="I2834">
            <v>183.66</v>
          </cell>
        </row>
        <row r="2835">
          <cell r="C2835">
            <v>194690</v>
          </cell>
          <cell r="I2835">
            <v>183.66</v>
          </cell>
        </row>
        <row r="2836">
          <cell r="C2836">
            <v>194691</v>
          </cell>
          <cell r="I2836">
            <v>180.54</v>
          </cell>
        </row>
        <row r="2837">
          <cell r="C2837">
            <v>194691</v>
          </cell>
          <cell r="I2837">
            <v>180.54</v>
          </cell>
        </row>
        <row r="2838">
          <cell r="C2838">
            <v>194692</v>
          </cell>
          <cell r="I2838">
            <v>183.66</v>
          </cell>
        </row>
        <row r="2839">
          <cell r="C2839">
            <v>194692</v>
          </cell>
          <cell r="I2839">
            <v>183.66</v>
          </cell>
        </row>
        <row r="2840">
          <cell r="C2840">
            <v>194693</v>
          </cell>
          <cell r="I2840">
            <v>187.40799999999999</v>
          </cell>
        </row>
        <row r="2841">
          <cell r="C2841">
            <v>194693</v>
          </cell>
          <cell r="I2841">
            <v>187.40799999999999</v>
          </cell>
        </row>
        <row r="2842">
          <cell r="C2842">
            <v>194693</v>
          </cell>
          <cell r="I2842">
            <v>187.40799999999999</v>
          </cell>
        </row>
        <row r="2843">
          <cell r="C2843">
            <v>194694</v>
          </cell>
          <cell r="I2843">
            <v>180.54</v>
          </cell>
        </row>
        <row r="2844">
          <cell r="C2844">
            <v>194694</v>
          </cell>
          <cell r="I2844">
            <v>180.54</v>
          </cell>
        </row>
        <row r="2845">
          <cell r="C2845">
            <v>194734</v>
          </cell>
          <cell r="I2845">
            <v>15.318</v>
          </cell>
        </row>
        <row r="2846">
          <cell r="C2846">
            <v>194735</v>
          </cell>
          <cell r="I2846">
            <v>15.638</v>
          </cell>
        </row>
        <row r="2847">
          <cell r="C2847">
            <v>194743</v>
          </cell>
          <cell r="I2847">
            <v>19.152000000000001</v>
          </cell>
        </row>
        <row r="2848">
          <cell r="C2848">
            <v>194744</v>
          </cell>
          <cell r="I2848">
            <v>6.3840000000000003</v>
          </cell>
        </row>
        <row r="2849">
          <cell r="C2849">
            <v>194747</v>
          </cell>
          <cell r="I2849">
            <v>16.231999999999999</v>
          </cell>
        </row>
        <row r="2850">
          <cell r="C2850">
            <v>194748</v>
          </cell>
          <cell r="I2850">
            <v>15.151999999999999</v>
          </cell>
        </row>
        <row r="2851">
          <cell r="C2851">
            <v>194750</v>
          </cell>
          <cell r="I2851">
            <v>15.875999999999999</v>
          </cell>
        </row>
        <row r="2852">
          <cell r="C2852">
            <v>194751</v>
          </cell>
          <cell r="I2852">
            <v>15.476000000000001</v>
          </cell>
        </row>
        <row r="2853">
          <cell r="C2853">
            <v>194754</v>
          </cell>
          <cell r="I2853">
            <v>15.295999999999999</v>
          </cell>
        </row>
        <row r="2854">
          <cell r="C2854">
            <v>194754</v>
          </cell>
          <cell r="I2854">
            <v>15.295999999999999</v>
          </cell>
        </row>
        <row r="2855">
          <cell r="C2855">
            <v>194756</v>
          </cell>
          <cell r="I2855">
            <v>13.103</v>
          </cell>
        </row>
        <row r="2856">
          <cell r="C2856">
            <v>194757</v>
          </cell>
          <cell r="I2856">
            <v>15.723000000000001</v>
          </cell>
        </row>
        <row r="2857">
          <cell r="C2857">
            <v>194757</v>
          </cell>
          <cell r="I2857">
            <v>15.723000000000001</v>
          </cell>
        </row>
        <row r="2858">
          <cell r="C2858">
            <v>194761</v>
          </cell>
          <cell r="I2858">
            <v>15.228</v>
          </cell>
        </row>
        <row r="2859">
          <cell r="C2859">
            <v>194793</v>
          </cell>
          <cell r="I2859">
            <v>177.42</v>
          </cell>
        </row>
        <row r="2860">
          <cell r="C2860">
            <v>194795</v>
          </cell>
          <cell r="I2860">
            <v>175.59</v>
          </cell>
        </row>
        <row r="2861">
          <cell r="C2861">
            <v>194795</v>
          </cell>
          <cell r="I2861">
            <v>175.59</v>
          </cell>
        </row>
        <row r="2862">
          <cell r="C2862">
            <v>194796</v>
          </cell>
          <cell r="I2862">
            <v>177.22</v>
          </cell>
        </row>
        <row r="2863">
          <cell r="C2863">
            <v>194800</v>
          </cell>
          <cell r="I2863">
            <v>177.42</v>
          </cell>
        </row>
        <row r="2864">
          <cell r="C2864">
            <v>194803</v>
          </cell>
          <cell r="I2864">
            <v>176.18</v>
          </cell>
        </row>
        <row r="2865">
          <cell r="C2865">
            <v>194807</v>
          </cell>
          <cell r="I2865">
            <v>176.8</v>
          </cell>
        </row>
        <row r="2866">
          <cell r="C2866">
            <v>194811</v>
          </cell>
          <cell r="I2866">
            <v>177.22</v>
          </cell>
        </row>
        <row r="2867">
          <cell r="C2867">
            <v>194849</v>
          </cell>
          <cell r="I2867">
            <v>15.353999999999999</v>
          </cell>
        </row>
        <row r="2868">
          <cell r="C2868">
            <v>194852</v>
          </cell>
          <cell r="I2868">
            <v>15.875999999999999</v>
          </cell>
        </row>
        <row r="2869">
          <cell r="C2869">
            <v>194854</v>
          </cell>
          <cell r="I2869">
            <v>13.23</v>
          </cell>
        </row>
        <row r="2870">
          <cell r="C2870">
            <v>194860</v>
          </cell>
          <cell r="I2870">
            <v>15.239000000000001</v>
          </cell>
        </row>
        <row r="2871">
          <cell r="C2871">
            <v>194860</v>
          </cell>
          <cell r="I2871">
            <v>15.239000000000001</v>
          </cell>
        </row>
        <row r="2872">
          <cell r="C2872">
            <v>194864</v>
          </cell>
          <cell r="I2872">
            <v>12.99</v>
          </cell>
        </row>
        <row r="2873">
          <cell r="C2873">
            <v>194872</v>
          </cell>
          <cell r="I2873">
            <v>12.78</v>
          </cell>
        </row>
        <row r="2874">
          <cell r="C2874">
            <v>194877</v>
          </cell>
          <cell r="I2874">
            <v>12.795</v>
          </cell>
        </row>
        <row r="2875">
          <cell r="C2875">
            <v>194886</v>
          </cell>
          <cell r="I2875">
            <v>12.795</v>
          </cell>
        </row>
        <row r="2876">
          <cell r="C2876">
            <v>194890</v>
          </cell>
          <cell r="I2876">
            <v>12.69</v>
          </cell>
        </row>
        <row r="2877">
          <cell r="C2877">
            <v>194892</v>
          </cell>
          <cell r="I2877">
            <v>12.705</v>
          </cell>
        </row>
        <row r="2878">
          <cell r="C2878">
            <v>194904</v>
          </cell>
          <cell r="I2878">
            <v>12.75</v>
          </cell>
        </row>
        <row r="2879">
          <cell r="C2879">
            <v>194906</v>
          </cell>
          <cell r="I2879">
            <v>15.336</v>
          </cell>
        </row>
        <row r="2880">
          <cell r="C2880">
            <v>194908</v>
          </cell>
          <cell r="I2880">
            <v>12.78</v>
          </cell>
        </row>
        <row r="2881">
          <cell r="C2881">
            <v>194944</v>
          </cell>
          <cell r="I2881">
            <v>15.39</v>
          </cell>
        </row>
        <row r="2882">
          <cell r="C2882">
            <v>194949</v>
          </cell>
          <cell r="I2882">
            <v>15.692</v>
          </cell>
        </row>
        <row r="2883">
          <cell r="C2883">
            <v>194951</v>
          </cell>
          <cell r="I2883">
            <v>15.714</v>
          </cell>
        </row>
        <row r="2884">
          <cell r="C2884">
            <v>194953</v>
          </cell>
          <cell r="I2884">
            <v>16.411999999999999</v>
          </cell>
        </row>
        <row r="2885">
          <cell r="C2885">
            <v>194954</v>
          </cell>
          <cell r="I2885">
            <v>15.23</v>
          </cell>
        </row>
        <row r="2886">
          <cell r="C2886">
            <v>194954</v>
          </cell>
          <cell r="I2886">
            <v>15.23</v>
          </cell>
        </row>
        <row r="2887">
          <cell r="C2887">
            <v>194955</v>
          </cell>
          <cell r="I2887">
            <v>13.54</v>
          </cell>
        </row>
        <row r="2888">
          <cell r="C2888">
            <v>194956</v>
          </cell>
          <cell r="I2888">
            <v>15.34</v>
          </cell>
        </row>
        <row r="2889">
          <cell r="C2889">
            <v>194957</v>
          </cell>
          <cell r="I2889">
            <v>13.63</v>
          </cell>
        </row>
        <row r="2890">
          <cell r="C2890">
            <v>194958</v>
          </cell>
          <cell r="I2890">
            <v>15.71</v>
          </cell>
        </row>
        <row r="2891">
          <cell r="C2891">
            <v>194960</v>
          </cell>
          <cell r="I2891">
            <v>14.16</v>
          </cell>
        </row>
        <row r="2892">
          <cell r="C2892">
            <v>194961</v>
          </cell>
          <cell r="I2892">
            <v>15.82</v>
          </cell>
        </row>
        <row r="2893">
          <cell r="C2893">
            <v>194961</v>
          </cell>
          <cell r="I2893">
            <v>15.82</v>
          </cell>
        </row>
        <row r="2894">
          <cell r="C2894">
            <v>194965</v>
          </cell>
          <cell r="I2894">
            <v>15.68</v>
          </cell>
        </row>
        <row r="2895">
          <cell r="C2895">
            <v>194965</v>
          </cell>
          <cell r="I2895">
            <v>15.68</v>
          </cell>
        </row>
        <row r="2896">
          <cell r="C2896">
            <v>194968</v>
          </cell>
          <cell r="I2896">
            <v>15.336</v>
          </cell>
        </row>
        <row r="2897">
          <cell r="C2897">
            <v>194969</v>
          </cell>
          <cell r="I2897">
            <v>15.678000000000001</v>
          </cell>
        </row>
        <row r="2898">
          <cell r="C2898">
            <v>194969</v>
          </cell>
          <cell r="I2898">
            <v>15.678000000000001</v>
          </cell>
        </row>
        <row r="2899">
          <cell r="C2899">
            <v>194970</v>
          </cell>
          <cell r="I2899">
            <v>16.088000000000001</v>
          </cell>
        </row>
        <row r="2900">
          <cell r="C2900">
            <v>194970</v>
          </cell>
          <cell r="I2900">
            <v>16.088000000000001</v>
          </cell>
        </row>
        <row r="2901">
          <cell r="C2901">
            <v>194971</v>
          </cell>
          <cell r="I2901">
            <v>5.298</v>
          </cell>
        </row>
        <row r="2902">
          <cell r="C2902">
            <v>194972</v>
          </cell>
          <cell r="I2902">
            <v>5.274</v>
          </cell>
        </row>
        <row r="2903">
          <cell r="C2903">
            <v>194973</v>
          </cell>
          <cell r="I2903">
            <v>5.2370000000000001</v>
          </cell>
        </row>
        <row r="2904">
          <cell r="C2904">
            <v>194974</v>
          </cell>
          <cell r="I2904">
            <v>5.0090000000000003</v>
          </cell>
        </row>
        <row r="2905">
          <cell r="C2905">
            <v>194975</v>
          </cell>
          <cell r="I2905">
            <v>4.9610000000000003</v>
          </cell>
        </row>
        <row r="2906">
          <cell r="C2906">
            <v>194975</v>
          </cell>
          <cell r="I2906">
            <v>4.9610000000000003</v>
          </cell>
        </row>
        <row r="2907">
          <cell r="C2907">
            <v>194976</v>
          </cell>
          <cell r="I2907">
            <v>4.931</v>
          </cell>
        </row>
        <row r="2908">
          <cell r="C2908">
            <v>194977</v>
          </cell>
          <cell r="I2908">
            <v>6.42</v>
          </cell>
        </row>
        <row r="2909">
          <cell r="C2909">
            <v>194978</v>
          </cell>
          <cell r="I2909">
            <v>6.3840000000000003</v>
          </cell>
        </row>
        <row r="2910">
          <cell r="C2910">
            <v>194979</v>
          </cell>
          <cell r="I2910">
            <v>15.21</v>
          </cell>
        </row>
        <row r="2911">
          <cell r="C2911">
            <v>194981</v>
          </cell>
          <cell r="I2911">
            <v>19.044</v>
          </cell>
        </row>
        <row r="2912">
          <cell r="C2912">
            <v>194981</v>
          </cell>
          <cell r="I2912">
            <v>19.044</v>
          </cell>
        </row>
        <row r="2913">
          <cell r="C2913">
            <v>194996</v>
          </cell>
          <cell r="I2913">
            <v>1</v>
          </cell>
        </row>
        <row r="2914">
          <cell r="C2914">
            <v>194997</v>
          </cell>
          <cell r="I2914">
            <v>177.28</v>
          </cell>
        </row>
        <row r="2915">
          <cell r="C2915">
            <v>194997</v>
          </cell>
          <cell r="I2915">
            <v>177.28</v>
          </cell>
        </row>
        <row r="2916">
          <cell r="C2916">
            <v>195003</v>
          </cell>
          <cell r="I2916">
            <v>15.57</v>
          </cell>
        </row>
        <row r="2917">
          <cell r="C2917">
            <v>195023</v>
          </cell>
          <cell r="I2917">
            <v>1</v>
          </cell>
        </row>
        <row r="2918">
          <cell r="C2918">
            <v>195026</v>
          </cell>
          <cell r="I2918">
            <v>15.26</v>
          </cell>
        </row>
        <row r="2919">
          <cell r="C2919">
            <v>195027</v>
          </cell>
          <cell r="I2919">
            <v>12.715999999999999</v>
          </cell>
        </row>
        <row r="2920">
          <cell r="C2920">
            <v>195033</v>
          </cell>
          <cell r="I2920">
            <v>880</v>
          </cell>
        </row>
        <row r="2921">
          <cell r="C2921">
            <v>195033</v>
          </cell>
          <cell r="I2921">
            <v>880</v>
          </cell>
        </row>
        <row r="2922">
          <cell r="C2922">
            <v>195044</v>
          </cell>
          <cell r="I2922">
            <v>175.2</v>
          </cell>
        </row>
        <row r="2923">
          <cell r="C2923">
            <v>195044</v>
          </cell>
          <cell r="I2923">
            <v>175.2</v>
          </cell>
        </row>
        <row r="2924">
          <cell r="C2924">
            <v>195079</v>
          </cell>
          <cell r="I2924">
            <v>180</v>
          </cell>
        </row>
        <row r="2925">
          <cell r="C2925">
            <v>195097</v>
          </cell>
          <cell r="I2925">
            <v>12.776</v>
          </cell>
        </row>
        <row r="2926">
          <cell r="C2926">
            <v>195115</v>
          </cell>
          <cell r="I2926">
            <v>15.68</v>
          </cell>
        </row>
        <row r="2927">
          <cell r="C2927">
            <v>195275</v>
          </cell>
          <cell r="I2927">
            <v>1</v>
          </cell>
        </row>
        <row r="2928">
          <cell r="C2928">
            <v>195282</v>
          </cell>
          <cell r="I2928">
            <v>15.134</v>
          </cell>
        </row>
        <row r="2929">
          <cell r="C2929">
            <v>195286</v>
          </cell>
          <cell r="I2929">
            <v>5.1829999999999998</v>
          </cell>
        </row>
        <row r="2930">
          <cell r="C2930">
            <v>195294</v>
          </cell>
          <cell r="I2930">
            <v>178.048</v>
          </cell>
        </row>
        <row r="2931">
          <cell r="C2931">
            <v>195294</v>
          </cell>
          <cell r="I2931">
            <v>178.048</v>
          </cell>
        </row>
        <row r="2932">
          <cell r="C2932">
            <v>195295</v>
          </cell>
          <cell r="I2932">
            <v>180.13</v>
          </cell>
        </row>
        <row r="2933">
          <cell r="C2933">
            <v>195295</v>
          </cell>
          <cell r="I2933">
            <v>180.13</v>
          </cell>
        </row>
        <row r="2934">
          <cell r="C2934">
            <v>195296</v>
          </cell>
          <cell r="I2934">
            <v>183.04</v>
          </cell>
        </row>
        <row r="2935">
          <cell r="C2935">
            <v>195296</v>
          </cell>
          <cell r="I2935">
            <v>183.04</v>
          </cell>
        </row>
        <row r="2936">
          <cell r="C2936">
            <v>195298</v>
          </cell>
          <cell r="I2936">
            <v>183.04</v>
          </cell>
        </row>
        <row r="2937">
          <cell r="C2937">
            <v>195298</v>
          </cell>
          <cell r="I2937">
            <v>183.04</v>
          </cell>
        </row>
        <row r="2938">
          <cell r="C2938">
            <v>195330</v>
          </cell>
          <cell r="I2938">
            <v>177.84</v>
          </cell>
        </row>
        <row r="2939">
          <cell r="C2939">
            <v>195330</v>
          </cell>
          <cell r="I2939">
            <v>177.84</v>
          </cell>
        </row>
        <row r="2940">
          <cell r="C2940">
            <v>195331</v>
          </cell>
          <cell r="I2940">
            <v>179.50399999999999</v>
          </cell>
        </row>
        <row r="2941">
          <cell r="C2941">
            <v>195331</v>
          </cell>
          <cell r="I2941">
            <v>179.50399999999999</v>
          </cell>
        </row>
        <row r="2942">
          <cell r="C2942">
            <v>195332</v>
          </cell>
          <cell r="I2942">
            <v>181.16800000000001</v>
          </cell>
        </row>
        <row r="2943">
          <cell r="C2943">
            <v>195332</v>
          </cell>
          <cell r="I2943">
            <v>181.16800000000001</v>
          </cell>
        </row>
        <row r="2944">
          <cell r="C2944">
            <v>195345</v>
          </cell>
          <cell r="I2944">
            <v>1</v>
          </cell>
        </row>
        <row r="2945">
          <cell r="C2945">
            <v>195346</v>
          </cell>
          <cell r="I2945">
            <v>184.08</v>
          </cell>
        </row>
        <row r="2946">
          <cell r="C2946">
            <v>195346</v>
          </cell>
          <cell r="I2946">
            <v>184.08</v>
          </cell>
        </row>
        <row r="2947">
          <cell r="C2947">
            <v>195347</v>
          </cell>
          <cell r="I2947">
            <v>847.8</v>
          </cell>
        </row>
        <row r="2948">
          <cell r="C2948">
            <v>195397</v>
          </cell>
          <cell r="I2948">
            <v>17.995000000000001</v>
          </cell>
        </row>
        <row r="2949">
          <cell r="C2949">
            <v>195410</v>
          </cell>
          <cell r="I2949">
            <v>1</v>
          </cell>
        </row>
        <row r="2950">
          <cell r="C2950">
            <v>195415</v>
          </cell>
          <cell r="I2950">
            <v>174.93</v>
          </cell>
        </row>
        <row r="2951">
          <cell r="C2951">
            <v>195532</v>
          </cell>
          <cell r="I2951">
            <v>1</v>
          </cell>
        </row>
        <row r="2952">
          <cell r="C2952">
            <v>195533</v>
          </cell>
          <cell r="I2952">
            <v>882.2</v>
          </cell>
        </row>
        <row r="2953">
          <cell r="C2953">
            <v>195533</v>
          </cell>
          <cell r="I2953">
            <v>882.2</v>
          </cell>
        </row>
        <row r="2954">
          <cell r="C2954">
            <v>195570</v>
          </cell>
          <cell r="I2954">
            <v>15.62</v>
          </cell>
        </row>
        <row r="2955">
          <cell r="C2955">
            <v>195570</v>
          </cell>
          <cell r="I2955">
            <v>15.62</v>
          </cell>
        </row>
        <row r="2956">
          <cell r="C2956">
            <v>195576</v>
          </cell>
          <cell r="I2956">
            <v>12.975</v>
          </cell>
        </row>
        <row r="2957">
          <cell r="C2957">
            <v>195576</v>
          </cell>
          <cell r="I2957">
            <v>12.975</v>
          </cell>
        </row>
        <row r="2958">
          <cell r="C2958">
            <v>195627</v>
          </cell>
          <cell r="I2958">
            <v>6.3840000000000003</v>
          </cell>
        </row>
        <row r="2959">
          <cell r="C2959">
            <v>195627</v>
          </cell>
          <cell r="I2959">
            <v>6.3840000000000003</v>
          </cell>
        </row>
        <row r="2960">
          <cell r="C2960">
            <v>195628</v>
          </cell>
          <cell r="I2960">
            <v>4.0199999999999996</v>
          </cell>
        </row>
        <row r="2961">
          <cell r="C2961">
            <v>195628</v>
          </cell>
          <cell r="I2961">
            <v>4.0199999999999996</v>
          </cell>
        </row>
        <row r="2962">
          <cell r="C2962">
            <v>195690</v>
          </cell>
          <cell r="I2962">
            <v>13.87</v>
          </cell>
        </row>
        <row r="2963">
          <cell r="C2963">
            <v>195690</v>
          </cell>
          <cell r="I2963">
            <v>13.87</v>
          </cell>
        </row>
        <row r="2964">
          <cell r="C2964">
            <v>195692</v>
          </cell>
          <cell r="I2964">
            <v>13.88</v>
          </cell>
        </row>
        <row r="2965">
          <cell r="C2965">
            <v>195692</v>
          </cell>
          <cell r="I2965">
            <v>13.88</v>
          </cell>
        </row>
        <row r="2966">
          <cell r="C2966">
            <v>195694</v>
          </cell>
          <cell r="I2966">
            <v>14.16</v>
          </cell>
        </row>
        <row r="2967">
          <cell r="C2967">
            <v>195694</v>
          </cell>
          <cell r="I2967">
            <v>14.16</v>
          </cell>
        </row>
        <row r="2968">
          <cell r="C2968">
            <v>195695</v>
          </cell>
          <cell r="I2968">
            <v>14.2</v>
          </cell>
        </row>
        <row r="2969">
          <cell r="C2969">
            <v>195695</v>
          </cell>
          <cell r="I2969">
            <v>14.2</v>
          </cell>
        </row>
        <row r="2970">
          <cell r="C2970">
            <v>195696</v>
          </cell>
          <cell r="I2970">
            <v>13.01</v>
          </cell>
        </row>
        <row r="2971">
          <cell r="C2971">
            <v>195696</v>
          </cell>
          <cell r="I2971">
            <v>13.01</v>
          </cell>
        </row>
        <row r="2972">
          <cell r="C2972">
            <v>195698</v>
          </cell>
          <cell r="I2972">
            <v>13.07</v>
          </cell>
        </row>
        <row r="2973">
          <cell r="C2973">
            <v>195698</v>
          </cell>
          <cell r="I2973">
            <v>13.07</v>
          </cell>
        </row>
        <row r="2974">
          <cell r="C2974">
            <v>195699</v>
          </cell>
          <cell r="I2974">
            <v>13.01</v>
          </cell>
        </row>
        <row r="2975">
          <cell r="C2975">
            <v>195699</v>
          </cell>
          <cell r="I2975">
            <v>13.01</v>
          </cell>
        </row>
        <row r="2976">
          <cell r="C2976">
            <v>195700</v>
          </cell>
          <cell r="I2976">
            <v>13.11</v>
          </cell>
        </row>
        <row r="2977">
          <cell r="C2977">
            <v>195700</v>
          </cell>
          <cell r="I2977">
            <v>13.11</v>
          </cell>
        </row>
        <row r="2978">
          <cell r="C2978">
            <v>195702</v>
          </cell>
          <cell r="I2978">
            <v>13.11</v>
          </cell>
        </row>
        <row r="2979">
          <cell r="C2979">
            <v>195702</v>
          </cell>
          <cell r="I2979">
            <v>13.11</v>
          </cell>
        </row>
        <row r="2980">
          <cell r="C2980">
            <v>195703</v>
          </cell>
          <cell r="I2980">
            <v>13.28</v>
          </cell>
        </row>
        <row r="2981">
          <cell r="C2981">
            <v>195703</v>
          </cell>
          <cell r="I2981">
            <v>13.28</v>
          </cell>
        </row>
        <row r="2982">
          <cell r="C2982">
            <v>195704</v>
          </cell>
          <cell r="I2982">
            <v>12.99</v>
          </cell>
        </row>
        <row r="2983">
          <cell r="C2983">
            <v>195704</v>
          </cell>
          <cell r="I2983">
            <v>12.99</v>
          </cell>
        </row>
        <row r="2984">
          <cell r="C2984">
            <v>195705</v>
          </cell>
          <cell r="I2984">
            <v>13.2</v>
          </cell>
        </row>
        <row r="2985">
          <cell r="C2985">
            <v>195705</v>
          </cell>
          <cell r="I2985">
            <v>13.2</v>
          </cell>
        </row>
        <row r="2986">
          <cell r="C2986">
            <v>195707</v>
          </cell>
          <cell r="I2986">
            <v>12.93</v>
          </cell>
        </row>
        <row r="2987">
          <cell r="C2987">
            <v>195707</v>
          </cell>
          <cell r="I2987">
            <v>12.93</v>
          </cell>
        </row>
        <row r="2988">
          <cell r="C2988">
            <v>195709</v>
          </cell>
          <cell r="I2988">
            <v>13.27</v>
          </cell>
        </row>
        <row r="2989">
          <cell r="C2989">
            <v>195709</v>
          </cell>
          <cell r="I2989">
            <v>13.27</v>
          </cell>
        </row>
        <row r="2990">
          <cell r="C2990">
            <v>195710</v>
          </cell>
          <cell r="I2990">
            <v>15.52</v>
          </cell>
        </row>
        <row r="2991">
          <cell r="C2991">
            <v>195710</v>
          </cell>
          <cell r="I2991">
            <v>15.52</v>
          </cell>
        </row>
        <row r="2992">
          <cell r="C2992">
            <v>195711</v>
          </cell>
          <cell r="I2992">
            <v>13.79</v>
          </cell>
        </row>
        <row r="2993">
          <cell r="C2993">
            <v>195711</v>
          </cell>
          <cell r="I2993">
            <v>13.79</v>
          </cell>
        </row>
        <row r="2994">
          <cell r="C2994">
            <v>195712</v>
          </cell>
          <cell r="I2994">
            <v>12.93</v>
          </cell>
        </row>
        <row r="2995">
          <cell r="C2995">
            <v>195712</v>
          </cell>
          <cell r="I2995">
            <v>12.93</v>
          </cell>
        </row>
        <row r="2996">
          <cell r="C2996">
            <v>195713</v>
          </cell>
          <cell r="I2996">
            <v>13.12</v>
          </cell>
        </row>
        <row r="2997">
          <cell r="C2997">
            <v>195713</v>
          </cell>
          <cell r="I2997">
            <v>13.12</v>
          </cell>
        </row>
        <row r="2998">
          <cell r="C2998">
            <v>195725</v>
          </cell>
          <cell r="I2998">
            <v>179.92</v>
          </cell>
        </row>
        <row r="2999">
          <cell r="C2999">
            <v>195725</v>
          </cell>
          <cell r="I2999">
            <v>179.92</v>
          </cell>
        </row>
        <row r="3000">
          <cell r="C3000">
            <v>195801</v>
          </cell>
          <cell r="I3000">
            <v>10.221</v>
          </cell>
        </row>
        <row r="3001">
          <cell r="C3001">
            <v>196086</v>
          </cell>
          <cell r="I3001">
            <v>15.33</v>
          </cell>
        </row>
        <row r="3002">
          <cell r="C3002">
            <v>196086</v>
          </cell>
          <cell r="I3002">
            <v>15.33</v>
          </cell>
        </row>
        <row r="3003">
          <cell r="C3003">
            <v>196087</v>
          </cell>
          <cell r="I3003">
            <v>13.63</v>
          </cell>
        </row>
        <row r="3004">
          <cell r="C3004">
            <v>196087</v>
          </cell>
          <cell r="I3004">
            <v>13.63</v>
          </cell>
        </row>
        <row r="3005">
          <cell r="C3005">
            <v>196088</v>
          </cell>
          <cell r="I3005">
            <v>15.33</v>
          </cell>
        </row>
        <row r="3006">
          <cell r="C3006">
            <v>196088</v>
          </cell>
          <cell r="I3006">
            <v>15.33</v>
          </cell>
        </row>
        <row r="3007">
          <cell r="C3007">
            <v>196089</v>
          </cell>
          <cell r="I3007">
            <v>12.77</v>
          </cell>
        </row>
        <row r="3008">
          <cell r="C3008">
            <v>196089</v>
          </cell>
          <cell r="I3008">
            <v>12.77</v>
          </cell>
        </row>
        <row r="3009">
          <cell r="C3009">
            <v>196176</v>
          </cell>
          <cell r="I3009">
            <v>178.88</v>
          </cell>
        </row>
        <row r="3010">
          <cell r="C3010">
            <v>196178</v>
          </cell>
          <cell r="I3010">
            <v>179.5</v>
          </cell>
        </row>
        <row r="3011">
          <cell r="C3011">
            <v>196180</v>
          </cell>
          <cell r="I3011">
            <v>15.21</v>
          </cell>
        </row>
        <row r="3012">
          <cell r="C3012">
            <v>196180</v>
          </cell>
          <cell r="I3012">
            <v>15.21</v>
          </cell>
        </row>
        <row r="3013">
          <cell r="C3013">
            <v>196181</v>
          </cell>
          <cell r="I3013">
            <v>13.52</v>
          </cell>
        </row>
        <row r="3014">
          <cell r="C3014">
            <v>196181</v>
          </cell>
          <cell r="I3014">
            <v>13.52</v>
          </cell>
        </row>
        <row r="3015">
          <cell r="C3015">
            <v>196182</v>
          </cell>
          <cell r="I3015">
            <v>15.24</v>
          </cell>
        </row>
        <row r="3016">
          <cell r="C3016">
            <v>196182</v>
          </cell>
          <cell r="I3016">
            <v>15.24</v>
          </cell>
        </row>
        <row r="3017">
          <cell r="C3017">
            <v>196183</v>
          </cell>
          <cell r="I3017">
            <v>13.54</v>
          </cell>
        </row>
        <row r="3018">
          <cell r="C3018">
            <v>196183</v>
          </cell>
          <cell r="I3018">
            <v>13.54</v>
          </cell>
        </row>
        <row r="3019">
          <cell r="C3019">
            <v>196184</v>
          </cell>
          <cell r="I3019">
            <v>15.64</v>
          </cell>
        </row>
        <row r="3020">
          <cell r="C3020">
            <v>196184</v>
          </cell>
          <cell r="I3020">
            <v>15.64</v>
          </cell>
        </row>
        <row r="3021">
          <cell r="C3021">
            <v>196185</v>
          </cell>
          <cell r="I3021">
            <v>13.03</v>
          </cell>
        </row>
        <row r="3022">
          <cell r="C3022">
            <v>196185</v>
          </cell>
          <cell r="I3022">
            <v>13.03</v>
          </cell>
        </row>
        <row r="3023">
          <cell r="C3023">
            <v>196186</v>
          </cell>
          <cell r="I3023">
            <v>18.72</v>
          </cell>
        </row>
        <row r="3024">
          <cell r="C3024">
            <v>196186</v>
          </cell>
          <cell r="I3024">
            <v>18.72</v>
          </cell>
        </row>
        <row r="3025">
          <cell r="C3025">
            <v>196187</v>
          </cell>
          <cell r="I3025">
            <v>15.68</v>
          </cell>
        </row>
        <row r="3026">
          <cell r="C3026">
            <v>196187</v>
          </cell>
          <cell r="I3026">
            <v>15.68</v>
          </cell>
        </row>
        <row r="3027">
          <cell r="C3027">
            <v>196451</v>
          </cell>
          <cell r="I3027">
            <v>174.6</v>
          </cell>
        </row>
        <row r="3028">
          <cell r="C3028">
            <v>196451</v>
          </cell>
          <cell r="I3028">
            <v>174.6</v>
          </cell>
        </row>
        <row r="3029">
          <cell r="C3029">
            <v>196452</v>
          </cell>
          <cell r="I3029">
            <v>171.2</v>
          </cell>
        </row>
        <row r="3030">
          <cell r="C3030">
            <v>196487</v>
          </cell>
          <cell r="I3030">
            <v>1</v>
          </cell>
        </row>
        <row r="3031">
          <cell r="C3031">
            <v>196541</v>
          </cell>
          <cell r="I3031">
            <v>0.74</v>
          </cell>
        </row>
        <row r="3032">
          <cell r="C3032">
            <v>196616</v>
          </cell>
          <cell r="I3032">
            <v>19.91</v>
          </cell>
        </row>
        <row r="3033">
          <cell r="C3033">
            <v>196617</v>
          </cell>
          <cell r="I3033">
            <v>6.22</v>
          </cell>
        </row>
        <row r="3034">
          <cell r="C3034">
            <v>196738</v>
          </cell>
          <cell r="I3034">
            <v>13.03</v>
          </cell>
        </row>
        <row r="3035">
          <cell r="C3035">
            <v>196738</v>
          </cell>
          <cell r="I3035">
            <v>13.03</v>
          </cell>
        </row>
        <row r="3036">
          <cell r="C3036">
            <v>196739</v>
          </cell>
          <cell r="I3036">
            <v>13.9</v>
          </cell>
        </row>
        <row r="3037">
          <cell r="C3037">
            <v>196739</v>
          </cell>
          <cell r="I3037">
            <v>13.9</v>
          </cell>
        </row>
        <row r="3038">
          <cell r="C3038">
            <v>196871</v>
          </cell>
          <cell r="I3038">
            <v>17.38</v>
          </cell>
        </row>
        <row r="3039">
          <cell r="C3039">
            <v>196871</v>
          </cell>
          <cell r="I3039">
            <v>17.38</v>
          </cell>
        </row>
        <row r="3040">
          <cell r="C3040">
            <v>196872</v>
          </cell>
          <cell r="I3040">
            <v>180.71</v>
          </cell>
        </row>
        <row r="3041">
          <cell r="C3041">
            <v>196872</v>
          </cell>
          <cell r="I3041">
            <v>180.71</v>
          </cell>
        </row>
        <row r="3042">
          <cell r="C3042">
            <v>196873</v>
          </cell>
          <cell r="I3042">
            <v>15.58</v>
          </cell>
        </row>
        <row r="3043">
          <cell r="C3043">
            <v>196873</v>
          </cell>
          <cell r="I3043">
            <v>15.58</v>
          </cell>
        </row>
        <row r="3044">
          <cell r="C3044">
            <v>196874</v>
          </cell>
          <cell r="I3044">
            <v>13.85</v>
          </cell>
        </row>
        <row r="3045">
          <cell r="C3045">
            <v>196874</v>
          </cell>
          <cell r="I3045">
            <v>13.85</v>
          </cell>
        </row>
        <row r="3046">
          <cell r="C3046">
            <v>196875</v>
          </cell>
          <cell r="I3046">
            <v>12.99</v>
          </cell>
        </row>
        <row r="3047">
          <cell r="C3047">
            <v>196875</v>
          </cell>
          <cell r="I3047">
            <v>12.99</v>
          </cell>
        </row>
        <row r="3048">
          <cell r="C3048">
            <v>196876</v>
          </cell>
          <cell r="I3048">
            <v>17.3</v>
          </cell>
        </row>
        <row r="3049">
          <cell r="C3049">
            <v>196876</v>
          </cell>
          <cell r="I3049">
            <v>17.3</v>
          </cell>
        </row>
        <row r="3050">
          <cell r="C3050">
            <v>196877</v>
          </cell>
          <cell r="I3050">
            <v>179.92</v>
          </cell>
        </row>
        <row r="3051">
          <cell r="C3051">
            <v>196877</v>
          </cell>
          <cell r="I3051">
            <v>179.92</v>
          </cell>
        </row>
        <row r="3052">
          <cell r="C3052">
            <v>196903</v>
          </cell>
          <cell r="I3052">
            <v>13.7</v>
          </cell>
        </row>
        <row r="3053">
          <cell r="C3053">
            <v>196903</v>
          </cell>
          <cell r="I3053">
            <v>13.7</v>
          </cell>
        </row>
        <row r="3054">
          <cell r="C3054">
            <v>196909</v>
          </cell>
          <cell r="I3054">
            <v>15.72</v>
          </cell>
        </row>
        <row r="3055">
          <cell r="C3055">
            <v>196909</v>
          </cell>
          <cell r="I3055">
            <v>15.72</v>
          </cell>
        </row>
        <row r="3056">
          <cell r="C3056">
            <v>196911</v>
          </cell>
          <cell r="I3056">
            <v>13.1</v>
          </cell>
        </row>
        <row r="3057">
          <cell r="C3057">
            <v>196911</v>
          </cell>
          <cell r="I3057">
            <v>13.1</v>
          </cell>
        </row>
        <row r="3058">
          <cell r="C3058">
            <v>196912</v>
          </cell>
          <cell r="I3058">
            <v>17.47</v>
          </cell>
        </row>
        <row r="3059">
          <cell r="C3059">
            <v>196912</v>
          </cell>
          <cell r="I3059">
            <v>17.47</v>
          </cell>
        </row>
        <row r="3060">
          <cell r="C3060">
            <v>196913</v>
          </cell>
          <cell r="I3060">
            <v>181.792</v>
          </cell>
        </row>
        <row r="3061">
          <cell r="C3061">
            <v>196913</v>
          </cell>
          <cell r="I3061">
            <v>181.792</v>
          </cell>
        </row>
        <row r="3062">
          <cell r="C3062">
            <v>196914</v>
          </cell>
          <cell r="I3062">
            <v>13.96</v>
          </cell>
        </row>
        <row r="3063">
          <cell r="C3063">
            <v>196914</v>
          </cell>
          <cell r="I3063">
            <v>13.96</v>
          </cell>
        </row>
        <row r="3064">
          <cell r="C3064">
            <v>196915</v>
          </cell>
          <cell r="I3064">
            <v>15.69</v>
          </cell>
        </row>
        <row r="3065">
          <cell r="C3065">
            <v>196915</v>
          </cell>
          <cell r="I3065">
            <v>15.69</v>
          </cell>
        </row>
        <row r="3066">
          <cell r="C3066">
            <v>196916</v>
          </cell>
          <cell r="I3066">
            <v>13.95</v>
          </cell>
        </row>
        <row r="3067">
          <cell r="C3067">
            <v>196916</v>
          </cell>
          <cell r="I3067">
            <v>13.95</v>
          </cell>
        </row>
        <row r="3068">
          <cell r="C3068">
            <v>196917</v>
          </cell>
          <cell r="I3068">
            <v>180.96</v>
          </cell>
        </row>
        <row r="3069">
          <cell r="C3069">
            <v>196917</v>
          </cell>
          <cell r="I3069">
            <v>180.96</v>
          </cell>
        </row>
        <row r="3070">
          <cell r="C3070">
            <v>196920</v>
          </cell>
          <cell r="I3070">
            <v>13.15</v>
          </cell>
        </row>
        <row r="3071">
          <cell r="C3071">
            <v>196920</v>
          </cell>
          <cell r="I3071">
            <v>13.15</v>
          </cell>
        </row>
        <row r="3072">
          <cell r="C3072">
            <v>196922</v>
          </cell>
          <cell r="I3072">
            <v>14.02</v>
          </cell>
        </row>
        <row r="3073">
          <cell r="C3073">
            <v>196922</v>
          </cell>
          <cell r="I3073">
            <v>14.02</v>
          </cell>
        </row>
        <row r="3074">
          <cell r="C3074">
            <v>196924</v>
          </cell>
          <cell r="I3074">
            <v>15.78</v>
          </cell>
        </row>
        <row r="3075">
          <cell r="C3075">
            <v>196924</v>
          </cell>
          <cell r="I3075">
            <v>15.78</v>
          </cell>
        </row>
        <row r="3076">
          <cell r="C3076">
            <v>196927</v>
          </cell>
          <cell r="I3076">
            <v>183.45599999999999</v>
          </cell>
        </row>
        <row r="3077">
          <cell r="C3077">
            <v>196927</v>
          </cell>
          <cell r="I3077">
            <v>183.45599999999999</v>
          </cell>
        </row>
        <row r="3078">
          <cell r="C3078">
            <v>196931</v>
          </cell>
          <cell r="I3078">
            <v>14.11</v>
          </cell>
        </row>
        <row r="3079">
          <cell r="C3079">
            <v>196931</v>
          </cell>
          <cell r="I3079">
            <v>14.11</v>
          </cell>
        </row>
        <row r="3080">
          <cell r="C3080">
            <v>196934</v>
          </cell>
          <cell r="I3080">
            <v>183.42</v>
          </cell>
        </row>
        <row r="3081">
          <cell r="C3081">
            <v>196934</v>
          </cell>
          <cell r="I3081">
            <v>183.42</v>
          </cell>
        </row>
        <row r="3082">
          <cell r="C3082">
            <v>196943</v>
          </cell>
          <cell r="I3082">
            <v>15.31</v>
          </cell>
        </row>
        <row r="3083">
          <cell r="C3083">
            <v>196943</v>
          </cell>
          <cell r="I3083">
            <v>15.31</v>
          </cell>
        </row>
        <row r="3084">
          <cell r="C3084">
            <v>196945</v>
          </cell>
          <cell r="I3084">
            <v>13.61</v>
          </cell>
        </row>
        <row r="3085">
          <cell r="C3085">
            <v>196945</v>
          </cell>
          <cell r="I3085">
            <v>13.61</v>
          </cell>
        </row>
        <row r="3086">
          <cell r="C3086">
            <v>196946</v>
          </cell>
          <cell r="I3086">
            <v>176.59200000000001</v>
          </cell>
        </row>
        <row r="3087">
          <cell r="C3087">
            <v>196946</v>
          </cell>
          <cell r="I3087">
            <v>176.59200000000001</v>
          </cell>
        </row>
        <row r="3088">
          <cell r="C3088">
            <v>196949</v>
          </cell>
          <cell r="I3088">
            <v>15.36</v>
          </cell>
        </row>
        <row r="3089">
          <cell r="C3089">
            <v>196949</v>
          </cell>
          <cell r="I3089">
            <v>15.36</v>
          </cell>
        </row>
        <row r="3090">
          <cell r="C3090">
            <v>196953</v>
          </cell>
          <cell r="I3090">
            <v>13.65</v>
          </cell>
        </row>
        <row r="3091">
          <cell r="C3091">
            <v>196953</v>
          </cell>
          <cell r="I3091">
            <v>13.65</v>
          </cell>
        </row>
        <row r="3092">
          <cell r="C3092">
            <v>196955</v>
          </cell>
          <cell r="I3092">
            <v>12.8</v>
          </cell>
        </row>
        <row r="3093">
          <cell r="C3093">
            <v>196955</v>
          </cell>
          <cell r="I3093">
            <v>12.8</v>
          </cell>
        </row>
        <row r="3094">
          <cell r="C3094">
            <v>196957</v>
          </cell>
          <cell r="I3094">
            <v>177.47</v>
          </cell>
        </row>
        <row r="3095">
          <cell r="C3095">
            <v>196957</v>
          </cell>
          <cell r="I3095">
            <v>177.47</v>
          </cell>
        </row>
        <row r="3096">
          <cell r="C3096">
            <v>196965</v>
          </cell>
          <cell r="I3096">
            <v>15.38</v>
          </cell>
        </row>
        <row r="3097">
          <cell r="C3097">
            <v>196965</v>
          </cell>
          <cell r="I3097">
            <v>15.38</v>
          </cell>
        </row>
        <row r="3098">
          <cell r="C3098">
            <v>196966</v>
          </cell>
          <cell r="I3098">
            <v>13.68</v>
          </cell>
        </row>
        <row r="3099">
          <cell r="C3099">
            <v>196966</v>
          </cell>
          <cell r="I3099">
            <v>13.68</v>
          </cell>
        </row>
        <row r="3100">
          <cell r="C3100">
            <v>196967</v>
          </cell>
          <cell r="I3100">
            <v>12.82</v>
          </cell>
        </row>
        <row r="3101">
          <cell r="C3101">
            <v>196967</v>
          </cell>
          <cell r="I3101">
            <v>12.82</v>
          </cell>
        </row>
        <row r="3102">
          <cell r="C3102">
            <v>196968</v>
          </cell>
          <cell r="I3102">
            <v>177.21600000000001</v>
          </cell>
        </row>
        <row r="3103">
          <cell r="C3103">
            <v>196968</v>
          </cell>
          <cell r="I3103">
            <v>177.21600000000001</v>
          </cell>
        </row>
        <row r="3104">
          <cell r="C3104">
            <v>196970</v>
          </cell>
          <cell r="I3104">
            <v>1</v>
          </cell>
        </row>
        <row r="3105">
          <cell r="C3105">
            <v>196976</v>
          </cell>
          <cell r="I3105">
            <v>15.36</v>
          </cell>
        </row>
        <row r="3106">
          <cell r="C3106">
            <v>196976</v>
          </cell>
          <cell r="I3106">
            <v>15.36</v>
          </cell>
        </row>
        <row r="3107">
          <cell r="C3107">
            <v>196977</v>
          </cell>
          <cell r="I3107">
            <v>13.65</v>
          </cell>
        </row>
        <row r="3108">
          <cell r="C3108">
            <v>196977</v>
          </cell>
          <cell r="I3108">
            <v>13.65</v>
          </cell>
        </row>
        <row r="3109">
          <cell r="C3109">
            <v>196979</v>
          </cell>
          <cell r="I3109">
            <v>12.8</v>
          </cell>
        </row>
        <row r="3110">
          <cell r="C3110">
            <v>196979</v>
          </cell>
          <cell r="I3110">
            <v>12.8</v>
          </cell>
        </row>
        <row r="3111">
          <cell r="C3111">
            <v>196981</v>
          </cell>
          <cell r="I3111">
            <v>177.21600000000001</v>
          </cell>
        </row>
        <row r="3112">
          <cell r="C3112">
            <v>196981</v>
          </cell>
          <cell r="I3112">
            <v>177.21600000000001</v>
          </cell>
        </row>
        <row r="3113">
          <cell r="C3113">
            <v>197070</v>
          </cell>
          <cell r="I3113">
            <v>13.98</v>
          </cell>
        </row>
        <row r="3114">
          <cell r="C3114">
            <v>197070</v>
          </cell>
          <cell r="I3114">
            <v>13.98</v>
          </cell>
        </row>
        <row r="3115">
          <cell r="C3115">
            <v>197224</v>
          </cell>
          <cell r="I3115">
            <v>182.62</v>
          </cell>
        </row>
        <row r="3116">
          <cell r="C3116">
            <v>197224</v>
          </cell>
          <cell r="I3116">
            <v>182.62</v>
          </cell>
        </row>
        <row r="3117">
          <cell r="C3117">
            <v>197278</v>
          </cell>
          <cell r="I3117">
            <v>18</v>
          </cell>
        </row>
        <row r="3118">
          <cell r="C3118">
            <v>197278</v>
          </cell>
          <cell r="I3118">
            <v>18</v>
          </cell>
        </row>
        <row r="3119">
          <cell r="C3119">
            <v>197295</v>
          </cell>
          <cell r="I3119">
            <v>1</v>
          </cell>
        </row>
        <row r="3120">
          <cell r="C3120">
            <v>197296</v>
          </cell>
          <cell r="I3120">
            <v>1</v>
          </cell>
        </row>
        <row r="3121">
          <cell r="C3121">
            <v>197297</v>
          </cell>
          <cell r="I3121">
            <v>938.52</v>
          </cell>
        </row>
        <row r="3122">
          <cell r="C3122">
            <v>197297</v>
          </cell>
          <cell r="I3122">
            <v>938.52</v>
          </cell>
        </row>
        <row r="3123">
          <cell r="C3123">
            <v>197298</v>
          </cell>
          <cell r="I3123">
            <v>193.52</v>
          </cell>
        </row>
        <row r="3124">
          <cell r="C3124">
            <v>197298</v>
          </cell>
          <cell r="I3124">
            <v>193.52</v>
          </cell>
        </row>
        <row r="3125">
          <cell r="C3125">
            <v>197298</v>
          </cell>
          <cell r="I3125">
            <v>193.52</v>
          </cell>
        </row>
        <row r="3126">
          <cell r="C3126">
            <v>197317</v>
          </cell>
          <cell r="I3126">
            <v>177.84</v>
          </cell>
        </row>
        <row r="3127">
          <cell r="C3127">
            <v>197317</v>
          </cell>
          <cell r="I3127">
            <v>177.84</v>
          </cell>
        </row>
        <row r="3128">
          <cell r="C3128">
            <v>197318</v>
          </cell>
          <cell r="I3128">
            <v>12.83</v>
          </cell>
        </row>
        <row r="3129">
          <cell r="C3129">
            <v>197318</v>
          </cell>
          <cell r="I3129">
            <v>12.83</v>
          </cell>
        </row>
        <row r="3130">
          <cell r="C3130">
            <v>197414</v>
          </cell>
          <cell r="I3130">
            <v>187.66</v>
          </cell>
        </row>
        <row r="3131">
          <cell r="C3131">
            <v>197566</v>
          </cell>
          <cell r="I3131">
            <v>17</v>
          </cell>
        </row>
        <row r="3132">
          <cell r="C3132">
            <v>197566</v>
          </cell>
          <cell r="I3132">
            <v>17</v>
          </cell>
        </row>
        <row r="3133">
          <cell r="C3133">
            <v>197566</v>
          </cell>
          <cell r="I3133">
            <v>17</v>
          </cell>
        </row>
        <row r="3134">
          <cell r="C3134">
            <v>197592</v>
          </cell>
          <cell r="I3134">
            <v>12.84</v>
          </cell>
        </row>
        <row r="3135">
          <cell r="C3135">
            <v>197592</v>
          </cell>
          <cell r="I3135">
            <v>12.84</v>
          </cell>
        </row>
        <row r="3136">
          <cell r="C3136">
            <v>197593</v>
          </cell>
          <cell r="I3136">
            <v>178.15</v>
          </cell>
        </row>
        <row r="3137">
          <cell r="C3137">
            <v>197593</v>
          </cell>
          <cell r="I3137">
            <v>178.15</v>
          </cell>
        </row>
        <row r="3138">
          <cell r="C3138">
            <v>197594</v>
          </cell>
          <cell r="I3138">
            <v>15.41</v>
          </cell>
        </row>
        <row r="3139">
          <cell r="C3139">
            <v>197594</v>
          </cell>
          <cell r="I3139">
            <v>15.41</v>
          </cell>
        </row>
        <row r="3140">
          <cell r="C3140">
            <v>197595</v>
          </cell>
          <cell r="I3140">
            <v>15.61</v>
          </cell>
        </row>
        <row r="3141">
          <cell r="C3141">
            <v>197595</v>
          </cell>
          <cell r="I3141">
            <v>15.61</v>
          </cell>
        </row>
        <row r="3142">
          <cell r="C3142">
            <v>197622</v>
          </cell>
          <cell r="I3142">
            <v>1792</v>
          </cell>
        </row>
        <row r="3143">
          <cell r="C3143">
            <v>197623</v>
          </cell>
          <cell r="I3143">
            <v>1814</v>
          </cell>
        </row>
        <row r="3144">
          <cell r="C3144">
            <v>197637</v>
          </cell>
          <cell r="I3144">
            <v>15.9</v>
          </cell>
        </row>
        <row r="3145">
          <cell r="C3145">
            <v>197637</v>
          </cell>
          <cell r="I3145">
            <v>15.9</v>
          </cell>
        </row>
        <row r="3146">
          <cell r="C3146">
            <v>197638</v>
          </cell>
          <cell r="I3146">
            <v>22.08</v>
          </cell>
        </row>
        <row r="3147">
          <cell r="C3147">
            <v>197638</v>
          </cell>
          <cell r="I3147">
            <v>22.08</v>
          </cell>
        </row>
        <row r="3148">
          <cell r="C3148">
            <v>197639</v>
          </cell>
          <cell r="I3148">
            <v>13.25</v>
          </cell>
        </row>
        <row r="3149">
          <cell r="C3149">
            <v>197639</v>
          </cell>
          <cell r="I3149">
            <v>13.25</v>
          </cell>
        </row>
        <row r="3150">
          <cell r="C3150">
            <v>197731</v>
          </cell>
          <cell r="I3150">
            <v>178.62</v>
          </cell>
        </row>
        <row r="3151">
          <cell r="C3151">
            <v>197732</v>
          </cell>
          <cell r="I3151">
            <v>17.175000000000001</v>
          </cell>
        </row>
        <row r="3152">
          <cell r="C3152">
            <v>197732</v>
          </cell>
          <cell r="I3152">
            <v>17.175000000000001</v>
          </cell>
        </row>
        <row r="3153">
          <cell r="C3153">
            <v>197873</v>
          </cell>
          <cell r="I3153">
            <v>15.37</v>
          </cell>
        </row>
        <row r="3154">
          <cell r="C3154">
            <v>197873</v>
          </cell>
          <cell r="I3154">
            <v>15.37</v>
          </cell>
        </row>
        <row r="3155">
          <cell r="C3155">
            <v>197874</v>
          </cell>
          <cell r="I3155">
            <v>13.67</v>
          </cell>
        </row>
        <row r="3156">
          <cell r="C3156">
            <v>197874</v>
          </cell>
          <cell r="I3156">
            <v>13.67</v>
          </cell>
        </row>
        <row r="3157">
          <cell r="C3157">
            <v>197876</v>
          </cell>
          <cell r="I3157">
            <v>15.61</v>
          </cell>
        </row>
        <row r="3158">
          <cell r="C3158">
            <v>197876</v>
          </cell>
          <cell r="I3158">
            <v>15.61</v>
          </cell>
        </row>
        <row r="3159">
          <cell r="C3159">
            <v>197877</v>
          </cell>
          <cell r="I3159">
            <v>13.87</v>
          </cell>
        </row>
        <row r="3160">
          <cell r="C3160">
            <v>197877</v>
          </cell>
          <cell r="I3160">
            <v>13.87</v>
          </cell>
        </row>
        <row r="3161">
          <cell r="C3161">
            <v>197878</v>
          </cell>
          <cell r="I3161">
            <v>15.61</v>
          </cell>
        </row>
        <row r="3162">
          <cell r="C3162">
            <v>197878</v>
          </cell>
          <cell r="I3162">
            <v>15.61</v>
          </cell>
        </row>
        <row r="3163">
          <cell r="C3163">
            <v>197879</v>
          </cell>
          <cell r="I3163">
            <v>15.84</v>
          </cell>
        </row>
        <row r="3164">
          <cell r="C3164">
            <v>197879</v>
          </cell>
          <cell r="I3164">
            <v>15.84</v>
          </cell>
        </row>
        <row r="3165">
          <cell r="C3165">
            <v>197880</v>
          </cell>
          <cell r="I3165">
            <v>12.67</v>
          </cell>
        </row>
        <row r="3166">
          <cell r="C3166">
            <v>197880</v>
          </cell>
          <cell r="I3166">
            <v>12.67</v>
          </cell>
        </row>
        <row r="3167">
          <cell r="C3167">
            <v>197881</v>
          </cell>
          <cell r="I3167">
            <v>15.61</v>
          </cell>
        </row>
        <row r="3168">
          <cell r="C3168">
            <v>197881</v>
          </cell>
          <cell r="I3168">
            <v>15.61</v>
          </cell>
        </row>
        <row r="3169">
          <cell r="C3169">
            <v>197882</v>
          </cell>
          <cell r="I3169">
            <v>15.82</v>
          </cell>
        </row>
        <row r="3170">
          <cell r="C3170">
            <v>197882</v>
          </cell>
          <cell r="I3170">
            <v>15.82</v>
          </cell>
        </row>
        <row r="3171">
          <cell r="C3171">
            <v>197883</v>
          </cell>
          <cell r="I3171">
            <v>12.66</v>
          </cell>
        </row>
        <row r="3172">
          <cell r="C3172">
            <v>197883</v>
          </cell>
          <cell r="I3172">
            <v>12.66</v>
          </cell>
        </row>
        <row r="3173">
          <cell r="C3173">
            <v>197884</v>
          </cell>
          <cell r="I3173">
            <v>15.62</v>
          </cell>
        </row>
        <row r="3174">
          <cell r="C3174">
            <v>197884</v>
          </cell>
          <cell r="I3174">
            <v>15.62</v>
          </cell>
        </row>
        <row r="3175">
          <cell r="C3175">
            <v>197885</v>
          </cell>
          <cell r="I3175">
            <v>15.82</v>
          </cell>
        </row>
        <row r="3176">
          <cell r="C3176">
            <v>197885</v>
          </cell>
          <cell r="I3176">
            <v>15.82</v>
          </cell>
        </row>
        <row r="3177">
          <cell r="C3177">
            <v>197886</v>
          </cell>
          <cell r="I3177">
            <v>12.74</v>
          </cell>
        </row>
        <row r="3178">
          <cell r="C3178">
            <v>197886</v>
          </cell>
          <cell r="I3178">
            <v>12.74</v>
          </cell>
        </row>
        <row r="3179">
          <cell r="C3179">
            <v>197887</v>
          </cell>
          <cell r="I3179">
            <v>15.8</v>
          </cell>
        </row>
        <row r="3180">
          <cell r="C3180">
            <v>197887</v>
          </cell>
          <cell r="I3180">
            <v>15.8</v>
          </cell>
        </row>
        <row r="3181">
          <cell r="C3181">
            <v>197980</v>
          </cell>
          <cell r="I3181">
            <v>191.15199999999999</v>
          </cell>
        </row>
        <row r="3182">
          <cell r="C3182">
            <v>197990</v>
          </cell>
          <cell r="I3182">
            <v>179.29599999999999</v>
          </cell>
        </row>
        <row r="3183">
          <cell r="C3183">
            <v>197993</v>
          </cell>
          <cell r="I3183">
            <v>180.33600000000001</v>
          </cell>
        </row>
        <row r="3184">
          <cell r="C3184">
            <v>197993</v>
          </cell>
          <cell r="I3184">
            <v>180.33600000000001</v>
          </cell>
        </row>
        <row r="3185">
          <cell r="C3185">
            <v>197997</v>
          </cell>
          <cell r="I3185">
            <v>16.141999999999999</v>
          </cell>
        </row>
        <row r="3186">
          <cell r="C3186">
            <v>198005</v>
          </cell>
          <cell r="I3186">
            <v>181.376</v>
          </cell>
        </row>
        <row r="3187">
          <cell r="C3187">
            <v>198022</v>
          </cell>
          <cell r="I3187">
            <v>13.5</v>
          </cell>
        </row>
        <row r="3188">
          <cell r="C3188">
            <v>198022</v>
          </cell>
          <cell r="I3188">
            <v>13.5</v>
          </cell>
        </row>
        <row r="3189">
          <cell r="C3189">
            <v>198023</v>
          </cell>
          <cell r="I3189">
            <v>15.19</v>
          </cell>
        </row>
        <row r="3190">
          <cell r="C3190">
            <v>198023</v>
          </cell>
          <cell r="I3190">
            <v>15.19</v>
          </cell>
        </row>
        <row r="3191">
          <cell r="C3191">
            <v>198109</v>
          </cell>
          <cell r="I3191">
            <v>171.6</v>
          </cell>
        </row>
        <row r="3192">
          <cell r="C3192">
            <v>198129</v>
          </cell>
          <cell r="I3192">
            <v>871.2</v>
          </cell>
        </row>
        <row r="3193">
          <cell r="C3193">
            <v>198134</v>
          </cell>
          <cell r="I3193">
            <v>15.89</v>
          </cell>
        </row>
        <row r="3194">
          <cell r="C3194">
            <v>198151</v>
          </cell>
          <cell r="I3194">
            <v>178.88</v>
          </cell>
        </row>
        <row r="3195">
          <cell r="C3195">
            <v>198154</v>
          </cell>
          <cell r="I3195">
            <v>179.92</v>
          </cell>
        </row>
        <row r="3196">
          <cell r="C3196">
            <v>198155</v>
          </cell>
          <cell r="I3196">
            <v>180.75</v>
          </cell>
        </row>
        <row r="3197">
          <cell r="C3197">
            <v>198259</v>
          </cell>
          <cell r="I3197">
            <v>15.26</v>
          </cell>
        </row>
        <row r="3198">
          <cell r="C3198">
            <v>198313</v>
          </cell>
          <cell r="I3198">
            <v>15.85</v>
          </cell>
        </row>
        <row r="3199">
          <cell r="C3199">
            <v>198313</v>
          </cell>
          <cell r="I3199">
            <v>15.85</v>
          </cell>
        </row>
        <row r="3200">
          <cell r="C3200">
            <v>198314</v>
          </cell>
          <cell r="I3200">
            <v>12.68</v>
          </cell>
        </row>
        <row r="3201">
          <cell r="C3201">
            <v>198314</v>
          </cell>
          <cell r="I3201">
            <v>12.68</v>
          </cell>
        </row>
        <row r="3202">
          <cell r="C3202">
            <v>198401</v>
          </cell>
          <cell r="I3202">
            <v>14.885999999999999</v>
          </cell>
        </row>
        <row r="3203">
          <cell r="C3203">
            <v>198470</v>
          </cell>
          <cell r="I3203">
            <v>187.72900000000001</v>
          </cell>
        </row>
        <row r="3204">
          <cell r="C3204">
            <v>198470</v>
          </cell>
          <cell r="I3204">
            <v>187.72900000000001</v>
          </cell>
        </row>
        <row r="3205">
          <cell r="C3205">
            <v>198497</v>
          </cell>
          <cell r="I3205">
            <v>20.8</v>
          </cell>
        </row>
        <row r="3206">
          <cell r="C3206">
            <v>198512</v>
          </cell>
          <cell r="I3206">
            <v>1</v>
          </cell>
        </row>
        <row r="3207">
          <cell r="C3207">
            <v>198512</v>
          </cell>
          <cell r="I3207">
            <v>1</v>
          </cell>
        </row>
        <row r="3208">
          <cell r="C3208">
            <v>198513</v>
          </cell>
          <cell r="I3208">
            <v>1</v>
          </cell>
        </row>
        <row r="3209">
          <cell r="C3209">
            <v>198513</v>
          </cell>
          <cell r="I3209">
            <v>1</v>
          </cell>
        </row>
        <row r="3210">
          <cell r="C3210">
            <v>198513</v>
          </cell>
          <cell r="I3210">
            <v>1</v>
          </cell>
        </row>
        <row r="3211">
          <cell r="C3211">
            <v>198531</v>
          </cell>
          <cell r="I3211">
            <v>177.21600000000001</v>
          </cell>
        </row>
        <row r="3212">
          <cell r="C3212">
            <v>198712</v>
          </cell>
          <cell r="I3212">
            <v>15.332000000000001</v>
          </cell>
        </row>
        <row r="3213">
          <cell r="C3213">
            <v>198712</v>
          </cell>
          <cell r="I3213">
            <v>15.332000000000001</v>
          </cell>
        </row>
        <row r="3214">
          <cell r="C3214">
            <v>198713</v>
          </cell>
          <cell r="I3214">
            <v>51.104999999999997</v>
          </cell>
        </row>
        <row r="3215">
          <cell r="C3215">
            <v>198713</v>
          </cell>
          <cell r="I3215">
            <v>51.104999999999997</v>
          </cell>
        </row>
        <row r="3216">
          <cell r="C3216">
            <v>198797</v>
          </cell>
          <cell r="I3216">
            <v>13.68</v>
          </cell>
        </row>
        <row r="3217">
          <cell r="C3217">
            <v>198797</v>
          </cell>
          <cell r="I3217">
            <v>13.68</v>
          </cell>
        </row>
        <row r="3218">
          <cell r="C3218">
            <v>198806</v>
          </cell>
          <cell r="I3218">
            <v>25</v>
          </cell>
        </row>
        <row r="3219">
          <cell r="C3219">
            <v>198806</v>
          </cell>
          <cell r="I3219">
            <v>25</v>
          </cell>
        </row>
        <row r="3220">
          <cell r="C3220">
            <v>198856</v>
          </cell>
          <cell r="I3220">
            <v>50.744999999999997</v>
          </cell>
        </row>
        <row r="3221">
          <cell r="C3221">
            <v>198858</v>
          </cell>
          <cell r="I3221">
            <v>50.552999999999997</v>
          </cell>
        </row>
        <row r="3222">
          <cell r="C3222">
            <v>198900</v>
          </cell>
          <cell r="I3222">
            <v>1</v>
          </cell>
        </row>
        <row r="3223">
          <cell r="C3223">
            <v>198901</v>
          </cell>
          <cell r="I3223">
            <v>13.89</v>
          </cell>
        </row>
        <row r="3224">
          <cell r="C3224">
            <v>198901</v>
          </cell>
          <cell r="I3224">
            <v>13.89</v>
          </cell>
        </row>
        <row r="3225">
          <cell r="C3225">
            <v>198902</v>
          </cell>
          <cell r="I3225">
            <v>1</v>
          </cell>
        </row>
        <row r="3226">
          <cell r="C3226">
            <v>198903</v>
          </cell>
          <cell r="I3226">
            <v>13.98</v>
          </cell>
        </row>
        <row r="3227">
          <cell r="C3227">
            <v>198903</v>
          </cell>
          <cell r="I3227">
            <v>13.98</v>
          </cell>
        </row>
        <row r="3228">
          <cell r="C3228">
            <v>198904</v>
          </cell>
          <cell r="I3228">
            <v>13.11</v>
          </cell>
        </row>
        <row r="3229">
          <cell r="C3229">
            <v>198904</v>
          </cell>
          <cell r="I3229">
            <v>13.11</v>
          </cell>
        </row>
        <row r="3230">
          <cell r="C3230">
            <v>198911</v>
          </cell>
          <cell r="I3230">
            <v>891</v>
          </cell>
        </row>
        <row r="3231">
          <cell r="C3231">
            <v>198911</v>
          </cell>
          <cell r="I3231">
            <v>891</v>
          </cell>
        </row>
        <row r="3232">
          <cell r="C3232">
            <v>198911</v>
          </cell>
          <cell r="I3232">
            <v>891</v>
          </cell>
        </row>
        <row r="3233">
          <cell r="C3233">
            <v>198912</v>
          </cell>
          <cell r="I3233">
            <v>18</v>
          </cell>
        </row>
        <row r="3234">
          <cell r="C3234">
            <v>198913</v>
          </cell>
          <cell r="I3234">
            <v>18</v>
          </cell>
        </row>
        <row r="3235">
          <cell r="C3235">
            <v>198913</v>
          </cell>
          <cell r="I3235">
            <v>18</v>
          </cell>
        </row>
        <row r="3236">
          <cell r="C3236">
            <v>198914</v>
          </cell>
          <cell r="I3236">
            <v>18</v>
          </cell>
        </row>
        <row r="3237">
          <cell r="C3237">
            <v>198914</v>
          </cell>
          <cell r="I3237">
            <v>18</v>
          </cell>
        </row>
        <row r="3238">
          <cell r="C3238">
            <v>198914</v>
          </cell>
          <cell r="I3238">
            <v>18</v>
          </cell>
        </row>
        <row r="3239">
          <cell r="C3239">
            <v>198914</v>
          </cell>
          <cell r="I3239">
            <v>18</v>
          </cell>
        </row>
        <row r="3240">
          <cell r="C3240">
            <v>198915</v>
          </cell>
          <cell r="I3240">
            <v>18</v>
          </cell>
        </row>
        <row r="3241">
          <cell r="C3241">
            <v>198915</v>
          </cell>
          <cell r="I3241">
            <v>18</v>
          </cell>
        </row>
        <row r="3242">
          <cell r="C3242">
            <v>198929</v>
          </cell>
          <cell r="I3242">
            <v>181.58</v>
          </cell>
        </row>
        <row r="3243">
          <cell r="C3243">
            <v>198929</v>
          </cell>
          <cell r="I3243">
            <v>181.58</v>
          </cell>
        </row>
        <row r="3244">
          <cell r="C3244">
            <v>198934</v>
          </cell>
          <cell r="I3244">
            <v>1</v>
          </cell>
        </row>
        <row r="3245">
          <cell r="C3245">
            <v>198935</v>
          </cell>
          <cell r="I3245">
            <v>13.1</v>
          </cell>
        </row>
        <row r="3246">
          <cell r="C3246">
            <v>198935</v>
          </cell>
          <cell r="I3246">
            <v>13.1</v>
          </cell>
        </row>
        <row r="3247">
          <cell r="C3247">
            <v>198936</v>
          </cell>
          <cell r="I3247">
            <v>15.944000000000001</v>
          </cell>
        </row>
        <row r="3248">
          <cell r="C3248">
            <v>198938</v>
          </cell>
          <cell r="I3248">
            <v>182.21</v>
          </cell>
        </row>
        <row r="3249">
          <cell r="C3249">
            <v>198938</v>
          </cell>
          <cell r="I3249">
            <v>182.21</v>
          </cell>
        </row>
        <row r="3250">
          <cell r="C3250">
            <v>198951</v>
          </cell>
          <cell r="I3250">
            <v>13.97</v>
          </cell>
        </row>
        <row r="3251">
          <cell r="C3251">
            <v>198951</v>
          </cell>
          <cell r="I3251">
            <v>13.97</v>
          </cell>
        </row>
        <row r="3252">
          <cell r="C3252">
            <v>199020</v>
          </cell>
          <cell r="I3252">
            <v>1</v>
          </cell>
        </row>
        <row r="3253">
          <cell r="C3253">
            <v>199021</v>
          </cell>
          <cell r="I3253">
            <v>15.73</v>
          </cell>
        </row>
        <row r="3254">
          <cell r="C3254">
            <v>199021</v>
          </cell>
          <cell r="I3254">
            <v>15.73</v>
          </cell>
        </row>
        <row r="3255">
          <cell r="C3255">
            <v>199022</v>
          </cell>
          <cell r="I3255">
            <v>13.11</v>
          </cell>
        </row>
        <row r="3256">
          <cell r="C3256">
            <v>199022</v>
          </cell>
          <cell r="I3256">
            <v>13.11</v>
          </cell>
        </row>
        <row r="3257">
          <cell r="C3257">
            <v>199035</v>
          </cell>
          <cell r="I3257">
            <v>862</v>
          </cell>
        </row>
        <row r="3258">
          <cell r="C3258">
            <v>199035</v>
          </cell>
          <cell r="I3258">
            <v>862</v>
          </cell>
        </row>
        <row r="3259">
          <cell r="C3259">
            <v>199035</v>
          </cell>
          <cell r="I3259">
            <v>862</v>
          </cell>
        </row>
        <row r="3260">
          <cell r="C3260">
            <v>199064</v>
          </cell>
          <cell r="I3260">
            <v>15.91</v>
          </cell>
        </row>
        <row r="3261">
          <cell r="C3261">
            <v>199064</v>
          </cell>
          <cell r="I3261">
            <v>15.91</v>
          </cell>
        </row>
        <row r="3262">
          <cell r="C3262">
            <v>199065</v>
          </cell>
          <cell r="I3262">
            <v>183.87</v>
          </cell>
        </row>
        <row r="3263">
          <cell r="C3263">
            <v>199065</v>
          </cell>
          <cell r="I3263">
            <v>183.87</v>
          </cell>
        </row>
        <row r="3264">
          <cell r="C3264">
            <v>199084</v>
          </cell>
          <cell r="I3264">
            <v>15.84</v>
          </cell>
        </row>
        <row r="3265">
          <cell r="C3265">
            <v>199084</v>
          </cell>
          <cell r="I3265">
            <v>15.84</v>
          </cell>
        </row>
        <row r="3266">
          <cell r="C3266">
            <v>199146</v>
          </cell>
          <cell r="I3266">
            <v>898</v>
          </cell>
        </row>
        <row r="3267">
          <cell r="C3267">
            <v>199146</v>
          </cell>
          <cell r="I3267">
            <v>898</v>
          </cell>
        </row>
        <row r="3268">
          <cell r="C3268">
            <v>199146</v>
          </cell>
          <cell r="I3268">
            <v>898</v>
          </cell>
        </row>
        <row r="3269">
          <cell r="C3269">
            <v>199180</v>
          </cell>
          <cell r="I3269">
            <v>222.56</v>
          </cell>
        </row>
        <row r="3270">
          <cell r="C3270">
            <v>199191</v>
          </cell>
          <cell r="I3270">
            <v>180</v>
          </cell>
        </row>
        <row r="3271">
          <cell r="C3271">
            <v>199192</v>
          </cell>
          <cell r="I3271">
            <v>18</v>
          </cell>
        </row>
        <row r="3272">
          <cell r="C3272">
            <v>199221</v>
          </cell>
          <cell r="I3272">
            <v>13.74</v>
          </cell>
        </row>
        <row r="3273">
          <cell r="C3273">
            <v>199221</v>
          </cell>
          <cell r="I3273">
            <v>13.74</v>
          </cell>
        </row>
        <row r="3274">
          <cell r="C3274">
            <v>199309</v>
          </cell>
          <cell r="I3274">
            <v>903.4</v>
          </cell>
        </row>
        <row r="3275">
          <cell r="C3275">
            <v>199309</v>
          </cell>
          <cell r="I3275">
            <v>903.4</v>
          </cell>
        </row>
        <row r="3276">
          <cell r="C3276">
            <v>199335</v>
          </cell>
          <cell r="I3276">
            <v>13.125</v>
          </cell>
        </row>
        <row r="3277">
          <cell r="C3277">
            <v>199337</v>
          </cell>
          <cell r="I3277">
            <v>13.005000000000001</v>
          </cell>
        </row>
        <row r="3278">
          <cell r="C3278">
            <v>199338</v>
          </cell>
          <cell r="I3278">
            <v>16.988</v>
          </cell>
        </row>
        <row r="3279">
          <cell r="C3279">
            <v>199386</v>
          </cell>
          <cell r="I3279">
            <v>13.98</v>
          </cell>
        </row>
        <row r="3280">
          <cell r="C3280">
            <v>199386</v>
          </cell>
          <cell r="I3280">
            <v>13.98</v>
          </cell>
        </row>
        <row r="3281">
          <cell r="C3281">
            <v>199396</v>
          </cell>
          <cell r="I3281">
            <v>174.04</v>
          </cell>
        </row>
        <row r="3282">
          <cell r="C3282">
            <v>199400</v>
          </cell>
          <cell r="I3282">
            <v>906</v>
          </cell>
        </row>
        <row r="3283">
          <cell r="C3283">
            <v>199400</v>
          </cell>
          <cell r="I3283">
            <v>906</v>
          </cell>
        </row>
        <row r="3284">
          <cell r="C3284">
            <v>199419</v>
          </cell>
          <cell r="I3284">
            <v>180</v>
          </cell>
        </row>
        <row r="3285">
          <cell r="C3285">
            <v>199421</v>
          </cell>
          <cell r="I3285">
            <v>18</v>
          </cell>
        </row>
        <row r="3286">
          <cell r="C3286">
            <v>199423</v>
          </cell>
          <cell r="I3286">
            <v>9.6</v>
          </cell>
        </row>
        <row r="3287">
          <cell r="C3287">
            <v>199470</v>
          </cell>
          <cell r="I3287">
            <v>851.1</v>
          </cell>
        </row>
        <row r="3288">
          <cell r="C3288">
            <v>199470</v>
          </cell>
          <cell r="I3288">
            <v>851.1</v>
          </cell>
        </row>
        <row r="3289">
          <cell r="C3289">
            <v>199506</v>
          </cell>
          <cell r="I3289">
            <v>217.52</v>
          </cell>
        </row>
        <row r="3290">
          <cell r="C3290">
            <v>199507</v>
          </cell>
          <cell r="I3290">
            <v>20.914999999999999</v>
          </cell>
        </row>
        <row r="3291">
          <cell r="C3291">
            <v>199567</v>
          </cell>
          <cell r="I3291">
            <v>1</v>
          </cell>
        </row>
        <row r="3292">
          <cell r="C3292">
            <v>199568</v>
          </cell>
          <cell r="I3292">
            <v>192.42</v>
          </cell>
        </row>
        <row r="3293">
          <cell r="C3293">
            <v>199568</v>
          </cell>
          <cell r="I3293">
            <v>192.42</v>
          </cell>
        </row>
        <row r="3294">
          <cell r="C3294">
            <v>199604</v>
          </cell>
          <cell r="I3294">
            <v>176.75</v>
          </cell>
        </row>
        <row r="3295">
          <cell r="C3295">
            <v>199607</v>
          </cell>
          <cell r="I3295">
            <v>15.295999999999999</v>
          </cell>
        </row>
        <row r="3296">
          <cell r="C3296">
            <v>199608</v>
          </cell>
          <cell r="I3296">
            <v>12.746</v>
          </cell>
        </row>
        <row r="3297">
          <cell r="C3297">
            <v>199635</v>
          </cell>
          <cell r="I3297">
            <v>221.1</v>
          </cell>
        </row>
        <row r="3298">
          <cell r="C3298">
            <v>199635</v>
          </cell>
          <cell r="I3298">
            <v>221.1</v>
          </cell>
        </row>
        <row r="3299">
          <cell r="C3299">
            <v>199636</v>
          </cell>
          <cell r="I3299">
            <v>18.809999999999999</v>
          </cell>
        </row>
        <row r="3300">
          <cell r="C3300">
            <v>199636</v>
          </cell>
          <cell r="I3300">
            <v>18.809999999999999</v>
          </cell>
        </row>
        <row r="3301">
          <cell r="C3301">
            <v>199636</v>
          </cell>
          <cell r="I3301">
            <v>18.809999999999999</v>
          </cell>
        </row>
        <row r="3302">
          <cell r="C3302">
            <v>199641</v>
          </cell>
          <cell r="I3302">
            <v>222.3</v>
          </cell>
        </row>
        <row r="3303">
          <cell r="C3303">
            <v>199642</v>
          </cell>
          <cell r="I3303">
            <v>21.375</v>
          </cell>
        </row>
        <row r="3304">
          <cell r="C3304">
            <v>199642</v>
          </cell>
          <cell r="I3304">
            <v>21.375</v>
          </cell>
        </row>
        <row r="3305">
          <cell r="C3305">
            <v>199648</v>
          </cell>
          <cell r="I3305">
            <v>219.39</v>
          </cell>
        </row>
        <row r="3306">
          <cell r="C3306">
            <v>199648</v>
          </cell>
          <cell r="I3306">
            <v>219.39</v>
          </cell>
        </row>
        <row r="3307">
          <cell r="C3307">
            <v>199649</v>
          </cell>
          <cell r="I3307">
            <v>21.094999999999999</v>
          </cell>
        </row>
        <row r="3308">
          <cell r="C3308">
            <v>199649</v>
          </cell>
          <cell r="I3308">
            <v>21.094999999999999</v>
          </cell>
        </row>
        <row r="3309">
          <cell r="C3309">
            <v>199665</v>
          </cell>
          <cell r="I3309">
            <v>199.47</v>
          </cell>
        </row>
        <row r="3310">
          <cell r="C3310">
            <v>199672</v>
          </cell>
          <cell r="I3310">
            <v>220.35499999999999</v>
          </cell>
        </row>
        <row r="3311">
          <cell r="C3311">
            <v>199672</v>
          </cell>
          <cell r="I3311">
            <v>220.35499999999999</v>
          </cell>
        </row>
        <row r="3312">
          <cell r="C3312">
            <v>199673</v>
          </cell>
          <cell r="I3312">
            <v>21.187999999999999</v>
          </cell>
        </row>
        <row r="3313">
          <cell r="C3313">
            <v>199673</v>
          </cell>
          <cell r="I3313">
            <v>21.187999999999999</v>
          </cell>
        </row>
        <row r="3314">
          <cell r="C3314">
            <v>199673</v>
          </cell>
          <cell r="I3314">
            <v>21.187999999999999</v>
          </cell>
        </row>
        <row r="3315">
          <cell r="C3315">
            <v>199729</v>
          </cell>
          <cell r="I3315">
            <v>860.8</v>
          </cell>
        </row>
        <row r="3316">
          <cell r="C3316">
            <v>199754</v>
          </cell>
          <cell r="I3316">
            <v>16.393999999999998</v>
          </cell>
        </row>
        <row r="3317">
          <cell r="C3317">
            <v>199761</v>
          </cell>
          <cell r="I3317">
            <v>18</v>
          </cell>
        </row>
        <row r="3318">
          <cell r="C3318">
            <v>199761</v>
          </cell>
          <cell r="I3318">
            <v>18</v>
          </cell>
        </row>
        <row r="3319">
          <cell r="C3319">
            <v>199795</v>
          </cell>
          <cell r="I3319">
            <v>3.24</v>
          </cell>
        </row>
        <row r="3320">
          <cell r="C3320">
            <v>199796</v>
          </cell>
          <cell r="I3320">
            <v>3.8639999999999999</v>
          </cell>
        </row>
        <row r="3321">
          <cell r="C3321">
            <v>199796</v>
          </cell>
          <cell r="I3321">
            <v>3.8639999999999999</v>
          </cell>
        </row>
        <row r="3322">
          <cell r="C3322">
            <v>200120</v>
          </cell>
          <cell r="I3322">
            <v>1</v>
          </cell>
        </row>
        <row r="3323">
          <cell r="C3323">
            <v>200121</v>
          </cell>
          <cell r="I3323">
            <v>184.70400000000001</v>
          </cell>
        </row>
        <row r="3324">
          <cell r="C3324">
            <v>200121</v>
          </cell>
          <cell r="I3324">
            <v>184.70400000000001</v>
          </cell>
        </row>
        <row r="3325">
          <cell r="C3325">
            <v>200158</v>
          </cell>
          <cell r="I3325">
            <v>18</v>
          </cell>
        </row>
        <row r="3326">
          <cell r="C3326">
            <v>200159</v>
          </cell>
          <cell r="I3326">
            <v>18</v>
          </cell>
        </row>
        <row r="3327">
          <cell r="C3327">
            <v>200159</v>
          </cell>
          <cell r="I3327">
            <v>18</v>
          </cell>
        </row>
        <row r="3328">
          <cell r="C3328">
            <v>200316</v>
          </cell>
          <cell r="I3328">
            <v>10.37</v>
          </cell>
        </row>
        <row r="3329">
          <cell r="C3329">
            <v>200316</v>
          </cell>
          <cell r="I3329">
            <v>10.37</v>
          </cell>
        </row>
        <row r="3330">
          <cell r="C3330">
            <v>200317</v>
          </cell>
          <cell r="I3330">
            <v>10.37</v>
          </cell>
        </row>
        <row r="3331">
          <cell r="C3331">
            <v>200317</v>
          </cell>
          <cell r="I3331">
            <v>10.37</v>
          </cell>
        </row>
        <row r="3332">
          <cell r="C3332">
            <v>200366</v>
          </cell>
          <cell r="I3332">
            <v>21.24</v>
          </cell>
        </row>
        <row r="3333">
          <cell r="C3333">
            <v>200367</v>
          </cell>
          <cell r="I3333">
            <v>220.9</v>
          </cell>
        </row>
        <row r="3334">
          <cell r="C3334">
            <v>200383</v>
          </cell>
          <cell r="I3334">
            <v>1</v>
          </cell>
        </row>
        <row r="3335">
          <cell r="C3335">
            <v>200384</v>
          </cell>
          <cell r="I3335">
            <v>905.8</v>
          </cell>
        </row>
        <row r="3336">
          <cell r="C3336">
            <v>200384</v>
          </cell>
          <cell r="I3336">
            <v>905.8</v>
          </cell>
        </row>
        <row r="3337">
          <cell r="C3337">
            <v>200391</v>
          </cell>
          <cell r="I3337">
            <v>221.94</v>
          </cell>
        </row>
        <row r="3338">
          <cell r="C3338">
            <v>200392</v>
          </cell>
          <cell r="I3338">
            <v>21.34</v>
          </cell>
        </row>
        <row r="3339">
          <cell r="C3339">
            <v>200394</v>
          </cell>
          <cell r="I3339">
            <v>219.85</v>
          </cell>
        </row>
        <row r="3340">
          <cell r="C3340">
            <v>200395</v>
          </cell>
          <cell r="I3340">
            <v>21.14</v>
          </cell>
        </row>
        <row r="3341">
          <cell r="C3341">
            <v>200511</v>
          </cell>
          <cell r="I3341">
            <v>1</v>
          </cell>
        </row>
        <row r="3342">
          <cell r="C3342">
            <v>200512</v>
          </cell>
          <cell r="I3342">
            <v>177.94</v>
          </cell>
        </row>
        <row r="3343">
          <cell r="C3343">
            <v>200512</v>
          </cell>
          <cell r="I3343">
            <v>177.94</v>
          </cell>
        </row>
        <row r="3344">
          <cell r="C3344">
            <v>200513</v>
          </cell>
          <cell r="I3344">
            <v>1</v>
          </cell>
        </row>
        <row r="3345">
          <cell r="C3345">
            <v>200514</v>
          </cell>
          <cell r="I3345">
            <v>175.136</v>
          </cell>
        </row>
        <row r="3346">
          <cell r="C3346">
            <v>200514</v>
          </cell>
          <cell r="I3346">
            <v>175.136</v>
          </cell>
        </row>
        <row r="3347">
          <cell r="C3347">
            <v>200516</v>
          </cell>
          <cell r="I3347">
            <v>12.821</v>
          </cell>
        </row>
        <row r="3348">
          <cell r="C3348">
            <v>200519</v>
          </cell>
          <cell r="I3348">
            <v>15.224</v>
          </cell>
        </row>
        <row r="3349">
          <cell r="C3349">
            <v>200532</v>
          </cell>
          <cell r="I3349">
            <v>12.701000000000001</v>
          </cell>
        </row>
        <row r="3350">
          <cell r="C3350">
            <v>200539</v>
          </cell>
          <cell r="I3350">
            <v>12.731</v>
          </cell>
        </row>
        <row r="3351">
          <cell r="C3351">
            <v>200541</v>
          </cell>
          <cell r="I3351">
            <v>12.776</v>
          </cell>
        </row>
        <row r="3352">
          <cell r="C3352">
            <v>200543</v>
          </cell>
          <cell r="I3352">
            <v>15.26</v>
          </cell>
        </row>
        <row r="3353">
          <cell r="C3353">
            <v>200545</v>
          </cell>
          <cell r="I3353">
            <v>13.23</v>
          </cell>
        </row>
        <row r="3354">
          <cell r="C3354">
            <v>200593</v>
          </cell>
          <cell r="I3354">
            <v>15.336</v>
          </cell>
        </row>
        <row r="3355">
          <cell r="C3355">
            <v>200593</v>
          </cell>
          <cell r="I3355">
            <v>15.336</v>
          </cell>
        </row>
        <row r="3356">
          <cell r="C3356">
            <v>200595</v>
          </cell>
          <cell r="I3356">
            <v>12.705</v>
          </cell>
        </row>
        <row r="3357">
          <cell r="C3357">
            <v>200595</v>
          </cell>
          <cell r="I3357">
            <v>12.705</v>
          </cell>
        </row>
        <row r="3358">
          <cell r="C3358">
            <v>200596</v>
          </cell>
          <cell r="I3358">
            <v>177.22</v>
          </cell>
        </row>
        <row r="3359">
          <cell r="C3359">
            <v>200600</v>
          </cell>
          <cell r="I3359">
            <v>15.336</v>
          </cell>
        </row>
        <row r="3360">
          <cell r="C3360">
            <v>200601</v>
          </cell>
          <cell r="I3360">
            <v>12.78</v>
          </cell>
        </row>
        <row r="3361">
          <cell r="C3361">
            <v>200603</v>
          </cell>
          <cell r="I3361">
            <v>177.42</v>
          </cell>
        </row>
        <row r="3362">
          <cell r="C3362">
            <v>200603</v>
          </cell>
          <cell r="I3362">
            <v>177.42</v>
          </cell>
        </row>
        <row r="3363">
          <cell r="C3363">
            <v>200604</v>
          </cell>
          <cell r="I3363">
            <v>15.353999999999999</v>
          </cell>
        </row>
        <row r="3364">
          <cell r="C3364">
            <v>200606</v>
          </cell>
          <cell r="I3364">
            <v>12.795</v>
          </cell>
        </row>
        <row r="3365">
          <cell r="C3365">
            <v>200606</v>
          </cell>
          <cell r="I3365">
            <v>12.795</v>
          </cell>
        </row>
        <row r="3366">
          <cell r="C3366">
            <v>200658</v>
          </cell>
          <cell r="I3366">
            <v>1</v>
          </cell>
        </row>
        <row r="3367">
          <cell r="C3367">
            <v>200659</v>
          </cell>
          <cell r="I3367">
            <v>1</v>
          </cell>
        </row>
        <row r="3368">
          <cell r="C3368">
            <v>200660</v>
          </cell>
          <cell r="I3368">
            <v>891</v>
          </cell>
        </row>
        <row r="3369">
          <cell r="C3369">
            <v>200661</v>
          </cell>
          <cell r="I3369">
            <v>184.5</v>
          </cell>
        </row>
        <row r="3370">
          <cell r="C3370">
            <v>200661</v>
          </cell>
          <cell r="I3370">
            <v>184.5</v>
          </cell>
        </row>
        <row r="3371">
          <cell r="C3371">
            <v>200661</v>
          </cell>
          <cell r="I3371">
            <v>184.5</v>
          </cell>
        </row>
        <row r="3372">
          <cell r="C3372">
            <v>200738</v>
          </cell>
          <cell r="I3372">
            <v>852</v>
          </cell>
        </row>
        <row r="3373">
          <cell r="C3373">
            <v>200738</v>
          </cell>
          <cell r="I3373">
            <v>852</v>
          </cell>
        </row>
        <row r="3374">
          <cell r="C3374">
            <v>200738</v>
          </cell>
          <cell r="I3374">
            <v>852</v>
          </cell>
        </row>
        <row r="3375">
          <cell r="C3375">
            <v>200747</v>
          </cell>
          <cell r="I3375">
            <v>1</v>
          </cell>
        </row>
        <row r="3376">
          <cell r="C3376">
            <v>200825</v>
          </cell>
          <cell r="I3376">
            <v>176.8</v>
          </cell>
        </row>
        <row r="3377">
          <cell r="C3377">
            <v>200825</v>
          </cell>
          <cell r="I3377">
            <v>176.8</v>
          </cell>
        </row>
        <row r="3378">
          <cell r="C3378">
            <v>200826</v>
          </cell>
          <cell r="I3378">
            <v>178.67</v>
          </cell>
        </row>
        <row r="3379">
          <cell r="C3379">
            <v>200826</v>
          </cell>
          <cell r="I3379">
            <v>178.67</v>
          </cell>
        </row>
        <row r="3380">
          <cell r="C3380">
            <v>200827</v>
          </cell>
          <cell r="I3380">
            <v>176.59</v>
          </cell>
        </row>
        <row r="3381">
          <cell r="C3381">
            <v>200827</v>
          </cell>
          <cell r="I3381">
            <v>176.59</v>
          </cell>
        </row>
        <row r="3382">
          <cell r="C3382">
            <v>200888</v>
          </cell>
          <cell r="I3382">
            <v>176</v>
          </cell>
        </row>
        <row r="3383">
          <cell r="C3383">
            <v>200889</v>
          </cell>
          <cell r="I3383">
            <v>176</v>
          </cell>
        </row>
        <row r="3384">
          <cell r="C3384">
            <v>200958</v>
          </cell>
          <cell r="I3384">
            <v>15.46</v>
          </cell>
        </row>
        <row r="3385">
          <cell r="C3385">
            <v>200958</v>
          </cell>
          <cell r="I3385">
            <v>15.46</v>
          </cell>
        </row>
        <row r="3386">
          <cell r="C3386">
            <v>201007</v>
          </cell>
          <cell r="I3386">
            <v>180.75</v>
          </cell>
        </row>
        <row r="3387">
          <cell r="C3387">
            <v>201007</v>
          </cell>
          <cell r="I3387">
            <v>180.75</v>
          </cell>
        </row>
        <row r="3388">
          <cell r="C3388">
            <v>201008</v>
          </cell>
          <cell r="I3388">
            <v>15.64</v>
          </cell>
        </row>
        <row r="3389">
          <cell r="C3389">
            <v>201008</v>
          </cell>
          <cell r="I3389">
            <v>15.64</v>
          </cell>
        </row>
        <row r="3390">
          <cell r="C3390">
            <v>201013</v>
          </cell>
          <cell r="I3390">
            <v>181.58</v>
          </cell>
        </row>
        <row r="3391">
          <cell r="C3391">
            <v>201013</v>
          </cell>
          <cell r="I3391">
            <v>181.58</v>
          </cell>
        </row>
        <row r="3392">
          <cell r="C3392">
            <v>201014</v>
          </cell>
          <cell r="I3392">
            <v>15.71</v>
          </cell>
        </row>
        <row r="3393">
          <cell r="C3393">
            <v>201014</v>
          </cell>
          <cell r="I3393">
            <v>15.71</v>
          </cell>
        </row>
        <row r="3394">
          <cell r="C3394">
            <v>201089</v>
          </cell>
          <cell r="I3394">
            <v>17</v>
          </cell>
        </row>
        <row r="3395">
          <cell r="C3395">
            <v>201089</v>
          </cell>
          <cell r="I3395">
            <v>17</v>
          </cell>
        </row>
        <row r="3396">
          <cell r="C3396">
            <v>201128</v>
          </cell>
          <cell r="I3396">
            <v>17</v>
          </cell>
        </row>
        <row r="3397">
          <cell r="C3397">
            <v>201128</v>
          </cell>
          <cell r="I3397">
            <v>17</v>
          </cell>
        </row>
        <row r="3398">
          <cell r="C3398">
            <v>201171</v>
          </cell>
          <cell r="I3398">
            <v>175.62</v>
          </cell>
        </row>
        <row r="3399">
          <cell r="C3399">
            <v>201171</v>
          </cell>
          <cell r="I3399">
            <v>175.62</v>
          </cell>
        </row>
        <row r="3400">
          <cell r="C3400">
            <v>201172</v>
          </cell>
          <cell r="I3400">
            <v>179.3</v>
          </cell>
        </row>
        <row r="3401">
          <cell r="C3401">
            <v>201172</v>
          </cell>
          <cell r="I3401">
            <v>179.3</v>
          </cell>
        </row>
        <row r="3402">
          <cell r="C3402">
            <v>201238</v>
          </cell>
          <cell r="I3402">
            <v>50.685000000000002</v>
          </cell>
        </row>
        <row r="3403">
          <cell r="C3403">
            <v>201239</v>
          </cell>
          <cell r="I3403">
            <v>175.76</v>
          </cell>
        </row>
        <row r="3404">
          <cell r="C3404">
            <v>201262</v>
          </cell>
          <cell r="I3404">
            <v>21.9</v>
          </cell>
        </row>
        <row r="3405">
          <cell r="C3405">
            <v>201262</v>
          </cell>
          <cell r="I3405">
            <v>21.9</v>
          </cell>
        </row>
        <row r="3406">
          <cell r="C3406">
            <v>201271</v>
          </cell>
          <cell r="I3406">
            <v>17.555</v>
          </cell>
        </row>
        <row r="3407">
          <cell r="C3407">
            <v>201271</v>
          </cell>
          <cell r="I3407">
            <v>17.555</v>
          </cell>
        </row>
        <row r="3408">
          <cell r="C3408">
            <v>201273</v>
          </cell>
          <cell r="I3408">
            <v>17.675000000000001</v>
          </cell>
        </row>
        <row r="3409">
          <cell r="C3409">
            <v>201274</v>
          </cell>
          <cell r="I3409">
            <v>183.82</v>
          </cell>
        </row>
        <row r="3410">
          <cell r="C3410">
            <v>201277</v>
          </cell>
          <cell r="I3410">
            <v>50.984999999999999</v>
          </cell>
        </row>
        <row r="3411">
          <cell r="C3411">
            <v>201278</v>
          </cell>
          <cell r="I3411">
            <v>15.97</v>
          </cell>
        </row>
        <row r="3412">
          <cell r="C3412">
            <v>201279</v>
          </cell>
          <cell r="I3412">
            <v>21.288</v>
          </cell>
        </row>
        <row r="3413">
          <cell r="C3413">
            <v>201279</v>
          </cell>
          <cell r="I3413">
            <v>21.288</v>
          </cell>
        </row>
        <row r="3414">
          <cell r="C3414">
            <v>201280</v>
          </cell>
          <cell r="I3414">
            <v>17.094999999999999</v>
          </cell>
        </row>
        <row r="3415">
          <cell r="C3415">
            <v>201281</v>
          </cell>
          <cell r="I3415">
            <v>177.79</v>
          </cell>
        </row>
        <row r="3416">
          <cell r="C3416">
            <v>201284</v>
          </cell>
          <cell r="I3416">
            <v>17.655000000000001</v>
          </cell>
        </row>
        <row r="3417">
          <cell r="C3417">
            <v>201284</v>
          </cell>
          <cell r="I3417">
            <v>17.655000000000001</v>
          </cell>
        </row>
        <row r="3418">
          <cell r="C3418">
            <v>201286</v>
          </cell>
          <cell r="I3418">
            <v>183.61</v>
          </cell>
        </row>
        <row r="3419">
          <cell r="C3419">
            <v>201291</v>
          </cell>
          <cell r="I3419">
            <v>186.94</v>
          </cell>
        </row>
        <row r="3420">
          <cell r="C3420">
            <v>201291</v>
          </cell>
          <cell r="I3420">
            <v>186.94</v>
          </cell>
        </row>
        <row r="3421">
          <cell r="C3421">
            <v>201293</v>
          </cell>
          <cell r="I3421">
            <v>185.04</v>
          </cell>
        </row>
        <row r="3422">
          <cell r="C3422">
            <v>201301</v>
          </cell>
          <cell r="I3422">
            <v>17.675000000000001</v>
          </cell>
        </row>
        <row r="3423">
          <cell r="C3423">
            <v>201304</v>
          </cell>
          <cell r="I3423">
            <v>2.7</v>
          </cell>
        </row>
        <row r="3424">
          <cell r="C3424">
            <v>201333</v>
          </cell>
          <cell r="I3424">
            <v>16.001999999999999</v>
          </cell>
        </row>
        <row r="3425">
          <cell r="C3425">
            <v>201333</v>
          </cell>
          <cell r="I3425">
            <v>16.001999999999999</v>
          </cell>
        </row>
        <row r="3426">
          <cell r="C3426">
            <v>201334</v>
          </cell>
          <cell r="I3426">
            <v>17.78</v>
          </cell>
        </row>
        <row r="3427">
          <cell r="C3427">
            <v>201334</v>
          </cell>
          <cell r="I3427">
            <v>17.78</v>
          </cell>
        </row>
        <row r="3428">
          <cell r="C3428">
            <v>201335</v>
          </cell>
          <cell r="I3428">
            <v>13.07</v>
          </cell>
        </row>
        <row r="3429">
          <cell r="C3429">
            <v>201335</v>
          </cell>
          <cell r="I3429">
            <v>13.07</v>
          </cell>
        </row>
        <row r="3430">
          <cell r="C3430">
            <v>201336</v>
          </cell>
          <cell r="I3430">
            <v>888.9</v>
          </cell>
        </row>
        <row r="3431">
          <cell r="C3431">
            <v>201336</v>
          </cell>
          <cell r="I3431">
            <v>888.9</v>
          </cell>
        </row>
        <row r="3432">
          <cell r="C3432">
            <v>201336</v>
          </cell>
          <cell r="I3432">
            <v>888.9</v>
          </cell>
        </row>
        <row r="3433">
          <cell r="C3433">
            <v>201337</v>
          </cell>
          <cell r="I3433">
            <v>14.22</v>
          </cell>
        </row>
        <row r="3434">
          <cell r="C3434">
            <v>201337</v>
          </cell>
          <cell r="I3434">
            <v>14.22</v>
          </cell>
        </row>
        <row r="3435">
          <cell r="C3435">
            <v>201338</v>
          </cell>
          <cell r="I3435">
            <v>184.91200000000001</v>
          </cell>
        </row>
        <row r="3436">
          <cell r="C3436">
            <v>201338</v>
          </cell>
          <cell r="I3436">
            <v>184.91200000000001</v>
          </cell>
        </row>
        <row r="3437">
          <cell r="C3437">
            <v>201338</v>
          </cell>
          <cell r="I3437">
            <v>184.91200000000001</v>
          </cell>
        </row>
        <row r="3438">
          <cell r="C3438">
            <v>201339</v>
          </cell>
          <cell r="I3438">
            <v>16.181999999999999</v>
          </cell>
        </row>
        <row r="3439">
          <cell r="C3439">
            <v>201339</v>
          </cell>
          <cell r="I3439">
            <v>16.181999999999999</v>
          </cell>
        </row>
        <row r="3440">
          <cell r="C3440">
            <v>201360</v>
          </cell>
          <cell r="I3440">
            <v>17.98</v>
          </cell>
        </row>
        <row r="3441">
          <cell r="C3441">
            <v>201360</v>
          </cell>
          <cell r="I3441">
            <v>17.98</v>
          </cell>
        </row>
        <row r="3442">
          <cell r="C3442">
            <v>201360</v>
          </cell>
          <cell r="I3442">
            <v>17.98</v>
          </cell>
        </row>
        <row r="3443">
          <cell r="C3443">
            <v>201361</v>
          </cell>
          <cell r="I3443">
            <v>899</v>
          </cell>
        </row>
        <row r="3444">
          <cell r="C3444">
            <v>201361</v>
          </cell>
          <cell r="I3444">
            <v>899</v>
          </cell>
        </row>
        <row r="3445">
          <cell r="C3445">
            <v>201361</v>
          </cell>
          <cell r="I3445">
            <v>899</v>
          </cell>
        </row>
        <row r="3446">
          <cell r="C3446">
            <v>201362</v>
          </cell>
          <cell r="I3446">
            <v>14.48</v>
          </cell>
        </row>
        <row r="3447">
          <cell r="C3447">
            <v>201362</v>
          </cell>
          <cell r="I3447">
            <v>14.48</v>
          </cell>
        </row>
        <row r="3448">
          <cell r="C3448">
            <v>201363</v>
          </cell>
          <cell r="I3448">
            <v>186.99199999999999</v>
          </cell>
        </row>
        <row r="3449">
          <cell r="C3449">
            <v>201363</v>
          </cell>
          <cell r="I3449">
            <v>186.99199999999999</v>
          </cell>
        </row>
        <row r="3450">
          <cell r="C3450">
            <v>201363</v>
          </cell>
          <cell r="I3450">
            <v>186.99199999999999</v>
          </cell>
        </row>
        <row r="3451">
          <cell r="C3451">
            <v>201363</v>
          </cell>
          <cell r="I3451">
            <v>186.99199999999999</v>
          </cell>
        </row>
        <row r="3452">
          <cell r="C3452">
            <v>201364</v>
          </cell>
          <cell r="I3452">
            <v>14.27</v>
          </cell>
        </row>
        <row r="3453">
          <cell r="C3453">
            <v>201364</v>
          </cell>
          <cell r="I3453">
            <v>14.27</v>
          </cell>
        </row>
        <row r="3454">
          <cell r="C3454">
            <v>201365</v>
          </cell>
          <cell r="I3454">
            <v>16.05</v>
          </cell>
        </row>
        <row r="3455">
          <cell r="C3455">
            <v>201365</v>
          </cell>
          <cell r="I3455">
            <v>16.05</v>
          </cell>
        </row>
        <row r="3456">
          <cell r="C3456">
            <v>201366</v>
          </cell>
          <cell r="I3456">
            <v>16.05</v>
          </cell>
        </row>
        <row r="3457">
          <cell r="C3457">
            <v>201366</v>
          </cell>
          <cell r="I3457">
            <v>16.05</v>
          </cell>
        </row>
        <row r="3458">
          <cell r="C3458">
            <v>201367</v>
          </cell>
          <cell r="I3458">
            <v>185.536</v>
          </cell>
        </row>
        <row r="3459">
          <cell r="C3459">
            <v>201367</v>
          </cell>
          <cell r="I3459">
            <v>185.536</v>
          </cell>
        </row>
        <row r="3460">
          <cell r="C3460">
            <v>201368</v>
          </cell>
          <cell r="I3460">
            <v>14.37</v>
          </cell>
        </row>
        <row r="3461">
          <cell r="C3461">
            <v>201368</v>
          </cell>
          <cell r="I3461">
            <v>14.37</v>
          </cell>
        </row>
        <row r="3462">
          <cell r="C3462">
            <v>201369</v>
          </cell>
          <cell r="I3462">
            <v>16.14</v>
          </cell>
        </row>
        <row r="3463">
          <cell r="C3463">
            <v>201369</v>
          </cell>
          <cell r="I3463">
            <v>16.14</v>
          </cell>
        </row>
        <row r="3464">
          <cell r="C3464">
            <v>201370</v>
          </cell>
          <cell r="I3464">
            <v>186.57599999999999</v>
          </cell>
        </row>
        <row r="3465">
          <cell r="C3465">
            <v>201370</v>
          </cell>
          <cell r="I3465">
            <v>186.57599999999999</v>
          </cell>
        </row>
        <row r="3466">
          <cell r="C3466">
            <v>201510</v>
          </cell>
          <cell r="I3466">
            <v>12.57</v>
          </cell>
        </row>
        <row r="3467">
          <cell r="C3467">
            <v>201512</v>
          </cell>
          <cell r="I3467">
            <v>174.25</v>
          </cell>
        </row>
        <row r="3468">
          <cell r="C3468">
            <v>201514</v>
          </cell>
          <cell r="I3468">
            <v>180.13</v>
          </cell>
        </row>
        <row r="3469">
          <cell r="C3469">
            <v>201515</v>
          </cell>
          <cell r="I3469">
            <v>17.32</v>
          </cell>
        </row>
        <row r="3470">
          <cell r="C3470">
            <v>201525</v>
          </cell>
          <cell r="I3470">
            <v>12.99</v>
          </cell>
        </row>
        <row r="3471">
          <cell r="C3471">
            <v>201553</v>
          </cell>
          <cell r="I3471">
            <v>12.99</v>
          </cell>
        </row>
        <row r="3472">
          <cell r="C3472">
            <v>201553</v>
          </cell>
          <cell r="I3472">
            <v>12.99</v>
          </cell>
        </row>
        <row r="3473">
          <cell r="C3473">
            <v>201558</v>
          </cell>
          <cell r="I3473">
            <v>15.587999999999999</v>
          </cell>
        </row>
        <row r="3474">
          <cell r="C3474">
            <v>201570</v>
          </cell>
          <cell r="I3474">
            <v>12.78</v>
          </cell>
        </row>
        <row r="3475">
          <cell r="C3475">
            <v>201571</v>
          </cell>
          <cell r="I3475">
            <v>177.16</v>
          </cell>
        </row>
        <row r="3476">
          <cell r="C3476">
            <v>201585</v>
          </cell>
          <cell r="I3476">
            <v>52.92</v>
          </cell>
        </row>
        <row r="3477">
          <cell r="C3477">
            <v>201585</v>
          </cell>
          <cell r="I3477">
            <v>52.92</v>
          </cell>
        </row>
        <row r="3478">
          <cell r="C3478">
            <v>201586</v>
          </cell>
          <cell r="I3478">
            <v>183.45</v>
          </cell>
        </row>
        <row r="3479">
          <cell r="C3479">
            <v>201586</v>
          </cell>
          <cell r="I3479">
            <v>183.45</v>
          </cell>
        </row>
        <row r="3480">
          <cell r="C3480">
            <v>201588</v>
          </cell>
          <cell r="I3480">
            <v>178.41</v>
          </cell>
        </row>
        <row r="3481">
          <cell r="C3481">
            <v>201589</v>
          </cell>
          <cell r="I3481">
            <v>187.2</v>
          </cell>
        </row>
        <row r="3482">
          <cell r="C3482">
            <v>201601</v>
          </cell>
          <cell r="I3482">
            <v>17.059999999999999</v>
          </cell>
        </row>
        <row r="3483">
          <cell r="C3483">
            <v>201602</v>
          </cell>
          <cell r="I3483">
            <v>177.42</v>
          </cell>
        </row>
        <row r="3484">
          <cell r="C3484">
            <v>201609</v>
          </cell>
          <cell r="I3484">
            <v>17.489999999999998</v>
          </cell>
        </row>
        <row r="3485">
          <cell r="C3485">
            <v>201609</v>
          </cell>
          <cell r="I3485">
            <v>17.489999999999998</v>
          </cell>
        </row>
        <row r="3486">
          <cell r="C3486">
            <v>201618</v>
          </cell>
          <cell r="I3486">
            <v>184.7</v>
          </cell>
        </row>
        <row r="3487">
          <cell r="C3487">
            <v>201618</v>
          </cell>
          <cell r="I3487">
            <v>184.7</v>
          </cell>
        </row>
        <row r="3488">
          <cell r="C3488">
            <v>201619</v>
          </cell>
          <cell r="I3488">
            <v>15.98</v>
          </cell>
        </row>
        <row r="3489">
          <cell r="C3489">
            <v>201619</v>
          </cell>
          <cell r="I3489">
            <v>15.98</v>
          </cell>
        </row>
        <row r="3490">
          <cell r="C3490">
            <v>201639</v>
          </cell>
          <cell r="I3490">
            <v>184.89</v>
          </cell>
        </row>
        <row r="3491">
          <cell r="C3491">
            <v>201639</v>
          </cell>
          <cell r="I3491">
            <v>184.89</v>
          </cell>
        </row>
        <row r="3492">
          <cell r="C3492">
            <v>201650</v>
          </cell>
          <cell r="I3492">
            <v>16</v>
          </cell>
        </row>
        <row r="3493">
          <cell r="C3493">
            <v>201650</v>
          </cell>
          <cell r="I3493">
            <v>16</v>
          </cell>
        </row>
        <row r="3494">
          <cell r="C3494">
            <v>201656</v>
          </cell>
          <cell r="I3494">
            <v>15.548</v>
          </cell>
        </row>
        <row r="3495">
          <cell r="C3495">
            <v>201657</v>
          </cell>
          <cell r="I3495">
            <v>17.274999999999999</v>
          </cell>
        </row>
        <row r="3496">
          <cell r="C3496">
            <v>201657</v>
          </cell>
          <cell r="I3496">
            <v>17.274999999999999</v>
          </cell>
        </row>
        <row r="3497">
          <cell r="C3497">
            <v>201658</v>
          </cell>
          <cell r="I3497">
            <v>52.03</v>
          </cell>
        </row>
        <row r="3498">
          <cell r="C3498">
            <v>201658</v>
          </cell>
          <cell r="I3498">
            <v>52.03</v>
          </cell>
        </row>
        <row r="3499">
          <cell r="C3499">
            <v>201659</v>
          </cell>
          <cell r="I3499">
            <v>179.66</v>
          </cell>
        </row>
        <row r="3500">
          <cell r="C3500">
            <v>201659</v>
          </cell>
          <cell r="I3500">
            <v>179.66</v>
          </cell>
        </row>
        <row r="3501">
          <cell r="C3501">
            <v>201664</v>
          </cell>
          <cell r="I3501">
            <v>179.92</v>
          </cell>
        </row>
        <row r="3502">
          <cell r="C3502">
            <v>201664</v>
          </cell>
          <cell r="I3502">
            <v>179.92</v>
          </cell>
        </row>
        <row r="3503">
          <cell r="C3503">
            <v>201665</v>
          </cell>
          <cell r="I3503">
            <v>15.57</v>
          </cell>
        </row>
        <row r="3504">
          <cell r="C3504">
            <v>201665</v>
          </cell>
          <cell r="I3504">
            <v>15.57</v>
          </cell>
        </row>
        <row r="3505">
          <cell r="C3505">
            <v>201666</v>
          </cell>
          <cell r="I3505">
            <v>181.58</v>
          </cell>
        </row>
        <row r="3506">
          <cell r="C3506">
            <v>201666</v>
          </cell>
          <cell r="I3506">
            <v>181.58</v>
          </cell>
        </row>
        <row r="3507">
          <cell r="C3507">
            <v>201667</v>
          </cell>
          <cell r="I3507">
            <v>15.71</v>
          </cell>
        </row>
        <row r="3508">
          <cell r="C3508">
            <v>201667</v>
          </cell>
          <cell r="I3508">
            <v>15.71</v>
          </cell>
        </row>
        <row r="3509">
          <cell r="C3509">
            <v>201668</v>
          </cell>
          <cell r="I3509">
            <v>179.11</v>
          </cell>
        </row>
        <row r="3510">
          <cell r="C3510">
            <v>201668</v>
          </cell>
          <cell r="I3510">
            <v>179.11</v>
          </cell>
        </row>
        <row r="3511">
          <cell r="C3511">
            <v>201669</v>
          </cell>
          <cell r="I3511">
            <v>15.5</v>
          </cell>
        </row>
        <row r="3512">
          <cell r="C3512">
            <v>201669</v>
          </cell>
          <cell r="I3512">
            <v>15.5</v>
          </cell>
        </row>
        <row r="3513">
          <cell r="C3513">
            <v>201670</v>
          </cell>
          <cell r="I3513">
            <v>22.08</v>
          </cell>
        </row>
        <row r="3514">
          <cell r="C3514">
            <v>201670</v>
          </cell>
          <cell r="I3514">
            <v>22.08</v>
          </cell>
        </row>
        <row r="3515">
          <cell r="C3515">
            <v>201693</v>
          </cell>
          <cell r="I3515">
            <v>181.02</v>
          </cell>
        </row>
        <row r="3516">
          <cell r="C3516">
            <v>201696</v>
          </cell>
          <cell r="I3516">
            <v>17.114999999999998</v>
          </cell>
        </row>
        <row r="3517">
          <cell r="C3517">
            <v>201705</v>
          </cell>
          <cell r="I3517">
            <v>183.5</v>
          </cell>
        </row>
        <row r="3518">
          <cell r="C3518">
            <v>201705</v>
          </cell>
          <cell r="I3518">
            <v>183.5</v>
          </cell>
        </row>
        <row r="3519">
          <cell r="C3519">
            <v>201758</v>
          </cell>
          <cell r="I3519">
            <v>900</v>
          </cell>
        </row>
        <row r="3520">
          <cell r="C3520">
            <v>201769</v>
          </cell>
          <cell r="I3520">
            <v>204</v>
          </cell>
        </row>
        <row r="3521">
          <cell r="C3521">
            <v>201874</v>
          </cell>
          <cell r="I3521">
            <v>17.559999999999999</v>
          </cell>
        </row>
        <row r="3522">
          <cell r="C3522">
            <v>201875</v>
          </cell>
          <cell r="I3522">
            <v>182.57</v>
          </cell>
        </row>
        <row r="3523">
          <cell r="C3523">
            <v>201941</v>
          </cell>
          <cell r="I3523">
            <v>1</v>
          </cell>
        </row>
        <row r="3524">
          <cell r="C3524">
            <v>201942</v>
          </cell>
          <cell r="I3524">
            <v>15.85</v>
          </cell>
        </row>
        <row r="3525">
          <cell r="C3525">
            <v>201942</v>
          </cell>
          <cell r="I3525">
            <v>15.85</v>
          </cell>
        </row>
        <row r="3526">
          <cell r="C3526">
            <v>202006</v>
          </cell>
          <cell r="I3526">
            <v>15.28</v>
          </cell>
        </row>
        <row r="3527">
          <cell r="C3527">
            <v>202006</v>
          </cell>
          <cell r="I3527">
            <v>15.28</v>
          </cell>
        </row>
        <row r="3528">
          <cell r="C3528">
            <v>202021</v>
          </cell>
          <cell r="I3528">
            <v>174.6</v>
          </cell>
        </row>
        <row r="3529">
          <cell r="C3529">
            <v>202021</v>
          </cell>
          <cell r="I3529">
            <v>174.6</v>
          </cell>
        </row>
        <row r="3530">
          <cell r="C3530">
            <v>202045</v>
          </cell>
          <cell r="I3530">
            <v>230</v>
          </cell>
        </row>
        <row r="3531">
          <cell r="C3531">
            <v>202061</v>
          </cell>
          <cell r="I3531">
            <v>1</v>
          </cell>
        </row>
        <row r="3532">
          <cell r="C3532">
            <v>202103</v>
          </cell>
          <cell r="I3532">
            <v>15.69</v>
          </cell>
        </row>
        <row r="3533">
          <cell r="C3533">
            <v>202103</v>
          </cell>
          <cell r="I3533">
            <v>15.69</v>
          </cell>
        </row>
        <row r="3534">
          <cell r="C3534">
            <v>202159</v>
          </cell>
          <cell r="I3534">
            <v>12.625999999999999</v>
          </cell>
        </row>
        <row r="3535">
          <cell r="C3535">
            <v>202228</v>
          </cell>
          <cell r="I3535">
            <v>210.6</v>
          </cell>
        </row>
        <row r="3536">
          <cell r="C3536">
            <v>202268</v>
          </cell>
          <cell r="I3536">
            <v>1</v>
          </cell>
        </row>
        <row r="3537">
          <cell r="C3537">
            <v>202269</v>
          </cell>
          <cell r="I3537">
            <v>186.68</v>
          </cell>
        </row>
        <row r="3538">
          <cell r="C3538">
            <v>202269</v>
          </cell>
          <cell r="I3538">
            <v>186.68</v>
          </cell>
        </row>
        <row r="3539">
          <cell r="C3539">
            <v>202278</v>
          </cell>
          <cell r="I3539">
            <v>17.66</v>
          </cell>
        </row>
        <row r="3540">
          <cell r="C3540">
            <v>202278</v>
          </cell>
          <cell r="I3540">
            <v>17.66</v>
          </cell>
        </row>
        <row r="3541">
          <cell r="C3541">
            <v>202278</v>
          </cell>
          <cell r="I3541">
            <v>17.66</v>
          </cell>
        </row>
        <row r="3542">
          <cell r="C3542">
            <v>202279</v>
          </cell>
          <cell r="I3542">
            <v>888</v>
          </cell>
        </row>
        <row r="3543">
          <cell r="C3543">
            <v>202279</v>
          </cell>
          <cell r="I3543">
            <v>888</v>
          </cell>
        </row>
        <row r="3544">
          <cell r="C3544">
            <v>202280</v>
          </cell>
          <cell r="I3544">
            <v>1</v>
          </cell>
        </row>
        <row r="3545">
          <cell r="C3545">
            <v>202290</v>
          </cell>
          <cell r="I3545">
            <v>1</v>
          </cell>
        </row>
        <row r="3546">
          <cell r="C3546">
            <v>202291</v>
          </cell>
          <cell r="I3546">
            <v>180.12799999999999</v>
          </cell>
        </row>
        <row r="3547">
          <cell r="C3547">
            <v>202291</v>
          </cell>
          <cell r="I3547">
            <v>180.12799999999999</v>
          </cell>
        </row>
        <row r="3548">
          <cell r="C3548">
            <v>202292</v>
          </cell>
          <cell r="I3548">
            <v>15.587999999999999</v>
          </cell>
        </row>
        <row r="3549">
          <cell r="C3549">
            <v>202292</v>
          </cell>
          <cell r="I3549">
            <v>15.587999999999999</v>
          </cell>
        </row>
        <row r="3550">
          <cell r="C3550">
            <v>202293</v>
          </cell>
          <cell r="I3550">
            <v>1</v>
          </cell>
        </row>
        <row r="3551">
          <cell r="C3551">
            <v>202294</v>
          </cell>
          <cell r="I3551">
            <v>183.42</v>
          </cell>
        </row>
        <row r="3552">
          <cell r="C3552">
            <v>202294</v>
          </cell>
          <cell r="I3552">
            <v>183.42</v>
          </cell>
        </row>
        <row r="3553">
          <cell r="C3553">
            <v>202295</v>
          </cell>
          <cell r="I3553">
            <v>15.87</v>
          </cell>
        </row>
        <row r="3554">
          <cell r="C3554">
            <v>202295</v>
          </cell>
          <cell r="I3554">
            <v>15.87</v>
          </cell>
        </row>
        <row r="3555">
          <cell r="C3555">
            <v>202296</v>
          </cell>
          <cell r="I3555">
            <v>1</v>
          </cell>
        </row>
        <row r="3556">
          <cell r="C3556">
            <v>202297</v>
          </cell>
          <cell r="I3556">
            <v>185.328</v>
          </cell>
        </row>
        <row r="3557">
          <cell r="C3557">
            <v>202297</v>
          </cell>
          <cell r="I3557">
            <v>185.328</v>
          </cell>
        </row>
        <row r="3558">
          <cell r="C3558">
            <v>202298</v>
          </cell>
          <cell r="I3558">
            <v>16.038</v>
          </cell>
        </row>
        <row r="3559">
          <cell r="C3559">
            <v>202298</v>
          </cell>
          <cell r="I3559">
            <v>16.038</v>
          </cell>
        </row>
        <row r="3560">
          <cell r="C3560">
            <v>202299</v>
          </cell>
          <cell r="I3560">
            <v>13.28</v>
          </cell>
        </row>
        <row r="3561">
          <cell r="C3561">
            <v>202299</v>
          </cell>
          <cell r="I3561">
            <v>13.28</v>
          </cell>
        </row>
        <row r="3562">
          <cell r="C3562">
            <v>202304</v>
          </cell>
          <cell r="I3562">
            <v>1</v>
          </cell>
        </row>
        <row r="3563">
          <cell r="C3563">
            <v>202305</v>
          </cell>
          <cell r="I3563">
            <v>1</v>
          </cell>
        </row>
        <row r="3564">
          <cell r="C3564">
            <v>202306</v>
          </cell>
          <cell r="I3564">
            <v>873.08</v>
          </cell>
        </row>
        <row r="3565">
          <cell r="C3565">
            <v>202307</v>
          </cell>
          <cell r="I3565">
            <v>180.13</v>
          </cell>
        </row>
        <row r="3566">
          <cell r="C3566">
            <v>202307</v>
          </cell>
          <cell r="I3566">
            <v>180.13</v>
          </cell>
        </row>
        <row r="3567">
          <cell r="C3567">
            <v>202307</v>
          </cell>
          <cell r="I3567">
            <v>180.13</v>
          </cell>
        </row>
        <row r="3568">
          <cell r="C3568">
            <v>202363</v>
          </cell>
          <cell r="I3568">
            <v>1</v>
          </cell>
        </row>
        <row r="3569">
          <cell r="C3569">
            <v>202364</v>
          </cell>
          <cell r="I3569">
            <v>187.49</v>
          </cell>
        </row>
        <row r="3570">
          <cell r="C3570">
            <v>202364</v>
          </cell>
          <cell r="I3570">
            <v>187.49</v>
          </cell>
        </row>
        <row r="3571">
          <cell r="C3571">
            <v>202373</v>
          </cell>
          <cell r="I3571">
            <v>10.1</v>
          </cell>
        </row>
        <row r="3572">
          <cell r="C3572">
            <v>202373</v>
          </cell>
          <cell r="I3572">
            <v>10.1</v>
          </cell>
        </row>
        <row r="3573">
          <cell r="C3573">
            <v>202431</v>
          </cell>
          <cell r="I3573">
            <v>1</v>
          </cell>
        </row>
        <row r="3574">
          <cell r="C3574">
            <v>202432</v>
          </cell>
          <cell r="I3574">
            <v>171.04</v>
          </cell>
        </row>
        <row r="3575">
          <cell r="C3575">
            <v>202432</v>
          </cell>
          <cell r="I3575">
            <v>171.04</v>
          </cell>
        </row>
        <row r="3576">
          <cell r="C3576">
            <v>202433</v>
          </cell>
          <cell r="I3576">
            <v>50</v>
          </cell>
        </row>
        <row r="3577">
          <cell r="C3577">
            <v>202434</v>
          </cell>
          <cell r="I3577">
            <v>50</v>
          </cell>
        </row>
        <row r="3578">
          <cell r="C3578">
            <v>202518</v>
          </cell>
          <cell r="I3578">
            <v>1</v>
          </cell>
        </row>
        <row r="3579">
          <cell r="C3579">
            <v>202519</v>
          </cell>
          <cell r="I3579">
            <v>221.61</v>
          </cell>
        </row>
        <row r="3580">
          <cell r="C3580">
            <v>202519</v>
          </cell>
          <cell r="I3580">
            <v>221.61</v>
          </cell>
        </row>
        <row r="3581">
          <cell r="C3581">
            <v>202539</v>
          </cell>
          <cell r="I3581">
            <v>13.95</v>
          </cell>
        </row>
        <row r="3582">
          <cell r="C3582">
            <v>202539</v>
          </cell>
          <cell r="I3582">
            <v>13.95</v>
          </cell>
        </row>
        <row r="3583">
          <cell r="C3583">
            <v>202557</v>
          </cell>
          <cell r="I3583">
            <v>10.42</v>
          </cell>
        </row>
        <row r="3584">
          <cell r="C3584">
            <v>202557</v>
          </cell>
          <cell r="I3584">
            <v>10.42</v>
          </cell>
        </row>
        <row r="3585">
          <cell r="C3585">
            <v>202560</v>
          </cell>
          <cell r="I3585">
            <v>15.69</v>
          </cell>
        </row>
        <row r="3586">
          <cell r="C3586">
            <v>202560</v>
          </cell>
          <cell r="I3586">
            <v>15.69</v>
          </cell>
        </row>
        <row r="3587">
          <cell r="C3587">
            <v>202561</v>
          </cell>
          <cell r="I3587">
            <v>13.95</v>
          </cell>
        </row>
        <row r="3588">
          <cell r="C3588">
            <v>202561</v>
          </cell>
          <cell r="I3588">
            <v>13.95</v>
          </cell>
        </row>
        <row r="3589">
          <cell r="C3589">
            <v>202562</v>
          </cell>
          <cell r="I3589">
            <v>15.69</v>
          </cell>
        </row>
        <row r="3590">
          <cell r="C3590">
            <v>202562</v>
          </cell>
          <cell r="I3590">
            <v>15.69</v>
          </cell>
        </row>
        <row r="3591">
          <cell r="C3591">
            <v>202685</v>
          </cell>
          <cell r="I3591">
            <v>15</v>
          </cell>
        </row>
        <row r="3592">
          <cell r="C3592">
            <v>202691</v>
          </cell>
          <cell r="I3592">
            <v>1</v>
          </cell>
        </row>
        <row r="3593">
          <cell r="C3593">
            <v>202692</v>
          </cell>
          <cell r="I3593">
            <v>183.87200000000001</v>
          </cell>
        </row>
        <row r="3594">
          <cell r="C3594">
            <v>202692</v>
          </cell>
          <cell r="I3594">
            <v>183.87200000000001</v>
          </cell>
        </row>
        <row r="3595">
          <cell r="C3595">
            <v>202692</v>
          </cell>
          <cell r="I3595">
            <v>183.87200000000001</v>
          </cell>
        </row>
        <row r="3596">
          <cell r="C3596">
            <v>202695</v>
          </cell>
          <cell r="I3596">
            <v>1</v>
          </cell>
        </row>
        <row r="3597">
          <cell r="C3597">
            <v>202696</v>
          </cell>
          <cell r="I3597">
            <v>179.92</v>
          </cell>
        </row>
        <row r="3598">
          <cell r="C3598">
            <v>202696</v>
          </cell>
          <cell r="I3598">
            <v>179.92</v>
          </cell>
        </row>
        <row r="3599">
          <cell r="C3599">
            <v>202697</v>
          </cell>
          <cell r="I3599">
            <v>17.3</v>
          </cell>
        </row>
        <row r="3600">
          <cell r="C3600">
            <v>202697</v>
          </cell>
          <cell r="I3600">
            <v>17.3</v>
          </cell>
        </row>
        <row r="3601">
          <cell r="C3601">
            <v>202698</v>
          </cell>
          <cell r="I3601">
            <v>865</v>
          </cell>
        </row>
        <row r="3602">
          <cell r="C3602">
            <v>202698</v>
          </cell>
          <cell r="I3602">
            <v>865</v>
          </cell>
        </row>
        <row r="3603">
          <cell r="C3603">
            <v>202699</v>
          </cell>
          <cell r="I3603">
            <v>1</v>
          </cell>
        </row>
        <row r="3604">
          <cell r="C3604">
            <v>202700</v>
          </cell>
          <cell r="I3604">
            <v>15.24</v>
          </cell>
        </row>
        <row r="3605">
          <cell r="C3605">
            <v>202700</v>
          </cell>
          <cell r="I3605">
            <v>15.24</v>
          </cell>
        </row>
        <row r="3606">
          <cell r="C3606">
            <v>202702</v>
          </cell>
          <cell r="I3606">
            <v>1</v>
          </cell>
        </row>
        <row r="3607">
          <cell r="C3607">
            <v>202703</v>
          </cell>
          <cell r="I3607">
            <v>1</v>
          </cell>
        </row>
        <row r="3608">
          <cell r="C3608">
            <v>202704</v>
          </cell>
          <cell r="I3608">
            <v>1</v>
          </cell>
        </row>
        <row r="3609">
          <cell r="C3609">
            <v>202705</v>
          </cell>
          <cell r="I3609">
            <v>1</v>
          </cell>
        </row>
        <row r="3610">
          <cell r="C3610">
            <v>202706</v>
          </cell>
          <cell r="I3610">
            <v>1</v>
          </cell>
        </row>
        <row r="3611">
          <cell r="C3611">
            <v>202707</v>
          </cell>
          <cell r="I3611">
            <v>1</v>
          </cell>
        </row>
        <row r="3612">
          <cell r="C3612">
            <v>202708</v>
          </cell>
          <cell r="I3612">
            <v>1</v>
          </cell>
        </row>
        <row r="3613">
          <cell r="C3613">
            <v>202709</v>
          </cell>
          <cell r="I3613">
            <v>1</v>
          </cell>
        </row>
        <row r="3614">
          <cell r="C3614">
            <v>202710</v>
          </cell>
          <cell r="I3614">
            <v>1</v>
          </cell>
        </row>
        <row r="3615">
          <cell r="C3615">
            <v>202720</v>
          </cell>
          <cell r="I3615">
            <v>1</v>
          </cell>
        </row>
        <row r="3616">
          <cell r="C3616">
            <v>202721</v>
          </cell>
          <cell r="I3616">
            <v>1</v>
          </cell>
        </row>
        <row r="3617">
          <cell r="C3617">
            <v>202722</v>
          </cell>
          <cell r="I3617">
            <v>1</v>
          </cell>
        </row>
        <row r="3618">
          <cell r="C3618">
            <v>202723</v>
          </cell>
          <cell r="I3618">
            <v>1</v>
          </cell>
        </row>
        <row r="3619">
          <cell r="C3619">
            <v>202752</v>
          </cell>
          <cell r="I3619">
            <v>845.8</v>
          </cell>
        </row>
        <row r="3620">
          <cell r="C3620">
            <v>202752</v>
          </cell>
          <cell r="I3620">
            <v>845.8</v>
          </cell>
        </row>
        <row r="3621">
          <cell r="C3621">
            <v>202769</v>
          </cell>
          <cell r="I3621">
            <v>15.33</v>
          </cell>
        </row>
        <row r="3622">
          <cell r="C3622">
            <v>202769</v>
          </cell>
          <cell r="I3622">
            <v>15.33</v>
          </cell>
        </row>
        <row r="3623">
          <cell r="C3623">
            <v>202960</v>
          </cell>
          <cell r="I3623">
            <v>186.58</v>
          </cell>
        </row>
        <row r="3624">
          <cell r="C3624">
            <v>202960</v>
          </cell>
          <cell r="I3624">
            <v>186.58</v>
          </cell>
        </row>
        <row r="3625">
          <cell r="C3625">
            <v>202961</v>
          </cell>
          <cell r="I3625">
            <v>17.82</v>
          </cell>
        </row>
        <row r="3626">
          <cell r="C3626">
            <v>202961</v>
          </cell>
          <cell r="I3626">
            <v>17.82</v>
          </cell>
        </row>
        <row r="3627">
          <cell r="C3627">
            <v>202961</v>
          </cell>
          <cell r="I3627">
            <v>17.82</v>
          </cell>
        </row>
        <row r="3628">
          <cell r="C3628">
            <v>203096</v>
          </cell>
          <cell r="I3628">
            <v>17.46</v>
          </cell>
        </row>
        <row r="3629">
          <cell r="C3629">
            <v>203230</v>
          </cell>
          <cell r="I3629">
            <v>180</v>
          </cell>
        </row>
        <row r="3630">
          <cell r="C3630">
            <v>203231</v>
          </cell>
          <cell r="I3630">
            <v>50</v>
          </cell>
        </row>
        <row r="3631">
          <cell r="C3631">
            <v>203239</v>
          </cell>
          <cell r="I3631">
            <v>944.8</v>
          </cell>
        </row>
        <row r="3632">
          <cell r="C3632">
            <v>203483</v>
          </cell>
          <cell r="I3632">
            <v>51.164999999999999</v>
          </cell>
        </row>
        <row r="3633">
          <cell r="C3633">
            <v>203528</v>
          </cell>
          <cell r="I3633">
            <v>1</v>
          </cell>
        </row>
        <row r="3634">
          <cell r="C3634">
            <v>203573</v>
          </cell>
          <cell r="I3634">
            <v>1</v>
          </cell>
        </row>
        <row r="3635">
          <cell r="C3635">
            <v>203575</v>
          </cell>
          <cell r="I3635">
            <v>182.1</v>
          </cell>
        </row>
        <row r="3636">
          <cell r="C3636">
            <v>203575</v>
          </cell>
          <cell r="I3636">
            <v>182.1</v>
          </cell>
        </row>
        <row r="3637">
          <cell r="C3637">
            <v>203576</v>
          </cell>
          <cell r="I3637">
            <v>17.510000000000002</v>
          </cell>
        </row>
        <row r="3638">
          <cell r="C3638">
            <v>203576</v>
          </cell>
          <cell r="I3638">
            <v>17.510000000000002</v>
          </cell>
        </row>
        <row r="3639">
          <cell r="C3639">
            <v>203577</v>
          </cell>
          <cell r="I3639">
            <v>15.76</v>
          </cell>
        </row>
        <row r="3640">
          <cell r="C3640">
            <v>203577</v>
          </cell>
          <cell r="I3640">
            <v>15.76</v>
          </cell>
        </row>
        <row r="3641">
          <cell r="C3641">
            <v>203578</v>
          </cell>
          <cell r="I3641">
            <v>13.13</v>
          </cell>
        </row>
        <row r="3642">
          <cell r="C3642">
            <v>203578</v>
          </cell>
          <cell r="I3642">
            <v>13.13</v>
          </cell>
        </row>
        <row r="3643">
          <cell r="C3643">
            <v>203579</v>
          </cell>
          <cell r="I3643">
            <v>15.76</v>
          </cell>
        </row>
        <row r="3644">
          <cell r="C3644">
            <v>203579</v>
          </cell>
          <cell r="I3644">
            <v>15.76</v>
          </cell>
        </row>
        <row r="3645">
          <cell r="C3645">
            <v>203581</v>
          </cell>
          <cell r="I3645">
            <v>16</v>
          </cell>
        </row>
        <row r="3646">
          <cell r="C3646">
            <v>203582</v>
          </cell>
          <cell r="I3646">
            <v>12.48</v>
          </cell>
        </row>
        <row r="3647">
          <cell r="C3647">
            <v>203582</v>
          </cell>
          <cell r="I3647">
            <v>12.48</v>
          </cell>
        </row>
        <row r="3648">
          <cell r="C3648">
            <v>203583</v>
          </cell>
          <cell r="I3648">
            <v>15.6</v>
          </cell>
        </row>
        <row r="3649">
          <cell r="C3649">
            <v>203583</v>
          </cell>
          <cell r="I3649">
            <v>15.6</v>
          </cell>
        </row>
        <row r="3650">
          <cell r="C3650">
            <v>203623</v>
          </cell>
          <cell r="I3650">
            <v>15.54</v>
          </cell>
        </row>
        <row r="3651">
          <cell r="C3651">
            <v>203631</v>
          </cell>
          <cell r="I3651">
            <v>175.08</v>
          </cell>
        </row>
        <row r="3652">
          <cell r="C3652">
            <v>203631</v>
          </cell>
          <cell r="I3652">
            <v>175.08</v>
          </cell>
        </row>
        <row r="3653">
          <cell r="C3653">
            <v>203635</v>
          </cell>
          <cell r="I3653">
            <v>180.33600000000001</v>
          </cell>
        </row>
        <row r="3654">
          <cell r="C3654">
            <v>203637</v>
          </cell>
          <cell r="I3654">
            <v>178.048</v>
          </cell>
        </row>
        <row r="3655">
          <cell r="C3655">
            <v>203638</v>
          </cell>
          <cell r="I3655">
            <v>177.58</v>
          </cell>
        </row>
        <row r="3656">
          <cell r="C3656">
            <v>203639</v>
          </cell>
          <cell r="I3656">
            <v>177.16</v>
          </cell>
        </row>
        <row r="3657">
          <cell r="C3657">
            <v>203654</v>
          </cell>
          <cell r="I3657">
            <v>18</v>
          </cell>
        </row>
        <row r="3658">
          <cell r="C3658">
            <v>203654</v>
          </cell>
          <cell r="I3658">
            <v>18</v>
          </cell>
        </row>
        <row r="3659">
          <cell r="C3659">
            <v>203688</v>
          </cell>
          <cell r="I3659">
            <v>15.75</v>
          </cell>
        </row>
        <row r="3660">
          <cell r="C3660">
            <v>203688</v>
          </cell>
          <cell r="I3660">
            <v>15.75</v>
          </cell>
        </row>
        <row r="3661">
          <cell r="C3661">
            <v>203748</v>
          </cell>
          <cell r="I3661">
            <v>855</v>
          </cell>
        </row>
        <row r="3662">
          <cell r="C3662">
            <v>203748</v>
          </cell>
          <cell r="I3662">
            <v>855</v>
          </cell>
        </row>
        <row r="3663">
          <cell r="C3663">
            <v>203750</v>
          </cell>
          <cell r="I3663">
            <v>15.93</v>
          </cell>
        </row>
        <row r="3664">
          <cell r="C3664">
            <v>203750</v>
          </cell>
          <cell r="I3664">
            <v>15.93</v>
          </cell>
        </row>
        <row r="3665">
          <cell r="C3665">
            <v>203751</v>
          </cell>
          <cell r="I3665">
            <v>12.68</v>
          </cell>
        </row>
        <row r="3666">
          <cell r="C3666">
            <v>203751</v>
          </cell>
          <cell r="I3666">
            <v>12.68</v>
          </cell>
        </row>
        <row r="3667">
          <cell r="C3667">
            <v>203780</v>
          </cell>
          <cell r="I3667">
            <v>876</v>
          </cell>
        </row>
        <row r="3668">
          <cell r="C3668">
            <v>203780</v>
          </cell>
          <cell r="I3668">
            <v>876</v>
          </cell>
        </row>
        <row r="3669">
          <cell r="C3669">
            <v>203780</v>
          </cell>
          <cell r="I3669">
            <v>876</v>
          </cell>
        </row>
        <row r="3670">
          <cell r="C3670">
            <v>203802</v>
          </cell>
          <cell r="I3670">
            <v>12.49</v>
          </cell>
        </row>
        <row r="3671">
          <cell r="C3671">
            <v>203802</v>
          </cell>
          <cell r="I3671">
            <v>12.49</v>
          </cell>
        </row>
        <row r="3672">
          <cell r="C3672">
            <v>203822</v>
          </cell>
          <cell r="I3672">
            <v>180</v>
          </cell>
        </row>
        <row r="3673">
          <cell r="C3673">
            <v>203893</v>
          </cell>
          <cell r="I3673">
            <v>183.89</v>
          </cell>
        </row>
        <row r="3674">
          <cell r="C3674">
            <v>203893</v>
          </cell>
          <cell r="I3674">
            <v>183.89</v>
          </cell>
        </row>
        <row r="3675">
          <cell r="C3675">
            <v>203894</v>
          </cell>
          <cell r="I3675">
            <v>15.91</v>
          </cell>
        </row>
        <row r="3676">
          <cell r="C3676">
            <v>203894</v>
          </cell>
          <cell r="I3676">
            <v>15.91</v>
          </cell>
        </row>
        <row r="3677">
          <cell r="C3677">
            <v>203895</v>
          </cell>
          <cell r="I3677">
            <v>13.26</v>
          </cell>
        </row>
        <row r="3678">
          <cell r="C3678">
            <v>203895</v>
          </cell>
          <cell r="I3678">
            <v>13.26</v>
          </cell>
        </row>
        <row r="3679">
          <cell r="C3679">
            <v>203896</v>
          </cell>
          <cell r="I3679">
            <v>15.91</v>
          </cell>
        </row>
        <row r="3680">
          <cell r="C3680">
            <v>203896</v>
          </cell>
          <cell r="I3680">
            <v>15.91</v>
          </cell>
        </row>
        <row r="3681">
          <cell r="C3681">
            <v>203913</v>
          </cell>
          <cell r="I3681">
            <v>880</v>
          </cell>
        </row>
        <row r="3682">
          <cell r="C3682">
            <v>203913</v>
          </cell>
          <cell r="I3682">
            <v>880</v>
          </cell>
        </row>
        <row r="3683">
          <cell r="C3683">
            <v>203913</v>
          </cell>
          <cell r="I3683">
            <v>880</v>
          </cell>
        </row>
        <row r="3684">
          <cell r="C3684">
            <v>203914</v>
          </cell>
          <cell r="I3684">
            <v>896</v>
          </cell>
        </row>
        <row r="3685">
          <cell r="C3685">
            <v>203914</v>
          </cell>
          <cell r="I3685">
            <v>896</v>
          </cell>
        </row>
        <row r="3686">
          <cell r="C3686">
            <v>203914</v>
          </cell>
          <cell r="I3686">
            <v>896</v>
          </cell>
        </row>
        <row r="3687">
          <cell r="C3687">
            <v>203915</v>
          </cell>
          <cell r="I3687">
            <v>903</v>
          </cell>
        </row>
        <row r="3688">
          <cell r="C3688">
            <v>203915</v>
          </cell>
          <cell r="I3688">
            <v>903</v>
          </cell>
        </row>
        <row r="3689">
          <cell r="C3689">
            <v>203915</v>
          </cell>
          <cell r="I3689">
            <v>903</v>
          </cell>
        </row>
        <row r="3690">
          <cell r="C3690">
            <v>203916</v>
          </cell>
          <cell r="I3690">
            <v>882</v>
          </cell>
        </row>
        <row r="3691">
          <cell r="C3691">
            <v>203916</v>
          </cell>
          <cell r="I3691">
            <v>882</v>
          </cell>
        </row>
        <row r="3692">
          <cell r="C3692">
            <v>203916</v>
          </cell>
          <cell r="I3692">
            <v>882</v>
          </cell>
        </row>
        <row r="3693">
          <cell r="C3693">
            <v>203917</v>
          </cell>
          <cell r="I3693">
            <v>896</v>
          </cell>
        </row>
        <row r="3694">
          <cell r="C3694">
            <v>203917</v>
          </cell>
          <cell r="I3694">
            <v>896</v>
          </cell>
        </row>
        <row r="3695">
          <cell r="C3695">
            <v>203917</v>
          </cell>
          <cell r="I3695">
            <v>896</v>
          </cell>
        </row>
        <row r="3696">
          <cell r="C3696">
            <v>203918</v>
          </cell>
          <cell r="I3696">
            <v>908</v>
          </cell>
        </row>
        <row r="3697">
          <cell r="C3697">
            <v>203918</v>
          </cell>
          <cell r="I3697">
            <v>908</v>
          </cell>
        </row>
        <row r="3698">
          <cell r="C3698">
            <v>203918</v>
          </cell>
          <cell r="I3698">
            <v>908</v>
          </cell>
        </row>
        <row r="3699">
          <cell r="C3699">
            <v>203919</v>
          </cell>
          <cell r="I3699">
            <v>915</v>
          </cell>
        </row>
        <row r="3700">
          <cell r="C3700">
            <v>203919</v>
          </cell>
          <cell r="I3700">
            <v>915</v>
          </cell>
        </row>
        <row r="3701">
          <cell r="C3701">
            <v>203919</v>
          </cell>
          <cell r="I3701">
            <v>915</v>
          </cell>
        </row>
        <row r="3702">
          <cell r="C3702">
            <v>203920</v>
          </cell>
          <cell r="I3702">
            <v>887</v>
          </cell>
        </row>
        <row r="3703">
          <cell r="C3703">
            <v>203920</v>
          </cell>
          <cell r="I3703">
            <v>887</v>
          </cell>
        </row>
        <row r="3704">
          <cell r="C3704">
            <v>203920</v>
          </cell>
          <cell r="I3704">
            <v>887</v>
          </cell>
        </row>
        <row r="3705">
          <cell r="C3705">
            <v>203921</v>
          </cell>
          <cell r="I3705">
            <v>887</v>
          </cell>
        </row>
        <row r="3706">
          <cell r="C3706">
            <v>203921</v>
          </cell>
          <cell r="I3706">
            <v>887</v>
          </cell>
        </row>
        <row r="3707">
          <cell r="C3707">
            <v>203921</v>
          </cell>
          <cell r="I3707">
            <v>887</v>
          </cell>
        </row>
        <row r="3708">
          <cell r="C3708">
            <v>203922</v>
          </cell>
          <cell r="I3708">
            <v>894</v>
          </cell>
        </row>
        <row r="3709">
          <cell r="C3709">
            <v>203922</v>
          </cell>
          <cell r="I3709">
            <v>894</v>
          </cell>
        </row>
        <row r="3710">
          <cell r="C3710">
            <v>203922</v>
          </cell>
          <cell r="I3710">
            <v>894</v>
          </cell>
        </row>
        <row r="3711">
          <cell r="C3711">
            <v>203923</v>
          </cell>
          <cell r="I3711">
            <v>930</v>
          </cell>
        </row>
        <row r="3712">
          <cell r="C3712">
            <v>203923</v>
          </cell>
          <cell r="I3712">
            <v>930</v>
          </cell>
        </row>
        <row r="3713">
          <cell r="C3713">
            <v>203923</v>
          </cell>
          <cell r="I3713">
            <v>930</v>
          </cell>
        </row>
        <row r="3714">
          <cell r="C3714">
            <v>203924</v>
          </cell>
          <cell r="I3714">
            <v>900</v>
          </cell>
        </row>
        <row r="3715">
          <cell r="C3715">
            <v>203924</v>
          </cell>
          <cell r="I3715">
            <v>900</v>
          </cell>
        </row>
        <row r="3716">
          <cell r="C3716">
            <v>203924</v>
          </cell>
          <cell r="I3716">
            <v>900</v>
          </cell>
        </row>
        <row r="3717">
          <cell r="C3717">
            <v>203925</v>
          </cell>
          <cell r="I3717">
            <v>916</v>
          </cell>
        </row>
        <row r="3718">
          <cell r="C3718">
            <v>203925</v>
          </cell>
          <cell r="I3718">
            <v>916</v>
          </cell>
        </row>
        <row r="3719">
          <cell r="C3719">
            <v>203925</v>
          </cell>
          <cell r="I3719">
            <v>916</v>
          </cell>
        </row>
        <row r="3720">
          <cell r="C3720">
            <v>203926</v>
          </cell>
          <cell r="I3720">
            <v>925</v>
          </cell>
        </row>
        <row r="3721">
          <cell r="C3721">
            <v>203926</v>
          </cell>
          <cell r="I3721">
            <v>925</v>
          </cell>
        </row>
        <row r="3722">
          <cell r="C3722">
            <v>203926</v>
          </cell>
          <cell r="I3722">
            <v>925</v>
          </cell>
        </row>
        <row r="3723">
          <cell r="C3723">
            <v>203927</v>
          </cell>
          <cell r="I3723">
            <v>948</v>
          </cell>
        </row>
        <row r="3724">
          <cell r="C3724">
            <v>203927</v>
          </cell>
          <cell r="I3724">
            <v>948</v>
          </cell>
        </row>
        <row r="3725">
          <cell r="C3725">
            <v>203927</v>
          </cell>
          <cell r="I3725">
            <v>948</v>
          </cell>
        </row>
        <row r="3726">
          <cell r="C3726">
            <v>203936</v>
          </cell>
          <cell r="I3726">
            <v>15.76</v>
          </cell>
        </row>
        <row r="3727">
          <cell r="C3727">
            <v>203936</v>
          </cell>
          <cell r="I3727">
            <v>15.76</v>
          </cell>
        </row>
        <row r="3728">
          <cell r="C3728">
            <v>203958</v>
          </cell>
          <cell r="I3728">
            <v>222.56</v>
          </cell>
        </row>
        <row r="3729">
          <cell r="C3729">
            <v>203958</v>
          </cell>
          <cell r="I3729">
            <v>222.56</v>
          </cell>
        </row>
        <row r="3730">
          <cell r="C3730">
            <v>203971</v>
          </cell>
          <cell r="I3730">
            <v>233.79</v>
          </cell>
        </row>
        <row r="3731">
          <cell r="C3731">
            <v>203999</v>
          </cell>
          <cell r="I3731">
            <v>1070</v>
          </cell>
        </row>
        <row r="3732">
          <cell r="C3732">
            <v>204008</v>
          </cell>
          <cell r="I3732">
            <v>1</v>
          </cell>
        </row>
        <row r="3733">
          <cell r="C3733">
            <v>204009</v>
          </cell>
          <cell r="I3733">
            <v>182.37</v>
          </cell>
        </row>
        <row r="3734">
          <cell r="C3734">
            <v>204009</v>
          </cell>
          <cell r="I3734">
            <v>182.37</v>
          </cell>
        </row>
        <row r="3735">
          <cell r="C3735">
            <v>204027</v>
          </cell>
          <cell r="I3735">
            <v>1</v>
          </cell>
        </row>
        <row r="3736">
          <cell r="C3736">
            <v>204027</v>
          </cell>
          <cell r="I3736">
            <v>1</v>
          </cell>
        </row>
        <row r="3737">
          <cell r="C3737">
            <v>204038</v>
          </cell>
          <cell r="I3737">
            <v>179.50399999999999</v>
          </cell>
        </row>
        <row r="3738">
          <cell r="C3738">
            <v>204040</v>
          </cell>
          <cell r="I3738">
            <v>17.54</v>
          </cell>
        </row>
        <row r="3739">
          <cell r="C3739">
            <v>204040</v>
          </cell>
          <cell r="I3739">
            <v>17.54</v>
          </cell>
        </row>
        <row r="3740">
          <cell r="C3740">
            <v>204060</v>
          </cell>
          <cell r="I3740">
            <v>17.635000000000002</v>
          </cell>
        </row>
        <row r="3741">
          <cell r="C3741">
            <v>204132</v>
          </cell>
          <cell r="I3741">
            <v>1</v>
          </cell>
        </row>
        <row r="3742">
          <cell r="C3742">
            <v>204136</v>
          </cell>
          <cell r="I3742">
            <v>1</v>
          </cell>
        </row>
        <row r="3743">
          <cell r="C3743">
            <v>204192</v>
          </cell>
          <cell r="I3743">
            <v>12.48</v>
          </cell>
        </row>
        <row r="3744">
          <cell r="C3744">
            <v>204192</v>
          </cell>
          <cell r="I3744">
            <v>12.48</v>
          </cell>
        </row>
        <row r="3745">
          <cell r="C3745">
            <v>204214</v>
          </cell>
          <cell r="I3745">
            <v>1</v>
          </cell>
        </row>
        <row r="3746">
          <cell r="C3746">
            <v>204245</v>
          </cell>
          <cell r="I3746">
            <v>19.399999999999999</v>
          </cell>
        </row>
        <row r="3747">
          <cell r="C3747">
            <v>204300</v>
          </cell>
          <cell r="I3747">
            <v>180</v>
          </cell>
        </row>
        <row r="3748">
          <cell r="C3748">
            <v>204343</v>
          </cell>
          <cell r="I3748">
            <v>158.91</v>
          </cell>
        </row>
        <row r="3749">
          <cell r="C3749">
            <v>204343</v>
          </cell>
          <cell r="I3749">
            <v>158.91</v>
          </cell>
        </row>
        <row r="3750">
          <cell r="C3750">
            <v>204361</v>
          </cell>
          <cell r="I3750">
            <v>1</v>
          </cell>
        </row>
        <row r="3751">
          <cell r="C3751">
            <v>204449</v>
          </cell>
          <cell r="I3751">
            <v>15.63</v>
          </cell>
        </row>
        <row r="3752">
          <cell r="C3752">
            <v>204449</v>
          </cell>
          <cell r="I3752">
            <v>15.63</v>
          </cell>
        </row>
        <row r="3753">
          <cell r="C3753">
            <v>204450</v>
          </cell>
          <cell r="I3753">
            <v>13.9</v>
          </cell>
        </row>
        <row r="3754">
          <cell r="C3754">
            <v>204450</v>
          </cell>
          <cell r="I3754">
            <v>13.9</v>
          </cell>
        </row>
        <row r="3755">
          <cell r="C3755">
            <v>204615</v>
          </cell>
          <cell r="I3755">
            <v>1</v>
          </cell>
        </row>
        <row r="3756">
          <cell r="C3756">
            <v>204616</v>
          </cell>
          <cell r="I3756">
            <v>183.87200000000001</v>
          </cell>
        </row>
        <row r="3757">
          <cell r="C3757">
            <v>204616</v>
          </cell>
          <cell r="I3757">
            <v>183.87200000000001</v>
          </cell>
        </row>
        <row r="3758">
          <cell r="C3758">
            <v>204617</v>
          </cell>
          <cell r="I3758">
            <v>13.28</v>
          </cell>
        </row>
        <row r="3759">
          <cell r="C3759">
            <v>204617</v>
          </cell>
          <cell r="I3759">
            <v>13.28</v>
          </cell>
        </row>
        <row r="3760">
          <cell r="C3760">
            <v>204618</v>
          </cell>
          <cell r="I3760">
            <v>15.93</v>
          </cell>
        </row>
        <row r="3761">
          <cell r="C3761">
            <v>204618</v>
          </cell>
          <cell r="I3761">
            <v>15.93</v>
          </cell>
        </row>
        <row r="3762">
          <cell r="C3762">
            <v>204672</v>
          </cell>
          <cell r="I3762">
            <v>170.77</v>
          </cell>
        </row>
        <row r="3763">
          <cell r="C3763">
            <v>204673</v>
          </cell>
          <cell r="I3763">
            <v>879</v>
          </cell>
        </row>
        <row r="3764">
          <cell r="C3764">
            <v>204673</v>
          </cell>
          <cell r="I3764">
            <v>879</v>
          </cell>
        </row>
        <row r="3765">
          <cell r="C3765">
            <v>204673</v>
          </cell>
          <cell r="I3765">
            <v>879</v>
          </cell>
        </row>
        <row r="3766">
          <cell r="C3766">
            <v>204721</v>
          </cell>
          <cell r="I3766">
            <v>177.13</v>
          </cell>
        </row>
        <row r="3767">
          <cell r="C3767">
            <v>204721</v>
          </cell>
          <cell r="I3767">
            <v>177.13</v>
          </cell>
        </row>
        <row r="3768">
          <cell r="C3768">
            <v>204723</v>
          </cell>
          <cell r="I3768">
            <v>185.58</v>
          </cell>
        </row>
        <row r="3769">
          <cell r="C3769">
            <v>204738</v>
          </cell>
          <cell r="I3769">
            <v>169.73</v>
          </cell>
        </row>
        <row r="3770">
          <cell r="C3770">
            <v>204750</v>
          </cell>
          <cell r="I3770">
            <v>169.73</v>
          </cell>
        </row>
        <row r="3771">
          <cell r="C3771">
            <v>204759</v>
          </cell>
          <cell r="I3771">
            <v>1</v>
          </cell>
        </row>
        <row r="3772">
          <cell r="C3772">
            <v>204760</v>
          </cell>
          <cell r="I3772">
            <v>184.18</v>
          </cell>
        </row>
        <row r="3773">
          <cell r="C3773">
            <v>204760</v>
          </cell>
          <cell r="I3773">
            <v>184.18</v>
          </cell>
        </row>
        <row r="3774">
          <cell r="C3774">
            <v>204762</v>
          </cell>
          <cell r="I3774">
            <v>1</v>
          </cell>
        </row>
        <row r="3775">
          <cell r="C3775">
            <v>204764</v>
          </cell>
          <cell r="I3775">
            <v>185.95</v>
          </cell>
        </row>
        <row r="3776">
          <cell r="C3776">
            <v>204764</v>
          </cell>
          <cell r="I3776">
            <v>185.95</v>
          </cell>
        </row>
        <row r="3777">
          <cell r="C3777">
            <v>204766</v>
          </cell>
          <cell r="I3777">
            <v>1059</v>
          </cell>
        </row>
        <row r="3778">
          <cell r="C3778">
            <v>204774</v>
          </cell>
          <cell r="I3778">
            <v>13.11</v>
          </cell>
        </row>
        <row r="3779">
          <cell r="C3779">
            <v>204774</v>
          </cell>
          <cell r="I3779">
            <v>13.11</v>
          </cell>
        </row>
        <row r="3780">
          <cell r="C3780">
            <v>204775</v>
          </cell>
          <cell r="I3780">
            <v>15.73</v>
          </cell>
        </row>
        <row r="3781">
          <cell r="C3781">
            <v>204775</v>
          </cell>
          <cell r="I3781">
            <v>15.73</v>
          </cell>
        </row>
        <row r="3782">
          <cell r="C3782">
            <v>204776</v>
          </cell>
          <cell r="I3782">
            <v>17.47</v>
          </cell>
        </row>
        <row r="3783">
          <cell r="C3783">
            <v>204776</v>
          </cell>
          <cell r="I3783">
            <v>17.47</v>
          </cell>
        </row>
        <row r="3784">
          <cell r="C3784">
            <v>204777</v>
          </cell>
          <cell r="I3784">
            <v>181.73</v>
          </cell>
        </row>
        <row r="3785">
          <cell r="C3785">
            <v>204777</v>
          </cell>
          <cell r="I3785">
            <v>181.73</v>
          </cell>
        </row>
        <row r="3786">
          <cell r="C3786">
            <v>204985</v>
          </cell>
          <cell r="I3786">
            <v>16.97</v>
          </cell>
        </row>
        <row r="3787">
          <cell r="C3787">
            <v>204985</v>
          </cell>
          <cell r="I3787">
            <v>16.97</v>
          </cell>
        </row>
        <row r="3788">
          <cell r="C3788">
            <v>204986</v>
          </cell>
          <cell r="I3788">
            <v>17.010000000000002</v>
          </cell>
        </row>
        <row r="3789">
          <cell r="C3789">
            <v>204986</v>
          </cell>
          <cell r="I3789">
            <v>17.010000000000002</v>
          </cell>
        </row>
        <row r="3790">
          <cell r="C3790">
            <v>204987</v>
          </cell>
          <cell r="I3790">
            <v>176.59200000000001</v>
          </cell>
        </row>
        <row r="3791">
          <cell r="C3791">
            <v>204987</v>
          </cell>
          <cell r="I3791">
            <v>176.59200000000001</v>
          </cell>
        </row>
        <row r="3792">
          <cell r="C3792">
            <v>205010</v>
          </cell>
          <cell r="I3792">
            <v>181.77</v>
          </cell>
        </row>
        <row r="3793">
          <cell r="C3793">
            <v>205010</v>
          </cell>
          <cell r="I3793">
            <v>181.77</v>
          </cell>
        </row>
        <row r="3794">
          <cell r="C3794">
            <v>205027</v>
          </cell>
          <cell r="I3794">
            <v>17.64</v>
          </cell>
        </row>
        <row r="3795">
          <cell r="C3795">
            <v>205027</v>
          </cell>
          <cell r="I3795">
            <v>17.64</v>
          </cell>
        </row>
        <row r="3796">
          <cell r="C3796">
            <v>205029</v>
          </cell>
          <cell r="I3796">
            <v>17.28</v>
          </cell>
        </row>
        <row r="3797">
          <cell r="C3797">
            <v>205029</v>
          </cell>
          <cell r="I3797">
            <v>17.28</v>
          </cell>
        </row>
        <row r="3798">
          <cell r="C3798">
            <v>205040</v>
          </cell>
          <cell r="I3798">
            <v>1</v>
          </cell>
        </row>
        <row r="3799">
          <cell r="C3799">
            <v>205041</v>
          </cell>
          <cell r="I3799">
            <v>12.67</v>
          </cell>
        </row>
        <row r="3800">
          <cell r="C3800">
            <v>205041</v>
          </cell>
          <cell r="I3800">
            <v>12.67</v>
          </cell>
        </row>
        <row r="3801">
          <cell r="C3801">
            <v>205044</v>
          </cell>
          <cell r="I3801">
            <v>180</v>
          </cell>
        </row>
        <row r="3802">
          <cell r="C3802">
            <v>205053</v>
          </cell>
          <cell r="I3802">
            <v>1</v>
          </cell>
        </row>
        <row r="3803">
          <cell r="C3803">
            <v>205054</v>
          </cell>
          <cell r="I3803">
            <v>17.03</v>
          </cell>
        </row>
        <row r="3804">
          <cell r="C3804">
            <v>205054</v>
          </cell>
          <cell r="I3804">
            <v>17.03</v>
          </cell>
        </row>
        <row r="3805">
          <cell r="C3805">
            <v>205055</v>
          </cell>
          <cell r="I3805">
            <v>177.01</v>
          </cell>
        </row>
        <row r="3806">
          <cell r="C3806">
            <v>205055</v>
          </cell>
          <cell r="I3806">
            <v>177.01</v>
          </cell>
        </row>
        <row r="3807">
          <cell r="C3807">
            <v>205056</v>
          </cell>
          <cell r="I3807">
            <v>1</v>
          </cell>
        </row>
        <row r="3808">
          <cell r="C3808">
            <v>205057</v>
          </cell>
          <cell r="I3808">
            <v>17.32</v>
          </cell>
        </row>
        <row r="3809">
          <cell r="C3809">
            <v>205057</v>
          </cell>
          <cell r="I3809">
            <v>17.32</v>
          </cell>
        </row>
        <row r="3810">
          <cell r="C3810">
            <v>205058</v>
          </cell>
          <cell r="I3810">
            <v>180.09</v>
          </cell>
        </row>
        <row r="3811">
          <cell r="C3811">
            <v>205058</v>
          </cell>
          <cell r="I3811">
            <v>180.09</v>
          </cell>
        </row>
        <row r="3812">
          <cell r="C3812">
            <v>205059</v>
          </cell>
          <cell r="I3812">
            <v>16.940000000000001</v>
          </cell>
        </row>
        <row r="3813">
          <cell r="C3813">
            <v>205059</v>
          </cell>
          <cell r="I3813">
            <v>16.940000000000001</v>
          </cell>
        </row>
        <row r="3814">
          <cell r="C3814">
            <v>205064</v>
          </cell>
          <cell r="I3814">
            <v>190</v>
          </cell>
        </row>
        <row r="3815">
          <cell r="C3815">
            <v>205064</v>
          </cell>
          <cell r="I3815">
            <v>190</v>
          </cell>
        </row>
        <row r="3816">
          <cell r="C3816">
            <v>205115</v>
          </cell>
          <cell r="I3816">
            <v>814.2</v>
          </cell>
        </row>
        <row r="3817">
          <cell r="C3817">
            <v>205115</v>
          </cell>
          <cell r="I3817">
            <v>814.2</v>
          </cell>
        </row>
        <row r="3818">
          <cell r="C3818">
            <v>205165</v>
          </cell>
          <cell r="I3818">
            <v>981.8</v>
          </cell>
        </row>
        <row r="3819">
          <cell r="C3819">
            <v>205165</v>
          </cell>
          <cell r="I3819">
            <v>981.8</v>
          </cell>
        </row>
        <row r="3820">
          <cell r="C3820">
            <v>205169</v>
          </cell>
          <cell r="I3820">
            <v>174.72</v>
          </cell>
        </row>
        <row r="3821">
          <cell r="C3821">
            <v>205214</v>
          </cell>
          <cell r="I3821">
            <v>191.15</v>
          </cell>
        </row>
        <row r="3822">
          <cell r="C3822">
            <v>205217</v>
          </cell>
          <cell r="I3822">
            <v>177.84</v>
          </cell>
        </row>
        <row r="3823">
          <cell r="C3823">
            <v>205220</v>
          </cell>
          <cell r="I3823">
            <v>180.12799999999999</v>
          </cell>
        </row>
        <row r="3824">
          <cell r="C3824">
            <v>205228</v>
          </cell>
          <cell r="I3824">
            <v>21.19</v>
          </cell>
        </row>
        <row r="3825">
          <cell r="C3825">
            <v>205312</v>
          </cell>
          <cell r="I3825">
            <v>15.12</v>
          </cell>
        </row>
        <row r="3826">
          <cell r="C3826">
            <v>205313</v>
          </cell>
          <cell r="I3826">
            <v>12.6</v>
          </cell>
        </row>
        <row r="3827">
          <cell r="C3827">
            <v>205313</v>
          </cell>
          <cell r="I3827">
            <v>12.6</v>
          </cell>
        </row>
        <row r="3828">
          <cell r="C3828">
            <v>205314</v>
          </cell>
          <cell r="I3828">
            <v>174.67</v>
          </cell>
        </row>
        <row r="3829">
          <cell r="C3829">
            <v>205364</v>
          </cell>
          <cell r="I3829">
            <v>15.8</v>
          </cell>
        </row>
        <row r="3830">
          <cell r="C3830">
            <v>205364</v>
          </cell>
          <cell r="I3830">
            <v>15.8</v>
          </cell>
        </row>
        <row r="3831">
          <cell r="C3831">
            <v>205365</v>
          </cell>
          <cell r="I3831">
            <v>1</v>
          </cell>
        </row>
        <row r="3832">
          <cell r="C3832">
            <v>205366</v>
          </cell>
          <cell r="I3832">
            <v>15.8</v>
          </cell>
        </row>
        <row r="3833">
          <cell r="C3833">
            <v>205366</v>
          </cell>
          <cell r="I3833">
            <v>15.8</v>
          </cell>
        </row>
        <row r="3834">
          <cell r="C3834">
            <v>205367</v>
          </cell>
          <cell r="I3834">
            <v>15.8</v>
          </cell>
        </row>
        <row r="3835">
          <cell r="C3835">
            <v>205367</v>
          </cell>
          <cell r="I3835">
            <v>15.8</v>
          </cell>
        </row>
        <row r="3836">
          <cell r="C3836">
            <v>205372</v>
          </cell>
          <cell r="I3836">
            <v>185</v>
          </cell>
        </row>
        <row r="3837">
          <cell r="C3837">
            <v>205485</v>
          </cell>
          <cell r="I3837">
            <v>18</v>
          </cell>
        </row>
        <row r="3838">
          <cell r="C3838">
            <v>205485</v>
          </cell>
          <cell r="I3838">
            <v>18</v>
          </cell>
        </row>
        <row r="3839">
          <cell r="C3839">
            <v>205506</v>
          </cell>
          <cell r="I3839">
            <v>1</v>
          </cell>
        </row>
        <row r="3840">
          <cell r="C3840">
            <v>205530</v>
          </cell>
          <cell r="I3840">
            <v>1</v>
          </cell>
        </row>
        <row r="3841">
          <cell r="C3841">
            <v>205531</v>
          </cell>
          <cell r="I3841">
            <v>855.5</v>
          </cell>
        </row>
        <row r="3842">
          <cell r="C3842">
            <v>205531</v>
          </cell>
          <cell r="I3842">
            <v>855.5</v>
          </cell>
        </row>
        <row r="3843">
          <cell r="C3843">
            <v>205531</v>
          </cell>
          <cell r="I3843">
            <v>855.5</v>
          </cell>
        </row>
        <row r="3844">
          <cell r="C3844">
            <v>205628</v>
          </cell>
          <cell r="I3844">
            <v>25</v>
          </cell>
        </row>
        <row r="3845">
          <cell r="C3845">
            <v>205631</v>
          </cell>
          <cell r="I3845">
            <v>180</v>
          </cell>
        </row>
        <row r="3846">
          <cell r="C3846">
            <v>205631</v>
          </cell>
          <cell r="I3846">
            <v>180</v>
          </cell>
        </row>
        <row r="3847">
          <cell r="C3847">
            <v>205635</v>
          </cell>
          <cell r="I3847">
            <v>50</v>
          </cell>
        </row>
        <row r="3848">
          <cell r="C3848">
            <v>205638</v>
          </cell>
          <cell r="I3848">
            <v>50</v>
          </cell>
        </row>
        <row r="3849">
          <cell r="C3849">
            <v>205638</v>
          </cell>
          <cell r="I3849">
            <v>50</v>
          </cell>
        </row>
        <row r="3850">
          <cell r="C3850">
            <v>205679</v>
          </cell>
          <cell r="I3850">
            <v>177</v>
          </cell>
        </row>
        <row r="3851">
          <cell r="C3851">
            <v>205705</v>
          </cell>
          <cell r="I3851">
            <v>851.8</v>
          </cell>
        </row>
        <row r="3852">
          <cell r="C3852">
            <v>205714</v>
          </cell>
          <cell r="I3852">
            <v>21.3</v>
          </cell>
        </row>
        <row r="3853">
          <cell r="C3853">
            <v>205747</v>
          </cell>
          <cell r="I3853">
            <v>186.16</v>
          </cell>
        </row>
        <row r="3854">
          <cell r="C3854">
            <v>205747</v>
          </cell>
          <cell r="I3854">
            <v>186.16</v>
          </cell>
        </row>
        <row r="3855">
          <cell r="C3855">
            <v>205748</v>
          </cell>
          <cell r="I3855">
            <v>17.899999999999999</v>
          </cell>
        </row>
        <row r="3856">
          <cell r="C3856">
            <v>205748</v>
          </cell>
          <cell r="I3856">
            <v>17.899999999999999</v>
          </cell>
        </row>
        <row r="3857">
          <cell r="C3857">
            <v>205760</v>
          </cell>
          <cell r="I3857">
            <v>15</v>
          </cell>
        </row>
        <row r="3858">
          <cell r="C3858">
            <v>205806</v>
          </cell>
          <cell r="I3858">
            <v>50</v>
          </cell>
        </row>
        <row r="3859">
          <cell r="C3859">
            <v>205810</v>
          </cell>
          <cell r="I3859">
            <v>180</v>
          </cell>
        </row>
        <row r="3860">
          <cell r="C3860">
            <v>205810</v>
          </cell>
          <cell r="I3860">
            <v>180</v>
          </cell>
        </row>
        <row r="3861">
          <cell r="C3861">
            <v>205815</v>
          </cell>
          <cell r="I3861">
            <v>50</v>
          </cell>
        </row>
        <row r="3862">
          <cell r="C3862">
            <v>205830</v>
          </cell>
          <cell r="I3862">
            <v>180</v>
          </cell>
        </row>
        <row r="3863">
          <cell r="C3863">
            <v>205832</v>
          </cell>
          <cell r="I3863">
            <v>50</v>
          </cell>
        </row>
        <row r="3864">
          <cell r="C3864">
            <v>205856</v>
          </cell>
          <cell r="I3864">
            <v>182.208</v>
          </cell>
        </row>
        <row r="3865">
          <cell r="C3865">
            <v>205856</v>
          </cell>
          <cell r="I3865">
            <v>182.208</v>
          </cell>
        </row>
        <row r="3866">
          <cell r="C3866">
            <v>205857</v>
          </cell>
          <cell r="I3866">
            <v>15.768000000000001</v>
          </cell>
        </row>
        <row r="3867">
          <cell r="C3867">
            <v>205857</v>
          </cell>
          <cell r="I3867">
            <v>15.768000000000001</v>
          </cell>
        </row>
        <row r="3868">
          <cell r="C3868">
            <v>205885</v>
          </cell>
          <cell r="I3868">
            <v>180</v>
          </cell>
        </row>
        <row r="3869">
          <cell r="C3869">
            <v>205887</v>
          </cell>
          <cell r="I3869">
            <v>20</v>
          </cell>
        </row>
        <row r="3870">
          <cell r="C3870">
            <v>205891</v>
          </cell>
          <cell r="I3870">
            <v>180</v>
          </cell>
        </row>
        <row r="3871">
          <cell r="C3871">
            <v>205894</v>
          </cell>
          <cell r="I3871">
            <v>50</v>
          </cell>
        </row>
        <row r="3872">
          <cell r="C3872">
            <v>205895</v>
          </cell>
          <cell r="I3872">
            <v>25</v>
          </cell>
        </row>
        <row r="3873">
          <cell r="C3873">
            <v>205906</v>
          </cell>
          <cell r="I3873">
            <v>180</v>
          </cell>
        </row>
        <row r="3874">
          <cell r="C3874">
            <v>205907</v>
          </cell>
          <cell r="I3874">
            <v>18</v>
          </cell>
        </row>
        <row r="3875">
          <cell r="C3875">
            <v>205908</v>
          </cell>
          <cell r="I3875">
            <v>180</v>
          </cell>
        </row>
        <row r="3876">
          <cell r="C3876">
            <v>205909</v>
          </cell>
          <cell r="I3876">
            <v>18</v>
          </cell>
        </row>
        <row r="3877">
          <cell r="C3877">
            <v>205910</v>
          </cell>
          <cell r="I3877">
            <v>180</v>
          </cell>
        </row>
        <row r="3878">
          <cell r="C3878">
            <v>205912</v>
          </cell>
          <cell r="I3878">
            <v>50</v>
          </cell>
        </row>
        <row r="3879">
          <cell r="C3879">
            <v>205915</v>
          </cell>
          <cell r="I3879">
            <v>180</v>
          </cell>
        </row>
        <row r="3880">
          <cell r="C3880">
            <v>206019</v>
          </cell>
          <cell r="I3880">
            <v>177.63</v>
          </cell>
        </row>
        <row r="3881">
          <cell r="C3881">
            <v>206066</v>
          </cell>
          <cell r="I3881">
            <v>180</v>
          </cell>
        </row>
        <row r="3882">
          <cell r="C3882">
            <v>206067</v>
          </cell>
          <cell r="I3882">
            <v>50</v>
          </cell>
        </row>
        <row r="3883">
          <cell r="C3883">
            <v>206088</v>
          </cell>
          <cell r="I3883">
            <v>13.61</v>
          </cell>
        </row>
        <row r="3884">
          <cell r="C3884">
            <v>206088</v>
          </cell>
          <cell r="I3884">
            <v>13.61</v>
          </cell>
        </row>
        <row r="3885">
          <cell r="C3885">
            <v>206226</v>
          </cell>
          <cell r="I3885">
            <v>875.5</v>
          </cell>
        </row>
        <row r="3886">
          <cell r="C3886">
            <v>206226</v>
          </cell>
          <cell r="I3886">
            <v>875.5</v>
          </cell>
        </row>
        <row r="3887">
          <cell r="C3887">
            <v>206359</v>
          </cell>
          <cell r="I3887">
            <v>180.12799999999999</v>
          </cell>
        </row>
        <row r="3888">
          <cell r="C3888">
            <v>206359</v>
          </cell>
          <cell r="I3888">
            <v>180.12799999999999</v>
          </cell>
        </row>
        <row r="3889">
          <cell r="C3889">
            <v>206360</v>
          </cell>
          <cell r="I3889">
            <v>183.42</v>
          </cell>
        </row>
        <row r="3890">
          <cell r="C3890">
            <v>206360</v>
          </cell>
          <cell r="I3890">
            <v>183.42</v>
          </cell>
        </row>
        <row r="3891">
          <cell r="C3891">
            <v>206361</v>
          </cell>
          <cell r="I3891">
            <v>185.328</v>
          </cell>
        </row>
        <row r="3892">
          <cell r="C3892">
            <v>206361</v>
          </cell>
          <cell r="I3892">
            <v>185.328</v>
          </cell>
        </row>
        <row r="3893">
          <cell r="C3893">
            <v>206362</v>
          </cell>
          <cell r="I3893">
            <v>186.16</v>
          </cell>
        </row>
        <row r="3894">
          <cell r="C3894">
            <v>206362</v>
          </cell>
          <cell r="I3894">
            <v>186.16</v>
          </cell>
        </row>
        <row r="3895">
          <cell r="C3895">
            <v>206363</v>
          </cell>
          <cell r="I3895">
            <v>182.1</v>
          </cell>
        </row>
        <row r="3896">
          <cell r="C3896">
            <v>206363</v>
          </cell>
          <cell r="I3896">
            <v>182.1</v>
          </cell>
        </row>
        <row r="3897">
          <cell r="C3897">
            <v>206364</v>
          </cell>
          <cell r="I3897">
            <v>15.76</v>
          </cell>
        </row>
        <row r="3898">
          <cell r="C3898">
            <v>206364</v>
          </cell>
          <cell r="I3898">
            <v>15.76</v>
          </cell>
        </row>
        <row r="3899">
          <cell r="C3899">
            <v>206365</v>
          </cell>
          <cell r="I3899">
            <v>13.13</v>
          </cell>
        </row>
        <row r="3900">
          <cell r="C3900">
            <v>206365</v>
          </cell>
          <cell r="I3900">
            <v>13.13</v>
          </cell>
        </row>
        <row r="3901">
          <cell r="C3901">
            <v>206366</v>
          </cell>
          <cell r="I3901">
            <v>183.89</v>
          </cell>
        </row>
        <row r="3902">
          <cell r="C3902">
            <v>206366</v>
          </cell>
          <cell r="I3902">
            <v>183.89</v>
          </cell>
        </row>
        <row r="3903">
          <cell r="C3903">
            <v>206367</v>
          </cell>
          <cell r="I3903">
            <v>15.91</v>
          </cell>
        </row>
        <row r="3904">
          <cell r="C3904">
            <v>206367</v>
          </cell>
          <cell r="I3904">
            <v>15.91</v>
          </cell>
        </row>
        <row r="3905">
          <cell r="C3905">
            <v>206368</v>
          </cell>
          <cell r="I3905">
            <v>181.73</v>
          </cell>
        </row>
        <row r="3906">
          <cell r="C3906">
            <v>206368</v>
          </cell>
          <cell r="I3906">
            <v>181.73</v>
          </cell>
        </row>
        <row r="3907">
          <cell r="C3907">
            <v>206369</v>
          </cell>
          <cell r="I3907">
            <v>15.73</v>
          </cell>
        </row>
        <row r="3908">
          <cell r="C3908">
            <v>206369</v>
          </cell>
          <cell r="I3908">
            <v>15.73</v>
          </cell>
        </row>
        <row r="3909">
          <cell r="C3909">
            <v>206370</v>
          </cell>
          <cell r="I3909">
            <v>13.11</v>
          </cell>
        </row>
        <row r="3910">
          <cell r="C3910">
            <v>206370</v>
          </cell>
          <cell r="I3910">
            <v>13.11</v>
          </cell>
        </row>
        <row r="3911">
          <cell r="C3911">
            <v>206371</v>
          </cell>
          <cell r="I3911">
            <v>184.18</v>
          </cell>
        </row>
        <row r="3912">
          <cell r="C3912">
            <v>206371</v>
          </cell>
          <cell r="I3912">
            <v>184.18</v>
          </cell>
        </row>
        <row r="3913">
          <cell r="C3913">
            <v>206372</v>
          </cell>
          <cell r="I3913">
            <v>15.94</v>
          </cell>
        </row>
        <row r="3914">
          <cell r="C3914">
            <v>206372</v>
          </cell>
          <cell r="I3914">
            <v>15.94</v>
          </cell>
        </row>
        <row r="3915">
          <cell r="C3915">
            <v>206399</v>
          </cell>
          <cell r="I3915">
            <v>21.12</v>
          </cell>
        </row>
        <row r="3916">
          <cell r="C3916">
            <v>206399</v>
          </cell>
          <cell r="I3916">
            <v>21.12</v>
          </cell>
        </row>
        <row r="3917">
          <cell r="C3917">
            <v>206399</v>
          </cell>
          <cell r="I3917">
            <v>21.12</v>
          </cell>
        </row>
        <row r="3918">
          <cell r="C3918">
            <v>206403</v>
          </cell>
          <cell r="I3918">
            <v>17.32</v>
          </cell>
        </row>
        <row r="3919">
          <cell r="C3919">
            <v>206403</v>
          </cell>
          <cell r="I3919">
            <v>17.32</v>
          </cell>
        </row>
        <row r="3920">
          <cell r="C3920">
            <v>206404</v>
          </cell>
          <cell r="I3920">
            <v>866</v>
          </cell>
        </row>
        <row r="3921">
          <cell r="C3921">
            <v>206404</v>
          </cell>
          <cell r="I3921">
            <v>866</v>
          </cell>
        </row>
        <row r="3922">
          <cell r="C3922">
            <v>206405</v>
          </cell>
          <cell r="I3922">
            <v>17.64</v>
          </cell>
        </row>
        <row r="3923">
          <cell r="C3923">
            <v>206405</v>
          </cell>
          <cell r="I3923">
            <v>17.64</v>
          </cell>
        </row>
        <row r="3924">
          <cell r="C3924">
            <v>206406</v>
          </cell>
          <cell r="I3924">
            <v>881.83</v>
          </cell>
        </row>
        <row r="3925">
          <cell r="C3925">
            <v>206406</v>
          </cell>
          <cell r="I3925">
            <v>881.83</v>
          </cell>
        </row>
        <row r="3926">
          <cell r="C3926">
            <v>206410</v>
          </cell>
          <cell r="I3926">
            <v>17.68</v>
          </cell>
        </row>
        <row r="3927">
          <cell r="C3927">
            <v>206410</v>
          </cell>
          <cell r="I3927">
            <v>17.68</v>
          </cell>
        </row>
        <row r="3928">
          <cell r="C3928">
            <v>206430</v>
          </cell>
          <cell r="I3928">
            <v>17.600000000000001</v>
          </cell>
        </row>
        <row r="3929">
          <cell r="C3929">
            <v>206430</v>
          </cell>
          <cell r="I3929">
            <v>17.600000000000001</v>
          </cell>
        </row>
        <row r="3930">
          <cell r="C3930">
            <v>206430</v>
          </cell>
          <cell r="I3930">
            <v>17.600000000000001</v>
          </cell>
        </row>
        <row r="3931">
          <cell r="C3931">
            <v>206436</v>
          </cell>
          <cell r="I3931">
            <v>180</v>
          </cell>
        </row>
        <row r="3932">
          <cell r="C3932">
            <v>206483</v>
          </cell>
          <cell r="I3932">
            <v>176.75</v>
          </cell>
        </row>
        <row r="3933">
          <cell r="C3933">
            <v>206484</v>
          </cell>
          <cell r="I3933">
            <v>15.295999999999999</v>
          </cell>
        </row>
        <row r="3934">
          <cell r="C3934">
            <v>206485</v>
          </cell>
          <cell r="I3934">
            <v>12.746</v>
          </cell>
        </row>
        <row r="3935">
          <cell r="C3935">
            <v>206574</v>
          </cell>
          <cell r="I3935">
            <v>185.31</v>
          </cell>
        </row>
        <row r="3936">
          <cell r="C3936">
            <v>206613</v>
          </cell>
          <cell r="I3936">
            <v>1</v>
          </cell>
        </row>
        <row r="3937">
          <cell r="C3937">
            <v>206614</v>
          </cell>
          <cell r="I3937">
            <v>181.21</v>
          </cell>
        </row>
        <row r="3938">
          <cell r="C3938">
            <v>206614</v>
          </cell>
          <cell r="I3938">
            <v>181.21</v>
          </cell>
        </row>
        <row r="3939">
          <cell r="C3939">
            <v>206615</v>
          </cell>
          <cell r="I3939">
            <v>15.68</v>
          </cell>
        </row>
        <row r="3940">
          <cell r="C3940">
            <v>206615</v>
          </cell>
          <cell r="I3940">
            <v>15.68</v>
          </cell>
        </row>
        <row r="3941">
          <cell r="C3941">
            <v>206652</v>
          </cell>
          <cell r="I3941">
            <v>13.395</v>
          </cell>
        </row>
        <row r="3942">
          <cell r="C3942">
            <v>206655</v>
          </cell>
          <cell r="I3942">
            <v>179.92</v>
          </cell>
        </row>
        <row r="3943">
          <cell r="C3943">
            <v>206655</v>
          </cell>
          <cell r="I3943">
            <v>179.92</v>
          </cell>
        </row>
        <row r="3944">
          <cell r="C3944">
            <v>206716</v>
          </cell>
          <cell r="I3944">
            <v>174.67</v>
          </cell>
        </row>
        <row r="3945">
          <cell r="C3945">
            <v>206717</v>
          </cell>
          <cell r="I3945">
            <v>12.596</v>
          </cell>
        </row>
        <row r="3946">
          <cell r="C3946">
            <v>206739</v>
          </cell>
          <cell r="I3946">
            <v>875.5</v>
          </cell>
        </row>
        <row r="3947">
          <cell r="C3947">
            <v>206739</v>
          </cell>
          <cell r="I3947">
            <v>875.5</v>
          </cell>
        </row>
        <row r="3948">
          <cell r="C3948">
            <v>206764</v>
          </cell>
          <cell r="I3948">
            <v>12.491</v>
          </cell>
        </row>
        <row r="3949">
          <cell r="C3949">
            <v>206765</v>
          </cell>
          <cell r="I3949">
            <v>173.21</v>
          </cell>
        </row>
        <row r="3950">
          <cell r="C3950">
            <v>206769</v>
          </cell>
          <cell r="I3950">
            <v>1</v>
          </cell>
        </row>
        <row r="3951">
          <cell r="C3951">
            <v>206770</v>
          </cell>
          <cell r="I3951">
            <v>891</v>
          </cell>
        </row>
        <row r="3952">
          <cell r="C3952">
            <v>206770</v>
          </cell>
          <cell r="I3952">
            <v>891</v>
          </cell>
        </row>
        <row r="3953">
          <cell r="C3953">
            <v>206780</v>
          </cell>
          <cell r="I3953">
            <v>181.376</v>
          </cell>
        </row>
        <row r="3954">
          <cell r="C3954">
            <v>206780</v>
          </cell>
          <cell r="I3954">
            <v>181.376</v>
          </cell>
        </row>
        <row r="3955">
          <cell r="C3955">
            <v>206859</v>
          </cell>
          <cell r="I3955">
            <v>218.76</v>
          </cell>
        </row>
        <row r="3956">
          <cell r="C3956">
            <v>206873</v>
          </cell>
          <cell r="I3956">
            <v>177.84</v>
          </cell>
        </row>
        <row r="3957">
          <cell r="C3957">
            <v>206880</v>
          </cell>
          <cell r="I3957">
            <v>187.2</v>
          </cell>
        </row>
        <row r="3958">
          <cell r="C3958">
            <v>206955</v>
          </cell>
          <cell r="I3958">
            <v>12.760999999999999</v>
          </cell>
        </row>
        <row r="3959">
          <cell r="C3959">
            <v>207051</v>
          </cell>
          <cell r="I3959">
            <v>1</v>
          </cell>
        </row>
        <row r="3960">
          <cell r="C3960">
            <v>207062</v>
          </cell>
          <cell r="I3960">
            <v>191.08</v>
          </cell>
        </row>
        <row r="3961">
          <cell r="C3961">
            <v>207062</v>
          </cell>
          <cell r="I3961">
            <v>191.08</v>
          </cell>
        </row>
        <row r="3962">
          <cell r="C3962">
            <v>207062</v>
          </cell>
          <cell r="I3962">
            <v>191.08</v>
          </cell>
        </row>
        <row r="3963">
          <cell r="C3963">
            <v>207063</v>
          </cell>
          <cell r="I3963">
            <v>922.78</v>
          </cell>
        </row>
        <row r="3964">
          <cell r="C3964">
            <v>207063</v>
          </cell>
          <cell r="I3964">
            <v>922.78</v>
          </cell>
        </row>
        <row r="3965">
          <cell r="C3965">
            <v>207064</v>
          </cell>
          <cell r="I3965">
            <v>1</v>
          </cell>
        </row>
        <row r="3966">
          <cell r="C3966">
            <v>207070</v>
          </cell>
          <cell r="I3966">
            <v>12.760999999999999</v>
          </cell>
        </row>
        <row r="3967">
          <cell r="C3967">
            <v>207116</v>
          </cell>
          <cell r="I3967">
            <v>17.175000000000001</v>
          </cell>
        </row>
        <row r="3968">
          <cell r="C3968">
            <v>207162</v>
          </cell>
          <cell r="I3968">
            <v>1</v>
          </cell>
        </row>
        <row r="3969">
          <cell r="C3969">
            <v>207163</v>
          </cell>
          <cell r="I3969">
            <v>185.54</v>
          </cell>
        </row>
        <row r="3970">
          <cell r="C3970">
            <v>207163</v>
          </cell>
          <cell r="I3970">
            <v>185.54</v>
          </cell>
        </row>
        <row r="3971">
          <cell r="C3971">
            <v>207164</v>
          </cell>
          <cell r="I3971">
            <v>16.059999999999999</v>
          </cell>
        </row>
        <row r="3972">
          <cell r="C3972">
            <v>207164</v>
          </cell>
          <cell r="I3972">
            <v>16.059999999999999</v>
          </cell>
        </row>
        <row r="3973">
          <cell r="C3973">
            <v>207165</v>
          </cell>
          <cell r="I3973">
            <v>13.92</v>
          </cell>
        </row>
        <row r="3974">
          <cell r="C3974">
            <v>207165</v>
          </cell>
          <cell r="I3974">
            <v>13.92</v>
          </cell>
        </row>
        <row r="3975">
          <cell r="C3975">
            <v>207166</v>
          </cell>
          <cell r="I3975">
            <v>15.66</v>
          </cell>
        </row>
        <row r="3976">
          <cell r="C3976">
            <v>207166</v>
          </cell>
          <cell r="I3976">
            <v>15.66</v>
          </cell>
        </row>
        <row r="3977">
          <cell r="C3977">
            <v>207197</v>
          </cell>
          <cell r="I3977">
            <v>1</v>
          </cell>
        </row>
        <row r="3978">
          <cell r="C3978">
            <v>207211</v>
          </cell>
          <cell r="I3978">
            <v>21.143999999999998</v>
          </cell>
        </row>
        <row r="3979">
          <cell r="C3979">
            <v>207211</v>
          </cell>
          <cell r="I3979">
            <v>21.143999999999998</v>
          </cell>
        </row>
        <row r="3980">
          <cell r="C3980">
            <v>207226</v>
          </cell>
          <cell r="I3980">
            <v>1</v>
          </cell>
        </row>
        <row r="3981">
          <cell r="C3981">
            <v>207228</v>
          </cell>
          <cell r="I3981">
            <v>15.42</v>
          </cell>
        </row>
        <row r="3982">
          <cell r="C3982">
            <v>207228</v>
          </cell>
          <cell r="I3982">
            <v>15.42</v>
          </cell>
        </row>
        <row r="3983">
          <cell r="C3983">
            <v>207229</v>
          </cell>
          <cell r="I3983">
            <v>178.19</v>
          </cell>
        </row>
        <row r="3984">
          <cell r="C3984">
            <v>207229</v>
          </cell>
          <cell r="I3984">
            <v>178.19</v>
          </cell>
        </row>
        <row r="3985">
          <cell r="C3985">
            <v>207236</v>
          </cell>
          <cell r="I3985">
            <v>1</v>
          </cell>
        </row>
        <row r="3986">
          <cell r="C3986">
            <v>207237</v>
          </cell>
          <cell r="I3986">
            <v>178.38</v>
          </cell>
        </row>
        <row r="3987">
          <cell r="C3987">
            <v>207237</v>
          </cell>
          <cell r="I3987">
            <v>178.38</v>
          </cell>
        </row>
        <row r="3988">
          <cell r="C3988">
            <v>207238</v>
          </cell>
          <cell r="I3988">
            <v>17.149999999999999</v>
          </cell>
        </row>
        <row r="3989">
          <cell r="C3989">
            <v>207238</v>
          </cell>
          <cell r="I3989">
            <v>17.149999999999999</v>
          </cell>
        </row>
        <row r="3990">
          <cell r="C3990">
            <v>207250</v>
          </cell>
          <cell r="I3990">
            <v>15.42</v>
          </cell>
        </row>
        <row r="3991">
          <cell r="C3991">
            <v>207250</v>
          </cell>
          <cell r="I3991">
            <v>15.42</v>
          </cell>
        </row>
        <row r="3992">
          <cell r="C3992">
            <v>207251</v>
          </cell>
          <cell r="I3992">
            <v>13.71</v>
          </cell>
        </row>
        <row r="3993">
          <cell r="C3993">
            <v>207251</v>
          </cell>
          <cell r="I3993">
            <v>13.71</v>
          </cell>
        </row>
        <row r="3994">
          <cell r="C3994">
            <v>207253</v>
          </cell>
          <cell r="I3994">
            <v>1</v>
          </cell>
        </row>
        <row r="3995">
          <cell r="C3995">
            <v>207300</v>
          </cell>
          <cell r="I3995">
            <v>1</v>
          </cell>
        </row>
        <row r="3996">
          <cell r="C3996">
            <v>207301</v>
          </cell>
          <cell r="I3996">
            <v>12.71</v>
          </cell>
        </row>
        <row r="3997">
          <cell r="C3997">
            <v>207301</v>
          </cell>
          <cell r="I3997">
            <v>12.71</v>
          </cell>
        </row>
        <row r="3998">
          <cell r="C3998">
            <v>207303</v>
          </cell>
          <cell r="I3998">
            <v>1</v>
          </cell>
        </row>
        <row r="3999">
          <cell r="C3999">
            <v>207304</v>
          </cell>
          <cell r="I3999">
            <v>1</v>
          </cell>
        </row>
        <row r="4000">
          <cell r="C4000">
            <v>207305</v>
          </cell>
          <cell r="I4000">
            <v>1</v>
          </cell>
        </row>
        <row r="4001">
          <cell r="C4001">
            <v>207307</v>
          </cell>
          <cell r="I4001">
            <v>1</v>
          </cell>
        </row>
        <row r="4002">
          <cell r="C4002">
            <v>207332</v>
          </cell>
          <cell r="I4002">
            <v>181.376</v>
          </cell>
        </row>
        <row r="4003">
          <cell r="C4003">
            <v>207332</v>
          </cell>
          <cell r="I4003">
            <v>181.376</v>
          </cell>
        </row>
        <row r="4004">
          <cell r="C4004">
            <v>207332</v>
          </cell>
          <cell r="I4004">
            <v>181.376</v>
          </cell>
        </row>
        <row r="4005">
          <cell r="C4005">
            <v>207369</v>
          </cell>
          <cell r="I4005">
            <v>12.84</v>
          </cell>
        </row>
        <row r="4006">
          <cell r="C4006">
            <v>207369</v>
          </cell>
          <cell r="I4006">
            <v>12.84</v>
          </cell>
        </row>
        <row r="4007">
          <cell r="C4007">
            <v>207370</v>
          </cell>
          <cell r="I4007">
            <v>15.66</v>
          </cell>
        </row>
        <row r="4008">
          <cell r="C4008">
            <v>207370</v>
          </cell>
          <cell r="I4008">
            <v>15.66</v>
          </cell>
        </row>
        <row r="4009">
          <cell r="C4009">
            <v>207371</v>
          </cell>
          <cell r="I4009">
            <v>1</v>
          </cell>
        </row>
        <row r="4010">
          <cell r="C4010">
            <v>207372</v>
          </cell>
          <cell r="I4010">
            <v>876.2</v>
          </cell>
        </row>
        <row r="4011">
          <cell r="C4011">
            <v>207372</v>
          </cell>
          <cell r="I4011">
            <v>876.2</v>
          </cell>
        </row>
        <row r="4012">
          <cell r="C4012">
            <v>207373</v>
          </cell>
          <cell r="I4012">
            <v>182.25</v>
          </cell>
        </row>
        <row r="4013">
          <cell r="C4013">
            <v>207373</v>
          </cell>
          <cell r="I4013">
            <v>182.25</v>
          </cell>
        </row>
        <row r="4014">
          <cell r="C4014">
            <v>207374</v>
          </cell>
          <cell r="I4014">
            <v>17.52</v>
          </cell>
        </row>
        <row r="4015">
          <cell r="C4015">
            <v>207374</v>
          </cell>
          <cell r="I4015">
            <v>17.52</v>
          </cell>
        </row>
        <row r="4016">
          <cell r="C4016">
            <v>207375</v>
          </cell>
          <cell r="I4016">
            <v>1</v>
          </cell>
        </row>
        <row r="4017">
          <cell r="C4017">
            <v>207384</v>
          </cell>
          <cell r="I4017">
            <v>894</v>
          </cell>
        </row>
        <row r="4018">
          <cell r="C4018">
            <v>207384</v>
          </cell>
          <cell r="I4018">
            <v>894</v>
          </cell>
        </row>
        <row r="4019">
          <cell r="C4019">
            <v>207390</v>
          </cell>
          <cell r="I4019">
            <v>15.4</v>
          </cell>
        </row>
        <row r="4020">
          <cell r="C4020">
            <v>207390</v>
          </cell>
          <cell r="I4020">
            <v>15.4</v>
          </cell>
        </row>
        <row r="4021">
          <cell r="C4021">
            <v>207391</v>
          </cell>
          <cell r="I4021">
            <v>15.4</v>
          </cell>
        </row>
        <row r="4022">
          <cell r="C4022">
            <v>207391</v>
          </cell>
          <cell r="I4022">
            <v>15.4</v>
          </cell>
        </row>
        <row r="4023">
          <cell r="C4023">
            <v>207392</v>
          </cell>
          <cell r="I4023">
            <v>178.048</v>
          </cell>
        </row>
        <row r="4024">
          <cell r="C4024">
            <v>207392</v>
          </cell>
          <cell r="I4024">
            <v>178.048</v>
          </cell>
        </row>
        <row r="4025">
          <cell r="C4025">
            <v>207401</v>
          </cell>
          <cell r="I4025">
            <v>12.5</v>
          </cell>
        </row>
        <row r="4026">
          <cell r="C4026">
            <v>207401</v>
          </cell>
          <cell r="I4026">
            <v>12.5</v>
          </cell>
        </row>
        <row r="4027">
          <cell r="C4027">
            <v>207425</v>
          </cell>
          <cell r="I4027">
            <v>868.8</v>
          </cell>
        </row>
        <row r="4028">
          <cell r="C4028">
            <v>207427</v>
          </cell>
          <cell r="I4028">
            <v>181.23</v>
          </cell>
        </row>
        <row r="4029">
          <cell r="C4029">
            <v>207428</v>
          </cell>
          <cell r="I4029">
            <v>13.069000000000001</v>
          </cell>
        </row>
        <row r="4030">
          <cell r="C4030">
            <v>207446</v>
          </cell>
          <cell r="I4030">
            <v>877</v>
          </cell>
        </row>
        <row r="4031">
          <cell r="C4031">
            <v>207446</v>
          </cell>
          <cell r="I4031">
            <v>877</v>
          </cell>
        </row>
        <row r="4032">
          <cell r="C4032">
            <v>207450</v>
          </cell>
          <cell r="I4032">
            <v>17.715</v>
          </cell>
        </row>
        <row r="4033">
          <cell r="C4033">
            <v>207508</v>
          </cell>
          <cell r="I4033">
            <v>1</v>
          </cell>
        </row>
        <row r="4034">
          <cell r="C4034">
            <v>207509</v>
          </cell>
          <cell r="I4034">
            <v>178.26</v>
          </cell>
        </row>
        <row r="4035">
          <cell r="C4035">
            <v>207509</v>
          </cell>
          <cell r="I4035">
            <v>178.26</v>
          </cell>
        </row>
        <row r="4036">
          <cell r="C4036">
            <v>207540</v>
          </cell>
          <cell r="I4036">
            <v>15.43</v>
          </cell>
        </row>
        <row r="4037">
          <cell r="C4037">
            <v>207540</v>
          </cell>
          <cell r="I4037">
            <v>15.43</v>
          </cell>
        </row>
        <row r="4038">
          <cell r="C4038">
            <v>207548</v>
          </cell>
          <cell r="I4038">
            <v>865</v>
          </cell>
        </row>
        <row r="4039">
          <cell r="C4039">
            <v>207548</v>
          </cell>
          <cell r="I4039">
            <v>865</v>
          </cell>
        </row>
        <row r="4040">
          <cell r="C4040">
            <v>207564</v>
          </cell>
          <cell r="I4040">
            <v>17.260000000000002</v>
          </cell>
        </row>
        <row r="4041">
          <cell r="C4041">
            <v>207564</v>
          </cell>
          <cell r="I4041">
            <v>17.260000000000002</v>
          </cell>
        </row>
        <row r="4042">
          <cell r="C4042">
            <v>207571</v>
          </cell>
          <cell r="I4042">
            <v>851.6</v>
          </cell>
        </row>
        <row r="4043">
          <cell r="C4043">
            <v>207571</v>
          </cell>
          <cell r="I4043">
            <v>851.6</v>
          </cell>
        </row>
        <row r="4044">
          <cell r="C4044">
            <v>207584</v>
          </cell>
          <cell r="I4044">
            <v>15.768000000000001</v>
          </cell>
        </row>
        <row r="4045">
          <cell r="C4045">
            <v>207584</v>
          </cell>
          <cell r="I4045">
            <v>15.768000000000001</v>
          </cell>
        </row>
        <row r="4046">
          <cell r="C4046">
            <v>207588</v>
          </cell>
          <cell r="I4046">
            <v>1</v>
          </cell>
        </row>
        <row r="4047">
          <cell r="C4047">
            <v>207589</v>
          </cell>
          <cell r="I4047">
            <v>13.06</v>
          </cell>
        </row>
        <row r="4048">
          <cell r="C4048">
            <v>207589</v>
          </cell>
          <cell r="I4048">
            <v>13.06</v>
          </cell>
        </row>
        <row r="4049">
          <cell r="C4049">
            <v>207594</v>
          </cell>
          <cell r="I4049">
            <v>178.19</v>
          </cell>
        </row>
        <row r="4050">
          <cell r="C4050">
            <v>207594</v>
          </cell>
          <cell r="I4050">
            <v>178.19</v>
          </cell>
        </row>
        <row r="4051">
          <cell r="C4051">
            <v>207599</v>
          </cell>
          <cell r="I4051">
            <v>876</v>
          </cell>
        </row>
        <row r="4052">
          <cell r="C4052">
            <v>207599</v>
          </cell>
          <cell r="I4052">
            <v>876</v>
          </cell>
        </row>
        <row r="4053">
          <cell r="C4053">
            <v>207610</v>
          </cell>
          <cell r="I4053">
            <v>15.67</v>
          </cell>
        </row>
        <row r="4054">
          <cell r="C4054">
            <v>207610</v>
          </cell>
          <cell r="I4054">
            <v>15.67</v>
          </cell>
        </row>
        <row r="4055">
          <cell r="C4055">
            <v>207611</v>
          </cell>
          <cell r="I4055">
            <v>181.08</v>
          </cell>
        </row>
        <row r="4056">
          <cell r="C4056">
            <v>207611</v>
          </cell>
          <cell r="I4056">
            <v>181.08</v>
          </cell>
        </row>
        <row r="4057">
          <cell r="C4057">
            <v>207612</v>
          </cell>
          <cell r="I4057">
            <v>15.67</v>
          </cell>
        </row>
        <row r="4058">
          <cell r="C4058">
            <v>207612</v>
          </cell>
          <cell r="I4058">
            <v>15.67</v>
          </cell>
        </row>
        <row r="4059">
          <cell r="C4059">
            <v>207665</v>
          </cell>
          <cell r="I4059">
            <v>1</v>
          </cell>
        </row>
        <row r="4060">
          <cell r="C4060">
            <v>207666</v>
          </cell>
          <cell r="I4060">
            <v>1</v>
          </cell>
        </row>
        <row r="4061">
          <cell r="C4061">
            <v>207667</v>
          </cell>
          <cell r="I4061">
            <v>1</v>
          </cell>
        </row>
        <row r="4062">
          <cell r="C4062">
            <v>207709</v>
          </cell>
          <cell r="I4062">
            <v>15.62</v>
          </cell>
        </row>
        <row r="4063">
          <cell r="C4063">
            <v>207709</v>
          </cell>
          <cell r="I4063">
            <v>15.62</v>
          </cell>
        </row>
        <row r="4064">
          <cell r="C4064">
            <v>207711</v>
          </cell>
          <cell r="I4064">
            <v>15.368</v>
          </cell>
        </row>
        <row r="4065">
          <cell r="C4065">
            <v>207712</v>
          </cell>
          <cell r="I4065">
            <v>20.49</v>
          </cell>
        </row>
        <row r="4066">
          <cell r="C4066">
            <v>207713</v>
          </cell>
          <cell r="I4066">
            <v>51.225000000000001</v>
          </cell>
        </row>
        <row r="4067">
          <cell r="C4067">
            <v>207729</v>
          </cell>
          <cell r="I4067">
            <v>1</v>
          </cell>
        </row>
        <row r="4068">
          <cell r="C4068">
            <v>207740</v>
          </cell>
          <cell r="I4068">
            <v>15.62</v>
          </cell>
        </row>
        <row r="4069">
          <cell r="C4069">
            <v>207740</v>
          </cell>
          <cell r="I4069">
            <v>15.62</v>
          </cell>
        </row>
        <row r="4070">
          <cell r="C4070">
            <v>207741</v>
          </cell>
          <cell r="I4070">
            <v>15.82</v>
          </cell>
        </row>
        <row r="4071">
          <cell r="C4071">
            <v>207741</v>
          </cell>
          <cell r="I4071">
            <v>15.82</v>
          </cell>
        </row>
        <row r="4072">
          <cell r="C4072">
            <v>207742</v>
          </cell>
          <cell r="I4072">
            <v>15.82</v>
          </cell>
        </row>
        <row r="4073">
          <cell r="C4073">
            <v>207742</v>
          </cell>
          <cell r="I4073">
            <v>15.82</v>
          </cell>
        </row>
        <row r="4074">
          <cell r="C4074">
            <v>207743</v>
          </cell>
          <cell r="I4074">
            <v>875</v>
          </cell>
        </row>
        <row r="4075">
          <cell r="C4075">
            <v>207743</v>
          </cell>
          <cell r="I4075">
            <v>875</v>
          </cell>
        </row>
        <row r="4076">
          <cell r="C4076">
            <v>207745</v>
          </cell>
          <cell r="I4076">
            <v>182.25</v>
          </cell>
        </row>
        <row r="4077">
          <cell r="C4077">
            <v>207745</v>
          </cell>
          <cell r="I4077">
            <v>182.25</v>
          </cell>
        </row>
        <row r="4078">
          <cell r="C4078">
            <v>207746</v>
          </cell>
          <cell r="I4078">
            <v>17.52</v>
          </cell>
        </row>
        <row r="4079">
          <cell r="C4079">
            <v>207746</v>
          </cell>
          <cell r="I4079">
            <v>17.52</v>
          </cell>
        </row>
        <row r="4080">
          <cell r="C4080">
            <v>207755</v>
          </cell>
          <cell r="I4080">
            <v>15.75</v>
          </cell>
        </row>
        <row r="4081">
          <cell r="C4081">
            <v>207755</v>
          </cell>
          <cell r="I4081">
            <v>15.75</v>
          </cell>
        </row>
        <row r="4082">
          <cell r="C4082">
            <v>207781</v>
          </cell>
          <cell r="I4082">
            <v>15.73</v>
          </cell>
        </row>
        <row r="4083">
          <cell r="C4083">
            <v>207781</v>
          </cell>
          <cell r="I4083">
            <v>15.73</v>
          </cell>
        </row>
        <row r="4084">
          <cell r="C4084">
            <v>207782</v>
          </cell>
          <cell r="I4084">
            <v>15.73</v>
          </cell>
        </row>
        <row r="4085">
          <cell r="C4085">
            <v>207782</v>
          </cell>
          <cell r="I4085">
            <v>15.73</v>
          </cell>
        </row>
        <row r="4086">
          <cell r="C4086">
            <v>207783</v>
          </cell>
          <cell r="I4086">
            <v>182.208</v>
          </cell>
        </row>
        <row r="4087">
          <cell r="C4087">
            <v>207783</v>
          </cell>
          <cell r="I4087">
            <v>182.208</v>
          </cell>
        </row>
        <row r="4088">
          <cell r="C4088">
            <v>207784</v>
          </cell>
          <cell r="I4088">
            <v>17.52</v>
          </cell>
        </row>
        <row r="4089">
          <cell r="C4089">
            <v>207784</v>
          </cell>
          <cell r="I4089">
            <v>17.52</v>
          </cell>
        </row>
        <row r="4090">
          <cell r="C4090">
            <v>207820</v>
          </cell>
          <cell r="I4090">
            <v>15.67</v>
          </cell>
        </row>
        <row r="4091">
          <cell r="C4091">
            <v>207820</v>
          </cell>
          <cell r="I4091">
            <v>15.67</v>
          </cell>
        </row>
        <row r="4092">
          <cell r="C4092">
            <v>207822</v>
          </cell>
          <cell r="I4092">
            <v>15.67</v>
          </cell>
        </row>
        <row r="4093">
          <cell r="C4093">
            <v>207822</v>
          </cell>
          <cell r="I4093">
            <v>15.67</v>
          </cell>
        </row>
        <row r="4094">
          <cell r="C4094">
            <v>207845</v>
          </cell>
          <cell r="I4094">
            <v>873</v>
          </cell>
        </row>
        <row r="4095">
          <cell r="C4095">
            <v>207845</v>
          </cell>
          <cell r="I4095">
            <v>873</v>
          </cell>
        </row>
        <row r="4096">
          <cell r="C4096">
            <v>207858</v>
          </cell>
          <cell r="I4096">
            <v>1</v>
          </cell>
        </row>
        <row r="4097">
          <cell r="C4097">
            <v>207896</v>
          </cell>
          <cell r="I4097">
            <v>15.67</v>
          </cell>
        </row>
        <row r="4098">
          <cell r="C4098">
            <v>207896</v>
          </cell>
          <cell r="I4098">
            <v>15.67</v>
          </cell>
        </row>
        <row r="4099">
          <cell r="C4099">
            <v>207897</v>
          </cell>
          <cell r="I4099">
            <v>15.67</v>
          </cell>
        </row>
        <row r="4100">
          <cell r="C4100">
            <v>207897</v>
          </cell>
          <cell r="I4100">
            <v>15.67</v>
          </cell>
        </row>
        <row r="4101">
          <cell r="C4101">
            <v>207898</v>
          </cell>
          <cell r="I4101">
            <v>181.376</v>
          </cell>
        </row>
        <row r="4102">
          <cell r="C4102">
            <v>207898</v>
          </cell>
          <cell r="I4102">
            <v>181.376</v>
          </cell>
        </row>
        <row r="4103">
          <cell r="C4103">
            <v>207899</v>
          </cell>
          <cell r="I4103">
            <v>1</v>
          </cell>
        </row>
        <row r="4104">
          <cell r="C4104">
            <v>207912</v>
          </cell>
          <cell r="I4104">
            <v>12.64</v>
          </cell>
        </row>
        <row r="4105">
          <cell r="C4105">
            <v>207912</v>
          </cell>
          <cell r="I4105">
            <v>12.64</v>
          </cell>
        </row>
        <row r="4106">
          <cell r="C4106">
            <v>207913</v>
          </cell>
          <cell r="I4106">
            <v>847.6</v>
          </cell>
        </row>
        <row r="4107">
          <cell r="C4107">
            <v>207913</v>
          </cell>
          <cell r="I4107">
            <v>847.6</v>
          </cell>
        </row>
        <row r="4108">
          <cell r="C4108">
            <v>207914</v>
          </cell>
          <cell r="I4108">
            <v>15.74</v>
          </cell>
        </row>
        <row r="4109">
          <cell r="C4109">
            <v>207914</v>
          </cell>
          <cell r="I4109">
            <v>15.74</v>
          </cell>
        </row>
        <row r="4110">
          <cell r="C4110">
            <v>207915</v>
          </cell>
          <cell r="I4110">
            <v>873.7</v>
          </cell>
        </row>
        <row r="4111">
          <cell r="C4111">
            <v>207915</v>
          </cell>
          <cell r="I4111">
            <v>873.7</v>
          </cell>
        </row>
        <row r="4112">
          <cell r="C4112">
            <v>207916</v>
          </cell>
          <cell r="I4112">
            <v>875.6</v>
          </cell>
        </row>
        <row r="4113">
          <cell r="C4113">
            <v>207916</v>
          </cell>
          <cell r="I4113">
            <v>875.6</v>
          </cell>
        </row>
        <row r="4114">
          <cell r="C4114">
            <v>207917</v>
          </cell>
          <cell r="I4114">
            <v>15.44</v>
          </cell>
        </row>
        <row r="4115">
          <cell r="C4115">
            <v>207917</v>
          </cell>
          <cell r="I4115">
            <v>15.44</v>
          </cell>
        </row>
        <row r="4116">
          <cell r="C4116">
            <v>207921</v>
          </cell>
          <cell r="I4116">
            <v>12.49</v>
          </cell>
        </row>
        <row r="4117">
          <cell r="C4117">
            <v>207921</v>
          </cell>
          <cell r="I4117">
            <v>12.49</v>
          </cell>
        </row>
        <row r="4118">
          <cell r="C4118">
            <v>207922</v>
          </cell>
          <cell r="I4118">
            <v>12.67</v>
          </cell>
        </row>
        <row r="4119">
          <cell r="C4119">
            <v>207922</v>
          </cell>
          <cell r="I4119">
            <v>12.67</v>
          </cell>
        </row>
        <row r="4120">
          <cell r="C4120">
            <v>207923</v>
          </cell>
          <cell r="I4120">
            <v>12.74</v>
          </cell>
        </row>
        <row r="4121">
          <cell r="C4121">
            <v>207923</v>
          </cell>
          <cell r="I4121">
            <v>12.74</v>
          </cell>
        </row>
        <row r="4122">
          <cell r="C4122">
            <v>207924</v>
          </cell>
          <cell r="I4122">
            <v>12.74</v>
          </cell>
        </row>
        <row r="4123">
          <cell r="C4123">
            <v>207924</v>
          </cell>
          <cell r="I4123">
            <v>12.74</v>
          </cell>
        </row>
        <row r="4124">
          <cell r="C4124">
            <v>207925</v>
          </cell>
          <cell r="I4124">
            <v>12.68</v>
          </cell>
        </row>
        <row r="4125">
          <cell r="C4125">
            <v>207925</v>
          </cell>
          <cell r="I4125">
            <v>12.68</v>
          </cell>
        </row>
        <row r="4126">
          <cell r="C4126">
            <v>207926</v>
          </cell>
          <cell r="I4126">
            <v>12.68</v>
          </cell>
        </row>
        <row r="4127">
          <cell r="C4127">
            <v>207926</v>
          </cell>
          <cell r="I4127">
            <v>12.68</v>
          </cell>
        </row>
        <row r="4128">
          <cell r="C4128">
            <v>208052</v>
          </cell>
          <cell r="I4128">
            <v>13.53</v>
          </cell>
        </row>
        <row r="4129">
          <cell r="C4129">
            <v>208052</v>
          </cell>
          <cell r="I4129">
            <v>13.53</v>
          </cell>
        </row>
        <row r="4130">
          <cell r="C4130">
            <v>208053</v>
          </cell>
          <cell r="I4130">
            <v>15.22</v>
          </cell>
        </row>
        <row r="4131">
          <cell r="C4131">
            <v>208053</v>
          </cell>
          <cell r="I4131">
            <v>15.22</v>
          </cell>
        </row>
        <row r="4132">
          <cell r="C4132">
            <v>208069</v>
          </cell>
          <cell r="I4132">
            <v>10.199999999999999</v>
          </cell>
        </row>
        <row r="4133">
          <cell r="C4133">
            <v>208108</v>
          </cell>
          <cell r="I4133">
            <v>16.010000000000002</v>
          </cell>
        </row>
        <row r="4134">
          <cell r="C4134">
            <v>208108</v>
          </cell>
          <cell r="I4134">
            <v>16.010000000000002</v>
          </cell>
        </row>
        <row r="4135">
          <cell r="C4135">
            <v>208109</v>
          </cell>
          <cell r="I4135">
            <v>16.010000000000002</v>
          </cell>
        </row>
        <row r="4136">
          <cell r="C4136">
            <v>208109</v>
          </cell>
          <cell r="I4136">
            <v>16.010000000000002</v>
          </cell>
        </row>
        <row r="4137">
          <cell r="C4137">
            <v>208140</v>
          </cell>
          <cell r="I4137">
            <v>185.328</v>
          </cell>
        </row>
        <row r="4138">
          <cell r="C4138">
            <v>208140</v>
          </cell>
          <cell r="I4138">
            <v>185.328</v>
          </cell>
        </row>
        <row r="4139">
          <cell r="C4139">
            <v>208143</v>
          </cell>
          <cell r="I4139">
            <v>17.41</v>
          </cell>
        </row>
        <row r="4140">
          <cell r="C4140">
            <v>208216</v>
          </cell>
          <cell r="I4140">
            <v>1</v>
          </cell>
        </row>
        <row r="4141">
          <cell r="C4141">
            <v>208246</v>
          </cell>
          <cell r="I4141">
            <v>1</v>
          </cell>
        </row>
        <row r="4142">
          <cell r="C4142">
            <v>208267</v>
          </cell>
          <cell r="I4142">
            <v>1</v>
          </cell>
        </row>
        <row r="4143">
          <cell r="C4143">
            <v>208428</v>
          </cell>
          <cell r="I4143">
            <v>1</v>
          </cell>
        </row>
        <row r="4144">
          <cell r="C4144">
            <v>208429</v>
          </cell>
          <cell r="I4144">
            <v>869.1</v>
          </cell>
        </row>
        <row r="4145">
          <cell r="C4145">
            <v>208429</v>
          </cell>
          <cell r="I4145">
            <v>869.1</v>
          </cell>
        </row>
        <row r="4146">
          <cell r="C4146">
            <v>208429</v>
          </cell>
          <cell r="I4146">
            <v>869.1</v>
          </cell>
        </row>
        <row r="4147">
          <cell r="C4147">
            <v>208450</v>
          </cell>
          <cell r="I4147">
            <v>180.77</v>
          </cell>
        </row>
        <row r="4148">
          <cell r="C4148">
            <v>208450</v>
          </cell>
          <cell r="I4148">
            <v>180.77</v>
          </cell>
        </row>
        <row r="4149">
          <cell r="C4149">
            <v>208451</v>
          </cell>
          <cell r="I4149">
            <v>17.38</v>
          </cell>
        </row>
        <row r="4150">
          <cell r="C4150">
            <v>208451</v>
          </cell>
          <cell r="I4150">
            <v>17.38</v>
          </cell>
        </row>
        <row r="4151">
          <cell r="C4151">
            <v>208452</v>
          </cell>
          <cell r="I4151">
            <v>1</v>
          </cell>
        </row>
        <row r="4152">
          <cell r="C4152">
            <v>208473</v>
          </cell>
          <cell r="I4152">
            <v>1</v>
          </cell>
        </row>
        <row r="4153">
          <cell r="C4153">
            <v>208518</v>
          </cell>
          <cell r="I4153">
            <v>12.851000000000001</v>
          </cell>
        </row>
        <row r="4154">
          <cell r="C4154">
            <v>208671</v>
          </cell>
          <cell r="I4154">
            <v>4.5</v>
          </cell>
        </row>
        <row r="4155">
          <cell r="C4155">
            <v>208672</v>
          </cell>
          <cell r="I4155">
            <v>180</v>
          </cell>
        </row>
        <row r="4156">
          <cell r="C4156">
            <v>208732</v>
          </cell>
          <cell r="I4156">
            <v>1</v>
          </cell>
        </row>
        <row r="4157">
          <cell r="C4157">
            <v>208785</v>
          </cell>
          <cell r="I4157">
            <v>15.12</v>
          </cell>
        </row>
        <row r="4158">
          <cell r="C4158">
            <v>208786</v>
          </cell>
          <cell r="I4158">
            <v>12.6</v>
          </cell>
        </row>
        <row r="4159">
          <cell r="C4159">
            <v>208800</v>
          </cell>
          <cell r="I4159">
            <v>176.96</v>
          </cell>
        </row>
        <row r="4160">
          <cell r="C4160">
            <v>208943</v>
          </cell>
          <cell r="I4160">
            <v>1</v>
          </cell>
        </row>
        <row r="4161">
          <cell r="C4161">
            <v>208944</v>
          </cell>
          <cell r="I4161">
            <v>1</v>
          </cell>
        </row>
        <row r="4162">
          <cell r="C4162">
            <v>208945</v>
          </cell>
          <cell r="I4162">
            <v>1</v>
          </cell>
        </row>
        <row r="4163">
          <cell r="C4163">
            <v>209031</v>
          </cell>
          <cell r="I4163">
            <v>897.5</v>
          </cell>
        </row>
        <row r="4164">
          <cell r="C4164">
            <v>209031</v>
          </cell>
          <cell r="I4164">
            <v>897.5</v>
          </cell>
        </row>
        <row r="4165">
          <cell r="C4165">
            <v>209033</v>
          </cell>
          <cell r="I4165">
            <v>1</v>
          </cell>
        </row>
        <row r="4166">
          <cell r="C4166">
            <v>209033</v>
          </cell>
          <cell r="I4166">
            <v>1</v>
          </cell>
        </row>
        <row r="4167">
          <cell r="C4167">
            <v>209050</v>
          </cell>
          <cell r="I4167">
            <v>194</v>
          </cell>
        </row>
        <row r="4168">
          <cell r="C4168">
            <v>209052</v>
          </cell>
          <cell r="I4168">
            <v>194</v>
          </cell>
        </row>
        <row r="4169">
          <cell r="C4169">
            <v>209052</v>
          </cell>
          <cell r="I4169">
            <v>194</v>
          </cell>
        </row>
        <row r="4170">
          <cell r="C4170">
            <v>209054</v>
          </cell>
          <cell r="I4170">
            <v>176.54</v>
          </cell>
        </row>
        <row r="4171">
          <cell r="C4171">
            <v>209056</v>
          </cell>
          <cell r="I4171">
            <v>12.645</v>
          </cell>
        </row>
        <row r="4172">
          <cell r="C4172">
            <v>209074</v>
          </cell>
          <cell r="I4172">
            <v>1</v>
          </cell>
        </row>
        <row r="4173">
          <cell r="C4173">
            <v>209108</v>
          </cell>
          <cell r="I4173">
            <v>1</v>
          </cell>
        </row>
        <row r="4174">
          <cell r="C4174">
            <v>209113</v>
          </cell>
          <cell r="I4174">
            <v>4</v>
          </cell>
        </row>
        <row r="4175">
          <cell r="C4175">
            <v>209113</v>
          </cell>
          <cell r="I4175">
            <v>4</v>
          </cell>
        </row>
        <row r="4176">
          <cell r="C4176">
            <v>209132</v>
          </cell>
          <cell r="I4176">
            <v>5.09</v>
          </cell>
        </row>
        <row r="4177">
          <cell r="C4177">
            <v>209206</v>
          </cell>
          <cell r="I4177">
            <v>178.41</v>
          </cell>
        </row>
        <row r="4178">
          <cell r="C4178">
            <v>209233</v>
          </cell>
          <cell r="I4178">
            <v>180</v>
          </cell>
        </row>
        <row r="4179">
          <cell r="C4179">
            <v>209330</v>
          </cell>
          <cell r="I4179">
            <v>175</v>
          </cell>
        </row>
        <row r="4180">
          <cell r="C4180">
            <v>209386</v>
          </cell>
          <cell r="I4180">
            <v>183.87200000000001</v>
          </cell>
        </row>
        <row r="4181">
          <cell r="C4181">
            <v>209386</v>
          </cell>
          <cell r="I4181">
            <v>183.87200000000001</v>
          </cell>
        </row>
        <row r="4182">
          <cell r="C4182">
            <v>209455</v>
          </cell>
          <cell r="I4182">
            <v>179.66</v>
          </cell>
        </row>
        <row r="4183">
          <cell r="C4183">
            <v>209456</v>
          </cell>
          <cell r="I4183">
            <v>17.274999999999999</v>
          </cell>
        </row>
        <row r="4184">
          <cell r="C4184">
            <v>209458</v>
          </cell>
          <cell r="I4184">
            <v>182.57</v>
          </cell>
        </row>
        <row r="4185">
          <cell r="C4185">
            <v>209463</v>
          </cell>
          <cell r="I4185">
            <v>18.135000000000002</v>
          </cell>
        </row>
        <row r="4186">
          <cell r="C4186">
            <v>209463</v>
          </cell>
          <cell r="I4186">
            <v>18.135000000000002</v>
          </cell>
        </row>
        <row r="4187">
          <cell r="C4187">
            <v>209464</v>
          </cell>
          <cell r="I4187">
            <v>188.6</v>
          </cell>
        </row>
        <row r="4188">
          <cell r="C4188">
            <v>209468</v>
          </cell>
          <cell r="I4188">
            <v>181.74</v>
          </cell>
        </row>
        <row r="4189">
          <cell r="C4189">
            <v>209470</v>
          </cell>
          <cell r="I4189">
            <v>17.475000000000001</v>
          </cell>
        </row>
        <row r="4190">
          <cell r="C4190">
            <v>209501</v>
          </cell>
          <cell r="I4190">
            <v>17.335000000000001</v>
          </cell>
        </row>
        <row r="4191">
          <cell r="C4191">
            <v>209542</v>
          </cell>
          <cell r="I4191">
            <v>1.734</v>
          </cell>
        </row>
        <row r="4192">
          <cell r="C4192">
            <v>209542</v>
          </cell>
          <cell r="I4192">
            <v>1.734</v>
          </cell>
        </row>
        <row r="4193">
          <cell r="C4193">
            <v>209544</v>
          </cell>
          <cell r="I4193">
            <v>1.734</v>
          </cell>
        </row>
        <row r="4194">
          <cell r="C4194">
            <v>209594</v>
          </cell>
          <cell r="I4194">
            <v>180</v>
          </cell>
        </row>
        <row r="4195">
          <cell r="C4195">
            <v>209594</v>
          </cell>
          <cell r="I4195">
            <v>180</v>
          </cell>
        </row>
        <row r="4196">
          <cell r="C4196">
            <v>209596</v>
          </cell>
          <cell r="I4196">
            <v>180</v>
          </cell>
        </row>
        <row r="4197">
          <cell r="C4197">
            <v>209598</v>
          </cell>
          <cell r="I4197">
            <v>800</v>
          </cell>
        </row>
        <row r="4198">
          <cell r="C4198">
            <v>209677</v>
          </cell>
          <cell r="I4198">
            <v>849.2</v>
          </cell>
        </row>
        <row r="4199">
          <cell r="C4199">
            <v>209677</v>
          </cell>
          <cell r="I4199">
            <v>849.2</v>
          </cell>
        </row>
        <row r="4200">
          <cell r="C4200">
            <v>209698</v>
          </cell>
          <cell r="I4200">
            <v>1</v>
          </cell>
        </row>
        <row r="4201">
          <cell r="C4201">
            <v>209698</v>
          </cell>
          <cell r="I4201">
            <v>1</v>
          </cell>
        </row>
        <row r="4202">
          <cell r="C4202">
            <v>209716</v>
          </cell>
          <cell r="I4202">
            <v>8.8780000000000001</v>
          </cell>
        </row>
        <row r="4203">
          <cell r="C4203">
            <v>209717</v>
          </cell>
          <cell r="I4203">
            <v>8.4580000000000002</v>
          </cell>
        </row>
        <row r="4204">
          <cell r="C4204">
            <v>209746</v>
          </cell>
          <cell r="I4204">
            <v>1</v>
          </cell>
        </row>
        <row r="4205">
          <cell r="C4205">
            <v>209747</v>
          </cell>
          <cell r="I4205">
            <v>869.7</v>
          </cell>
        </row>
        <row r="4206">
          <cell r="C4206">
            <v>209747</v>
          </cell>
          <cell r="I4206">
            <v>869.7</v>
          </cell>
        </row>
        <row r="4207">
          <cell r="C4207">
            <v>209747</v>
          </cell>
          <cell r="I4207">
            <v>869.7</v>
          </cell>
        </row>
        <row r="4208">
          <cell r="C4208">
            <v>209748</v>
          </cell>
          <cell r="I4208">
            <v>180.9</v>
          </cell>
        </row>
        <row r="4209">
          <cell r="C4209">
            <v>209748</v>
          </cell>
          <cell r="I4209">
            <v>180.9</v>
          </cell>
        </row>
        <row r="4210">
          <cell r="C4210">
            <v>209748</v>
          </cell>
          <cell r="I4210">
            <v>180.9</v>
          </cell>
        </row>
        <row r="4211">
          <cell r="C4211">
            <v>209749</v>
          </cell>
          <cell r="I4211">
            <v>17.39</v>
          </cell>
        </row>
        <row r="4212">
          <cell r="C4212">
            <v>209749</v>
          </cell>
          <cell r="I4212">
            <v>17.39</v>
          </cell>
        </row>
        <row r="4213">
          <cell r="C4213">
            <v>209749</v>
          </cell>
          <cell r="I4213">
            <v>17.39</v>
          </cell>
        </row>
        <row r="4214">
          <cell r="C4214">
            <v>209750</v>
          </cell>
          <cell r="I4214">
            <v>1</v>
          </cell>
        </row>
        <row r="4215">
          <cell r="C4215">
            <v>209750</v>
          </cell>
          <cell r="I4215">
            <v>1</v>
          </cell>
        </row>
        <row r="4216">
          <cell r="C4216">
            <v>209751</v>
          </cell>
          <cell r="I4216">
            <v>1</v>
          </cell>
        </row>
        <row r="4217">
          <cell r="C4217">
            <v>209752</v>
          </cell>
          <cell r="I4217">
            <v>886.5</v>
          </cell>
        </row>
        <row r="4218">
          <cell r="C4218">
            <v>209752</v>
          </cell>
          <cell r="I4218">
            <v>886.5</v>
          </cell>
        </row>
        <row r="4219">
          <cell r="C4219">
            <v>209752</v>
          </cell>
          <cell r="I4219">
            <v>886.5</v>
          </cell>
        </row>
        <row r="4220">
          <cell r="C4220">
            <v>209753</v>
          </cell>
          <cell r="I4220">
            <v>184.39</v>
          </cell>
        </row>
        <row r="4221">
          <cell r="C4221">
            <v>209753</v>
          </cell>
          <cell r="I4221">
            <v>184.39</v>
          </cell>
        </row>
        <row r="4222">
          <cell r="C4222">
            <v>209753</v>
          </cell>
          <cell r="I4222">
            <v>184.39</v>
          </cell>
        </row>
        <row r="4223">
          <cell r="C4223">
            <v>209754</v>
          </cell>
          <cell r="I4223">
            <v>17.73</v>
          </cell>
        </row>
        <row r="4224">
          <cell r="C4224">
            <v>209754</v>
          </cell>
          <cell r="I4224">
            <v>17.73</v>
          </cell>
        </row>
        <row r="4225">
          <cell r="C4225">
            <v>209754</v>
          </cell>
          <cell r="I4225">
            <v>17.73</v>
          </cell>
        </row>
        <row r="4226">
          <cell r="C4226">
            <v>209755</v>
          </cell>
          <cell r="I4226">
            <v>1</v>
          </cell>
        </row>
        <row r="4227">
          <cell r="C4227">
            <v>209755</v>
          </cell>
          <cell r="I4227">
            <v>1</v>
          </cell>
        </row>
        <row r="4228">
          <cell r="C4228">
            <v>209756</v>
          </cell>
          <cell r="I4228">
            <v>1</v>
          </cell>
        </row>
        <row r="4229">
          <cell r="C4229">
            <v>209757</v>
          </cell>
          <cell r="I4229">
            <v>897.7</v>
          </cell>
        </row>
        <row r="4230">
          <cell r="C4230">
            <v>209757</v>
          </cell>
          <cell r="I4230">
            <v>897.7</v>
          </cell>
        </row>
        <row r="4231">
          <cell r="C4231">
            <v>209757</v>
          </cell>
          <cell r="I4231">
            <v>897.7</v>
          </cell>
        </row>
        <row r="4232">
          <cell r="C4232">
            <v>209758</v>
          </cell>
          <cell r="I4232">
            <v>186.72</v>
          </cell>
        </row>
        <row r="4233">
          <cell r="C4233">
            <v>209758</v>
          </cell>
          <cell r="I4233">
            <v>186.72</v>
          </cell>
        </row>
        <row r="4234">
          <cell r="C4234">
            <v>209758</v>
          </cell>
          <cell r="I4234">
            <v>186.72</v>
          </cell>
        </row>
        <row r="4235">
          <cell r="C4235">
            <v>209759</v>
          </cell>
          <cell r="I4235">
            <v>17.95</v>
          </cell>
        </row>
        <row r="4236">
          <cell r="C4236">
            <v>209759</v>
          </cell>
          <cell r="I4236">
            <v>17.95</v>
          </cell>
        </row>
        <row r="4237">
          <cell r="C4237">
            <v>209759</v>
          </cell>
          <cell r="I4237">
            <v>17.95</v>
          </cell>
        </row>
        <row r="4238">
          <cell r="C4238">
            <v>209760</v>
          </cell>
          <cell r="I4238">
            <v>1</v>
          </cell>
        </row>
        <row r="4239">
          <cell r="C4239">
            <v>209760</v>
          </cell>
          <cell r="I4239">
            <v>1</v>
          </cell>
        </row>
        <row r="4240">
          <cell r="C4240">
            <v>209761</v>
          </cell>
          <cell r="I4240">
            <v>1</v>
          </cell>
        </row>
        <row r="4241">
          <cell r="C4241">
            <v>209762</v>
          </cell>
          <cell r="I4241">
            <v>903.4</v>
          </cell>
        </row>
        <row r="4242">
          <cell r="C4242">
            <v>209762</v>
          </cell>
          <cell r="I4242">
            <v>903.4</v>
          </cell>
        </row>
        <row r="4243">
          <cell r="C4243">
            <v>209763</v>
          </cell>
          <cell r="I4243">
            <v>187.91</v>
          </cell>
        </row>
        <row r="4244">
          <cell r="C4244">
            <v>209763</v>
          </cell>
          <cell r="I4244">
            <v>187.91</v>
          </cell>
        </row>
        <row r="4245">
          <cell r="C4245">
            <v>209764</v>
          </cell>
          <cell r="I4245">
            <v>1</v>
          </cell>
        </row>
        <row r="4246">
          <cell r="C4246">
            <v>209766</v>
          </cell>
          <cell r="I4246">
            <v>208.42</v>
          </cell>
        </row>
        <row r="4247">
          <cell r="C4247">
            <v>209774</v>
          </cell>
          <cell r="I4247">
            <v>180</v>
          </cell>
        </row>
        <row r="4248">
          <cell r="C4248">
            <v>209817</v>
          </cell>
          <cell r="I4248">
            <v>50</v>
          </cell>
        </row>
        <row r="4249">
          <cell r="C4249">
            <v>209832</v>
          </cell>
          <cell r="I4249">
            <v>180</v>
          </cell>
        </row>
        <row r="4250">
          <cell r="C4250">
            <v>209833</v>
          </cell>
          <cell r="I4250">
            <v>15</v>
          </cell>
        </row>
        <row r="4251">
          <cell r="C4251">
            <v>209873</v>
          </cell>
          <cell r="I4251">
            <v>1</v>
          </cell>
        </row>
        <row r="4252">
          <cell r="C4252">
            <v>209880</v>
          </cell>
          <cell r="I4252">
            <v>865.8</v>
          </cell>
        </row>
        <row r="4253">
          <cell r="C4253">
            <v>209880</v>
          </cell>
          <cell r="I4253">
            <v>865.8</v>
          </cell>
        </row>
        <row r="4254">
          <cell r="C4254">
            <v>209881</v>
          </cell>
          <cell r="I4254">
            <v>873.5</v>
          </cell>
        </row>
        <row r="4255">
          <cell r="C4255">
            <v>209881</v>
          </cell>
          <cell r="I4255">
            <v>873.5</v>
          </cell>
        </row>
        <row r="4256">
          <cell r="C4256">
            <v>209899</v>
          </cell>
          <cell r="I4256">
            <v>1</v>
          </cell>
        </row>
        <row r="4257">
          <cell r="C4257">
            <v>209900</v>
          </cell>
          <cell r="I4257">
            <v>20.36</v>
          </cell>
        </row>
        <row r="4258">
          <cell r="C4258">
            <v>209943</v>
          </cell>
          <cell r="I4258">
            <v>18</v>
          </cell>
        </row>
        <row r="4259">
          <cell r="C4259">
            <v>210031</v>
          </cell>
          <cell r="I4259">
            <v>1</v>
          </cell>
        </row>
        <row r="4260">
          <cell r="C4260">
            <v>210039</v>
          </cell>
          <cell r="I4260">
            <v>175.44</v>
          </cell>
        </row>
        <row r="4261">
          <cell r="C4261">
            <v>210070</v>
          </cell>
          <cell r="I4261">
            <v>12.651999999999999</v>
          </cell>
        </row>
        <row r="4262">
          <cell r="C4262">
            <v>210070</v>
          </cell>
          <cell r="I4262">
            <v>12.651999999999999</v>
          </cell>
        </row>
        <row r="4263">
          <cell r="C4263">
            <v>210072</v>
          </cell>
          <cell r="I4263">
            <v>15.182</v>
          </cell>
        </row>
        <row r="4264">
          <cell r="C4264">
            <v>210126</v>
          </cell>
          <cell r="I4264">
            <v>180.96</v>
          </cell>
        </row>
        <row r="4265">
          <cell r="C4265">
            <v>210126</v>
          </cell>
          <cell r="I4265">
            <v>180.96</v>
          </cell>
        </row>
        <row r="4266">
          <cell r="C4266">
            <v>210189</v>
          </cell>
          <cell r="I4266">
            <v>181.17</v>
          </cell>
        </row>
        <row r="4267">
          <cell r="C4267">
            <v>210205</v>
          </cell>
          <cell r="I4267">
            <v>1090</v>
          </cell>
        </row>
        <row r="4268">
          <cell r="C4268">
            <v>210205</v>
          </cell>
          <cell r="I4268">
            <v>1090</v>
          </cell>
        </row>
        <row r="4269">
          <cell r="C4269">
            <v>210222</v>
          </cell>
          <cell r="I4269">
            <v>180</v>
          </cell>
        </row>
        <row r="4270">
          <cell r="C4270">
            <v>210254</v>
          </cell>
          <cell r="I4270">
            <v>178.464</v>
          </cell>
        </row>
        <row r="4271">
          <cell r="C4271">
            <v>210254</v>
          </cell>
          <cell r="I4271">
            <v>178.464</v>
          </cell>
        </row>
        <row r="4272">
          <cell r="C4272">
            <v>210254</v>
          </cell>
          <cell r="I4272">
            <v>178.464</v>
          </cell>
        </row>
        <row r="4273">
          <cell r="C4273">
            <v>210279</v>
          </cell>
          <cell r="I4273">
            <v>872</v>
          </cell>
        </row>
        <row r="4274">
          <cell r="C4274">
            <v>210279</v>
          </cell>
          <cell r="I4274">
            <v>872</v>
          </cell>
        </row>
        <row r="4275">
          <cell r="C4275">
            <v>210279</v>
          </cell>
          <cell r="I4275">
            <v>872</v>
          </cell>
        </row>
        <row r="4276">
          <cell r="C4276">
            <v>210304</v>
          </cell>
          <cell r="I4276">
            <v>13.74</v>
          </cell>
        </row>
        <row r="4277">
          <cell r="C4277">
            <v>210304</v>
          </cell>
          <cell r="I4277">
            <v>13.74</v>
          </cell>
        </row>
        <row r="4278">
          <cell r="C4278">
            <v>210305</v>
          </cell>
          <cell r="I4278">
            <v>15.45</v>
          </cell>
        </row>
        <row r="4279">
          <cell r="C4279">
            <v>210305</v>
          </cell>
          <cell r="I4279">
            <v>15.45</v>
          </cell>
        </row>
        <row r="4280">
          <cell r="C4280">
            <v>210328</v>
          </cell>
          <cell r="I4280">
            <v>175.2</v>
          </cell>
        </row>
        <row r="4281">
          <cell r="C4281">
            <v>210328</v>
          </cell>
          <cell r="I4281">
            <v>175.2</v>
          </cell>
        </row>
        <row r="4282">
          <cell r="C4282">
            <v>210333</v>
          </cell>
          <cell r="I4282">
            <v>13.23</v>
          </cell>
        </row>
        <row r="4283">
          <cell r="C4283">
            <v>210333</v>
          </cell>
          <cell r="I4283">
            <v>13.23</v>
          </cell>
        </row>
        <row r="4284">
          <cell r="C4284">
            <v>210527</v>
          </cell>
          <cell r="I4284">
            <v>177.18</v>
          </cell>
        </row>
        <row r="4285">
          <cell r="C4285">
            <v>210607</v>
          </cell>
          <cell r="I4285">
            <v>175</v>
          </cell>
        </row>
        <row r="4286">
          <cell r="C4286">
            <v>210625</v>
          </cell>
          <cell r="I4286">
            <v>899</v>
          </cell>
        </row>
        <row r="4287">
          <cell r="C4287">
            <v>210752</v>
          </cell>
          <cell r="I4287">
            <v>1</v>
          </cell>
        </row>
        <row r="4288">
          <cell r="C4288">
            <v>210754</v>
          </cell>
          <cell r="I4288">
            <v>1</v>
          </cell>
        </row>
        <row r="4289">
          <cell r="C4289">
            <v>210755</v>
          </cell>
          <cell r="I4289">
            <v>184.58</v>
          </cell>
        </row>
        <row r="4290">
          <cell r="C4290">
            <v>210755</v>
          </cell>
          <cell r="I4290">
            <v>184.58</v>
          </cell>
        </row>
        <row r="4291">
          <cell r="C4291">
            <v>210755</v>
          </cell>
          <cell r="I4291">
            <v>184.58</v>
          </cell>
        </row>
        <row r="4292">
          <cell r="C4292">
            <v>210757</v>
          </cell>
          <cell r="I4292">
            <v>17.75</v>
          </cell>
        </row>
        <row r="4293">
          <cell r="C4293">
            <v>210757</v>
          </cell>
          <cell r="I4293">
            <v>17.75</v>
          </cell>
        </row>
        <row r="4294">
          <cell r="C4294">
            <v>210758</v>
          </cell>
          <cell r="I4294">
            <v>183.27</v>
          </cell>
        </row>
        <row r="4295">
          <cell r="C4295">
            <v>210758</v>
          </cell>
          <cell r="I4295">
            <v>183.27</v>
          </cell>
        </row>
        <row r="4296">
          <cell r="C4296">
            <v>210758</v>
          </cell>
          <cell r="I4296">
            <v>183.27</v>
          </cell>
        </row>
        <row r="4297">
          <cell r="C4297">
            <v>210759</v>
          </cell>
          <cell r="I4297">
            <v>17.62</v>
          </cell>
        </row>
        <row r="4298">
          <cell r="C4298">
            <v>210759</v>
          </cell>
          <cell r="I4298">
            <v>17.62</v>
          </cell>
        </row>
        <row r="4299">
          <cell r="C4299">
            <v>210859</v>
          </cell>
          <cell r="I4299">
            <v>1</v>
          </cell>
        </row>
        <row r="4300">
          <cell r="C4300">
            <v>210860</v>
          </cell>
          <cell r="I4300">
            <v>182.71</v>
          </cell>
        </row>
        <row r="4301">
          <cell r="C4301">
            <v>210860</v>
          </cell>
          <cell r="I4301">
            <v>182.71</v>
          </cell>
        </row>
        <row r="4302">
          <cell r="C4302">
            <v>210866</v>
          </cell>
          <cell r="I4302">
            <v>21.18</v>
          </cell>
        </row>
        <row r="4303">
          <cell r="C4303">
            <v>210870</v>
          </cell>
          <cell r="I4303">
            <v>180</v>
          </cell>
        </row>
        <row r="4304">
          <cell r="C4304">
            <v>210872</v>
          </cell>
          <cell r="I4304">
            <v>178.41</v>
          </cell>
        </row>
        <row r="4305">
          <cell r="C4305">
            <v>210896</v>
          </cell>
          <cell r="I4305">
            <v>912</v>
          </cell>
        </row>
        <row r="4306">
          <cell r="C4306">
            <v>210896</v>
          </cell>
          <cell r="I4306">
            <v>912</v>
          </cell>
        </row>
        <row r="4307">
          <cell r="C4307">
            <v>210896</v>
          </cell>
          <cell r="I4307">
            <v>912</v>
          </cell>
        </row>
        <row r="4308">
          <cell r="C4308">
            <v>210897</v>
          </cell>
          <cell r="I4308">
            <v>833.8</v>
          </cell>
        </row>
        <row r="4309">
          <cell r="C4309">
            <v>210911</v>
          </cell>
          <cell r="I4309">
            <v>1068.8</v>
          </cell>
        </row>
        <row r="4310">
          <cell r="C4310">
            <v>210912</v>
          </cell>
          <cell r="I4310">
            <v>21.38</v>
          </cell>
        </row>
        <row r="4311">
          <cell r="C4311">
            <v>210913</v>
          </cell>
          <cell r="I4311">
            <v>222.31</v>
          </cell>
        </row>
        <row r="4312">
          <cell r="C4312">
            <v>210914</v>
          </cell>
          <cell r="I4312">
            <v>17.100000000000001</v>
          </cell>
        </row>
        <row r="4313">
          <cell r="C4313">
            <v>210927</v>
          </cell>
          <cell r="I4313">
            <v>6</v>
          </cell>
        </row>
        <row r="4314">
          <cell r="C4314">
            <v>210994</v>
          </cell>
          <cell r="I4314">
            <v>1</v>
          </cell>
        </row>
        <row r="4315">
          <cell r="C4315">
            <v>210995</v>
          </cell>
          <cell r="I4315">
            <v>15.63</v>
          </cell>
        </row>
        <row r="4316">
          <cell r="C4316">
            <v>210995</v>
          </cell>
          <cell r="I4316">
            <v>15.63</v>
          </cell>
        </row>
        <row r="4317">
          <cell r="C4317">
            <v>210996</v>
          </cell>
          <cell r="I4317">
            <v>12.2</v>
          </cell>
        </row>
        <row r="4318">
          <cell r="C4318">
            <v>210996</v>
          </cell>
          <cell r="I4318">
            <v>12.2</v>
          </cell>
        </row>
        <row r="4319">
          <cell r="C4319">
            <v>210997</v>
          </cell>
          <cell r="I4319">
            <v>1</v>
          </cell>
        </row>
        <row r="4320">
          <cell r="C4320">
            <v>210998</v>
          </cell>
          <cell r="I4320">
            <v>15.31</v>
          </cell>
        </row>
        <row r="4321">
          <cell r="C4321">
            <v>210998</v>
          </cell>
          <cell r="I4321">
            <v>15.31</v>
          </cell>
        </row>
        <row r="4322">
          <cell r="C4322">
            <v>211043</v>
          </cell>
          <cell r="I4322">
            <v>1</v>
          </cell>
        </row>
        <row r="4323">
          <cell r="C4323">
            <v>211044</v>
          </cell>
          <cell r="I4323">
            <v>15.35</v>
          </cell>
        </row>
        <row r="4324">
          <cell r="C4324">
            <v>211044</v>
          </cell>
          <cell r="I4324">
            <v>15.35</v>
          </cell>
        </row>
        <row r="4325">
          <cell r="C4325">
            <v>211045</v>
          </cell>
          <cell r="I4325">
            <v>13.64</v>
          </cell>
        </row>
        <row r="4326">
          <cell r="C4326">
            <v>211045</v>
          </cell>
          <cell r="I4326">
            <v>13.64</v>
          </cell>
        </row>
        <row r="4327">
          <cell r="C4327">
            <v>211046</v>
          </cell>
          <cell r="I4327">
            <v>177.34</v>
          </cell>
        </row>
        <row r="4328">
          <cell r="C4328">
            <v>211046</v>
          </cell>
          <cell r="I4328">
            <v>177.34</v>
          </cell>
        </row>
        <row r="4329">
          <cell r="C4329">
            <v>211151</v>
          </cell>
          <cell r="I4329">
            <v>13.85</v>
          </cell>
        </row>
        <row r="4330">
          <cell r="C4330">
            <v>211154</v>
          </cell>
          <cell r="I4330">
            <v>17.32</v>
          </cell>
        </row>
        <row r="4331">
          <cell r="C4331">
            <v>211155</v>
          </cell>
          <cell r="I4331">
            <v>180.09</v>
          </cell>
        </row>
        <row r="4332">
          <cell r="C4332">
            <v>211155</v>
          </cell>
          <cell r="I4332">
            <v>180.09</v>
          </cell>
        </row>
        <row r="4333">
          <cell r="C4333">
            <v>211156</v>
          </cell>
          <cell r="I4333">
            <v>13.82</v>
          </cell>
        </row>
        <row r="4334">
          <cell r="C4334">
            <v>211156</v>
          </cell>
          <cell r="I4334">
            <v>13.82</v>
          </cell>
        </row>
        <row r="4335">
          <cell r="C4335">
            <v>211157</v>
          </cell>
          <cell r="I4335">
            <v>20.73</v>
          </cell>
        </row>
        <row r="4336">
          <cell r="C4336">
            <v>211159</v>
          </cell>
          <cell r="I4336">
            <v>16.760999999999999</v>
          </cell>
        </row>
        <row r="4337">
          <cell r="C4337">
            <v>211160</v>
          </cell>
          <cell r="I4337">
            <v>16.795000000000002</v>
          </cell>
        </row>
        <row r="4338">
          <cell r="C4338">
            <v>211161</v>
          </cell>
          <cell r="I4338">
            <v>16.954999999999998</v>
          </cell>
        </row>
        <row r="4339">
          <cell r="C4339">
            <v>211162</v>
          </cell>
          <cell r="I4339">
            <v>180</v>
          </cell>
        </row>
        <row r="4340">
          <cell r="C4340">
            <v>211163</v>
          </cell>
          <cell r="I4340">
            <v>18</v>
          </cell>
        </row>
        <row r="4341">
          <cell r="C4341">
            <v>211167</v>
          </cell>
          <cell r="I4341">
            <v>1</v>
          </cell>
        </row>
        <row r="4342">
          <cell r="C4342">
            <v>211168</v>
          </cell>
          <cell r="I4342">
            <v>966.34</v>
          </cell>
        </row>
        <row r="4343">
          <cell r="C4343">
            <v>211168</v>
          </cell>
          <cell r="I4343">
            <v>966.34</v>
          </cell>
        </row>
        <row r="4344">
          <cell r="C4344">
            <v>211190</v>
          </cell>
          <cell r="I4344">
            <v>200.1</v>
          </cell>
        </row>
        <row r="4345">
          <cell r="C4345">
            <v>211190</v>
          </cell>
          <cell r="I4345">
            <v>200.1</v>
          </cell>
        </row>
        <row r="4346">
          <cell r="C4346">
            <v>211204</v>
          </cell>
          <cell r="I4346">
            <v>15.731999999999999</v>
          </cell>
        </row>
        <row r="4347">
          <cell r="C4347">
            <v>211204</v>
          </cell>
          <cell r="I4347">
            <v>15.731999999999999</v>
          </cell>
        </row>
        <row r="4348">
          <cell r="C4348">
            <v>211205</v>
          </cell>
          <cell r="I4348">
            <v>183.66</v>
          </cell>
        </row>
        <row r="4349">
          <cell r="C4349">
            <v>211205</v>
          </cell>
          <cell r="I4349">
            <v>183.66</v>
          </cell>
        </row>
        <row r="4350">
          <cell r="C4350">
            <v>211206</v>
          </cell>
          <cell r="I4350">
            <v>13.11</v>
          </cell>
        </row>
        <row r="4351">
          <cell r="C4351">
            <v>211206</v>
          </cell>
          <cell r="I4351">
            <v>13.11</v>
          </cell>
        </row>
        <row r="4352">
          <cell r="C4352">
            <v>211207</v>
          </cell>
          <cell r="I4352">
            <v>17.47</v>
          </cell>
        </row>
        <row r="4353">
          <cell r="C4353">
            <v>211207</v>
          </cell>
          <cell r="I4353">
            <v>17.47</v>
          </cell>
        </row>
        <row r="4354">
          <cell r="C4354">
            <v>211208</v>
          </cell>
          <cell r="I4354">
            <v>15.75</v>
          </cell>
        </row>
        <row r="4355">
          <cell r="C4355">
            <v>211208</v>
          </cell>
          <cell r="I4355">
            <v>15.75</v>
          </cell>
        </row>
        <row r="4356">
          <cell r="C4356">
            <v>211210</v>
          </cell>
          <cell r="I4356">
            <v>13.13</v>
          </cell>
        </row>
        <row r="4357">
          <cell r="C4357">
            <v>211210</v>
          </cell>
          <cell r="I4357">
            <v>13.13</v>
          </cell>
        </row>
        <row r="4358">
          <cell r="C4358">
            <v>211211</v>
          </cell>
          <cell r="I4358">
            <v>182</v>
          </cell>
        </row>
        <row r="4359">
          <cell r="C4359">
            <v>211211</v>
          </cell>
          <cell r="I4359">
            <v>182</v>
          </cell>
        </row>
        <row r="4360">
          <cell r="C4360">
            <v>211212</v>
          </cell>
          <cell r="I4360">
            <v>15.75</v>
          </cell>
        </row>
        <row r="4361">
          <cell r="C4361">
            <v>211212</v>
          </cell>
          <cell r="I4361">
            <v>15.75</v>
          </cell>
        </row>
        <row r="4362">
          <cell r="C4362">
            <v>211213</v>
          </cell>
          <cell r="I4362">
            <v>1</v>
          </cell>
        </row>
        <row r="4363">
          <cell r="C4363">
            <v>211218</v>
          </cell>
          <cell r="I4363">
            <v>182.42</v>
          </cell>
        </row>
        <row r="4364">
          <cell r="C4364">
            <v>211218</v>
          </cell>
          <cell r="I4364">
            <v>182.42</v>
          </cell>
        </row>
        <row r="4365">
          <cell r="C4365">
            <v>211220</v>
          </cell>
          <cell r="I4365">
            <v>13.01</v>
          </cell>
        </row>
        <row r="4366">
          <cell r="C4366">
            <v>211220</v>
          </cell>
          <cell r="I4366">
            <v>13.01</v>
          </cell>
        </row>
        <row r="4367">
          <cell r="C4367">
            <v>211221</v>
          </cell>
          <cell r="I4367">
            <v>875.5</v>
          </cell>
        </row>
        <row r="4368">
          <cell r="C4368">
            <v>211221</v>
          </cell>
          <cell r="I4368">
            <v>875.5</v>
          </cell>
        </row>
        <row r="4369">
          <cell r="C4369">
            <v>211261</v>
          </cell>
          <cell r="I4369">
            <v>5.28</v>
          </cell>
        </row>
        <row r="4370">
          <cell r="C4370">
            <v>211263</v>
          </cell>
          <cell r="I4370">
            <v>1</v>
          </cell>
        </row>
        <row r="4371">
          <cell r="C4371">
            <v>211263</v>
          </cell>
          <cell r="I4371">
            <v>1</v>
          </cell>
        </row>
        <row r="4372">
          <cell r="C4372">
            <v>211326</v>
          </cell>
          <cell r="I4372">
            <v>1</v>
          </cell>
        </row>
        <row r="4373">
          <cell r="C4373">
            <v>211327</v>
          </cell>
          <cell r="I4373">
            <v>200.08</v>
          </cell>
        </row>
        <row r="4374">
          <cell r="C4374">
            <v>211327</v>
          </cell>
          <cell r="I4374">
            <v>200.08</v>
          </cell>
        </row>
        <row r="4375">
          <cell r="C4375">
            <v>211328</v>
          </cell>
          <cell r="I4375">
            <v>966.24</v>
          </cell>
        </row>
        <row r="4376">
          <cell r="C4376">
            <v>211329</v>
          </cell>
          <cell r="I4376">
            <v>1</v>
          </cell>
        </row>
        <row r="4377">
          <cell r="C4377">
            <v>211339</v>
          </cell>
          <cell r="I4377">
            <v>177.32</v>
          </cell>
        </row>
        <row r="4378">
          <cell r="C4378">
            <v>211339</v>
          </cell>
          <cell r="I4378">
            <v>177.32</v>
          </cell>
        </row>
        <row r="4379">
          <cell r="C4379">
            <v>211340</v>
          </cell>
          <cell r="I4379">
            <v>1</v>
          </cell>
        </row>
        <row r="4380">
          <cell r="C4380">
            <v>211352</v>
          </cell>
          <cell r="I4380">
            <v>15.31</v>
          </cell>
        </row>
        <row r="4381">
          <cell r="C4381">
            <v>211352</v>
          </cell>
          <cell r="I4381">
            <v>15.31</v>
          </cell>
        </row>
        <row r="4382">
          <cell r="C4382">
            <v>211354</v>
          </cell>
          <cell r="I4382">
            <v>13.61</v>
          </cell>
        </row>
        <row r="4383">
          <cell r="C4383">
            <v>211354</v>
          </cell>
          <cell r="I4383">
            <v>13.61</v>
          </cell>
        </row>
        <row r="4384">
          <cell r="C4384">
            <v>211361</v>
          </cell>
          <cell r="I4384">
            <v>852.5</v>
          </cell>
        </row>
        <row r="4385">
          <cell r="C4385">
            <v>211361</v>
          </cell>
          <cell r="I4385">
            <v>852.5</v>
          </cell>
        </row>
        <row r="4386">
          <cell r="C4386">
            <v>211376</v>
          </cell>
          <cell r="I4386">
            <v>1</v>
          </cell>
        </row>
        <row r="4387">
          <cell r="C4387">
            <v>211377</v>
          </cell>
          <cell r="I4387">
            <v>875.7</v>
          </cell>
        </row>
        <row r="4388">
          <cell r="C4388">
            <v>211377</v>
          </cell>
          <cell r="I4388">
            <v>875.7</v>
          </cell>
        </row>
        <row r="4389">
          <cell r="C4389">
            <v>211377</v>
          </cell>
          <cell r="I4389">
            <v>875.7</v>
          </cell>
        </row>
        <row r="4390">
          <cell r="C4390">
            <v>211378</v>
          </cell>
          <cell r="I4390">
            <v>182.15</v>
          </cell>
        </row>
        <row r="4391">
          <cell r="C4391">
            <v>211378</v>
          </cell>
          <cell r="I4391">
            <v>182.15</v>
          </cell>
        </row>
        <row r="4392">
          <cell r="C4392">
            <v>211379</v>
          </cell>
          <cell r="I4392">
            <v>17.510000000000002</v>
          </cell>
        </row>
        <row r="4393">
          <cell r="C4393">
            <v>211379</v>
          </cell>
          <cell r="I4393">
            <v>17.510000000000002</v>
          </cell>
        </row>
        <row r="4394">
          <cell r="C4394">
            <v>211391</v>
          </cell>
          <cell r="I4394">
            <v>1</v>
          </cell>
        </row>
        <row r="4395">
          <cell r="C4395">
            <v>211395</v>
          </cell>
          <cell r="I4395">
            <v>1</v>
          </cell>
        </row>
        <row r="4396">
          <cell r="C4396">
            <v>211395</v>
          </cell>
          <cell r="I4396">
            <v>1</v>
          </cell>
        </row>
        <row r="4397">
          <cell r="C4397">
            <v>211427</v>
          </cell>
          <cell r="I4397">
            <v>179.87</v>
          </cell>
        </row>
        <row r="4398">
          <cell r="C4398">
            <v>211428</v>
          </cell>
          <cell r="I4398">
            <v>17.295000000000002</v>
          </cell>
        </row>
        <row r="4399">
          <cell r="C4399">
            <v>211462</v>
          </cell>
          <cell r="I4399">
            <v>180</v>
          </cell>
        </row>
        <row r="4400">
          <cell r="C4400">
            <v>211465</v>
          </cell>
          <cell r="I4400">
            <v>180</v>
          </cell>
        </row>
        <row r="4401">
          <cell r="C4401">
            <v>211496</v>
          </cell>
          <cell r="I4401">
            <v>18</v>
          </cell>
        </row>
        <row r="4402">
          <cell r="C4402">
            <v>211496</v>
          </cell>
          <cell r="I4402">
            <v>18</v>
          </cell>
        </row>
        <row r="4403">
          <cell r="C4403">
            <v>211497</v>
          </cell>
          <cell r="I4403">
            <v>18</v>
          </cell>
        </row>
        <row r="4404">
          <cell r="C4404">
            <v>211497</v>
          </cell>
          <cell r="I4404">
            <v>18</v>
          </cell>
        </row>
        <row r="4405">
          <cell r="C4405">
            <v>211498</v>
          </cell>
          <cell r="I4405">
            <v>15</v>
          </cell>
        </row>
        <row r="4406">
          <cell r="C4406">
            <v>211499</v>
          </cell>
          <cell r="I4406">
            <v>18</v>
          </cell>
        </row>
        <row r="4407">
          <cell r="C4407">
            <v>211508</v>
          </cell>
          <cell r="I4407">
            <v>18</v>
          </cell>
        </row>
        <row r="4408">
          <cell r="C4408">
            <v>211509</v>
          </cell>
          <cell r="I4408">
            <v>15</v>
          </cell>
        </row>
        <row r="4409">
          <cell r="C4409">
            <v>211509</v>
          </cell>
          <cell r="I4409">
            <v>15</v>
          </cell>
        </row>
        <row r="4410">
          <cell r="C4410">
            <v>211509</v>
          </cell>
          <cell r="I4410">
            <v>15</v>
          </cell>
        </row>
        <row r="4411">
          <cell r="C4411">
            <v>211510</v>
          </cell>
          <cell r="I4411">
            <v>15</v>
          </cell>
        </row>
        <row r="4412">
          <cell r="C4412">
            <v>211510</v>
          </cell>
          <cell r="I4412">
            <v>15</v>
          </cell>
        </row>
        <row r="4413">
          <cell r="C4413">
            <v>211512</v>
          </cell>
          <cell r="I4413">
            <v>15</v>
          </cell>
        </row>
        <row r="4414">
          <cell r="C4414">
            <v>211516</v>
          </cell>
          <cell r="I4414">
            <v>15</v>
          </cell>
        </row>
        <row r="4415">
          <cell r="C4415">
            <v>211517</v>
          </cell>
          <cell r="I4415">
            <v>15</v>
          </cell>
        </row>
        <row r="4416">
          <cell r="C4416">
            <v>211517</v>
          </cell>
          <cell r="I4416">
            <v>15</v>
          </cell>
        </row>
        <row r="4417">
          <cell r="C4417">
            <v>211518</v>
          </cell>
          <cell r="I4417">
            <v>15</v>
          </cell>
        </row>
        <row r="4418">
          <cell r="C4418">
            <v>211519</v>
          </cell>
          <cell r="I4418">
            <v>15</v>
          </cell>
        </row>
        <row r="4419">
          <cell r="C4419">
            <v>211519</v>
          </cell>
          <cell r="I4419">
            <v>15</v>
          </cell>
        </row>
        <row r="4420">
          <cell r="C4420">
            <v>211519</v>
          </cell>
          <cell r="I4420">
            <v>15</v>
          </cell>
        </row>
        <row r="4421">
          <cell r="C4421">
            <v>211521</v>
          </cell>
          <cell r="I4421">
            <v>12</v>
          </cell>
        </row>
        <row r="4422">
          <cell r="C4422">
            <v>211522</v>
          </cell>
          <cell r="I4422">
            <v>12</v>
          </cell>
        </row>
        <row r="4423">
          <cell r="C4423">
            <v>211523</v>
          </cell>
          <cell r="I4423">
            <v>20</v>
          </cell>
        </row>
        <row r="4424">
          <cell r="C4424">
            <v>211524</v>
          </cell>
          <cell r="I4424">
            <v>12</v>
          </cell>
        </row>
        <row r="4425">
          <cell r="C4425">
            <v>211525</v>
          </cell>
          <cell r="I4425">
            <v>20</v>
          </cell>
        </row>
        <row r="4426">
          <cell r="C4426">
            <v>211526</v>
          </cell>
          <cell r="I4426">
            <v>12</v>
          </cell>
        </row>
        <row r="4427">
          <cell r="C4427">
            <v>211527</v>
          </cell>
          <cell r="I4427">
            <v>20</v>
          </cell>
        </row>
        <row r="4428">
          <cell r="C4428">
            <v>211529</v>
          </cell>
          <cell r="I4428">
            <v>18</v>
          </cell>
        </row>
        <row r="4429">
          <cell r="C4429">
            <v>211529</v>
          </cell>
          <cell r="I4429">
            <v>18</v>
          </cell>
        </row>
        <row r="4430">
          <cell r="C4430">
            <v>211530</v>
          </cell>
          <cell r="I4430">
            <v>18</v>
          </cell>
        </row>
        <row r="4431">
          <cell r="C4431">
            <v>211530</v>
          </cell>
          <cell r="I4431">
            <v>18</v>
          </cell>
        </row>
        <row r="4432">
          <cell r="C4432">
            <v>211531</v>
          </cell>
          <cell r="I4432">
            <v>18</v>
          </cell>
        </row>
        <row r="4433">
          <cell r="C4433">
            <v>211531</v>
          </cell>
          <cell r="I4433">
            <v>18</v>
          </cell>
        </row>
        <row r="4434">
          <cell r="C4434">
            <v>211531</v>
          </cell>
          <cell r="I4434">
            <v>18</v>
          </cell>
        </row>
        <row r="4435">
          <cell r="C4435">
            <v>211532</v>
          </cell>
          <cell r="I4435">
            <v>18</v>
          </cell>
        </row>
        <row r="4436">
          <cell r="C4436">
            <v>211532</v>
          </cell>
          <cell r="I4436">
            <v>18</v>
          </cell>
        </row>
        <row r="4437">
          <cell r="C4437">
            <v>211534</v>
          </cell>
          <cell r="I4437">
            <v>18</v>
          </cell>
        </row>
        <row r="4438">
          <cell r="C4438">
            <v>211536</v>
          </cell>
          <cell r="I4438">
            <v>18</v>
          </cell>
        </row>
        <row r="4439">
          <cell r="C4439">
            <v>211536</v>
          </cell>
          <cell r="I4439">
            <v>18</v>
          </cell>
        </row>
        <row r="4440">
          <cell r="C4440">
            <v>211540</v>
          </cell>
          <cell r="I4440">
            <v>12</v>
          </cell>
        </row>
        <row r="4441">
          <cell r="C4441">
            <v>211542</v>
          </cell>
          <cell r="I4441">
            <v>18</v>
          </cell>
        </row>
        <row r="4442">
          <cell r="C4442">
            <v>211542</v>
          </cell>
          <cell r="I4442">
            <v>18</v>
          </cell>
        </row>
        <row r="4443">
          <cell r="C4443">
            <v>211587</v>
          </cell>
          <cell r="I4443">
            <v>217.36</v>
          </cell>
        </row>
        <row r="4444">
          <cell r="C4444">
            <v>211587</v>
          </cell>
          <cell r="I4444">
            <v>217.36</v>
          </cell>
        </row>
        <row r="4445">
          <cell r="C4445">
            <v>211588</v>
          </cell>
          <cell r="I4445">
            <v>20.9</v>
          </cell>
        </row>
        <row r="4446">
          <cell r="C4446">
            <v>211588</v>
          </cell>
          <cell r="I4446">
            <v>20.9</v>
          </cell>
        </row>
        <row r="4447">
          <cell r="C4447">
            <v>211727</v>
          </cell>
          <cell r="I4447">
            <v>173.68</v>
          </cell>
        </row>
        <row r="4448">
          <cell r="C4448">
            <v>211752</v>
          </cell>
          <cell r="I4448">
            <v>178</v>
          </cell>
        </row>
        <row r="4449">
          <cell r="C4449">
            <v>211752</v>
          </cell>
          <cell r="I4449">
            <v>178</v>
          </cell>
        </row>
        <row r="4450">
          <cell r="C4450">
            <v>211755</v>
          </cell>
          <cell r="I4450">
            <v>183.66</v>
          </cell>
        </row>
        <row r="4451">
          <cell r="C4451">
            <v>211755</v>
          </cell>
          <cell r="I4451">
            <v>183.66</v>
          </cell>
        </row>
        <row r="4452">
          <cell r="C4452">
            <v>211756</v>
          </cell>
          <cell r="I4452">
            <v>21.85</v>
          </cell>
        </row>
        <row r="4453">
          <cell r="C4453">
            <v>211756</v>
          </cell>
          <cell r="I4453">
            <v>21.85</v>
          </cell>
        </row>
        <row r="4454">
          <cell r="C4454">
            <v>211757</v>
          </cell>
          <cell r="I4454">
            <v>13.12</v>
          </cell>
        </row>
        <row r="4455">
          <cell r="C4455">
            <v>211757</v>
          </cell>
          <cell r="I4455">
            <v>13.12</v>
          </cell>
        </row>
        <row r="4456">
          <cell r="C4456">
            <v>211759</v>
          </cell>
          <cell r="I4456">
            <v>15.91</v>
          </cell>
        </row>
        <row r="4457">
          <cell r="C4457">
            <v>211759</v>
          </cell>
          <cell r="I4457">
            <v>15.91</v>
          </cell>
        </row>
        <row r="4458">
          <cell r="C4458">
            <v>211768</v>
          </cell>
          <cell r="I4458">
            <v>12.48</v>
          </cell>
        </row>
        <row r="4459">
          <cell r="C4459">
            <v>211768</v>
          </cell>
          <cell r="I4459">
            <v>12.48</v>
          </cell>
        </row>
        <row r="4460">
          <cell r="C4460">
            <v>211795</v>
          </cell>
          <cell r="I4460">
            <v>173.4</v>
          </cell>
        </row>
        <row r="4461">
          <cell r="C4461">
            <v>211795</v>
          </cell>
          <cell r="I4461">
            <v>173.4</v>
          </cell>
        </row>
        <row r="4462">
          <cell r="C4462">
            <v>211800</v>
          </cell>
          <cell r="I4462">
            <v>183.89</v>
          </cell>
        </row>
        <row r="4463">
          <cell r="C4463">
            <v>211800</v>
          </cell>
          <cell r="I4463">
            <v>183.89</v>
          </cell>
        </row>
        <row r="4464">
          <cell r="C4464">
            <v>211802</v>
          </cell>
          <cell r="I4464">
            <v>15.91</v>
          </cell>
        </row>
        <row r="4465">
          <cell r="C4465">
            <v>211802</v>
          </cell>
          <cell r="I4465">
            <v>15.91</v>
          </cell>
        </row>
        <row r="4466">
          <cell r="C4466">
            <v>211803</v>
          </cell>
          <cell r="I4466">
            <v>183.89</v>
          </cell>
        </row>
        <row r="4467">
          <cell r="C4467">
            <v>211803</v>
          </cell>
          <cell r="I4467">
            <v>183.89</v>
          </cell>
        </row>
        <row r="4468">
          <cell r="C4468">
            <v>211804</v>
          </cell>
          <cell r="I4468">
            <v>17.68</v>
          </cell>
        </row>
        <row r="4469">
          <cell r="C4469">
            <v>211804</v>
          </cell>
          <cell r="I4469">
            <v>17.68</v>
          </cell>
        </row>
        <row r="4470">
          <cell r="C4470">
            <v>211805</v>
          </cell>
          <cell r="I4470">
            <v>22.1</v>
          </cell>
        </row>
        <row r="4471">
          <cell r="C4471">
            <v>211805</v>
          </cell>
          <cell r="I4471">
            <v>22.1</v>
          </cell>
        </row>
        <row r="4472">
          <cell r="C4472">
            <v>211806</v>
          </cell>
          <cell r="I4472">
            <v>13.26</v>
          </cell>
        </row>
        <row r="4473">
          <cell r="C4473">
            <v>211806</v>
          </cell>
          <cell r="I4473">
            <v>13.26</v>
          </cell>
        </row>
        <row r="4474">
          <cell r="C4474">
            <v>211808</v>
          </cell>
          <cell r="I4474">
            <v>1</v>
          </cell>
        </row>
        <row r="4475">
          <cell r="C4475">
            <v>211809</v>
          </cell>
          <cell r="I4475">
            <v>847.6</v>
          </cell>
        </row>
        <row r="4476">
          <cell r="C4476">
            <v>211809</v>
          </cell>
          <cell r="I4476">
            <v>847.6</v>
          </cell>
        </row>
        <row r="4477">
          <cell r="C4477">
            <v>211810</v>
          </cell>
          <cell r="I4477">
            <v>15.74</v>
          </cell>
        </row>
        <row r="4478">
          <cell r="C4478">
            <v>211810</v>
          </cell>
          <cell r="I4478">
            <v>15.74</v>
          </cell>
        </row>
        <row r="4479">
          <cell r="C4479">
            <v>211812</v>
          </cell>
          <cell r="I4479">
            <v>181.38</v>
          </cell>
        </row>
        <row r="4480">
          <cell r="C4480">
            <v>211812</v>
          </cell>
          <cell r="I4480">
            <v>181.38</v>
          </cell>
        </row>
        <row r="4481">
          <cell r="C4481">
            <v>211813</v>
          </cell>
          <cell r="I4481">
            <v>17.440000000000001</v>
          </cell>
        </row>
        <row r="4482">
          <cell r="C4482">
            <v>211813</v>
          </cell>
          <cell r="I4482">
            <v>17.440000000000001</v>
          </cell>
        </row>
        <row r="4483">
          <cell r="C4483">
            <v>211814</v>
          </cell>
          <cell r="I4483">
            <v>876</v>
          </cell>
        </row>
        <row r="4484">
          <cell r="C4484">
            <v>211814</v>
          </cell>
          <cell r="I4484">
            <v>876</v>
          </cell>
        </row>
        <row r="4485">
          <cell r="C4485">
            <v>211814</v>
          </cell>
          <cell r="I4485">
            <v>876</v>
          </cell>
        </row>
        <row r="4486">
          <cell r="C4486">
            <v>211817</v>
          </cell>
          <cell r="I4486">
            <v>182.208</v>
          </cell>
        </row>
        <row r="4487">
          <cell r="C4487">
            <v>211817</v>
          </cell>
          <cell r="I4487">
            <v>182.208</v>
          </cell>
        </row>
        <row r="4488">
          <cell r="C4488">
            <v>211818</v>
          </cell>
          <cell r="I4488">
            <v>17.52</v>
          </cell>
        </row>
        <row r="4489">
          <cell r="C4489">
            <v>211818</v>
          </cell>
          <cell r="I4489">
            <v>17.52</v>
          </cell>
        </row>
        <row r="4490">
          <cell r="C4490">
            <v>211819</v>
          </cell>
          <cell r="I4490">
            <v>13.08</v>
          </cell>
        </row>
        <row r="4491">
          <cell r="C4491">
            <v>211819</v>
          </cell>
          <cell r="I4491">
            <v>13.08</v>
          </cell>
        </row>
        <row r="4492">
          <cell r="C4492">
            <v>211820</v>
          </cell>
          <cell r="I4492">
            <v>1</v>
          </cell>
        </row>
        <row r="4493">
          <cell r="C4493">
            <v>211823</v>
          </cell>
          <cell r="I4493">
            <v>17.32</v>
          </cell>
        </row>
        <row r="4494">
          <cell r="C4494">
            <v>211823</v>
          </cell>
          <cell r="I4494">
            <v>17.32</v>
          </cell>
        </row>
        <row r="4495">
          <cell r="C4495">
            <v>211825</v>
          </cell>
          <cell r="I4495">
            <v>869</v>
          </cell>
        </row>
        <row r="4496">
          <cell r="C4496">
            <v>211825</v>
          </cell>
          <cell r="I4496">
            <v>869</v>
          </cell>
        </row>
        <row r="4497">
          <cell r="C4497">
            <v>211825</v>
          </cell>
          <cell r="I4497">
            <v>869</v>
          </cell>
        </row>
        <row r="4498">
          <cell r="C4498">
            <v>211826</v>
          </cell>
          <cell r="I4498">
            <v>181.17</v>
          </cell>
        </row>
        <row r="4499">
          <cell r="C4499">
            <v>211826</v>
          </cell>
          <cell r="I4499">
            <v>181.17</v>
          </cell>
        </row>
        <row r="4500">
          <cell r="C4500">
            <v>211827</v>
          </cell>
          <cell r="I4500">
            <v>180.75200000000001</v>
          </cell>
        </row>
        <row r="4501">
          <cell r="C4501">
            <v>211827</v>
          </cell>
          <cell r="I4501">
            <v>180.75200000000001</v>
          </cell>
        </row>
        <row r="4502">
          <cell r="C4502">
            <v>211831</v>
          </cell>
          <cell r="I4502">
            <v>875.6</v>
          </cell>
        </row>
        <row r="4503">
          <cell r="C4503">
            <v>211831</v>
          </cell>
          <cell r="I4503">
            <v>875.6</v>
          </cell>
        </row>
        <row r="4504">
          <cell r="C4504">
            <v>211832</v>
          </cell>
          <cell r="I4504">
            <v>15.76</v>
          </cell>
        </row>
        <row r="4505">
          <cell r="C4505">
            <v>211832</v>
          </cell>
          <cell r="I4505">
            <v>15.76</v>
          </cell>
        </row>
        <row r="4506">
          <cell r="C4506">
            <v>211836</v>
          </cell>
          <cell r="I4506">
            <v>17.34</v>
          </cell>
        </row>
        <row r="4507">
          <cell r="C4507">
            <v>211836</v>
          </cell>
          <cell r="I4507">
            <v>17.34</v>
          </cell>
        </row>
        <row r="4508">
          <cell r="C4508">
            <v>211839</v>
          </cell>
          <cell r="I4508">
            <v>13.01</v>
          </cell>
        </row>
        <row r="4509">
          <cell r="C4509">
            <v>211839</v>
          </cell>
          <cell r="I4509">
            <v>13.01</v>
          </cell>
        </row>
        <row r="4510">
          <cell r="C4510">
            <v>211843</v>
          </cell>
          <cell r="I4510">
            <v>15.75</v>
          </cell>
        </row>
        <row r="4511">
          <cell r="C4511">
            <v>211843</v>
          </cell>
          <cell r="I4511">
            <v>15.75</v>
          </cell>
        </row>
        <row r="4512">
          <cell r="C4512">
            <v>211844</v>
          </cell>
          <cell r="I4512">
            <v>182.1</v>
          </cell>
        </row>
        <row r="4513">
          <cell r="C4513">
            <v>211844</v>
          </cell>
          <cell r="I4513">
            <v>182.1</v>
          </cell>
        </row>
        <row r="4514">
          <cell r="C4514">
            <v>211845</v>
          </cell>
          <cell r="I4514">
            <v>13.13</v>
          </cell>
        </row>
        <row r="4515">
          <cell r="C4515">
            <v>211845</v>
          </cell>
          <cell r="I4515">
            <v>13.13</v>
          </cell>
        </row>
        <row r="4516">
          <cell r="C4516">
            <v>211846</v>
          </cell>
          <cell r="I4516">
            <v>15.75</v>
          </cell>
        </row>
        <row r="4517">
          <cell r="C4517">
            <v>211846</v>
          </cell>
          <cell r="I4517">
            <v>15.75</v>
          </cell>
        </row>
        <row r="4518">
          <cell r="C4518">
            <v>211847</v>
          </cell>
          <cell r="I4518">
            <v>175</v>
          </cell>
        </row>
        <row r="4519">
          <cell r="C4519">
            <v>211847</v>
          </cell>
          <cell r="I4519">
            <v>175</v>
          </cell>
        </row>
        <row r="4520">
          <cell r="C4520">
            <v>211849</v>
          </cell>
          <cell r="I4520">
            <v>875</v>
          </cell>
        </row>
        <row r="4521">
          <cell r="C4521">
            <v>211849</v>
          </cell>
          <cell r="I4521">
            <v>875</v>
          </cell>
        </row>
        <row r="4522">
          <cell r="C4522">
            <v>211850</v>
          </cell>
          <cell r="I4522">
            <v>15.76</v>
          </cell>
        </row>
        <row r="4523">
          <cell r="C4523">
            <v>211850</v>
          </cell>
          <cell r="I4523">
            <v>15.76</v>
          </cell>
        </row>
        <row r="4524">
          <cell r="C4524">
            <v>211851</v>
          </cell>
          <cell r="I4524">
            <v>15.75</v>
          </cell>
        </row>
        <row r="4525">
          <cell r="C4525">
            <v>211851</v>
          </cell>
          <cell r="I4525">
            <v>15.75</v>
          </cell>
        </row>
        <row r="4526">
          <cell r="C4526">
            <v>211852</v>
          </cell>
          <cell r="I4526">
            <v>182.1</v>
          </cell>
        </row>
        <row r="4527">
          <cell r="C4527">
            <v>211852</v>
          </cell>
          <cell r="I4527">
            <v>182.1</v>
          </cell>
        </row>
        <row r="4528">
          <cell r="C4528">
            <v>211853</v>
          </cell>
          <cell r="I4528">
            <v>17.5</v>
          </cell>
        </row>
        <row r="4529">
          <cell r="C4529">
            <v>211853</v>
          </cell>
          <cell r="I4529">
            <v>17.5</v>
          </cell>
        </row>
        <row r="4530">
          <cell r="C4530">
            <v>211854</v>
          </cell>
          <cell r="I4530">
            <v>13.13</v>
          </cell>
        </row>
        <row r="4531">
          <cell r="C4531">
            <v>211854</v>
          </cell>
          <cell r="I4531">
            <v>13.13</v>
          </cell>
        </row>
        <row r="4532">
          <cell r="C4532">
            <v>211855</v>
          </cell>
          <cell r="I4532">
            <v>1</v>
          </cell>
        </row>
        <row r="4533">
          <cell r="C4533">
            <v>211856</v>
          </cell>
          <cell r="I4533">
            <v>21.55</v>
          </cell>
        </row>
        <row r="4534">
          <cell r="C4534">
            <v>211856</v>
          </cell>
          <cell r="I4534">
            <v>21.55</v>
          </cell>
        </row>
        <row r="4535">
          <cell r="C4535">
            <v>211858</v>
          </cell>
          <cell r="I4535">
            <v>172.4</v>
          </cell>
        </row>
        <row r="4536">
          <cell r="C4536">
            <v>211858</v>
          </cell>
          <cell r="I4536">
            <v>172.4</v>
          </cell>
        </row>
        <row r="4537">
          <cell r="C4537">
            <v>211861</v>
          </cell>
          <cell r="I4537">
            <v>15.75</v>
          </cell>
        </row>
        <row r="4538">
          <cell r="C4538">
            <v>211861</v>
          </cell>
          <cell r="I4538">
            <v>15.75</v>
          </cell>
        </row>
        <row r="4539">
          <cell r="C4539">
            <v>211862</v>
          </cell>
          <cell r="I4539">
            <v>13.13</v>
          </cell>
        </row>
        <row r="4540">
          <cell r="C4540">
            <v>211862</v>
          </cell>
          <cell r="I4540">
            <v>13.13</v>
          </cell>
        </row>
        <row r="4541">
          <cell r="C4541">
            <v>211864</v>
          </cell>
          <cell r="I4541">
            <v>182</v>
          </cell>
        </row>
        <row r="4542">
          <cell r="C4542">
            <v>211864</v>
          </cell>
          <cell r="I4542">
            <v>182</v>
          </cell>
        </row>
        <row r="4543">
          <cell r="C4543">
            <v>211865</v>
          </cell>
          <cell r="I4543">
            <v>15.75</v>
          </cell>
        </row>
        <row r="4544">
          <cell r="C4544">
            <v>211865</v>
          </cell>
          <cell r="I4544">
            <v>15.75</v>
          </cell>
        </row>
        <row r="4545">
          <cell r="C4545">
            <v>211866</v>
          </cell>
          <cell r="I4545">
            <v>1</v>
          </cell>
        </row>
        <row r="4546">
          <cell r="C4546">
            <v>211869</v>
          </cell>
          <cell r="I4546">
            <v>176.38399999999999</v>
          </cell>
        </row>
        <row r="4547">
          <cell r="C4547">
            <v>211869</v>
          </cell>
          <cell r="I4547">
            <v>176.38399999999999</v>
          </cell>
        </row>
        <row r="4548">
          <cell r="C4548">
            <v>211893</v>
          </cell>
          <cell r="I4548">
            <v>17.57</v>
          </cell>
        </row>
        <row r="4549">
          <cell r="C4549">
            <v>211893</v>
          </cell>
          <cell r="I4549">
            <v>17.57</v>
          </cell>
        </row>
        <row r="4550">
          <cell r="C4550">
            <v>211908</v>
          </cell>
          <cell r="I4550">
            <v>1</v>
          </cell>
        </row>
        <row r="4551">
          <cell r="C4551">
            <v>211920</v>
          </cell>
          <cell r="I4551">
            <v>1</v>
          </cell>
        </row>
        <row r="4552">
          <cell r="C4552">
            <v>211921</v>
          </cell>
          <cell r="I4552">
            <v>13.59</v>
          </cell>
        </row>
        <row r="4553">
          <cell r="C4553">
            <v>211921</v>
          </cell>
          <cell r="I4553">
            <v>13.59</v>
          </cell>
        </row>
        <row r="4554">
          <cell r="C4554">
            <v>211922</v>
          </cell>
          <cell r="I4554">
            <v>15.29</v>
          </cell>
        </row>
        <row r="4555">
          <cell r="C4555">
            <v>211922</v>
          </cell>
          <cell r="I4555">
            <v>15.29</v>
          </cell>
        </row>
        <row r="4556">
          <cell r="C4556">
            <v>211923</v>
          </cell>
          <cell r="I4556">
            <v>13.58</v>
          </cell>
        </row>
        <row r="4557">
          <cell r="C4557">
            <v>211923</v>
          </cell>
          <cell r="I4557">
            <v>13.58</v>
          </cell>
        </row>
        <row r="4558">
          <cell r="C4558">
            <v>211934</v>
          </cell>
          <cell r="I4558">
            <v>8</v>
          </cell>
        </row>
        <row r="4559">
          <cell r="C4559">
            <v>211947</v>
          </cell>
          <cell r="I4559">
            <v>198</v>
          </cell>
        </row>
        <row r="4560">
          <cell r="C4560">
            <v>211952</v>
          </cell>
          <cell r="I4560">
            <v>50</v>
          </cell>
        </row>
        <row r="4561">
          <cell r="C4561">
            <v>211953</v>
          </cell>
          <cell r="I4561">
            <v>25</v>
          </cell>
        </row>
        <row r="4562">
          <cell r="C4562">
            <v>211961</v>
          </cell>
          <cell r="I4562">
            <v>25</v>
          </cell>
        </row>
        <row r="4563">
          <cell r="C4563">
            <v>211962</v>
          </cell>
          <cell r="I4563">
            <v>20</v>
          </cell>
        </row>
        <row r="4564">
          <cell r="C4564">
            <v>211963</v>
          </cell>
          <cell r="I4564">
            <v>25</v>
          </cell>
        </row>
        <row r="4565">
          <cell r="C4565">
            <v>211966</v>
          </cell>
          <cell r="I4565">
            <v>8</v>
          </cell>
        </row>
        <row r="4566">
          <cell r="C4566">
            <v>211984</v>
          </cell>
          <cell r="I4566">
            <v>10</v>
          </cell>
        </row>
        <row r="4567">
          <cell r="C4567">
            <v>211991</v>
          </cell>
          <cell r="I4567">
            <v>8</v>
          </cell>
        </row>
        <row r="4568">
          <cell r="C4568">
            <v>211996</v>
          </cell>
          <cell r="I4568">
            <v>1</v>
          </cell>
        </row>
        <row r="4569">
          <cell r="C4569">
            <v>211997</v>
          </cell>
          <cell r="I4569">
            <v>1</v>
          </cell>
        </row>
        <row r="4570">
          <cell r="C4570">
            <v>212004</v>
          </cell>
          <cell r="I4570">
            <v>10.18</v>
          </cell>
        </row>
        <row r="4571">
          <cell r="C4571">
            <v>212004</v>
          </cell>
          <cell r="I4571">
            <v>10.18</v>
          </cell>
        </row>
        <row r="4572">
          <cell r="C4572">
            <v>212005</v>
          </cell>
          <cell r="I4572">
            <v>15.27</v>
          </cell>
        </row>
        <row r="4573">
          <cell r="C4573">
            <v>212005</v>
          </cell>
          <cell r="I4573">
            <v>15.27</v>
          </cell>
        </row>
        <row r="4574">
          <cell r="C4574">
            <v>212296</v>
          </cell>
          <cell r="I4574">
            <v>642</v>
          </cell>
        </row>
        <row r="4575">
          <cell r="C4575">
            <v>212368</v>
          </cell>
          <cell r="I4575">
            <v>17.16</v>
          </cell>
        </row>
        <row r="4576">
          <cell r="C4576">
            <v>212368</v>
          </cell>
          <cell r="I4576">
            <v>17.16</v>
          </cell>
        </row>
        <row r="4577">
          <cell r="C4577">
            <v>212426</v>
          </cell>
          <cell r="I4577">
            <v>10.199999999999999</v>
          </cell>
        </row>
        <row r="4578">
          <cell r="C4578">
            <v>212426</v>
          </cell>
          <cell r="I4578">
            <v>10.199999999999999</v>
          </cell>
        </row>
        <row r="4579">
          <cell r="C4579">
            <v>212471</v>
          </cell>
          <cell r="I4579">
            <v>182</v>
          </cell>
        </row>
        <row r="4580">
          <cell r="C4580">
            <v>212513</v>
          </cell>
          <cell r="I4580">
            <v>174.25</v>
          </cell>
        </row>
        <row r="4581">
          <cell r="C4581">
            <v>212516</v>
          </cell>
          <cell r="I4581">
            <v>834</v>
          </cell>
        </row>
        <row r="4582">
          <cell r="C4582">
            <v>212516</v>
          </cell>
          <cell r="I4582">
            <v>834</v>
          </cell>
        </row>
        <row r="4583">
          <cell r="C4583">
            <v>212518</v>
          </cell>
          <cell r="I4583">
            <v>177.01</v>
          </cell>
        </row>
        <row r="4584">
          <cell r="C4584">
            <v>212518</v>
          </cell>
          <cell r="I4584">
            <v>177.01</v>
          </cell>
        </row>
        <row r="4585">
          <cell r="C4585">
            <v>212579</v>
          </cell>
          <cell r="I4585">
            <v>12.641</v>
          </cell>
        </row>
        <row r="4586">
          <cell r="C4586">
            <v>212596</v>
          </cell>
          <cell r="I4586">
            <v>1</v>
          </cell>
        </row>
        <row r="4587">
          <cell r="C4587">
            <v>212597</v>
          </cell>
          <cell r="I4587">
            <v>15.17</v>
          </cell>
        </row>
        <row r="4588">
          <cell r="C4588">
            <v>212599</v>
          </cell>
          <cell r="I4588">
            <v>184.7</v>
          </cell>
        </row>
        <row r="4589">
          <cell r="C4589">
            <v>212599</v>
          </cell>
          <cell r="I4589">
            <v>184.7</v>
          </cell>
        </row>
        <row r="4590">
          <cell r="C4590">
            <v>212610</v>
          </cell>
          <cell r="I4590">
            <v>50.145000000000003</v>
          </cell>
        </row>
        <row r="4591">
          <cell r="C4591">
            <v>212611</v>
          </cell>
          <cell r="I4591">
            <v>173.84</v>
          </cell>
        </row>
        <row r="4592">
          <cell r="C4592">
            <v>212617</v>
          </cell>
          <cell r="I4592">
            <v>1</v>
          </cell>
        </row>
        <row r="4593">
          <cell r="C4593">
            <v>212620</v>
          </cell>
          <cell r="I4593">
            <v>187.62</v>
          </cell>
        </row>
        <row r="4594">
          <cell r="C4594">
            <v>212620</v>
          </cell>
          <cell r="I4594">
            <v>187.62</v>
          </cell>
        </row>
        <row r="4595">
          <cell r="C4595">
            <v>212621</v>
          </cell>
          <cell r="I4595">
            <v>180.34</v>
          </cell>
        </row>
        <row r="4596">
          <cell r="C4596">
            <v>212621</v>
          </cell>
          <cell r="I4596">
            <v>180.34</v>
          </cell>
        </row>
        <row r="4597">
          <cell r="C4597">
            <v>212622</v>
          </cell>
          <cell r="I4597">
            <v>175.62</v>
          </cell>
        </row>
        <row r="4598">
          <cell r="C4598">
            <v>212622</v>
          </cell>
          <cell r="I4598">
            <v>175.62</v>
          </cell>
        </row>
        <row r="4599">
          <cell r="C4599">
            <v>212623</v>
          </cell>
          <cell r="I4599">
            <v>179.3</v>
          </cell>
        </row>
        <row r="4600">
          <cell r="C4600">
            <v>212623</v>
          </cell>
          <cell r="I4600">
            <v>179.3</v>
          </cell>
        </row>
        <row r="4601">
          <cell r="C4601">
            <v>212653</v>
          </cell>
          <cell r="I4601">
            <v>1</v>
          </cell>
        </row>
        <row r="4602">
          <cell r="C4602">
            <v>212654</v>
          </cell>
          <cell r="I4602">
            <v>859</v>
          </cell>
        </row>
        <row r="4603">
          <cell r="C4603">
            <v>212654</v>
          </cell>
          <cell r="I4603">
            <v>859</v>
          </cell>
        </row>
        <row r="4604">
          <cell r="C4604">
            <v>212655</v>
          </cell>
          <cell r="I4604">
            <v>178.672</v>
          </cell>
        </row>
        <row r="4605">
          <cell r="C4605">
            <v>212655</v>
          </cell>
          <cell r="I4605">
            <v>178.672</v>
          </cell>
        </row>
        <row r="4606">
          <cell r="C4606">
            <v>212706</v>
          </cell>
          <cell r="I4606">
            <v>176.12</v>
          </cell>
        </row>
        <row r="4607">
          <cell r="C4607">
            <v>212803</v>
          </cell>
          <cell r="I4607">
            <v>171.6</v>
          </cell>
        </row>
        <row r="4608">
          <cell r="C4608">
            <v>212825</v>
          </cell>
          <cell r="I4608">
            <v>1</v>
          </cell>
        </row>
        <row r="4609">
          <cell r="C4609">
            <v>212827</v>
          </cell>
          <cell r="I4609">
            <v>1</v>
          </cell>
        </row>
        <row r="4610">
          <cell r="C4610">
            <v>212880</v>
          </cell>
          <cell r="I4610">
            <v>902.98</v>
          </cell>
        </row>
        <row r="4611">
          <cell r="C4611">
            <v>212882</v>
          </cell>
          <cell r="I4611">
            <v>186.98</v>
          </cell>
        </row>
        <row r="4612">
          <cell r="C4612">
            <v>212882</v>
          </cell>
          <cell r="I4612">
            <v>186.98</v>
          </cell>
        </row>
        <row r="4613">
          <cell r="C4613">
            <v>212885</v>
          </cell>
          <cell r="I4613">
            <v>894.96</v>
          </cell>
        </row>
        <row r="4614">
          <cell r="C4614">
            <v>212886</v>
          </cell>
          <cell r="I4614">
            <v>185.32</v>
          </cell>
        </row>
        <row r="4615">
          <cell r="C4615">
            <v>212886</v>
          </cell>
          <cell r="I4615">
            <v>185.32</v>
          </cell>
        </row>
        <row r="4616">
          <cell r="C4616">
            <v>212915</v>
          </cell>
          <cell r="I4616">
            <v>172.2</v>
          </cell>
        </row>
        <row r="4617">
          <cell r="C4617">
            <v>212923</v>
          </cell>
          <cell r="I4617">
            <v>842</v>
          </cell>
        </row>
        <row r="4618">
          <cell r="C4618">
            <v>213005</v>
          </cell>
          <cell r="I4618">
            <v>53.384999999999998</v>
          </cell>
        </row>
        <row r="4619">
          <cell r="C4619">
            <v>213101</v>
          </cell>
          <cell r="I4619">
            <v>176.18</v>
          </cell>
        </row>
        <row r="4620">
          <cell r="C4620">
            <v>213103</v>
          </cell>
          <cell r="I4620">
            <v>12.705</v>
          </cell>
        </row>
        <row r="4621">
          <cell r="C4621">
            <v>213104</v>
          </cell>
          <cell r="I4621">
            <v>15.246</v>
          </cell>
        </row>
        <row r="4622">
          <cell r="C4622">
            <v>213169</v>
          </cell>
          <cell r="I4622">
            <v>182.62</v>
          </cell>
        </row>
        <row r="4623">
          <cell r="C4623">
            <v>213169</v>
          </cell>
          <cell r="I4623">
            <v>182.62</v>
          </cell>
        </row>
        <row r="4624">
          <cell r="C4624">
            <v>213208</v>
          </cell>
          <cell r="I4624">
            <v>6.4669999999999996</v>
          </cell>
        </row>
        <row r="4625">
          <cell r="C4625">
            <v>213217</v>
          </cell>
          <cell r="I4625">
            <v>13.14</v>
          </cell>
        </row>
        <row r="4626">
          <cell r="C4626">
            <v>213217</v>
          </cell>
          <cell r="I4626">
            <v>13.14</v>
          </cell>
        </row>
        <row r="4627">
          <cell r="C4627">
            <v>213228</v>
          </cell>
          <cell r="I4627">
            <v>1</v>
          </cell>
        </row>
        <row r="4628">
          <cell r="C4628">
            <v>213229</v>
          </cell>
          <cell r="I4628">
            <v>12.77</v>
          </cell>
        </row>
        <row r="4629">
          <cell r="C4629">
            <v>213229</v>
          </cell>
          <cell r="I4629">
            <v>12.77</v>
          </cell>
        </row>
        <row r="4630">
          <cell r="C4630">
            <v>213240</v>
          </cell>
          <cell r="I4630">
            <v>15.33</v>
          </cell>
        </row>
        <row r="4631">
          <cell r="C4631">
            <v>213240</v>
          </cell>
          <cell r="I4631">
            <v>15.33</v>
          </cell>
        </row>
        <row r="4632">
          <cell r="C4632">
            <v>213241</v>
          </cell>
          <cell r="I4632">
            <v>176.38399999999999</v>
          </cell>
        </row>
        <row r="4633">
          <cell r="C4633">
            <v>213241</v>
          </cell>
          <cell r="I4633">
            <v>176.38399999999999</v>
          </cell>
        </row>
        <row r="4634">
          <cell r="C4634">
            <v>213246</v>
          </cell>
          <cell r="I4634">
            <v>9.6</v>
          </cell>
        </row>
        <row r="4635">
          <cell r="C4635">
            <v>213380</v>
          </cell>
          <cell r="I4635">
            <v>52.41</v>
          </cell>
        </row>
        <row r="4636">
          <cell r="C4636">
            <v>213422</v>
          </cell>
          <cell r="I4636">
            <v>175.5</v>
          </cell>
        </row>
        <row r="4637">
          <cell r="C4637">
            <v>213457</v>
          </cell>
          <cell r="I4637">
            <v>178.2</v>
          </cell>
        </row>
        <row r="4638">
          <cell r="C4638">
            <v>213585</v>
          </cell>
          <cell r="I4638">
            <v>226.72</v>
          </cell>
        </row>
        <row r="4639">
          <cell r="C4639">
            <v>213586</v>
          </cell>
          <cell r="I4639">
            <v>1090</v>
          </cell>
        </row>
        <row r="4640">
          <cell r="C4640">
            <v>213587</v>
          </cell>
          <cell r="I4640">
            <v>10.9</v>
          </cell>
        </row>
        <row r="4641">
          <cell r="C4641">
            <v>213616</v>
          </cell>
          <cell r="I4641">
            <v>17.065000000000001</v>
          </cell>
        </row>
        <row r="4642">
          <cell r="C4642">
            <v>213635</v>
          </cell>
          <cell r="I4642">
            <v>178.53</v>
          </cell>
        </row>
        <row r="4643">
          <cell r="C4643">
            <v>213637</v>
          </cell>
          <cell r="I4643">
            <v>51.588999999999999</v>
          </cell>
        </row>
        <row r="4644">
          <cell r="C4644">
            <v>213638</v>
          </cell>
          <cell r="I4644">
            <v>181.04</v>
          </cell>
        </row>
        <row r="4645">
          <cell r="C4645">
            <v>213639</v>
          </cell>
          <cell r="I4645">
            <v>17.407</v>
          </cell>
        </row>
        <row r="4646">
          <cell r="C4646">
            <v>213642</v>
          </cell>
          <cell r="I4646">
            <v>179.93</v>
          </cell>
        </row>
        <row r="4647">
          <cell r="C4647">
            <v>213656</v>
          </cell>
          <cell r="I4647">
            <v>177</v>
          </cell>
        </row>
        <row r="4648">
          <cell r="C4648">
            <v>213658</v>
          </cell>
          <cell r="I4648">
            <v>17.018999999999998</v>
          </cell>
        </row>
        <row r="4649">
          <cell r="C4649">
            <v>213660</v>
          </cell>
          <cell r="I4649">
            <v>15.981</v>
          </cell>
        </row>
        <row r="4650">
          <cell r="C4650">
            <v>213668</v>
          </cell>
          <cell r="I4650">
            <v>12.831</v>
          </cell>
        </row>
        <row r="4651">
          <cell r="C4651">
            <v>213670</v>
          </cell>
          <cell r="I4651">
            <v>12.942</v>
          </cell>
        </row>
        <row r="4652">
          <cell r="C4652">
            <v>213674</v>
          </cell>
          <cell r="I4652">
            <v>10.238</v>
          </cell>
        </row>
        <row r="4653">
          <cell r="C4653">
            <v>213676</v>
          </cell>
          <cell r="I4653">
            <v>13.218</v>
          </cell>
        </row>
        <row r="4654">
          <cell r="C4654">
            <v>213677</v>
          </cell>
          <cell r="I4654">
            <v>13.218</v>
          </cell>
        </row>
        <row r="4655">
          <cell r="C4655">
            <v>213678</v>
          </cell>
          <cell r="I4655">
            <v>12.797000000000001</v>
          </cell>
        </row>
        <row r="4656">
          <cell r="C4656">
            <v>213678</v>
          </cell>
          <cell r="I4656">
            <v>12.797000000000001</v>
          </cell>
        </row>
        <row r="4657">
          <cell r="C4657">
            <v>213679</v>
          </cell>
          <cell r="I4657">
            <v>15.695</v>
          </cell>
        </row>
        <row r="4658">
          <cell r="C4658">
            <v>213680</v>
          </cell>
          <cell r="I4658">
            <v>12.866</v>
          </cell>
        </row>
        <row r="4659">
          <cell r="C4659">
            <v>213681</v>
          </cell>
          <cell r="I4659">
            <v>12.930999999999999</v>
          </cell>
        </row>
        <row r="4660">
          <cell r="C4660">
            <v>213682</v>
          </cell>
          <cell r="I4660">
            <v>12.930999999999999</v>
          </cell>
        </row>
        <row r="4661">
          <cell r="C4661">
            <v>213683</v>
          </cell>
          <cell r="I4661">
            <v>12.721</v>
          </cell>
        </row>
        <row r="4662">
          <cell r="C4662">
            <v>213686</v>
          </cell>
          <cell r="I4662">
            <v>12.613</v>
          </cell>
        </row>
        <row r="4663">
          <cell r="C4663">
            <v>213687</v>
          </cell>
          <cell r="I4663">
            <v>10.090999999999999</v>
          </cell>
        </row>
        <row r="4664">
          <cell r="C4664">
            <v>213688</v>
          </cell>
          <cell r="I4664">
            <v>13.159000000000001</v>
          </cell>
        </row>
        <row r="4665">
          <cell r="C4665">
            <v>213690</v>
          </cell>
          <cell r="I4665">
            <v>177.46</v>
          </cell>
        </row>
        <row r="4666">
          <cell r="C4666">
            <v>213691</v>
          </cell>
          <cell r="I4666">
            <v>12.987</v>
          </cell>
        </row>
        <row r="4667">
          <cell r="C4667">
            <v>213692</v>
          </cell>
          <cell r="I4667">
            <v>13.218</v>
          </cell>
        </row>
        <row r="4668">
          <cell r="C4668">
            <v>213693</v>
          </cell>
          <cell r="I4668">
            <v>180.09</v>
          </cell>
        </row>
        <row r="4669">
          <cell r="C4669">
            <v>213694</v>
          </cell>
          <cell r="I4669">
            <v>12.875</v>
          </cell>
        </row>
        <row r="4670">
          <cell r="C4670">
            <v>213697</v>
          </cell>
          <cell r="I4670">
            <v>12.797000000000001</v>
          </cell>
        </row>
        <row r="4671">
          <cell r="C4671">
            <v>213699</v>
          </cell>
          <cell r="I4671">
            <v>12.853</v>
          </cell>
        </row>
        <row r="4672">
          <cell r="C4672">
            <v>213713</v>
          </cell>
          <cell r="I4672">
            <v>10.462999999999999</v>
          </cell>
        </row>
        <row r="4673">
          <cell r="C4673">
            <v>213715</v>
          </cell>
          <cell r="I4673">
            <v>10.583</v>
          </cell>
        </row>
        <row r="4674">
          <cell r="C4674">
            <v>213716</v>
          </cell>
          <cell r="I4674">
            <v>10.545999999999999</v>
          </cell>
        </row>
        <row r="4675">
          <cell r="C4675">
            <v>213718</v>
          </cell>
          <cell r="I4675">
            <v>176.25</v>
          </cell>
        </row>
        <row r="4676">
          <cell r="C4676">
            <v>213720</v>
          </cell>
          <cell r="I4676">
            <v>16.975999999999999</v>
          </cell>
        </row>
        <row r="4677">
          <cell r="C4677">
            <v>213720</v>
          </cell>
          <cell r="I4677">
            <v>16.975999999999999</v>
          </cell>
        </row>
        <row r="4678">
          <cell r="C4678">
            <v>213721</v>
          </cell>
          <cell r="I4678">
            <v>176.55</v>
          </cell>
        </row>
        <row r="4679">
          <cell r="C4679">
            <v>213722</v>
          </cell>
          <cell r="I4679">
            <v>848.79</v>
          </cell>
        </row>
        <row r="4680">
          <cell r="C4680">
            <v>213722</v>
          </cell>
          <cell r="I4680">
            <v>848.79</v>
          </cell>
        </row>
        <row r="4681">
          <cell r="C4681">
            <v>213723</v>
          </cell>
          <cell r="I4681">
            <v>13.456</v>
          </cell>
        </row>
        <row r="4682">
          <cell r="C4682">
            <v>213730</v>
          </cell>
          <cell r="I4682">
            <v>10.238</v>
          </cell>
        </row>
        <row r="4683">
          <cell r="C4683">
            <v>213736</v>
          </cell>
          <cell r="I4683">
            <v>10.612</v>
          </cell>
        </row>
        <row r="4684">
          <cell r="C4684">
            <v>213740</v>
          </cell>
          <cell r="I4684">
            <v>10.545999999999999</v>
          </cell>
        </row>
        <row r="4685">
          <cell r="C4685">
            <v>213748</v>
          </cell>
          <cell r="I4685">
            <v>10.5</v>
          </cell>
        </row>
        <row r="4686">
          <cell r="C4686">
            <v>213750</v>
          </cell>
          <cell r="I4686">
            <v>10.372</v>
          </cell>
        </row>
        <row r="4687">
          <cell r="C4687">
            <v>213751</v>
          </cell>
          <cell r="I4687">
            <v>10.417</v>
          </cell>
        </row>
        <row r="4688">
          <cell r="C4688">
            <v>213752</v>
          </cell>
          <cell r="I4688">
            <v>10.39</v>
          </cell>
        </row>
        <row r="4689">
          <cell r="C4689">
            <v>213753</v>
          </cell>
          <cell r="I4689">
            <v>10.574</v>
          </cell>
        </row>
        <row r="4690">
          <cell r="C4690">
            <v>213754</v>
          </cell>
          <cell r="I4690">
            <v>10.318</v>
          </cell>
        </row>
        <row r="4691">
          <cell r="C4691">
            <v>213755</v>
          </cell>
          <cell r="I4691">
            <v>10.444000000000001</v>
          </cell>
        </row>
        <row r="4692">
          <cell r="C4692">
            <v>213756</v>
          </cell>
          <cell r="I4692">
            <v>9.8000000000000007</v>
          </cell>
        </row>
        <row r="4693">
          <cell r="C4693">
            <v>213757</v>
          </cell>
          <cell r="I4693">
            <v>10.212</v>
          </cell>
        </row>
        <row r="4694">
          <cell r="C4694">
            <v>213758</v>
          </cell>
          <cell r="I4694">
            <v>9.8000000000000007</v>
          </cell>
        </row>
        <row r="4695">
          <cell r="C4695">
            <v>213759</v>
          </cell>
          <cell r="I4695">
            <v>11.21</v>
          </cell>
        </row>
        <row r="4696">
          <cell r="C4696">
            <v>213760</v>
          </cell>
          <cell r="I4696">
            <v>10.345000000000001</v>
          </cell>
        </row>
        <row r="4697">
          <cell r="C4697">
            <v>213761</v>
          </cell>
          <cell r="I4697">
            <v>10.345000000000001</v>
          </cell>
        </row>
        <row r="4698">
          <cell r="C4698">
            <v>213762</v>
          </cell>
          <cell r="I4698">
            <v>10.292999999999999</v>
          </cell>
        </row>
        <row r="4699">
          <cell r="C4699">
            <v>213763</v>
          </cell>
          <cell r="I4699">
            <v>10.574</v>
          </cell>
        </row>
        <row r="4700">
          <cell r="C4700">
            <v>213764</v>
          </cell>
          <cell r="I4700">
            <v>10.238</v>
          </cell>
        </row>
        <row r="4701">
          <cell r="C4701">
            <v>213764</v>
          </cell>
          <cell r="I4701">
            <v>10.238</v>
          </cell>
        </row>
        <row r="4702">
          <cell r="C4702">
            <v>213765</v>
          </cell>
          <cell r="I4702">
            <v>10.238</v>
          </cell>
        </row>
        <row r="4703">
          <cell r="C4703">
            <v>213766</v>
          </cell>
          <cell r="I4703">
            <v>10.574</v>
          </cell>
        </row>
        <row r="4704">
          <cell r="C4704">
            <v>213767</v>
          </cell>
          <cell r="I4704">
            <v>10.090999999999999</v>
          </cell>
        </row>
        <row r="4705">
          <cell r="C4705">
            <v>213768</v>
          </cell>
          <cell r="I4705">
            <v>10.177</v>
          </cell>
        </row>
        <row r="4706">
          <cell r="C4706">
            <v>213769</v>
          </cell>
          <cell r="I4706">
            <v>10.167999999999999</v>
          </cell>
        </row>
        <row r="4707">
          <cell r="C4707">
            <v>213774</v>
          </cell>
          <cell r="I4707">
            <v>850.97</v>
          </cell>
        </row>
        <row r="4708">
          <cell r="C4708">
            <v>213775</v>
          </cell>
          <cell r="I4708">
            <v>11.004</v>
          </cell>
        </row>
        <row r="4709">
          <cell r="C4709">
            <v>213776</v>
          </cell>
          <cell r="I4709">
            <v>176.25</v>
          </cell>
        </row>
        <row r="4710">
          <cell r="C4710">
            <v>213777</v>
          </cell>
          <cell r="I4710">
            <v>10.167999999999999</v>
          </cell>
        </row>
        <row r="4711">
          <cell r="C4711">
            <v>213781</v>
          </cell>
          <cell r="I4711">
            <v>13.311999999999999</v>
          </cell>
        </row>
        <row r="4712">
          <cell r="C4712">
            <v>213782</v>
          </cell>
          <cell r="I4712">
            <v>12.785</v>
          </cell>
        </row>
        <row r="4713">
          <cell r="C4713">
            <v>213785</v>
          </cell>
          <cell r="I4713">
            <v>13.462</v>
          </cell>
        </row>
        <row r="4714">
          <cell r="C4714">
            <v>213786</v>
          </cell>
          <cell r="I4714">
            <v>10.167999999999999</v>
          </cell>
        </row>
        <row r="4715">
          <cell r="C4715">
            <v>213789</v>
          </cell>
          <cell r="I4715">
            <v>10.167999999999999</v>
          </cell>
        </row>
        <row r="4716">
          <cell r="C4716">
            <v>213789</v>
          </cell>
          <cell r="I4716">
            <v>10.167999999999999</v>
          </cell>
        </row>
        <row r="4717">
          <cell r="C4717">
            <v>213790</v>
          </cell>
          <cell r="I4717">
            <v>12.71</v>
          </cell>
        </row>
        <row r="4718">
          <cell r="C4718">
            <v>213790</v>
          </cell>
          <cell r="I4718">
            <v>12.71</v>
          </cell>
        </row>
        <row r="4719">
          <cell r="C4719">
            <v>213799</v>
          </cell>
          <cell r="I4719">
            <v>10.220000000000001</v>
          </cell>
        </row>
        <row r="4720">
          <cell r="C4720">
            <v>213800</v>
          </cell>
          <cell r="I4720">
            <v>12.776</v>
          </cell>
        </row>
        <row r="4721">
          <cell r="C4721">
            <v>213800</v>
          </cell>
          <cell r="I4721">
            <v>12.776</v>
          </cell>
        </row>
        <row r="4722">
          <cell r="C4722">
            <v>213804</v>
          </cell>
          <cell r="I4722">
            <v>10.177</v>
          </cell>
        </row>
        <row r="4723">
          <cell r="C4723">
            <v>213814</v>
          </cell>
          <cell r="I4723">
            <v>10.082000000000001</v>
          </cell>
        </row>
        <row r="4724">
          <cell r="C4724">
            <v>213818</v>
          </cell>
          <cell r="I4724">
            <v>10.167999999999999</v>
          </cell>
        </row>
        <row r="4725">
          <cell r="C4725">
            <v>213818</v>
          </cell>
          <cell r="I4725">
            <v>10.167999999999999</v>
          </cell>
        </row>
        <row r="4726">
          <cell r="C4726">
            <v>213819</v>
          </cell>
          <cell r="I4726">
            <v>12.71</v>
          </cell>
        </row>
        <row r="4727">
          <cell r="C4727">
            <v>213819</v>
          </cell>
          <cell r="I4727">
            <v>12.71</v>
          </cell>
        </row>
        <row r="4728">
          <cell r="C4728">
            <v>213821</v>
          </cell>
          <cell r="I4728">
            <v>10.185</v>
          </cell>
        </row>
        <row r="4729">
          <cell r="C4729">
            <v>213823</v>
          </cell>
          <cell r="I4729">
            <v>6.2779999999999996</v>
          </cell>
        </row>
        <row r="4730">
          <cell r="C4730">
            <v>213824</v>
          </cell>
          <cell r="I4730">
            <v>8.3710000000000004</v>
          </cell>
        </row>
        <row r="4731">
          <cell r="C4731">
            <v>213825</v>
          </cell>
          <cell r="I4731">
            <v>6.42</v>
          </cell>
        </row>
        <row r="4732">
          <cell r="C4732">
            <v>213826</v>
          </cell>
          <cell r="I4732">
            <v>10.151</v>
          </cell>
        </row>
        <row r="4733">
          <cell r="C4733">
            <v>213827</v>
          </cell>
          <cell r="I4733">
            <v>10.574</v>
          </cell>
        </row>
        <row r="4734">
          <cell r="C4734">
            <v>213830</v>
          </cell>
          <cell r="I4734">
            <v>10.057</v>
          </cell>
        </row>
        <row r="4735">
          <cell r="C4735">
            <v>213833</v>
          </cell>
          <cell r="I4735">
            <v>12.571</v>
          </cell>
        </row>
        <row r="4736">
          <cell r="C4736">
            <v>213835</v>
          </cell>
          <cell r="I4736">
            <v>12.71</v>
          </cell>
        </row>
        <row r="4737">
          <cell r="C4737">
            <v>213836</v>
          </cell>
          <cell r="I4737">
            <v>10.167999999999999</v>
          </cell>
        </row>
        <row r="4738">
          <cell r="C4738">
            <v>213837</v>
          </cell>
          <cell r="I4738">
            <v>6.8959999999999999</v>
          </cell>
        </row>
        <row r="4739">
          <cell r="C4739">
            <v>213840</v>
          </cell>
          <cell r="I4739">
            <v>50.84</v>
          </cell>
        </row>
        <row r="4740">
          <cell r="C4740">
            <v>213842</v>
          </cell>
          <cell r="I4740">
            <v>10.247</v>
          </cell>
        </row>
        <row r="4741">
          <cell r="C4741">
            <v>213845</v>
          </cell>
          <cell r="I4741">
            <v>10.545999999999999</v>
          </cell>
        </row>
        <row r="4742">
          <cell r="C4742">
            <v>213846</v>
          </cell>
          <cell r="I4742">
            <v>10.462999999999999</v>
          </cell>
        </row>
        <row r="4743">
          <cell r="C4743">
            <v>213848</v>
          </cell>
          <cell r="I4743">
            <v>10.151</v>
          </cell>
        </row>
        <row r="4744">
          <cell r="C4744">
            <v>213855</v>
          </cell>
          <cell r="I4744">
            <v>12.765000000000001</v>
          </cell>
        </row>
        <row r="4745">
          <cell r="C4745">
            <v>213857</v>
          </cell>
          <cell r="I4745">
            <v>176.4</v>
          </cell>
        </row>
        <row r="4746">
          <cell r="C4746">
            <v>213861</v>
          </cell>
          <cell r="I4746">
            <v>10.212</v>
          </cell>
        </row>
        <row r="4747">
          <cell r="C4747">
            <v>213862</v>
          </cell>
          <cell r="I4747">
            <v>10.426</v>
          </cell>
        </row>
        <row r="4748">
          <cell r="C4748">
            <v>213863</v>
          </cell>
          <cell r="I4748">
            <v>10.688000000000001</v>
          </cell>
        </row>
        <row r="4749">
          <cell r="C4749">
            <v>213868</v>
          </cell>
          <cell r="I4749">
            <v>12.582000000000001</v>
          </cell>
        </row>
        <row r="4750">
          <cell r="C4750">
            <v>213870</v>
          </cell>
          <cell r="I4750">
            <v>10.785</v>
          </cell>
        </row>
        <row r="4751">
          <cell r="C4751">
            <v>213871</v>
          </cell>
          <cell r="I4751">
            <v>10.583</v>
          </cell>
        </row>
        <row r="4752">
          <cell r="C4752">
            <v>213872</v>
          </cell>
          <cell r="I4752">
            <v>10.282</v>
          </cell>
        </row>
        <row r="4753">
          <cell r="C4753">
            <v>213873</v>
          </cell>
          <cell r="I4753">
            <v>10.202999999999999</v>
          </cell>
        </row>
        <row r="4754">
          <cell r="C4754">
            <v>213874</v>
          </cell>
          <cell r="I4754">
            <v>13.101000000000001</v>
          </cell>
        </row>
        <row r="4755">
          <cell r="C4755">
            <v>213875</v>
          </cell>
          <cell r="I4755">
            <v>10.481</v>
          </cell>
        </row>
        <row r="4756">
          <cell r="C4756">
            <v>213875</v>
          </cell>
          <cell r="I4756">
            <v>10.481</v>
          </cell>
        </row>
        <row r="4757">
          <cell r="C4757">
            <v>213876</v>
          </cell>
          <cell r="I4757">
            <v>10.151</v>
          </cell>
        </row>
        <row r="4758">
          <cell r="C4758">
            <v>213888</v>
          </cell>
          <cell r="I4758">
            <v>10.167999999999999</v>
          </cell>
        </row>
        <row r="4759">
          <cell r="C4759">
            <v>213894</v>
          </cell>
          <cell r="I4759">
            <v>12.71</v>
          </cell>
        </row>
        <row r="4760">
          <cell r="C4760">
            <v>213897</v>
          </cell>
          <cell r="I4760">
            <v>10.238</v>
          </cell>
        </row>
        <row r="4761">
          <cell r="C4761">
            <v>213898</v>
          </cell>
          <cell r="I4761">
            <v>10.220000000000001</v>
          </cell>
        </row>
        <row r="4762">
          <cell r="C4762">
            <v>213899</v>
          </cell>
          <cell r="I4762">
            <v>10.574</v>
          </cell>
        </row>
        <row r="4763">
          <cell r="C4763">
            <v>213905</v>
          </cell>
          <cell r="I4763">
            <v>10.167999999999999</v>
          </cell>
        </row>
        <row r="4764">
          <cell r="C4764">
            <v>213913</v>
          </cell>
          <cell r="I4764">
            <v>12.797000000000001</v>
          </cell>
        </row>
        <row r="4765">
          <cell r="C4765">
            <v>213917</v>
          </cell>
          <cell r="I4765">
            <v>12.797000000000001</v>
          </cell>
        </row>
        <row r="4766">
          <cell r="C4766">
            <v>213920</v>
          </cell>
          <cell r="I4766">
            <v>12.71</v>
          </cell>
        </row>
        <row r="4767">
          <cell r="C4767">
            <v>213922</v>
          </cell>
          <cell r="I4767">
            <v>12.71</v>
          </cell>
        </row>
        <row r="4768">
          <cell r="C4768">
            <v>213931</v>
          </cell>
          <cell r="I4768">
            <v>10.167999999999999</v>
          </cell>
        </row>
        <row r="4769">
          <cell r="C4769">
            <v>213932</v>
          </cell>
          <cell r="I4769">
            <v>12.71</v>
          </cell>
        </row>
        <row r="4770">
          <cell r="C4770">
            <v>213933</v>
          </cell>
          <cell r="I4770">
            <v>10.220000000000001</v>
          </cell>
        </row>
        <row r="4771">
          <cell r="C4771">
            <v>213935</v>
          </cell>
          <cell r="I4771">
            <v>12.776</v>
          </cell>
        </row>
        <row r="4772">
          <cell r="C4772">
            <v>213937</v>
          </cell>
          <cell r="I4772">
            <v>10.263999999999999</v>
          </cell>
        </row>
        <row r="4773">
          <cell r="C4773">
            <v>213942</v>
          </cell>
          <cell r="I4773">
            <v>10.462999999999999</v>
          </cell>
        </row>
        <row r="4774">
          <cell r="C4774">
            <v>213944</v>
          </cell>
          <cell r="I4774">
            <v>10.472</v>
          </cell>
        </row>
        <row r="4775">
          <cell r="C4775">
            <v>213946</v>
          </cell>
          <cell r="I4775">
            <v>10.462999999999999</v>
          </cell>
        </row>
        <row r="4776">
          <cell r="C4776">
            <v>213947</v>
          </cell>
          <cell r="I4776">
            <v>10.151</v>
          </cell>
        </row>
        <row r="4777">
          <cell r="C4777">
            <v>213948</v>
          </cell>
          <cell r="I4777">
            <v>10.151</v>
          </cell>
        </row>
        <row r="4778">
          <cell r="C4778">
            <v>213949</v>
          </cell>
          <cell r="I4778">
            <v>10.247</v>
          </cell>
        </row>
        <row r="4779">
          <cell r="C4779">
            <v>213950</v>
          </cell>
          <cell r="I4779">
            <v>10.247</v>
          </cell>
        </row>
        <row r="4780">
          <cell r="C4780">
            <v>213951</v>
          </cell>
          <cell r="I4780">
            <v>10.462999999999999</v>
          </cell>
        </row>
        <row r="4781">
          <cell r="C4781">
            <v>213952</v>
          </cell>
          <cell r="I4781">
            <v>10.555</v>
          </cell>
        </row>
        <row r="4782">
          <cell r="C4782">
            <v>213953</v>
          </cell>
          <cell r="I4782">
            <v>10.555</v>
          </cell>
        </row>
        <row r="4783">
          <cell r="C4783">
            <v>213954</v>
          </cell>
          <cell r="I4783">
            <v>10.537000000000001</v>
          </cell>
        </row>
        <row r="4784">
          <cell r="C4784">
            <v>213954</v>
          </cell>
          <cell r="I4784">
            <v>10.537000000000001</v>
          </cell>
        </row>
        <row r="4785">
          <cell r="C4785">
            <v>213956</v>
          </cell>
          <cell r="I4785">
            <v>10.545999999999999</v>
          </cell>
        </row>
        <row r="4786">
          <cell r="C4786">
            <v>213957</v>
          </cell>
          <cell r="I4786">
            <v>10.472</v>
          </cell>
        </row>
        <row r="4787">
          <cell r="C4787">
            <v>213958</v>
          </cell>
          <cell r="I4787">
            <v>10.472</v>
          </cell>
        </row>
        <row r="4788">
          <cell r="C4788">
            <v>213960</v>
          </cell>
          <cell r="I4788">
            <v>10.220000000000001</v>
          </cell>
        </row>
        <row r="4789">
          <cell r="C4789">
            <v>213960</v>
          </cell>
          <cell r="I4789">
            <v>10.220000000000001</v>
          </cell>
        </row>
        <row r="4790">
          <cell r="C4790">
            <v>213961</v>
          </cell>
          <cell r="I4790">
            <v>10.472</v>
          </cell>
        </row>
        <row r="4791">
          <cell r="C4791">
            <v>213962</v>
          </cell>
          <cell r="I4791">
            <v>10.785</v>
          </cell>
        </row>
        <row r="4792">
          <cell r="C4792">
            <v>213962</v>
          </cell>
          <cell r="I4792">
            <v>10.785</v>
          </cell>
        </row>
        <row r="4793">
          <cell r="C4793">
            <v>213963</v>
          </cell>
          <cell r="I4793">
            <v>7.0620000000000003</v>
          </cell>
        </row>
        <row r="4794">
          <cell r="C4794">
            <v>213964</v>
          </cell>
          <cell r="I4794">
            <v>7.0309999999999997</v>
          </cell>
        </row>
        <row r="4795">
          <cell r="C4795">
            <v>213964</v>
          </cell>
          <cell r="I4795">
            <v>7.0309999999999997</v>
          </cell>
        </row>
        <row r="4796">
          <cell r="C4796">
            <v>213965</v>
          </cell>
          <cell r="I4796">
            <v>6.9809999999999999</v>
          </cell>
        </row>
        <row r="4797">
          <cell r="C4797">
            <v>213966</v>
          </cell>
          <cell r="I4797">
            <v>6.6820000000000004</v>
          </cell>
        </row>
        <row r="4798">
          <cell r="C4798">
            <v>213967</v>
          </cell>
          <cell r="I4798">
            <v>6.6150000000000002</v>
          </cell>
        </row>
        <row r="4799">
          <cell r="C4799">
            <v>213968</v>
          </cell>
          <cell r="I4799">
            <v>6.577</v>
          </cell>
        </row>
        <row r="4800">
          <cell r="C4800">
            <v>213969</v>
          </cell>
          <cell r="I4800">
            <v>8.56</v>
          </cell>
        </row>
        <row r="4801">
          <cell r="C4801">
            <v>213970</v>
          </cell>
          <cell r="I4801">
            <v>8.3710000000000004</v>
          </cell>
        </row>
        <row r="4802">
          <cell r="C4802">
            <v>213971</v>
          </cell>
          <cell r="I4802">
            <v>10.141999999999999</v>
          </cell>
        </row>
        <row r="4803">
          <cell r="C4803">
            <v>213973</v>
          </cell>
          <cell r="I4803">
            <v>12.662000000000001</v>
          </cell>
        </row>
        <row r="4804">
          <cell r="C4804">
            <v>213974</v>
          </cell>
          <cell r="I4804">
            <v>10.381</v>
          </cell>
        </row>
        <row r="4805">
          <cell r="C4805">
            <v>213978</v>
          </cell>
          <cell r="I4805">
            <v>10.177</v>
          </cell>
        </row>
        <row r="4806">
          <cell r="C4806">
            <v>213979</v>
          </cell>
          <cell r="I4806">
            <v>12.721</v>
          </cell>
        </row>
        <row r="4807">
          <cell r="C4807">
            <v>213981</v>
          </cell>
          <cell r="I4807">
            <v>12.715999999999999</v>
          </cell>
        </row>
        <row r="4808">
          <cell r="C4808">
            <v>213983</v>
          </cell>
          <cell r="I4808">
            <v>10.472</v>
          </cell>
        </row>
        <row r="4809">
          <cell r="C4809">
            <v>213988</v>
          </cell>
          <cell r="I4809">
            <v>10.090999999999999</v>
          </cell>
        </row>
        <row r="4810">
          <cell r="C4810">
            <v>213988</v>
          </cell>
          <cell r="I4810">
            <v>10.090999999999999</v>
          </cell>
        </row>
        <row r="4811">
          <cell r="C4811">
            <v>213989</v>
          </cell>
          <cell r="I4811">
            <v>12.613</v>
          </cell>
        </row>
        <row r="4812">
          <cell r="C4812">
            <v>213989</v>
          </cell>
          <cell r="I4812">
            <v>12.613</v>
          </cell>
        </row>
        <row r="4813">
          <cell r="C4813">
            <v>213990</v>
          </cell>
          <cell r="I4813">
            <v>6.9139999999999997</v>
          </cell>
        </row>
        <row r="4814">
          <cell r="C4814">
            <v>213991</v>
          </cell>
          <cell r="I4814">
            <v>865.06</v>
          </cell>
        </row>
        <row r="4815">
          <cell r="C4815">
            <v>213992</v>
          </cell>
          <cell r="I4815">
            <v>12.613</v>
          </cell>
        </row>
        <row r="4816">
          <cell r="C4816">
            <v>213994</v>
          </cell>
          <cell r="I4816">
            <v>10.090999999999999</v>
          </cell>
        </row>
        <row r="4817">
          <cell r="C4817">
            <v>213995</v>
          </cell>
          <cell r="I4817">
            <v>12.976000000000001</v>
          </cell>
        </row>
        <row r="4818">
          <cell r="C4818">
            <v>213996</v>
          </cell>
          <cell r="I4818">
            <v>8.3879999999999999</v>
          </cell>
        </row>
        <row r="4819">
          <cell r="C4819">
            <v>213997</v>
          </cell>
          <cell r="I4819">
            <v>12.613</v>
          </cell>
        </row>
        <row r="4820">
          <cell r="C4820">
            <v>213997</v>
          </cell>
          <cell r="I4820">
            <v>12.613</v>
          </cell>
        </row>
        <row r="4821">
          <cell r="C4821">
            <v>213998</v>
          </cell>
          <cell r="I4821">
            <v>10.090999999999999</v>
          </cell>
        </row>
        <row r="4822">
          <cell r="C4822">
            <v>214002</v>
          </cell>
          <cell r="I4822">
            <v>10.765000000000001</v>
          </cell>
        </row>
        <row r="4823">
          <cell r="C4823">
            <v>214003</v>
          </cell>
          <cell r="I4823">
            <v>10.537000000000001</v>
          </cell>
        </row>
        <row r="4824">
          <cell r="C4824">
            <v>214004</v>
          </cell>
          <cell r="I4824">
            <v>10.177</v>
          </cell>
        </row>
        <row r="4825">
          <cell r="C4825">
            <v>214005</v>
          </cell>
          <cell r="I4825">
            <v>9.923</v>
          </cell>
        </row>
        <row r="4826">
          <cell r="C4826">
            <v>214008</v>
          </cell>
          <cell r="I4826">
            <v>12.721</v>
          </cell>
        </row>
        <row r="4827">
          <cell r="C4827">
            <v>214012</v>
          </cell>
          <cell r="I4827">
            <v>10.220000000000001</v>
          </cell>
        </row>
        <row r="4828">
          <cell r="C4828">
            <v>214013</v>
          </cell>
          <cell r="I4828">
            <v>50.753999999999998</v>
          </cell>
        </row>
        <row r="4829">
          <cell r="C4829">
            <v>214014</v>
          </cell>
          <cell r="I4829">
            <v>10.631</v>
          </cell>
        </row>
        <row r="4830">
          <cell r="C4830">
            <v>214015</v>
          </cell>
          <cell r="I4830">
            <v>10.678000000000001</v>
          </cell>
        </row>
        <row r="4831">
          <cell r="C4831">
            <v>214016</v>
          </cell>
          <cell r="I4831">
            <v>10.220000000000001</v>
          </cell>
        </row>
        <row r="4832">
          <cell r="C4832">
            <v>214018</v>
          </cell>
          <cell r="I4832">
            <v>177.15</v>
          </cell>
        </row>
        <row r="4833">
          <cell r="C4833">
            <v>214021</v>
          </cell>
          <cell r="I4833">
            <v>10.462999999999999</v>
          </cell>
        </row>
        <row r="4834">
          <cell r="C4834">
            <v>214022</v>
          </cell>
          <cell r="I4834">
            <v>12.808</v>
          </cell>
        </row>
        <row r="4835">
          <cell r="C4835">
            <v>214023</v>
          </cell>
          <cell r="I4835">
            <v>12.965</v>
          </cell>
        </row>
        <row r="4836">
          <cell r="C4836">
            <v>214024</v>
          </cell>
          <cell r="I4836">
            <v>10.082000000000001</v>
          </cell>
        </row>
        <row r="4837">
          <cell r="C4837">
            <v>214025</v>
          </cell>
          <cell r="I4837">
            <v>13.01</v>
          </cell>
        </row>
        <row r="4838">
          <cell r="C4838">
            <v>214026</v>
          </cell>
          <cell r="I4838">
            <v>11.327999999999999</v>
          </cell>
        </row>
        <row r="4839">
          <cell r="C4839">
            <v>214029</v>
          </cell>
          <cell r="I4839">
            <v>10.202999999999999</v>
          </cell>
        </row>
        <row r="4840">
          <cell r="C4840">
            <v>214030</v>
          </cell>
          <cell r="I4840">
            <v>10.202999999999999</v>
          </cell>
        </row>
        <row r="4841">
          <cell r="C4841">
            <v>214031</v>
          </cell>
          <cell r="I4841">
            <v>12.754</v>
          </cell>
        </row>
        <row r="4842">
          <cell r="C4842">
            <v>214032</v>
          </cell>
          <cell r="I4842">
            <v>10.933</v>
          </cell>
        </row>
        <row r="4843">
          <cell r="C4843">
            <v>214032</v>
          </cell>
          <cell r="I4843">
            <v>10.933</v>
          </cell>
        </row>
        <row r="4844">
          <cell r="C4844">
            <v>214039</v>
          </cell>
          <cell r="I4844">
            <v>12.791</v>
          </cell>
        </row>
        <row r="4845">
          <cell r="C4845">
            <v>214040</v>
          </cell>
          <cell r="I4845">
            <v>10.151</v>
          </cell>
        </row>
        <row r="4846">
          <cell r="C4846">
            <v>214042</v>
          </cell>
          <cell r="I4846">
            <v>10.202999999999999</v>
          </cell>
        </row>
        <row r="4847">
          <cell r="C4847">
            <v>214043</v>
          </cell>
          <cell r="I4847">
            <v>12.731999999999999</v>
          </cell>
        </row>
        <row r="4848">
          <cell r="C4848">
            <v>214044</v>
          </cell>
          <cell r="I4848">
            <v>12.776</v>
          </cell>
        </row>
        <row r="4849">
          <cell r="C4849">
            <v>214045</v>
          </cell>
          <cell r="I4849">
            <v>10.177</v>
          </cell>
        </row>
        <row r="4850">
          <cell r="C4850">
            <v>214071</v>
          </cell>
          <cell r="I4850">
            <v>17.835000000000001</v>
          </cell>
        </row>
        <row r="4851">
          <cell r="C4851">
            <v>214073</v>
          </cell>
          <cell r="I4851">
            <v>185.48</v>
          </cell>
        </row>
        <row r="4852">
          <cell r="C4852">
            <v>214074</v>
          </cell>
          <cell r="I4852">
            <v>50.710999999999999</v>
          </cell>
        </row>
        <row r="4853">
          <cell r="C4853">
            <v>214075</v>
          </cell>
          <cell r="I4853">
            <v>175.8</v>
          </cell>
        </row>
        <row r="4854">
          <cell r="C4854">
            <v>214076</v>
          </cell>
          <cell r="I4854">
            <v>17.561</v>
          </cell>
        </row>
        <row r="4855">
          <cell r="C4855">
            <v>214077</v>
          </cell>
          <cell r="I4855">
            <v>182.64</v>
          </cell>
        </row>
        <row r="4856">
          <cell r="C4856">
            <v>214078</v>
          </cell>
          <cell r="I4856">
            <v>17.686</v>
          </cell>
        </row>
        <row r="4857">
          <cell r="C4857">
            <v>214079</v>
          </cell>
          <cell r="I4857">
            <v>183.94</v>
          </cell>
        </row>
        <row r="4858">
          <cell r="C4858">
            <v>214081</v>
          </cell>
          <cell r="I4858">
            <v>184.26</v>
          </cell>
        </row>
        <row r="4859">
          <cell r="C4859">
            <v>214082</v>
          </cell>
          <cell r="I4859">
            <v>10.612</v>
          </cell>
        </row>
        <row r="4860">
          <cell r="C4860">
            <v>214083</v>
          </cell>
          <cell r="I4860">
            <v>10.612</v>
          </cell>
        </row>
        <row r="4861">
          <cell r="C4861">
            <v>214083</v>
          </cell>
          <cell r="I4861">
            <v>10.612</v>
          </cell>
        </row>
        <row r="4862">
          <cell r="C4862">
            <v>214084</v>
          </cell>
          <cell r="I4862">
            <v>17.093</v>
          </cell>
        </row>
        <row r="4863">
          <cell r="C4863">
            <v>214085</v>
          </cell>
          <cell r="I4863">
            <v>177.76</v>
          </cell>
        </row>
        <row r="4864">
          <cell r="C4864">
            <v>214086</v>
          </cell>
          <cell r="I4864">
            <v>10.785</v>
          </cell>
        </row>
        <row r="4865">
          <cell r="C4865">
            <v>214088</v>
          </cell>
          <cell r="I4865">
            <v>17.655000000000001</v>
          </cell>
        </row>
        <row r="4866">
          <cell r="C4866">
            <v>214090</v>
          </cell>
          <cell r="I4866">
            <v>183.61</v>
          </cell>
        </row>
        <row r="4867">
          <cell r="C4867">
            <v>214091</v>
          </cell>
          <cell r="I4867">
            <v>882.8</v>
          </cell>
        </row>
        <row r="4868">
          <cell r="C4868">
            <v>214093</v>
          </cell>
          <cell r="I4868">
            <v>17.974</v>
          </cell>
        </row>
        <row r="4869">
          <cell r="C4869">
            <v>214095</v>
          </cell>
          <cell r="I4869">
            <v>186.93</v>
          </cell>
        </row>
        <row r="4870">
          <cell r="C4870">
            <v>214097</v>
          </cell>
          <cell r="I4870">
            <v>185.26</v>
          </cell>
        </row>
        <row r="4871">
          <cell r="C4871">
            <v>214099</v>
          </cell>
          <cell r="I4871">
            <v>17.686</v>
          </cell>
        </row>
        <row r="4872">
          <cell r="C4872">
            <v>214100</v>
          </cell>
          <cell r="I4872">
            <v>53.058999999999997</v>
          </cell>
        </row>
        <row r="4873">
          <cell r="C4873">
            <v>214101</v>
          </cell>
          <cell r="I4873">
            <v>183.94</v>
          </cell>
        </row>
        <row r="4874">
          <cell r="C4874">
            <v>214103</v>
          </cell>
          <cell r="I4874">
            <v>176.85</v>
          </cell>
        </row>
        <row r="4875">
          <cell r="C4875">
            <v>214104</v>
          </cell>
          <cell r="I4875">
            <v>12.571</v>
          </cell>
        </row>
        <row r="4876">
          <cell r="C4876">
            <v>214107</v>
          </cell>
          <cell r="I4876">
            <v>10.39</v>
          </cell>
        </row>
        <row r="4877">
          <cell r="C4877">
            <v>214109</v>
          </cell>
          <cell r="I4877">
            <v>12.987</v>
          </cell>
        </row>
        <row r="4878">
          <cell r="C4878">
            <v>214109</v>
          </cell>
          <cell r="I4878">
            <v>12.987</v>
          </cell>
        </row>
        <row r="4879">
          <cell r="C4879">
            <v>214110</v>
          </cell>
          <cell r="I4879">
            <v>10.39</v>
          </cell>
        </row>
        <row r="4880">
          <cell r="C4880">
            <v>214112</v>
          </cell>
          <cell r="I4880">
            <v>10.39</v>
          </cell>
        </row>
        <row r="4881">
          <cell r="C4881">
            <v>214114</v>
          </cell>
          <cell r="I4881">
            <v>12.987</v>
          </cell>
        </row>
        <row r="4882">
          <cell r="C4882">
            <v>214121</v>
          </cell>
          <cell r="I4882">
            <v>12.987</v>
          </cell>
        </row>
        <row r="4883">
          <cell r="C4883">
            <v>214126</v>
          </cell>
          <cell r="I4883">
            <v>10.39</v>
          </cell>
        </row>
        <row r="4884">
          <cell r="C4884">
            <v>214131</v>
          </cell>
          <cell r="I4884">
            <v>12.776</v>
          </cell>
        </row>
        <row r="4885">
          <cell r="C4885">
            <v>214132</v>
          </cell>
          <cell r="I4885">
            <v>177.15</v>
          </cell>
        </row>
        <row r="4886">
          <cell r="C4886">
            <v>214133</v>
          </cell>
          <cell r="I4886">
            <v>52.917000000000002</v>
          </cell>
        </row>
        <row r="4887">
          <cell r="C4887">
            <v>214134</v>
          </cell>
          <cell r="I4887">
            <v>183.45</v>
          </cell>
        </row>
        <row r="4888">
          <cell r="C4888">
            <v>214134</v>
          </cell>
          <cell r="I4888">
            <v>183.45</v>
          </cell>
        </row>
        <row r="4889">
          <cell r="C4889">
            <v>214136</v>
          </cell>
          <cell r="I4889">
            <v>178.53</v>
          </cell>
        </row>
        <row r="4890">
          <cell r="C4890">
            <v>214137</v>
          </cell>
          <cell r="I4890">
            <v>187.1</v>
          </cell>
        </row>
        <row r="4891">
          <cell r="C4891">
            <v>214138</v>
          </cell>
          <cell r="I4891">
            <v>17.093</v>
          </cell>
        </row>
        <row r="4892">
          <cell r="C4892">
            <v>214139</v>
          </cell>
          <cell r="I4892">
            <v>177.76</v>
          </cell>
        </row>
        <row r="4893">
          <cell r="C4893">
            <v>214140</v>
          </cell>
          <cell r="I4893">
            <v>854.63</v>
          </cell>
        </row>
        <row r="4894">
          <cell r="C4894">
            <v>214144</v>
          </cell>
          <cell r="I4894">
            <v>10.717000000000001</v>
          </cell>
        </row>
        <row r="4895">
          <cell r="C4895">
            <v>214145</v>
          </cell>
          <cell r="I4895">
            <v>10.372</v>
          </cell>
        </row>
        <row r="4896">
          <cell r="C4896">
            <v>214145</v>
          </cell>
          <cell r="I4896">
            <v>10.372</v>
          </cell>
        </row>
        <row r="4897">
          <cell r="C4897">
            <v>214146</v>
          </cell>
          <cell r="I4897">
            <v>17.286000000000001</v>
          </cell>
        </row>
        <row r="4898">
          <cell r="C4898">
            <v>214146</v>
          </cell>
          <cell r="I4898">
            <v>17.286000000000001</v>
          </cell>
        </row>
        <row r="4899">
          <cell r="C4899">
            <v>214147</v>
          </cell>
          <cell r="I4899">
            <v>51.857999999999997</v>
          </cell>
        </row>
        <row r="4900">
          <cell r="C4900">
            <v>214148</v>
          </cell>
          <cell r="I4900">
            <v>179.77</v>
          </cell>
        </row>
        <row r="4901">
          <cell r="C4901">
            <v>214149</v>
          </cell>
          <cell r="I4901">
            <v>17.122</v>
          </cell>
        </row>
        <row r="4902">
          <cell r="C4902">
            <v>214150</v>
          </cell>
          <cell r="I4902">
            <v>178.07</v>
          </cell>
        </row>
        <row r="4903">
          <cell r="C4903">
            <v>214151</v>
          </cell>
          <cell r="I4903">
            <v>899.53</v>
          </cell>
        </row>
        <row r="4904">
          <cell r="C4904">
            <v>214154</v>
          </cell>
          <cell r="I4904">
            <v>17.561</v>
          </cell>
        </row>
        <row r="4905">
          <cell r="C4905">
            <v>214155</v>
          </cell>
          <cell r="I4905">
            <v>182.64</v>
          </cell>
        </row>
        <row r="4906">
          <cell r="C4906">
            <v>214170</v>
          </cell>
          <cell r="I4906">
            <v>175.05</v>
          </cell>
        </row>
        <row r="4907">
          <cell r="C4907">
            <v>214174</v>
          </cell>
          <cell r="I4907">
            <v>10.108000000000001</v>
          </cell>
        </row>
        <row r="4908">
          <cell r="C4908">
            <v>214174</v>
          </cell>
          <cell r="I4908">
            <v>10.108000000000001</v>
          </cell>
        </row>
        <row r="4909">
          <cell r="C4909">
            <v>214175</v>
          </cell>
          <cell r="I4909">
            <v>8.625</v>
          </cell>
        </row>
        <row r="4910">
          <cell r="C4910">
            <v>214184</v>
          </cell>
          <cell r="I4910">
            <v>16.048999999999999</v>
          </cell>
        </row>
        <row r="4911">
          <cell r="C4911">
            <v>214188</v>
          </cell>
          <cell r="I4911">
            <v>12.89</v>
          </cell>
        </row>
        <row r="4912">
          <cell r="C4912">
            <v>214191</v>
          </cell>
          <cell r="I4912">
            <v>10.202999999999999</v>
          </cell>
        </row>
        <row r="4913">
          <cell r="C4913">
            <v>214195</v>
          </cell>
          <cell r="I4913">
            <v>179.24</v>
          </cell>
        </row>
        <row r="4914">
          <cell r="C4914">
            <v>214197</v>
          </cell>
          <cell r="I4914">
            <v>10.177</v>
          </cell>
        </row>
        <row r="4915">
          <cell r="C4915">
            <v>214204</v>
          </cell>
          <cell r="I4915">
            <v>10.202999999999999</v>
          </cell>
        </row>
        <row r="4916">
          <cell r="C4916">
            <v>214205</v>
          </cell>
          <cell r="I4916">
            <v>12.754</v>
          </cell>
        </row>
        <row r="4917">
          <cell r="C4917">
            <v>214207</v>
          </cell>
          <cell r="I4917">
            <v>10.417</v>
          </cell>
        </row>
        <row r="4918">
          <cell r="C4918">
            <v>214208</v>
          </cell>
          <cell r="I4918">
            <v>10.308999999999999</v>
          </cell>
        </row>
        <row r="4919">
          <cell r="C4919">
            <v>214210</v>
          </cell>
          <cell r="I4919">
            <v>12.571</v>
          </cell>
        </row>
        <row r="4920">
          <cell r="C4920">
            <v>214225</v>
          </cell>
          <cell r="I4920">
            <v>12.613</v>
          </cell>
        </row>
        <row r="4921">
          <cell r="C4921">
            <v>214225</v>
          </cell>
          <cell r="I4921">
            <v>12.613</v>
          </cell>
        </row>
        <row r="4922">
          <cell r="C4922">
            <v>214226</v>
          </cell>
          <cell r="I4922">
            <v>12.613</v>
          </cell>
        </row>
        <row r="4923">
          <cell r="C4923">
            <v>214228</v>
          </cell>
          <cell r="I4923">
            <v>173.63</v>
          </cell>
        </row>
        <row r="4924">
          <cell r="C4924">
            <v>214228</v>
          </cell>
          <cell r="I4924">
            <v>173.63</v>
          </cell>
        </row>
        <row r="4925">
          <cell r="C4925">
            <v>214228</v>
          </cell>
          <cell r="I4925">
            <v>173.63</v>
          </cell>
        </row>
        <row r="4926">
          <cell r="C4926">
            <v>214229</v>
          </cell>
          <cell r="I4926">
            <v>12.521000000000001</v>
          </cell>
        </row>
        <row r="4927">
          <cell r="C4927">
            <v>214238</v>
          </cell>
          <cell r="I4927">
            <v>12.754</v>
          </cell>
        </row>
        <row r="4928">
          <cell r="C4928">
            <v>214240</v>
          </cell>
          <cell r="I4928">
            <v>176.85</v>
          </cell>
        </row>
        <row r="4929">
          <cell r="C4929">
            <v>214241</v>
          </cell>
          <cell r="I4929">
            <v>12.754</v>
          </cell>
        </row>
        <row r="4930">
          <cell r="C4930">
            <v>214242</v>
          </cell>
          <cell r="I4930">
            <v>180.56</v>
          </cell>
        </row>
        <row r="4931">
          <cell r="C4931">
            <v>214243</v>
          </cell>
          <cell r="I4931">
            <v>13.021000000000001</v>
          </cell>
        </row>
        <row r="4932">
          <cell r="C4932">
            <v>214244</v>
          </cell>
          <cell r="I4932">
            <v>10.247</v>
          </cell>
        </row>
        <row r="4933">
          <cell r="C4933">
            <v>214245</v>
          </cell>
          <cell r="I4933">
            <v>10.247</v>
          </cell>
        </row>
        <row r="4934">
          <cell r="C4934">
            <v>214246</v>
          </cell>
          <cell r="I4934">
            <v>51.234000000000002</v>
          </cell>
        </row>
        <row r="4935">
          <cell r="C4935">
            <v>214261</v>
          </cell>
          <cell r="I4935">
            <v>12.797000000000001</v>
          </cell>
        </row>
        <row r="4936">
          <cell r="C4936">
            <v>214262</v>
          </cell>
          <cell r="I4936">
            <v>13.228999999999999</v>
          </cell>
        </row>
        <row r="4937">
          <cell r="C4937">
            <v>214263</v>
          </cell>
          <cell r="I4937">
            <v>12.864000000000001</v>
          </cell>
        </row>
        <row r="4938">
          <cell r="C4938">
            <v>214266</v>
          </cell>
          <cell r="I4938">
            <v>13.055</v>
          </cell>
        </row>
        <row r="4939">
          <cell r="C4939">
            <v>214267</v>
          </cell>
          <cell r="I4939">
            <v>13.3</v>
          </cell>
        </row>
        <row r="4940">
          <cell r="C4940">
            <v>214277</v>
          </cell>
          <cell r="I4940">
            <v>12.836</v>
          </cell>
        </row>
        <row r="4941">
          <cell r="C4941">
            <v>214279</v>
          </cell>
          <cell r="I4941">
            <v>12.871</v>
          </cell>
        </row>
        <row r="4942">
          <cell r="C4942">
            <v>214291</v>
          </cell>
          <cell r="I4942">
            <v>12.731999999999999</v>
          </cell>
        </row>
        <row r="4943">
          <cell r="C4943">
            <v>214294</v>
          </cell>
          <cell r="I4943">
            <v>12.785</v>
          </cell>
        </row>
        <row r="4944">
          <cell r="C4944">
            <v>214295</v>
          </cell>
          <cell r="I4944">
            <v>15.981</v>
          </cell>
        </row>
        <row r="4945">
          <cell r="C4945">
            <v>214296</v>
          </cell>
          <cell r="I4945">
            <v>13.616</v>
          </cell>
        </row>
        <row r="4946">
          <cell r="C4946">
            <v>214307</v>
          </cell>
          <cell r="I4946">
            <v>51.101999999999997</v>
          </cell>
        </row>
        <row r="4947">
          <cell r="C4947">
            <v>214312</v>
          </cell>
          <cell r="I4947">
            <v>174.46</v>
          </cell>
        </row>
        <row r="4948">
          <cell r="C4948">
            <v>214313</v>
          </cell>
          <cell r="I4948">
            <v>10.065</v>
          </cell>
        </row>
        <row r="4949">
          <cell r="C4949">
            <v>214315</v>
          </cell>
          <cell r="I4949">
            <v>12.656000000000001</v>
          </cell>
        </row>
        <row r="4950">
          <cell r="C4950">
            <v>214316</v>
          </cell>
          <cell r="I4950">
            <v>10.125</v>
          </cell>
        </row>
        <row r="4951">
          <cell r="C4951">
            <v>214319</v>
          </cell>
          <cell r="I4951">
            <v>176.25</v>
          </cell>
        </row>
        <row r="4952">
          <cell r="C4952">
            <v>214333</v>
          </cell>
          <cell r="I4952">
            <v>10.372</v>
          </cell>
        </row>
        <row r="4953">
          <cell r="C4953">
            <v>214342</v>
          </cell>
          <cell r="I4953">
            <v>10.057</v>
          </cell>
        </row>
        <row r="4954">
          <cell r="C4954">
            <v>214343</v>
          </cell>
          <cell r="I4954">
            <v>12.571</v>
          </cell>
        </row>
        <row r="4955">
          <cell r="C4955">
            <v>214344</v>
          </cell>
          <cell r="I4955">
            <v>10.108000000000001</v>
          </cell>
        </row>
        <row r="4956">
          <cell r="C4956">
            <v>214345</v>
          </cell>
          <cell r="I4956">
            <v>12.635</v>
          </cell>
        </row>
        <row r="4957">
          <cell r="C4957">
            <v>214346</v>
          </cell>
          <cell r="I4957">
            <v>10.39</v>
          </cell>
        </row>
        <row r="4958">
          <cell r="C4958">
            <v>214353</v>
          </cell>
          <cell r="I4958">
            <v>12.71</v>
          </cell>
        </row>
        <row r="4959">
          <cell r="C4959">
            <v>214376</v>
          </cell>
          <cell r="I4959">
            <v>208.83</v>
          </cell>
        </row>
        <row r="4960">
          <cell r="C4960">
            <v>214376</v>
          </cell>
          <cell r="I4960">
            <v>208.83</v>
          </cell>
        </row>
        <row r="4961">
          <cell r="C4961">
            <v>214725</v>
          </cell>
          <cell r="I4961">
            <v>932</v>
          </cell>
        </row>
        <row r="4962">
          <cell r="C4962">
            <v>214725</v>
          </cell>
          <cell r="I4962">
            <v>932</v>
          </cell>
        </row>
        <row r="4963">
          <cell r="C4963">
            <v>214726</v>
          </cell>
          <cell r="I4963">
            <v>962.7</v>
          </cell>
        </row>
        <row r="4964">
          <cell r="C4964">
            <v>214726</v>
          </cell>
          <cell r="I4964">
            <v>962.7</v>
          </cell>
        </row>
        <row r="4965">
          <cell r="C4965">
            <v>214727</v>
          </cell>
          <cell r="I4965">
            <v>912</v>
          </cell>
        </row>
        <row r="4966">
          <cell r="C4966">
            <v>214727</v>
          </cell>
          <cell r="I4966">
            <v>912</v>
          </cell>
        </row>
        <row r="4967">
          <cell r="C4967">
            <v>214742</v>
          </cell>
          <cell r="I4967">
            <v>1</v>
          </cell>
        </row>
        <row r="4968">
          <cell r="C4968">
            <v>214743</v>
          </cell>
          <cell r="I4968">
            <v>177.22</v>
          </cell>
        </row>
        <row r="4969">
          <cell r="C4969">
            <v>214743</v>
          </cell>
          <cell r="I4969">
            <v>177.22</v>
          </cell>
        </row>
        <row r="4970">
          <cell r="C4970">
            <v>214745</v>
          </cell>
          <cell r="I4970">
            <v>15.34</v>
          </cell>
        </row>
        <row r="4971">
          <cell r="C4971">
            <v>214745</v>
          </cell>
          <cell r="I4971">
            <v>15.34</v>
          </cell>
        </row>
        <row r="4972">
          <cell r="C4972">
            <v>214747</v>
          </cell>
          <cell r="I4972">
            <v>17.04</v>
          </cell>
        </row>
        <row r="4973">
          <cell r="C4973">
            <v>214747</v>
          </cell>
          <cell r="I4973">
            <v>17.04</v>
          </cell>
        </row>
        <row r="4974">
          <cell r="C4974">
            <v>214748</v>
          </cell>
          <cell r="I4974">
            <v>12.78</v>
          </cell>
        </row>
        <row r="4975">
          <cell r="C4975">
            <v>214748</v>
          </cell>
          <cell r="I4975">
            <v>12.78</v>
          </cell>
        </row>
        <row r="4976">
          <cell r="C4976">
            <v>214749</v>
          </cell>
          <cell r="I4976">
            <v>1</v>
          </cell>
        </row>
        <row r="4977">
          <cell r="C4977">
            <v>214750</v>
          </cell>
          <cell r="I4977">
            <v>852</v>
          </cell>
        </row>
        <row r="4978">
          <cell r="C4978">
            <v>214750</v>
          </cell>
          <cell r="I4978">
            <v>852</v>
          </cell>
        </row>
        <row r="4979">
          <cell r="C4979">
            <v>214772</v>
          </cell>
          <cell r="I4979">
            <v>177.22</v>
          </cell>
        </row>
        <row r="4980">
          <cell r="C4980">
            <v>214772</v>
          </cell>
          <cell r="I4980">
            <v>177.22</v>
          </cell>
        </row>
        <row r="4981">
          <cell r="C4981">
            <v>215710</v>
          </cell>
          <cell r="I4981">
            <v>177.16</v>
          </cell>
        </row>
        <row r="4982">
          <cell r="C4982">
            <v>215725</v>
          </cell>
          <cell r="I4982">
            <v>177.63</v>
          </cell>
        </row>
        <row r="4983">
          <cell r="C4983">
            <v>215827</v>
          </cell>
          <cell r="I4983">
            <v>10.648</v>
          </cell>
        </row>
        <row r="4984">
          <cell r="C4984">
            <v>215831</v>
          </cell>
          <cell r="I4984">
            <v>179.16</v>
          </cell>
        </row>
        <row r="4985">
          <cell r="C4985">
            <v>215836</v>
          </cell>
          <cell r="I4985">
            <v>870.32</v>
          </cell>
        </row>
        <row r="4986">
          <cell r="C4986">
            <v>215871</v>
          </cell>
          <cell r="I4986">
            <v>17.32</v>
          </cell>
        </row>
        <row r="4987">
          <cell r="C4987">
            <v>215871</v>
          </cell>
          <cell r="I4987">
            <v>17.32</v>
          </cell>
        </row>
        <row r="4988">
          <cell r="C4988">
            <v>215878</v>
          </cell>
          <cell r="I4988">
            <v>5</v>
          </cell>
        </row>
        <row r="4989">
          <cell r="C4989">
            <v>215937</v>
          </cell>
          <cell r="I4989">
            <v>934</v>
          </cell>
        </row>
        <row r="4990">
          <cell r="C4990">
            <v>215937</v>
          </cell>
          <cell r="I4990">
            <v>934</v>
          </cell>
        </row>
        <row r="4991">
          <cell r="C4991">
            <v>215938</v>
          </cell>
          <cell r="I4991">
            <v>934</v>
          </cell>
        </row>
        <row r="4992">
          <cell r="C4992">
            <v>215938</v>
          </cell>
          <cell r="I4992">
            <v>934</v>
          </cell>
        </row>
        <row r="4993">
          <cell r="C4993">
            <v>215982</v>
          </cell>
          <cell r="I4993">
            <v>18</v>
          </cell>
        </row>
        <row r="4994">
          <cell r="C4994">
            <v>215983</v>
          </cell>
          <cell r="I4994">
            <v>180</v>
          </cell>
        </row>
        <row r="4995">
          <cell r="C4995">
            <v>216184</v>
          </cell>
          <cell r="I4995">
            <v>10.151</v>
          </cell>
        </row>
        <row r="4996">
          <cell r="C4996">
            <v>216186</v>
          </cell>
          <cell r="I4996">
            <v>10.082000000000001</v>
          </cell>
        </row>
        <row r="4997">
          <cell r="C4997">
            <v>216187</v>
          </cell>
          <cell r="I4997">
            <v>12.603</v>
          </cell>
        </row>
        <row r="4998">
          <cell r="C4998">
            <v>216188</v>
          </cell>
          <cell r="I4998">
            <v>9.9969999999999999</v>
          </cell>
        </row>
        <row r="4999">
          <cell r="C4999">
            <v>216189</v>
          </cell>
          <cell r="I4999">
            <v>12.497</v>
          </cell>
        </row>
        <row r="5000">
          <cell r="C5000">
            <v>216220</v>
          </cell>
          <cell r="I5000">
            <v>891.73</v>
          </cell>
        </row>
        <row r="5001">
          <cell r="C5001">
            <v>216220</v>
          </cell>
          <cell r="I5001">
            <v>891.73</v>
          </cell>
        </row>
        <row r="5002">
          <cell r="C5002">
            <v>216232</v>
          </cell>
          <cell r="I5002">
            <v>180</v>
          </cell>
        </row>
        <row r="5003">
          <cell r="C5003">
            <v>216232</v>
          </cell>
          <cell r="I5003">
            <v>180</v>
          </cell>
        </row>
        <row r="5004">
          <cell r="C5004">
            <v>216241</v>
          </cell>
          <cell r="I5004">
            <v>12.760999999999999</v>
          </cell>
        </row>
        <row r="5005">
          <cell r="C5005">
            <v>216242</v>
          </cell>
          <cell r="I5005">
            <v>13.031000000000001</v>
          </cell>
        </row>
        <row r="5006">
          <cell r="C5006">
            <v>216242</v>
          </cell>
          <cell r="I5006">
            <v>13.031000000000001</v>
          </cell>
        </row>
        <row r="5007">
          <cell r="C5007">
            <v>216243</v>
          </cell>
          <cell r="I5007">
            <v>12.536</v>
          </cell>
        </row>
        <row r="5008">
          <cell r="C5008">
            <v>216246</v>
          </cell>
          <cell r="I5008">
            <v>10.09</v>
          </cell>
        </row>
        <row r="5009">
          <cell r="C5009">
            <v>216247</v>
          </cell>
          <cell r="I5009">
            <v>10.029</v>
          </cell>
        </row>
        <row r="5010">
          <cell r="C5010">
            <v>216248</v>
          </cell>
          <cell r="I5010">
            <v>12.89</v>
          </cell>
        </row>
        <row r="5011">
          <cell r="C5011">
            <v>216251</v>
          </cell>
          <cell r="I5011">
            <v>12.624000000000001</v>
          </cell>
        </row>
        <row r="5012">
          <cell r="C5012">
            <v>216315</v>
          </cell>
          <cell r="I5012">
            <v>178.46</v>
          </cell>
        </row>
        <row r="5013">
          <cell r="C5013">
            <v>216320</v>
          </cell>
          <cell r="I5013">
            <v>173.68</v>
          </cell>
        </row>
        <row r="5014">
          <cell r="C5014">
            <v>216332</v>
          </cell>
          <cell r="I5014">
            <v>10.365</v>
          </cell>
        </row>
        <row r="5015">
          <cell r="C5015">
            <v>216348</v>
          </cell>
          <cell r="I5015">
            <v>10.38</v>
          </cell>
        </row>
        <row r="5016">
          <cell r="C5016">
            <v>216361</v>
          </cell>
          <cell r="I5016">
            <v>10.02</v>
          </cell>
        </row>
        <row r="5017">
          <cell r="C5017">
            <v>216361</v>
          </cell>
          <cell r="I5017">
            <v>10.02</v>
          </cell>
        </row>
        <row r="5018">
          <cell r="C5018">
            <v>216365</v>
          </cell>
          <cell r="I5018">
            <v>10.02</v>
          </cell>
        </row>
        <row r="5019">
          <cell r="C5019">
            <v>216382</v>
          </cell>
          <cell r="I5019">
            <v>10.673</v>
          </cell>
        </row>
        <row r="5020">
          <cell r="C5020">
            <v>216387</v>
          </cell>
          <cell r="I5020">
            <v>10.38</v>
          </cell>
        </row>
        <row r="5021">
          <cell r="C5021">
            <v>216387</v>
          </cell>
          <cell r="I5021">
            <v>10.38</v>
          </cell>
        </row>
        <row r="5022">
          <cell r="C5022">
            <v>216390</v>
          </cell>
          <cell r="I5022">
            <v>10.367000000000001</v>
          </cell>
        </row>
        <row r="5023">
          <cell r="C5023">
            <v>216391</v>
          </cell>
          <cell r="I5023">
            <v>10.38</v>
          </cell>
        </row>
        <row r="5024">
          <cell r="C5024">
            <v>216392</v>
          </cell>
          <cell r="I5024">
            <v>12.98</v>
          </cell>
        </row>
        <row r="5025">
          <cell r="C5025">
            <v>216410</v>
          </cell>
          <cell r="I5025">
            <v>13.29</v>
          </cell>
        </row>
        <row r="5026">
          <cell r="C5026">
            <v>216414</v>
          </cell>
          <cell r="I5026">
            <v>10.153</v>
          </cell>
        </row>
        <row r="5027">
          <cell r="C5027">
            <v>216418</v>
          </cell>
          <cell r="I5027">
            <v>10.15</v>
          </cell>
        </row>
        <row r="5028">
          <cell r="C5028">
            <v>216419</v>
          </cell>
          <cell r="I5028">
            <v>10.154999999999999</v>
          </cell>
        </row>
        <row r="5029">
          <cell r="C5029">
            <v>216430</v>
          </cell>
          <cell r="I5029">
            <v>10.02</v>
          </cell>
        </row>
        <row r="5030">
          <cell r="C5030">
            <v>216501</v>
          </cell>
          <cell r="I5030">
            <v>12.65</v>
          </cell>
        </row>
        <row r="5031">
          <cell r="C5031">
            <v>216693</v>
          </cell>
          <cell r="I5031">
            <v>16</v>
          </cell>
        </row>
        <row r="5032">
          <cell r="C5032">
            <v>216695</v>
          </cell>
          <cell r="I5032">
            <v>9.6</v>
          </cell>
        </row>
        <row r="5033">
          <cell r="C5033">
            <v>216845</v>
          </cell>
          <cell r="I5033">
            <v>13.675000000000001</v>
          </cell>
        </row>
        <row r="5034">
          <cell r="C5034">
            <v>216845</v>
          </cell>
          <cell r="I5034">
            <v>13.675000000000001</v>
          </cell>
        </row>
        <row r="5035">
          <cell r="C5035">
            <v>216846</v>
          </cell>
          <cell r="I5035">
            <v>15.385</v>
          </cell>
        </row>
        <row r="5036">
          <cell r="C5036">
            <v>216846</v>
          </cell>
          <cell r="I5036">
            <v>15.385</v>
          </cell>
        </row>
        <row r="5037">
          <cell r="C5037">
            <v>216847</v>
          </cell>
          <cell r="I5037">
            <v>17.04</v>
          </cell>
        </row>
        <row r="5038">
          <cell r="C5038">
            <v>216847</v>
          </cell>
          <cell r="I5038">
            <v>17.04</v>
          </cell>
        </row>
        <row r="5039">
          <cell r="C5039">
            <v>216848</v>
          </cell>
          <cell r="I5039">
            <v>12.81</v>
          </cell>
        </row>
        <row r="5040">
          <cell r="C5040">
            <v>216848</v>
          </cell>
          <cell r="I5040">
            <v>12.81</v>
          </cell>
        </row>
        <row r="5041">
          <cell r="C5041">
            <v>216849</v>
          </cell>
          <cell r="I5041">
            <v>177.21600000000001</v>
          </cell>
        </row>
        <row r="5042">
          <cell r="C5042">
            <v>216849</v>
          </cell>
          <cell r="I5042">
            <v>177.21600000000001</v>
          </cell>
        </row>
        <row r="5043">
          <cell r="C5043">
            <v>216849</v>
          </cell>
          <cell r="I5043">
            <v>177.21600000000001</v>
          </cell>
        </row>
        <row r="5044">
          <cell r="C5044">
            <v>216880</v>
          </cell>
          <cell r="I5044">
            <v>15.731999999999999</v>
          </cell>
        </row>
        <row r="5045">
          <cell r="C5045">
            <v>216880</v>
          </cell>
          <cell r="I5045">
            <v>15.731999999999999</v>
          </cell>
        </row>
        <row r="5046">
          <cell r="C5046">
            <v>216882</v>
          </cell>
          <cell r="I5046">
            <v>1</v>
          </cell>
        </row>
        <row r="5047">
          <cell r="C5047">
            <v>216883</v>
          </cell>
          <cell r="I5047">
            <v>13.14</v>
          </cell>
        </row>
        <row r="5048">
          <cell r="C5048">
            <v>216883</v>
          </cell>
          <cell r="I5048">
            <v>13.14</v>
          </cell>
        </row>
        <row r="5049">
          <cell r="C5049">
            <v>216884</v>
          </cell>
          <cell r="I5049">
            <v>10.584</v>
          </cell>
        </row>
        <row r="5050">
          <cell r="C5050">
            <v>216884</v>
          </cell>
          <cell r="I5050">
            <v>10.584</v>
          </cell>
        </row>
        <row r="5051">
          <cell r="C5051">
            <v>216885</v>
          </cell>
          <cell r="I5051">
            <v>15.587999999999999</v>
          </cell>
        </row>
        <row r="5052">
          <cell r="C5052">
            <v>216885</v>
          </cell>
          <cell r="I5052">
            <v>15.587999999999999</v>
          </cell>
        </row>
        <row r="5053">
          <cell r="C5053">
            <v>216886</v>
          </cell>
          <cell r="I5053">
            <v>15.768000000000001</v>
          </cell>
        </row>
        <row r="5054">
          <cell r="C5054">
            <v>216887</v>
          </cell>
          <cell r="I5054">
            <v>16.038</v>
          </cell>
        </row>
        <row r="5055">
          <cell r="C5055">
            <v>216887</v>
          </cell>
          <cell r="I5055">
            <v>16.038</v>
          </cell>
        </row>
        <row r="5056">
          <cell r="C5056">
            <v>216888</v>
          </cell>
          <cell r="I5056">
            <v>17.32</v>
          </cell>
        </row>
        <row r="5057">
          <cell r="C5057">
            <v>216888</v>
          </cell>
          <cell r="I5057">
            <v>17.32</v>
          </cell>
        </row>
        <row r="5058">
          <cell r="C5058">
            <v>216889</v>
          </cell>
          <cell r="I5058">
            <v>17.899999999999999</v>
          </cell>
        </row>
        <row r="5059">
          <cell r="C5059">
            <v>216890</v>
          </cell>
          <cell r="I5059">
            <v>10.224</v>
          </cell>
        </row>
        <row r="5060">
          <cell r="C5060">
            <v>216890</v>
          </cell>
          <cell r="I5060">
            <v>10.224</v>
          </cell>
        </row>
        <row r="5061">
          <cell r="C5061">
            <v>216891</v>
          </cell>
          <cell r="I5061">
            <v>10.608000000000001</v>
          </cell>
        </row>
        <row r="5062">
          <cell r="C5062">
            <v>216891</v>
          </cell>
          <cell r="I5062">
            <v>10.608000000000001</v>
          </cell>
        </row>
        <row r="5063">
          <cell r="C5063">
            <v>216892</v>
          </cell>
          <cell r="I5063">
            <v>10.608000000000001</v>
          </cell>
        </row>
        <row r="5064">
          <cell r="C5064">
            <v>216892</v>
          </cell>
          <cell r="I5064">
            <v>10.608000000000001</v>
          </cell>
        </row>
        <row r="5065">
          <cell r="C5065">
            <v>216893</v>
          </cell>
          <cell r="I5065">
            <v>13.26</v>
          </cell>
        </row>
        <row r="5066">
          <cell r="C5066">
            <v>216893</v>
          </cell>
          <cell r="I5066">
            <v>13.26</v>
          </cell>
        </row>
        <row r="5067">
          <cell r="C5067">
            <v>216894</v>
          </cell>
          <cell r="I5067">
            <v>13.26</v>
          </cell>
        </row>
        <row r="5068">
          <cell r="C5068">
            <v>216894</v>
          </cell>
          <cell r="I5068">
            <v>13.26</v>
          </cell>
        </row>
        <row r="5069">
          <cell r="C5069">
            <v>216895</v>
          </cell>
          <cell r="I5069">
            <v>8.4</v>
          </cell>
        </row>
        <row r="5070">
          <cell r="C5070">
            <v>216895</v>
          </cell>
          <cell r="I5070">
            <v>8.4</v>
          </cell>
        </row>
        <row r="5071">
          <cell r="C5071">
            <v>216896</v>
          </cell>
          <cell r="I5071">
            <v>8.48</v>
          </cell>
        </row>
        <row r="5072">
          <cell r="C5072">
            <v>216896</v>
          </cell>
          <cell r="I5072">
            <v>8.48</v>
          </cell>
        </row>
        <row r="5073">
          <cell r="C5073">
            <v>216897</v>
          </cell>
          <cell r="I5073">
            <v>8.4949999999999992</v>
          </cell>
        </row>
        <row r="5074">
          <cell r="C5074">
            <v>216897</v>
          </cell>
          <cell r="I5074">
            <v>8.4949999999999992</v>
          </cell>
        </row>
        <row r="5075">
          <cell r="C5075">
            <v>216898</v>
          </cell>
          <cell r="I5075">
            <v>10.488</v>
          </cell>
        </row>
        <row r="5076">
          <cell r="C5076">
            <v>216898</v>
          </cell>
          <cell r="I5076">
            <v>10.488</v>
          </cell>
        </row>
        <row r="5077">
          <cell r="C5077">
            <v>216899</v>
          </cell>
          <cell r="I5077">
            <v>10.512</v>
          </cell>
        </row>
        <row r="5078">
          <cell r="C5078">
            <v>216899</v>
          </cell>
          <cell r="I5078">
            <v>10.512</v>
          </cell>
        </row>
        <row r="5079">
          <cell r="C5079">
            <v>216900</v>
          </cell>
          <cell r="I5079">
            <v>17.52</v>
          </cell>
        </row>
        <row r="5080">
          <cell r="C5080">
            <v>216900</v>
          </cell>
          <cell r="I5080">
            <v>17.52</v>
          </cell>
        </row>
        <row r="5081">
          <cell r="C5081">
            <v>216901</v>
          </cell>
          <cell r="I5081">
            <v>15.768000000000001</v>
          </cell>
        </row>
        <row r="5082">
          <cell r="C5082">
            <v>216901</v>
          </cell>
          <cell r="I5082">
            <v>15.768000000000001</v>
          </cell>
        </row>
        <row r="5083">
          <cell r="C5083">
            <v>216902</v>
          </cell>
          <cell r="I5083">
            <v>17.52</v>
          </cell>
        </row>
        <row r="5084">
          <cell r="C5084">
            <v>216902</v>
          </cell>
          <cell r="I5084">
            <v>17.52</v>
          </cell>
        </row>
        <row r="5085">
          <cell r="C5085">
            <v>216903</v>
          </cell>
          <cell r="I5085">
            <v>10.512</v>
          </cell>
        </row>
        <row r="5086">
          <cell r="C5086">
            <v>216903</v>
          </cell>
          <cell r="I5086">
            <v>10.512</v>
          </cell>
        </row>
        <row r="5087">
          <cell r="C5087">
            <v>216904</v>
          </cell>
          <cell r="I5087">
            <v>13.14</v>
          </cell>
        </row>
        <row r="5088">
          <cell r="C5088">
            <v>216904</v>
          </cell>
          <cell r="I5088">
            <v>13.14</v>
          </cell>
        </row>
        <row r="5089">
          <cell r="C5089">
            <v>216905</v>
          </cell>
          <cell r="I5089">
            <v>17.5</v>
          </cell>
        </row>
        <row r="5090">
          <cell r="C5090">
            <v>216905</v>
          </cell>
          <cell r="I5090">
            <v>17.5</v>
          </cell>
        </row>
        <row r="5091">
          <cell r="C5091">
            <v>216906</v>
          </cell>
          <cell r="I5091">
            <v>10.5</v>
          </cell>
        </row>
        <row r="5092">
          <cell r="C5092">
            <v>216906</v>
          </cell>
          <cell r="I5092">
            <v>10.5</v>
          </cell>
        </row>
        <row r="5093">
          <cell r="C5093">
            <v>216907</v>
          </cell>
          <cell r="I5093">
            <v>21.875</v>
          </cell>
        </row>
        <row r="5094">
          <cell r="C5094">
            <v>216907</v>
          </cell>
          <cell r="I5094">
            <v>21.875</v>
          </cell>
        </row>
        <row r="5095">
          <cell r="C5095">
            <v>216908</v>
          </cell>
          <cell r="I5095">
            <v>10.5</v>
          </cell>
        </row>
        <row r="5096">
          <cell r="C5096">
            <v>216908</v>
          </cell>
          <cell r="I5096">
            <v>10.5</v>
          </cell>
        </row>
        <row r="5097">
          <cell r="C5097">
            <v>216909</v>
          </cell>
          <cell r="I5097">
            <v>13.125</v>
          </cell>
        </row>
        <row r="5098">
          <cell r="C5098">
            <v>216909</v>
          </cell>
          <cell r="I5098">
            <v>13.125</v>
          </cell>
        </row>
        <row r="5099">
          <cell r="C5099">
            <v>216911</v>
          </cell>
          <cell r="I5099">
            <v>10.224</v>
          </cell>
        </row>
        <row r="5100">
          <cell r="C5100">
            <v>216911</v>
          </cell>
          <cell r="I5100">
            <v>10.224</v>
          </cell>
        </row>
        <row r="5101">
          <cell r="C5101">
            <v>216912</v>
          </cell>
          <cell r="I5101">
            <v>12.36</v>
          </cell>
        </row>
        <row r="5102">
          <cell r="C5102">
            <v>216913</v>
          </cell>
          <cell r="I5102">
            <v>12.48</v>
          </cell>
        </row>
        <row r="5103">
          <cell r="C5103">
            <v>216914</v>
          </cell>
          <cell r="I5103">
            <v>10.224</v>
          </cell>
        </row>
        <row r="5104">
          <cell r="C5104">
            <v>216914</v>
          </cell>
          <cell r="I5104">
            <v>10.224</v>
          </cell>
        </row>
        <row r="5105">
          <cell r="C5105">
            <v>216915</v>
          </cell>
          <cell r="I5105">
            <v>10.5</v>
          </cell>
        </row>
        <row r="5106">
          <cell r="C5106">
            <v>216915</v>
          </cell>
          <cell r="I5106">
            <v>10.5</v>
          </cell>
        </row>
        <row r="5107">
          <cell r="C5107">
            <v>216916</v>
          </cell>
          <cell r="I5107">
            <v>13.14</v>
          </cell>
        </row>
        <row r="5108">
          <cell r="C5108">
            <v>216916</v>
          </cell>
          <cell r="I5108">
            <v>13.14</v>
          </cell>
        </row>
        <row r="5109">
          <cell r="C5109">
            <v>216917</v>
          </cell>
          <cell r="I5109">
            <v>10.596</v>
          </cell>
        </row>
        <row r="5110">
          <cell r="C5110">
            <v>216917</v>
          </cell>
          <cell r="I5110">
            <v>10.596</v>
          </cell>
        </row>
        <row r="5111">
          <cell r="C5111">
            <v>216919</v>
          </cell>
          <cell r="I5111">
            <v>10.391999999999999</v>
          </cell>
        </row>
        <row r="5112">
          <cell r="C5112">
            <v>216919</v>
          </cell>
          <cell r="I5112">
            <v>10.391999999999999</v>
          </cell>
        </row>
        <row r="5113">
          <cell r="C5113">
            <v>216920</v>
          </cell>
          <cell r="I5113">
            <v>10.224</v>
          </cell>
        </row>
        <row r="5114">
          <cell r="C5114">
            <v>216920</v>
          </cell>
          <cell r="I5114">
            <v>10.224</v>
          </cell>
        </row>
        <row r="5115">
          <cell r="C5115">
            <v>216920</v>
          </cell>
          <cell r="I5115">
            <v>10.224</v>
          </cell>
        </row>
        <row r="5116">
          <cell r="C5116">
            <v>216921</v>
          </cell>
          <cell r="I5116">
            <v>10.224</v>
          </cell>
        </row>
        <row r="5117">
          <cell r="C5117">
            <v>216921</v>
          </cell>
          <cell r="I5117">
            <v>10.224</v>
          </cell>
        </row>
        <row r="5118">
          <cell r="C5118">
            <v>216921</v>
          </cell>
          <cell r="I5118">
            <v>10.224</v>
          </cell>
        </row>
        <row r="5119">
          <cell r="C5119">
            <v>216923</v>
          </cell>
          <cell r="I5119">
            <v>12.708</v>
          </cell>
        </row>
        <row r="5120">
          <cell r="C5120">
            <v>216924</v>
          </cell>
          <cell r="I5120">
            <v>12.708</v>
          </cell>
        </row>
        <row r="5121">
          <cell r="C5121">
            <v>216925</v>
          </cell>
          <cell r="I5121">
            <v>872.8</v>
          </cell>
        </row>
        <row r="5122">
          <cell r="C5122">
            <v>216926</v>
          </cell>
          <cell r="I5122">
            <v>17.925999999999998</v>
          </cell>
        </row>
        <row r="5123">
          <cell r="C5123">
            <v>216926</v>
          </cell>
          <cell r="I5123">
            <v>17.925999999999998</v>
          </cell>
        </row>
        <row r="5124">
          <cell r="C5124">
            <v>216927</v>
          </cell>
          <cell r="I5124">
            <v>896.3</v>
          </cell>
        </row>
        <row r="5125">
          <cell r="C5125">
            <v>216927</v>
          </cell>
          <cell r="I5125">
            <v>896.3</v>
          </cell>
        </row>
        <row r="5126">
          <cell r="C5126">
            <v>216928</v>
          </cell>
          <cell r="I5126">
            <v>12.78</v>
          </cell>
        </row>
        <row r="5127">
          <cell r="C5127">
            <v>216928</v>
          </cell>
          <cell r="I5127">
            <v>12.78</v>
          </cell>
        </row>
        <row r="5128">
          <cell r="C5128">
            <v>216929</v>
          </cell>
          <cell r="I5128">
            <v>17.18</v>
          </cell>
        </row>
        <row r="5129">
          <cell r="C5129">
            <v>216929</v>
          </cell>
          <cell r="I5129">
            <v>17.18</v>
          </cell>
        </row>
        <row r="5130">
          <cell r="C5130">
            <v>216930</v>
          </cell>
          <cell r="I5130">
            <v>12.36</v>
          </cell>
        </row>
        <row r="5131">
          <cell r="C5131">
            <v>216931</v>
          </cell>
          <cell r="I5131">
            <v>12.36</v>
          </cell>
        </row>
        <row r="5132">
          <cell r="C5132">
            <v>216934</v>
          </cell>
          <cell r="I5132">
            <v>10.207000000000001</v>
          </cell>
        </row>
        <row r="5133">
          <cell r="C5133">
            <v>216934</v>
          </cell>
          <cell r="I5133">
            <v>10.207000000000001</v>
          </cell>
        </row>
        <row r="5134">
          <cell r="C5134">
            <v>216935</v>
          </cell>
          <cell r="I5134">
            <v>10.208</v>
          </cell>
        </row>
        <row r="5135">
          <cell r="C5135">
            <v>216935</v>
          </cell>
          <cell r="I5135">
            <v>10.208</v>
          </cell>
        </row>
        <row r="5136">
          <cell r="C5136">
            <v>216936</v>
          </cell>
          <cell r="I5136">
            <v>10.512</v>
          </cell>
        </row>
        <row r="5137">
          <cell r="C5137">
            <v>216936</v>
          </cell>
          <cell r="I5137">
            <v>10.512</v>
          </cell>
        </row>
        <row r="5138">
          <cell r="C5138">
            <v>216937</v>
          </cell>
          <cell r="I5138">
            <v>17.3</v>
          </cell>
        </row>
        <row r="5139">
          <cell r="C5139">
            <v>216937</v>
          </cell>
          <cell r="I5139">
            <v>17.3</v>
          </cell>
        </row>
        <row r="5140">
          <cell r="C5140">
            <v>216938</v>
          </cell>
          <cell r="I5140">
            <v>13.065</v>
          </cell>
        </row>
        <row r="5141">
          <cell r="C5141">
            <v>216938</v>
          </cell>
          <cell r="I5141">
            <v>13.065</v>
          </cell>
        </row>
        <row r="5142">
          <cell r="C5142">
            <v>216939</v>
          </cell>
          <cell r="I5142">
            <v>17.420000000000002</v>
          </cell>
        </row>
        <row r="5143">
          <cell r="C5143">
            <v>216939</v>
          </cell>
          <cell r="I5143">
            <v>17.420000000000002</v>
          </cell>
        </row>
        <row r="5144">
          <cell r="C5144">
            <v>216940</v>
          </cell>
          <cell r="I5144">
            <v>10.427</v>
          </cell>
        </row>
        <row r="5145">
          <cell r="C5145">
            <v>216940</v>
          </cell>
          <cell r="I5145">
            <v>10.427</v>
          </cell>
        </row>
        <row r="5146">
          <cell r="C5146">
            <v>216941</v>
          </cell>
          <cell r="I5146">
            <v>13.03</v>
          </cell>
        </row>
        <row r="5147">
          <cell r="C5147">
            <v>216941</v>
          </cell>
          <cell r="I5147">
            <v>13.03</v>
          </cell>
        </row>
        <row r="5148">
          <cell r="C5148">
            <v>216942</v>
          </cell>
          <cell r="I5148">
            <v>1</v>
          </cell>
        </row>
        <row r="5149">
          <cell r="C5149">
            <v>216943</v>
          </cell>
          <cell r="I5149">
            <v>21.65</v>
          </cell>
        </row>
        <row r="5150">
          <cell r="C5150">
            <v>216944</v>
          </cell>
          <cell r="I5150">
            <v>13.26</v>
          </cell>
        </row>
        <row r="5151">
          <cell r="C5151">
            <v>216944</v>
          </cell>
          <cell r="I5151">
            <v>13.26</v>
          </cell>
        </row>
        <row r="5152">
          <cell r="C5152">
            <v>216945</v>
          </cell>
          <cell r="I5152">
            <v>10.32</v>
          </cell>
        </row>
        <row r="5153">
          <cell r="C5153">
            <v>216945</v>
          </cell>
          <cell r="I5153">
            <v>10.32</v>
          </cell>
        </row>
        <row r="5154">
          <cell r="C5154">
            <v>216946</v>
          </cell>
          <cell r="I5154">
            <v>10.32</v>
          </cell>
        </row>
        <row r="5155">
          <cell r="C5155">
            <v>216946</v>
          </cell>
          <cell r="I5155">
            <v>10.32</v>
          </cell>
        </row>
        <row r="5156">
          <cell r="C5156">
            <v>216947</v>
          </cell>
          <cell r="I5156">
            <v>10.584</v>
          </cell>
        </row>
        <row r="5157">
          <cell r="C5157">
            <v>216947</v>
          </cell>
          <cell r="I5157">
            <v>10.584</v>
          </cell>
        </row>
        <row r="5158">
          <cell r="C5158">
            <v>216948</v>
          </cell>
          <cell r="I5158">
            <v>10.404</v>
          </cell>
        </row>
        <row r="5159">
          <cell r="C5159">
            <v>216948</v>
          </cell>
          <cell r="I5159">
            <v>10.404</v>
          </cell>
        </row>
        <row r="5160">
          <cell r="C5160">
            <v>216949</v>
          </cell>
          <cell r="I5160">
            <v>10.416</v>
          </cell>
        </row>
        <row r="5161">
          <cell r="C5161">
            <v>216949</v>
          </cell>
          <cell r="I5161">
            <v>10.416</v>
          </cell>
        </row>
        <row r="5162">
          <cell r="C5162">
            <v>216950</v>
          </cell>
          <cell r="I5162">
            <v>10.416</v>
          </cell>
        </row>
        <row r="5163">
          <cell r="C5163">
            <v>216950</v>
          </cell>
          <cell r="I5163">
            <v>10.416</v>
          </cell>
        </row>
        <row r="5164">
          <cell r="C5164">
            <v>216951</v>
          </cell>
          <cell r="I5164">
            <v>13.03</v>
          </cell>
        </row>
        <row r="5165">
          <cell r="C5165">
            <v>216951</v>
          </cell>
          <cell r="I5165">
            <v>13.03</v>
          </cell>
        </row>
        <row r="5166">
          <cell r="C5166">
            <v>216952</v>
          </cell>
          <cell r="I5166">
            <v>10.425000000000001</v>
          </cell>
        </row>
        <row r="5167">
          <cell r="C5167">
            <v>216952</v>
          </cell>
          <cell r="I5167">
            <v>10.425000000000001</v>
          </cell>
        </row>
        <row r="5168">
          <cell r="C5168">
            <v>216953</v>
          </cell>
          <cell r="I5168">
            <v>10.427</v>
          </cell>
        </row>
        <row r="5169">
          <cell r="C5169">
            <v>216953</v>
          </cell>
          <cell r="I5169">
            <v>10.427</v>
          </cell>
        </row>
        <row r="5170">
          <cell r="C5170">
            <v>216954</v>
          </cell>
          <cell r="I5170">
            <v>12.78</v>
          </cell>
        </row>
        <row r="5171">
          <cell r="C5171">
            <v>216954</v>
          </cell>
          <cell r="I5171">
            <v>12.78</v>
          </cell>
        </row>
        <row r="5172">
          <cell r="C5172">
            <v>216955</v>
          </cell>
          <cell r="I5172">
            <v>13.23</v>
          </cell>
        </row>
        <row r="5173">
          <cell r="C5173">
            <v>216955</v>
          </cell>
          <cell r="I5173">
            <v>13.23</v>
          </cell>
        </row>
        <row r="5174">
          <cell r="C5174">
            <v>216956</v>
          </cell>
          <cell r="I5174">
            <v>10.584</v>
          </cell>
        </row>
        <row r="5175">
          <cell r="C5175">
            <v>216956</v>
          </cell>
          <cell r="I5175">
            <v>10.584</v>
          </cell>
        </row>
        <row r="5176">
          <cell r="C5176">
            <v>216957</v>
          </cell>
          <cell r="I5176">
            <v>10.587</v>
          </cell>
        </row>
        <row r="5177">
          <cell r="C5177">
            <v>216957</v>
          </cell>
          <cell r="I5177">
            <v>10.587</v>
          </cell>
        </row>
        <row r="5178">
          <cell r="C5178">
            <v>216958</v>
          </cell>
          <cell r="I5178">
            <v>15.641</v>
          </cell>
        </row>
        <row r="5179">
          <cell r="C5179">
            <v>216959</v>
          </cell>
          <cell r="I5179">
            <v>13.26</v>
          </cell>
        </row>
        <row r="5180">
          <cell r="C5180">
            <v>216959</v>
          </cell>
          <cell r="I5180">
            <v>13.26</v>
          </cell>
        </row>
        <row r="5181">
          <cell r="C5181">
            <v>216960</v>
          </cell>
          <cell r="I5181">
            <v>12.975</v>
          </cell>
        </row>
        <row r="5182">
          <cell r="C5182">
            <v>216960</v>
          </cell>
          <cell r="I5182">
            <v>12.975</v>
          </cell>
        </row>
        <row r="5183">
          <cell r="C5183">
            <v>216961</v>
          </cell>
          <cell r="I5183">
            <v>10.38</v>
          </cell>
        </row>
        <row r="5184">
          <cell r="C5184">
            <v>216961</v>
          </cell>
          <cell r="I5184">
            <v>10.38</v>
          </cell>
        </row>
        <row r="5185">
          <cell r="C5185">
            <v>216961</v>
          </cell>
          <cell r="I5185">
            <v>10.38</v>
          </cell>
        </row>
        <row r="5186">
          <cell r="C5186">
            <v>216962</v>
          </cell>
          <cell r="I5186">
            <v>10.38</v>
          </cell>
        </row>
        <row r="5187">
          <cell r="C5187">
            <v>216962</v>
          </cell>
          <cell r="I5187">
            <v>10.38</v>
          </cell>
        </row>
        <row r="5188">
          <cell r="C5188">
            <v>216963</v>
          </cell>
          <cell r="I5188">
            <v>10.702</v>
          </cell>
        </row>
        <row r="5189">
          <cell r="C5189">
            <v>216963</v>
          </cell>
          <cell r="I5189">
            <v>10.702</v>
          </cell>
        </row>
        <row r="5190">
          <cell r="C5190">
            <v>216964</v>
          </cell>
          <cell r="I5190">
            <v>10.7</v>
          </cell>
        </row>
        <row r="5191">
          <cell r="C5191">
            <v>216964</v>
          </cell>
          <cell r="I5191">
            <v>10.7</v>
          </cell>
        </row>
        <row r="5192">
          <cell r="C5192">
            <v>216965</v>
          </cell>
          <cell r="I5192">
            <v>13.11</v>
          </cell>
        </row>
        <row r="5193">
          <cell r="C5193">
            <v>216965</v>
          </cell>
          <cell r="I5193">
            <v>13.11</v>
          </cell>
        </row>
        <row r="5194">
          <cell r="C5194">
            <v>216966</v>
          </cell>
          <cell r="I5194">
            <v>10.488</v>
          </cell>
        </row>
        <row r="5195">
          <cell r="C5195">
            <v>216966</v>
          </cell>
          <cell r="I5195">
            <v>10.488</v>
          </cell>
        </row>
        <row r="5196">
          <cell r="C5196">
            <v>216967</v>
          </cell>
          <cell r="I5196">
            <v>10.488</v>
          </cell>
        </row>
        <row r="5197">
          <cell r="C5197">
            <v>216967</v>
          </cell>
          <cell r="I5197">
            <v>10.488</v>
          </cell>
        </row>
        <row r="5198">
          <cell r="C5198">
            <v>216968</v>
          </cell>
          <cell r="I5198">
            <v>10.587</v>
          </cell>
        </row>
        <row r="5199">
          <cell r="C5199">
            <v>216968</v>
          </cell>
          <cell r="I5199">
            <v>10.587</v>
          </cell>
        </row>
        <row r="5200">
          <cell r="C5200">
            <v>216969</v>
          </cell>
          <cell r="I5200">
            <v>10.44</v>
          </cell>
        </row>
        <row r="5201">
          <cell r="C5201">
            <v>216969</v>
          </cell>
          <cell r="I5201">
            <v>10.44</v>
          </cell>
        </row>
        <row r="5202">
          <cell r="C5202">
            <v>216970</v>
          </cell>
          <cell r="I5202">
            <v>10.164</v>
          </cell>
        </row>
        <row r="5203">
          <cell r="C5203">
            <v>216970</v>
          </cell>
          <cell r="I5203">
            <v>10.164</v>
          </cell>
        </row>
        <row r="5204">
          <cell r="C5204">
            <v>216970</v>
          </cell>
          <cell r="I5204">
            <v>10.164</v>
          </cell>
        </row>
        <row r="5205">
          <cell r="C5205">
            <v>216971</v>
          </cell>
          <cell r="I5205">
            <v>10.164</v>
          </cell>
        </row>
        <row r="5206">
          <cell r="C5206">
            <v>216971</v>
          </cell>
          <cell r="I5206">
            <v>10.164</v>
          </cell>
        </row>
        <row r="5207">
          <cell r="C5207">
            <v>216971</v>
          </cell>
          <cell r="I5207">
            <v>10.164</v>
          </cell>
        </row>
        <row r="5208">
          <cell r="C5208">
            <v>216972</v>
          </cell>
          <cell r="I5208">
            <v>10.128</v>
          </cell>
        </row>
        <row r="5209">
          <cell r="C5209">
            <v>216972</v>
          </cell>
          <cell r="I5209">
            <v>10.128</v>
          </cell>
        </row>
        <row r="5210">
          <cell r="C5210">
            <v>216972</v>
          </cell>
          <cell r="I5210">
            <v>10.128</v>
          </cell>
        </row>
        <row r="5211">
          <cell r="C5211">
            <v>216973</v>
          </cell>
          <cell r="I5211">
            <v>10.224</v>
          </cell>
        </row>
        <row r="5212">
          <cell r="C5212">
            <v>216973</v>
          </cell>
          <cell r="I5212">
            <v>10.224</v>
          </cell>
        </row>
        <row r="5213">
          <cell r="C5213">
            <v>216974</v>
          </cell>
          <cell r="I5213">
            <v>10.236000000000001</v>
          </cell>
        </row>
        <row r="5214">
          <cell r="C5214">
            <v>216974</v>
          </cell>
          <cell r="I5214">
            <v>10.236000000000001</v>
          </cell>
        </row>
        <row r="5215">
          <cell r="C5215">
            <v>216976</v>
          </cell>
          <cell r="I5215">
            <v>10.220000000000001</v>
          </cell>
        </row>
        <row r="5216">
          <cell r="C5216">
            <v>216976</v>
          </cell>
          <cell r="I5216">
            <v>10.220000000000001</v>
          </cell>
        </row>
        <row r="5217">
          <cell r="C5217">
            <v>216977</v>
          </cell>
          <cell r="I5217">
            <v>10.151999999999999</v>
          </cell>
        </row>
        <row r="5218">
          <cell r="C5218">
            <v>216977</v>
          </cell>
          <cell r="I5218">
            <v>10.151999999999999</v>
          </cell>
        </row>
        <row r="5219">
          <cell r="C5219">
            <v>216978</v>
          </cell>
          <cell r="I5219">
            <v>16.88</v>
          </cell>
        </row>
        <row r="5220">
          <cell r="C5220">
            <v>216978</v>
          </cell>
          <cell r="I5220">
            <v>16.88</v>
          </cell>
        </row>
        <row r="5221">
          <cell r="C5221">
            <v>216979</v>
          </cell>
          <cell r="I5221">
            <v>17.16</v>
          </cell>
        </row>
        <row r="5222">
          <cell r="C5222">
            <v>216979</v>
          </cell>
          <cell r="I5222">
            <v>17.16</v>
          </cell>
        </row>
        <row r="5223">
          <cell r="C5223">
            <v>216979</v>
          </cell>
          <cell r="I5223">
            <v>17.16</v>
          </cell>
        </row>
        <row r="5224">
          <cell r="C5224">
            <v>216980</v>
          </cell>
          <cell r="I5224">
            <v>15.444000000000001</v>
          </cell>
        </row>
        <row r="5225">
          <cell r="C5225">
            <v>216980</v>
          </cell>
          <cell r="I5225">
            <v>15.444000000000001</v>
          </cell>
        </row>
        <row r="5226">
          <cell r="C5226">
            <v>216980</v>
          </cell>
          <cell r="I5226">
            <v>15.444000000000001</v>
          </cell>
        </row>
        <row r="5227">
          <cell r="C5227">
            <v>216980</v>
          </cell>
          <cell r="I5227">
            <v>15.444000000000001</v>
          </cell>
        </row>
        <row r="5228">
          <cell r="C5228">
            <v>216981</v>
          </cell>
          <cell r="I5228">
            <v>12.77</v>
          </cell>
        </row>
        <row r="5229">
          <cell r="C5229">
            <v>216981</v>
          </cell>
          <cell r="I5229">
            <v>12.77</v>
          </cell>
        </row>
        <row r="5230">
          <cell r="C5230">
            <v>216983</v>
          </cell>
          <cell r="I5230">
            <v>10.356</v>
          </cell>
        </row>
        <row r="5231">
          <cell r="C5231">
            <v>216983</v>
          </cell>
          <cell r="I5231">
            <v>10.356</v>
          </cell>
        </row>
        <row r="5232">
          <cell r="C5232">
            <v>216984</v>
          </cell>
          <cell r="I5232">
            <v>12.945</v>
          </cell>
        </row>
        <row r="5233">
          <cell r="C5233">
            <v>216984</v>
          </cell>
          <cell r="I5233">
            <v>12.945</v>
          </cell>
        </row>
        <row r="5234">
          <cell r="C5234">
            <v>216985</v>
          </cell>
          <cell r="I5234">
            <v>10.247999999999999</v>
          </cell>
        </row>
        <row r="5235">
          <cell r="C5235">
            <v>216985</v>
          </cell>
          <cell r="I5235">
            <v>10.247999999999999</v>
          </cell>
        </row>
        <row r="5236">
          <cell r="C5236">
            <v>216986</v>
          </cell>
          <cell r="I5236">
            <v>10.295999999999999</v>
          </cell>
        </row>
        <row r="5237">
          <cell r="C5237">
            <v>216986</v>
          </cell>
          <cell r="I5237">
            <v>10.295999999999999</v>
          </cell>
        </row>
        <row r="5238">
          <cell r="C5238">
            <v>216986</v>
          </cell>
          <cell r="I5238">
            <v>10.295999999999999</v>
          </cell>
        </row>
        <row r="5239">
          <cell r="C5239">
            <v>216987</v>
          </cell>
          <cell r="I5239">
            <v>10.295999999999999</v>
          </cell>
        </row>
        <row r="5240">
          <cell r="C5240">
            <v>216987</v>
          </cell>
          <cell r="I5240">
            <v>10.295999999999999</v>
          </cell>
        </row>
        <row r="5241">
          <cell r="C5241">
            <v>216987</v>
          </cell>
          <cell r="I5241">
            <v>10.295999999999999</v>
          </cell>
        </row>
        <row r="5242">
          <cell r="C5242">
            <v>216989</v>
          </cell>
          <cell r="I5242">
            <v>17.16</v>
          </cell>
        </row>
        <row r="5243">
          <cell r="C5243">
            <v>216989</v>
          </cell>
          <cell r="I5243">
            <v>17.16</v>
          </cell>
        </row>
        <row r="5244">
          <cell r="C5244">
            <v>216990</v>
          </cell>
          <cell r="I5244">
            <v>15.444000000000001</v>
          </cell>
        </row>
        <row r="5245">
          <cell r="C5245">
            <v>216990</v>
          </cell>
          <cell r="I5245">
            <v>15.444000000000001</v>
          </cell>
        </row>
        <row r="5246">
          <cell r="C5246">
            <v>216991</v>
          </cell>
          <cell r="I5246">
            <v>10.571999999999999</v>
          </cell>
        </row>
        <row r="5247">
          <cell r="C5247">
            <v>216991</v>
          </cell>
          <cell r="I5247">
            <v>10.571999999999999</v>
          </cell>
        </row>
        <row r="5248">
          <cell r="C5248">
            <v>216992</v>
          </cell>
          <cell r="I5248">
            <v>17.32</v>
          </cell>
        </row>
        <row r="5249">
          <cell r="C5249">
            <v>216992</v>
          </cell>
          <cell r="I5249">
            <v>17.32</v>
          </cell>
        </row>
        <row r="5250">
          <cell r="C5250">
            <v>216993</v>
          </cell>
          <cell r="I5250">
            <v>10.571999999999999</v>
          </cell>
        </row>
        <row r="5251">
          <cell r="C5251">
            <v>216993</v>
          </cell>
          <cell r="I5251">
            <v>10.571999999999999</v>
          </cell>
        </row>
        <row r="5252">
          <cell r="C5252">
            <v>216994</v>
          </cell>
          <cell r="I5252">
            <v>871</v>
          </cell>
        </row>
        <row r="5253">
          <cell r="C5253">
            <v>216994</v>
          </cell>
          <cell r="I5253">
            <v>871</v>
          </cell>
        </row>
        <row r="5254">
          <cell r="C5254">
            <v>216995</v>
          </cell>
          <cell r="I5254">
            <v>10.664999999999999</v>
          </cell>
        </row>
        <row r="5255">
          <cell r="C5255">
            <v>216995</v>
          </cell>
          <cell r="I5255">
            <v>10.664999999999999</v>
          </cell>
        </row>
        <row r="5256">
          <cell r="C5256">
            <v>216996</v>
          </cell>
          <cell r="I5256">
            <v>10.667999999999999</v>
          </cell>
        </row>
        <row r="5257">
          <cell r="C5257">
            <v>216996</v>
          </cell>
          <cell r="I5257">
            <v>10.667999999999999</v>
          </cell>
        </row>
        <row r="5258">
          <cell r="C5258">
            <v>216997</v>
          </cell>
          <cell r="I5258">
            <v>10.788</v>
          </cell>
        </row>
        <row r="5259">
          <cell r="C5259">
            <v>216997</v>
          </cell>
          <cell r="I5259">
            <v>10.788</v>
          </cell>
        </row>
        <row r="5260">
          <cell r="C5260">
            <v>216998</v>
          </cell>
          <cell r="I5260">
            <v>10.788</v>
          </cell>
        </row>
        <row r="5261">
          <cell r="C5261">
            <v>216998</v>
          </cell>
          <cell r="I5261">
            <v>10.788</v>
          </cell>
        </row>
        <row r="5262">
          <cell r="C5262">
            <v>216999</v>
          </cell>
          <cell r="I5262">
            <v>10.18</v>
          </cell>
        </row>
        <row r="5263">
          <cell r="C5263">
            <v>216999</v>
          </cell>
          <cell r="I5263">
            <v>10.18</v>
          </cell>
        </row>
        <row r="5264">
          <cell r="C5264">
            <v>217000</v>
          </cell>
          <cell r="I5264">
            <v>10.185</v>
          </cell>
        </row>
        <row r="5265">
          <cell r="C5265">
            <v>217000</v>
          </cell>
          <cell r="I5265">
            <v>10.185</v>
          </cell>
        </row>
        <row r="5266">
          <cell r="C5266">
            <v>217001</v>
          </cell>
          <cell r="I5266">
            <v>184.08</v>
          </cell>
        </row>
        <row r="5267">
          <cell r="C5267">
            <v>217001</v>
          </cell>
          <cell r="I5267">
            <v>184.08</v>
          </cell>
        </row>
        <row r="5268">
          <cell r="C5268">
            <v>217002</v>
          </cell>
          <cell r="I5268">
            <v>186.16</v>
          </cell>
        </row>
        <row r="5269">
          <cell r="C5269">
            <v>217002</v>
          </cell>
          <cell r="I5269">
            <v>186.16</v>
          </cell>
        </row>
        <row r="5270">
          <cell r="C5270">
            <v>217003</v>
          </cell>
          <cell r="I5270">
            <v>182.21</v>
          </cell>
        </row>
        <row r="5271">
          <cell r="C5271">
            <v>217003</v>
          </cell>
          <cell r="I5271">
            <v>182.21</v>
          </cell>
        </row>
        <row r="5272">
          <cell r="C5272">
            <v>217004</v>
          </cell>
          <cell r="I5272">
            <v>182.208</v>
          </cell>
        </row>
        <row r="5273">
          <cell r="C5273">
            <v>217004</v>
          </cell>
          <cell r="I5273">
            <v>182.208</v>
          </cell>
        </row>
        <row r="5274">
          <cell r="C5274">
            <v>217005</v>
          </cell>
          <cell r="I5274">
            <v>182</v>
          </cell>
        </row>
        <row r="5275">
          <cell r="C5275">
            <v>217005</v>
          </cell>
          <cell r="I5275">
            <v>182</v>
          </cell>
        </row>
        <row r="5276">
          <cell r="C5276">
            <v>217006</v>
          </cell>
          <cell r="I5276">
            <v>186.37</v>
          </cell>
        </row>
        <row r="5277">
          <cell r="C5277">
            <v>217006</v>
          </cell>
          <cell r="I5277">
            <v>186.37</v>
          </cell>
        </row>
        <row r="5278">
          <cell r="C5278">
            <v>217007</v>
          </cell>
          <cell r="I5278">
            <v>183.87</v>
          </cell>
        </row>
        <row r="5279">
          <cell r="C5279">
            <v>217008</v>
          </cell>
          <cell r="I5279">
            <v>181.16800000000001</v>
          </cell>
        </row>
        <row r="5280">
          <cell r="C5280">
            <v>217008</v>
          </cell>
          <cell r="I5280">
            <v>181.16800000000001</v>
          </cell>
        </row>
        <row r="5281">
          <cell r="C5281">
            <v>217009</v>
          </cell>
          <cell r="I5281">
            <v>181.38</v>
          </cell>
        </row>
        <row r="5282">
          <cell r="C5282">
            <v>217010</v>
          </cell>
          <cell r="I5282">
            <v>179.92</v>
          </cell>
        </row>
        <row r="5283">
          <cell r="C5283">
            <v>217010</v>
          </cell>
          <cell r="I5283">
            <v>179.92</v>
          </cell>
        </row>
        <row r="5284">
          <cell r="C5284">
            <v>217011</v>
          </cell>
          <cell r="I5284">
            <v>175.55199999999999</v>
          </cell>
        </row>
        <row r="5285">
          <cell r="C5285">
            <v>217011</v>
          </cell>
          <cell r="I5285">
            <v>175.55199999999999</v>
          </cell>
        </row>
        <row r="5286">
          <cell r="C5286">
            <v>217012</v>
          </cell>
          <cell r="I5286">
            <v>178.464</v>
          </cell>
        </row>
        <row r="5287">
          <cell r="C5287">
            <v>217012</v>
          </cell>
          <cell r="I5287">
            <v>178.464</v>
          </cell>
        </row>
        <row r="5288">
          <cell r="C5288">
            <v>217013</v>
          </cell>
          <cell r="I5288">
            <v>177.63200000000001</v>
          </cell>
        </row>
        <row r="5289">
          <cell r="C5289">
            <v>217013</v>
          </cell>
          <cell r="I5289">
            <v>177.63200000000001</v>
          </cell>
        </row>
        <row r="5290">
          <cell r="C5290">
            <v>217014</v>
          </cell>
          <cell r="I5290">
            <v>178.464</v>
          </cell>
        </row>
        <row r="5291">
          <cell r="C5291">
            <v>217014</v>
          </cell>
          <cell r="I5291">
            <v>178.464</v>
          </cell>
        </row>
        <row r="5292">
          <cell r="C5292">
            <v>217015</v>
          </cell>
          <cell r="I5292">
            <v>181.792</v>
          </cell>
        </row>
        <row r="5293">
          <cell r="C5293">
            <v>217015</v>
          </cell>
          <cell r="I5293">
            <v>181.792</v>
          </cell>
        </row>
        <row r="5294">
          <cell r="C5294">
            <v>217016</v>
          </cell>
          <cell r="I5294">
            <v>179.50399999999999</v>
          </cell>
        </row>
        <row r="5295">
          <cell r="C5295">
            <v>217016</v>
          </cell>
          <cell r="I5295">
            <v>179.50399999999999</v>
          </cell>
        </row>
        <row r="5296">
          <cell r="C5296">
            <v>217017</v>
          </cell>
          <cell r="I5296">
            <v>10.5</v>
          </cell>
        </row>
        <row r="5297">
          <cell r="C5297">
            <v>217017</v>
          </cell>
          <cell r="I5297">
            <v>10.5</v>
          </cell>
        </row>
        <row r="5298">
          <cell r="C5298">
            <v>217018</v>
          </cell>
          <cell r="I5298">
            <v>10.704000000000001</v>
          </cell>
        </row>
        <row r="5299">
          <cell r="C5299">
            <v>217018</v>
          </cell>
          <cell r="I5299">
            <v>10.704000000000001</v>
          </cell>
        </row>
        <row r="5300">
          <cell r="C5300">
            <v>217019</v>
          </cell>
          <cell r="I5300">
            <v>10.763999999999999</v>
          </cell>
        </row>
        <row r="5301">
          <cell r="C5301">
            <v>217019</v>
          </cell>
          <cell r="I5301">
            <v>10.763999999999999</v>
          </cell>
        </row>
        <row r="5302">
          <cell r="C5302">
            <v>217020</v>
          </cell>
          <cell r="I5302">
            <v>13.125</v>
          </cell>
        </row>
        <row r="5303">
          <cell r="C5303">
            <v>217020</v>
          </cell>
          <cell r="I5303">
            <v>13.125</v>
          </cell>
        </row>
        <row r="5304">
          <cell r="C5304">
            <v>217021</v>
          </cell>
          <cell r="I5304">
            <v>13.365</v>
          </cell>
        </row>
        <row r="5305">
          <cell r="C5305">
            <v>217021</v>
          </cell>
          <cell r="I5305">
            <v>13.365</v>
          </cell>
        </row>
        <row r="5306">
          <cell r="C5306">
            <v>217022</v>
          </cell>
          <cell r="I5306">
            <v>13.365</v>
          </cell>
        </row>
        <row r="5307">
          <cell r="C5307">
            <v>217022</v>
          </cell>
          <cell r="I5307">
            <v>13.365</v>
          </cell>
        </row>
        <row r="5308">
          <cell r="C5308">
            <v>217023</v>
          </cell>
          <cell r="I5308">
            <v>10.151999999999999</v>
          </cell>
        </row>
        <row r="5309">
          <cell r="C5309">
            <v>217023</v>
          </cell>
          <cell r="I5309">
            <v>10.151999999999999</v>
          </cell>
        </row>
        <row r="5310">
          <cell r="C5310">
            <v>217024</v>
          </cell>
          <cell r="I5310">
            <v>10.151999999999999</v>
          </cell>
        </row>
        <row r="5311">
          <cell r="C5311">
            <v>217024</v>
          </cell>
          <cell r="I5311">
            <v>10.151999999999999</v>
          </cell>
        </row>
        <row r="5312">
          <cell r="C5312">
            <v>217025</v>
          </cell>
          <cell r="I5312">
            <v>10.295999999999999</v>
          </cell>
        </row>
        <row r="5313">
          <cell r="C5313">
            <v>217025</v>
          </cell>
          <cell r="I5313">
            <v>10.295999999999999</v>
          </cell>
        </row>
        <row r="5314">
          <cell r="C5314">
            <v>217026</v>
          </cell>
          <cell r="I5314">
            <v>12.87</v>
          </cell>
        </row>
        <row r="5315">
          <cell r="C5315">
            <v>217026</v>
          </cell>
          <cell r="I5315">
            <v>12.87</v>
          </cell>
        </row>
        <row r="5316">
          <cell r="C5316">
            <v>217027</v>
          </cell>
          <cell r="I5316">
            <v>10.164</v>
          </cell>
        </row>
        <row r="5317">
          <cell r="C5317">
            <v>217027</v>
          </cell>
          <cell r="I5317">
            <v>10.164</v>
          </cell>
        </row>
        <row r="5318">
          <cell r="C5318">
            <v>217028</v>
          </cell>
          <cell r="I5318">
            <v>10.164</v>
          </cell>
        </row>
        <row r="5319">
          <cell r="C5319">
            <v>217028</v>
          </cell>
          <cell r="I5319">
            <v>10.164</v>
          </cell>
        </row>
        <row r="5320">
          <cell r="C5320">
            <v>217029</v>
          </cell>
          <cell r="I5320">
            <v>10.128</v>
          </cell>
        </row>
        <row r="5321">
          <cell r="C5321">
            <v>217029</v>
          </cell>
          <cell r="I5321">
            <v>10.128</v>
          </cell>
        </row>
        <row r="5322">
          <cell r="C5322">
            <v>217030</v>
          </cell>
          <cell r="I5322">
            <v>10.128</v>
          </cell>
        </row>
        <row r="5323">
          <cell r="C5323">
            <v>217030</v>
          </cell>
          <cell r="I5323">
            <v>10.128</v>
          </cell>
        </row>
        <row r="5324">
          <cell r="C5324">
            <v>217031</v>
          </cell>
          <cell r="I5324">
            <v>12.48</v>
          </cell>
        </row>
        <row r="5325">
          <cell r="C5325">
            <v>217032</v>
          </cell>
          <cell r="I5325">
            <v>10.667999999999999</v>
          </cell>
        </row>
        <row r="5326">
          <cell r="C5326">
            <v>217032</v>
          </cell>
          <cell r="I5326">
            <v>10.667999999999999</v>
          </cell>
        </row>
        <row r="5327">
          <cell r="C5327">
            <v>217033</v>
          </cell>
          <cell r="I5327">
            <v>13.03</v>
          </cell>
        </row>
        <row r="5328">
          <cell r="C5328">
            <v>217033</v>
          </cell>
          <cell r="I5328">
            <v>13.03</v>
          </cell>
        </row>
        <row r="5329">
          <cell r="C5329">
            <v>217034</v>
          </cell>
          <cell r="I5329">
            <v>10.425000000000001</v>
          </cell>
        </row>
        <row r="5330">
          <cell r="C5330">
            <v>217034</v>
          </cell>
          <cell r="I5330">
            <v>10.425000000000001</v>
          </cell>
        </row>
        <row r="5331">
          <cell r="C5331">
            <v>217035</v>
          </cell>
          <cell r="I5331">
            <v>10.38</v>
          </cell>
        </row>
        <row r="5332">
          <cell r="C5332">
            <v>217035</v>
          </cell>
          <cell r="I5332">
            <v>10.38</v>
          </cell>
        </row>
        <row r="5333">
          <cell r="C5333">
            <v>217036</v>
          </cell>
          <cell r="I5333">
            <v>10.38</v>
          </cell>
        </row>
        <row r="5334">
          <cell r="C5334">
            <v>217036</v>
          </cell>
          <cell r="I5334">
            <v>10.38</v>
          </cell>
        </row>
        <row r="5335">
          <cell r="C5335">
            <v>217037</v>
          </cell>
          <cell r="I5335">
            <v>12.975</v>
          </cell>
        </row>
        <row r="5336">
          <cell r="C5336">
            <v>217037</v>
          </cell>
          <cell r="I5336">
            <v>12.975</v>
          </cell>
        </row>
        <row r="5337">
          <cell r="C5337">
            <v>217038</v>
          </cell>
          <cell r="I5337">
            <v>10.488</v>
          </cell>
        </row>
        <row r="5338">
          <cell r="C5338">
            <v>217038</v>
          </cell>
          <cell r="I5338">
            <v>10.488</v>
          </cell>
        </row>
        <row r="5339">
          <cell r="C5339">
            <v>217039</v>
          </cell>
          <cell r="I5339">
            <v>13.11</v>
          </cell>
        </row>
        <row r="5340">
          <cell r="C5340">
            <v>217039</v>
          </cell>
          <cell r="I5340">
            <v>13.11</v>
          </cell>
        </row>
        <row r="5341">
          <cell r="C5341">
            <v>217040</v>
          </cell>
          <cell r="I5341">
            <v>10.488</v>
          </cell>
        </row>
        <row r="5342">
          <cell r="C5342">
            <v>217040</v>
          </cell>
          <cell r="I5342">
            <v>10.488</v>
          </cell>
        </row>
        <row r="5343">
          <cell r="C5343">
            <v>217041</v>
          </cell>
          <cell r="I5343">
            <v>10.44</v>
          </cell>
        </row>
        <row r="5344">
          <cell r="C5344">
            <v>217041</v>
          </cell>
          <cell r="I5344">
            <v>10.44</v>
          </cell>
        </row>
        <row r="5345">
          <cell r="C5345">
            <v>217042</v>
          </cell>
          <cell r="I5345">
            <v>10.44</v>
          </cell>
        </row>
        <row r="5346">
          <cell r="C5346">
            <v>217042</v>
          </cell>
          <cell r="I5346">
            <v>10.44</v>
          </cell>
        </row>
        <row r="5347">
          <cell r="C5347">
            <v>217043</v>
          </cell>
          <cell r="I5347">
            <v>13.23</v>
          </cell>
        </row>
        <row r="5348">
          <cell r="C5348">
            <v>217043</v>
          </cell>
          <cell r="I5348">
            <v>13.23</v>
          </cell>
        </row>
        <row r="5349">
          <cell r="C5349">
            <v>217044</v>
          </cell>
          <cell r="I5349">
            <v>10.584</v>
          </cell>
        </row>
        <row r="5350">
          <cell r="C5350">
            <v>217044</v>
          </cell>
          <cell r="I5350">
            <v>10.584</v>
          </cell>
        </row>
        <row r="5351">
          <cell r="C5351">
            <v>217045</v>
          </cell>
          <cell r="I5351">
            <v>10.584</v>
          </cell>
        </row>
        <row r="5352">
          <cell r="C5352">
            <v>217045</v>
          </cell>
          <cell r="I5352">
            <v>10.584</v>
          </cell>
        </row>
        <row r="5353">
          <cell r="C5353">
            <v>217046</v>
          </cell>
          <cell r="I5353">
            <v>10.188000000000001</v>
          </cell>
        </row>
        <row r="5354">
          <cell r="C5354">
            <v>217046</v>
          </cell>
          <cell r="I5354">
            <v>10.188000000000001</v>
          </cell>
        </row>
        <row r="5355">
          <cell r="C5355">
            <v>217047</v>
          </cell>
          <cell r="I5355">
            <v>10.188000000000001</v>
          </cell>
        </row>
        <row r="5356">
          <cell r="C5356">
            <v>217047</v>
          </cell>
          <cell r="I5356">
            <v>10.188000000000001</v>
          </cell>
        </row>
        <row r="5357">
          <cell r="C5357">
            <v>217048</v>
          </cell>
          <cell r="I5357">
            <v>10.224</v>
          </cell>
        </row>
        <row r="5358">
          <cell r="C5358">
            <v>217048</v>
          </cell>
          <cell r="I5358">
            <v>10.224</v>
          </cell>
        </row>
        <row r="5359">
          <cell r="C5359">
            <v>217049</v>
          </cell>
          <cell r="I5359">
            <v>10.224</v>
          </cell>
        </row>
        <row r="5360">
          <cell r="C5360">
            <v>217049</v>
          </cell>
          <cell r="I5360">
            <v>10.224</v>
          </cell>
        </row>
        <row r="5361">
          <cell r="C5361">
            <v>217050</v>
          </cell>
          <cell r="I5361">
            <v>12.78</v>
          </cell>
        </row>
        <row r="5362">
          <cell r="C5362">
            <v>217050</v>
          </cell>
          <cell r="I5362">
            <v>12.78</v>
          </cell>
        </row>
        <row r="5363">
          <cell r="C5363">
            <v>217051</v>
          </cell>
          <cell r="I5363">
            <v>10.224</v>
          </cell>
        </row>
        <row r="5364">
          <cell r="C5364">
            <v>217051</v>
          </cell>
          <cell r="I5364">
            <v>10.224</v>
          </cell>
        </row>
        <row r="5365">
          <cell r="C5365">
            <v>217052</v>
          </cell>
          <cell r="I5365">
            <v>12.78</v>
          </cell>
        </row>
        <row r="5366">
          <cell r="C5366">
            <v>217052</v>
          </cell>
          <cell r="I5366">
            <v>12.78</v>
          </cell>
        </row>
        <row r="5367">
          <cell r="C5367">
            <v>217053</v>
          </cell>
          <cell r="I5367">
            <v>10.484999999999999</v>
          </cell>
        </row>
        <row r="5368">
          <cell r="C5368">
            <v>217053</v>
          </cell>
          <cell r="I5368">
            <v>10.484999999999999</v>
          </cell>
        </row>
        <row r="5369">
          <cell r="C5369">
            <v>217054</v>
          </cell>
          <cell r="I5369">
            <v>10.428000000000001</v>
          </cell>
        </row>
        <row r="5370">
          <cell r="C5370">
            <v>217054</v>
          </cell>
          <cell r="I5370">
            <v>10.428000000000001</v>
          </cell>
        </row>
        <row r="5371">
          <cell r="C5371">
            <v>217055</v>
          </cell>
          <cell r="I5371">
            <v>10.584</v>
          </cell>
        </row>
        <row r="5372">
          <cell r="C5372">
            <v>217055</v>
          </cell>
          <cell r="I5372">
            <v>10.584</v>
          </cell>
        </row>
        <row r="5373">
          <cell r="C5373">
            <v>217056</v>
          </cell>
          <cell r="I5373">
            <v>13.23</v>
          </cell>
        </row>
        <row r="5374">
          <cell r="C5374">
            <v>217056</v>
          </cell>
          <cell r="I5374">
            <v>13.23</v>
          </cell>
        </row>
        <row r="5375">
          <cell r="C5375">
            <v>217057</v>
          </cell>
          <cell r="I5375">
            <v>10.356</v>
          </cell>
        </row>
        <row r="5376">
          <cell r="C5376">
            <v>217057</v>
          </cell>
          <cell r="I5376">
            <v>10.356</v>
          </cell>
        </row>
        <row r="5377">
          <cell r="C5377">
            <v>217058</v>
          </cell>
          <cell r="I5377">
            <v>10.401999999999999</v>
          </cell>
        </row>
        <row r="5378">
          <cell r="C5378">
            <v>217058</v>
          </cell>
          <cell r="I5378">
            <v>10.401999999999999</v>
          </cell>
        </row>
        <row r="5379">
          <cell r="C5379">
            <v>217058</v>
          </cell>
          <cell r="I5379">
            <v>10.401999999999999</v>
          </cell>
        </row>
        <row r="5380">
          <cell r="C5380">
            <v>217059</v>
          </cell>
          <cell r="I5380">
            <v>10.407</v>
          </cell>
        </row>
        <row r="5381">
          <cell r="C5381">
            <v>217059</v>
          </cell>
          <cell r="I5381">
            <v>10.407</v>
          </cell>
        </row>
        <row r="5382">
          <cell r="C5382">
            <v>217060</v>
          </cell>
          <cell r="I5382">
            <v>10.571999999999999</v>
          </cell>
        </row>
        <row r="5383">
          <cell r="C5383">
            <v>217060</v>
          </cell>
          <cell r="I5383">
            <v>10.571999999999999</v>
          </cell>
        </row>
        <row r="5384">
          <cell r="C5384">
            <v>217061</v>
          </cell>
          <cell r="I5384">
            <v>10.488</v>
          </cell>
        </row>
        <row r="5385">
          <cell r="C5385">
            <v>217061</v>
          </cell>
          <cell r="I5385">
            <v>10.488</v>
          </cell>
        </row>
        <row r="5386">
          <cell r="C5386">
            <v>217062</v>
          </cell>
          <cell r="I5386">
            <v>10.391999999999999</v>
          </cell>
        </row>
        <row r="5387">
          <cell r="C5387">
            <v>217062</v>
          </cell>
          <cell r="I5387">
            <v>10.391999999999999</v>
          </cell>
        </row>
        <row r="5388">
          <cell r="C5388">
            <v>217063</v>
          </cell>
          <cell r="I5388">
            <v>10.571999999999999</v>
          </cell>
        </row>
        <row r="5389">
          <cell r="C5389">
            <v>217063</v>
          </cell>
          <cell r="I5389">
            <v>10.571999999999999</v>
          </cell>
        </row>
        <row r="5390">
          <cell r="C5390">
            <v>217064</v>
          </cell>
          <cell r="I5390">
            <v>10.596</v>
          </cell>
        </row>
        <row r="5391">
          <cell r="C5391">
            <v>217064</v>
          </cell>
          <cell r="I5391">
            <v>10.596</v>
          </cell>
        </row>
        <row r="5392">
          <cell r="C5392">
            <v>217065</v>
          </cell>
          <cell r="I5392">
            <v>10.125</v>
          </cell>
        </row>
        <row r="5393">
          <cell r="C5393">
            <v>217065</v>
          </cell>
          <cell r="I5393">
            <v>10.125</v>
          </cell>
        </row>
        <row r="5394">
          <cell r="C5394">
            <v>217065</v>
          </cell>
          <cell r="I5394">
            <v>10.125</v>
          </cell>
        </row>
        <row r="5395">
          <cell r="C5395">
            <v>217066</v>
          </cell>
          <cell r="I5395">
            <v>10.127000000000001</v>
          </cell>
        </row>
        <row r="5396">
          <cell r="C5396">
            <v>217066</v>
          </cell>
          <cell r="I5396">
            <v>10.127000000000001</v>
          </cell>
        </row>
        <row r="5397">
          <cell r="C5397">
            <v>217067</v>
          </cell>
          <cell r="I5397">
            <v>10.56</v>
          </cell>
        </row>
        <row r="5398">
          <cell r="C5398">
            <v>217067</v>
          </cell>
          <cell r="I5398">
            <v>10.56</v>
          </cell>
        </row>
        <row r="5399">
          <cell r="C5399">
            <v>217068</v>
          </cell>
          <cell r="I5399">
            <v>10.224</v>
          </cell>
        </row>
        <row r="5400">
          <cell r="C5400">
            <v>217068</v>
          </cell>
          <cell r="I5400">
            <v>10.224</v>
          </cell>
        </row>
        <row r="5401">
          <cell r="C5401">
            <v>217069</v>
          </cell>
          <cell r="I5401">
            <v>10.428000000000001</v>
          </cell>
        </row>
        <row r="5402">
          <cell r="C5402">
            <v>217070</v>
          </cell>
          <cell r="I5402">
            <v>10.5</v>
          </cell>
        </row>
        <row r="5403">
          <cell r="C5403">
            <v>217070</v>
          </cell>
          <cell r="I5403">
            <v>10.5</v>
          </cell>
        </row>
        <row r="5404">
          <cell r="C5404">
            <v>217071</v>
          </cell>
          <cell r="I5404">
            <v>13.125</v>
          </cell>
        </row>
        <row r="5405">
          <cell r="C5405">
            <v>217072</v>
          </cell>
          <cell r="I5405">
            <v>13.1</v>
          </cell>
        </row>
        <row r="5406">
          <cell r="C5406">
            <v>217073</v>
          </cell>
          <cell r="I5406">
            <v>10.488</v>
          </cell>
        </row>
        <row r="5407">
          <cell r="C5407">
            <v>217073</v>
          </cell>
          <cell r="I5407">
            <v>10.488</v>
          </cell>
        </row>
        <row r="5408">
          <cell r="C5408">
            <v>217074</v>
          </cell>
          <cell r="I5408">
            <v>10.596</v>
          </cell>
        </row>
        <row r="5409">
          <cell r="C5409">
            <v>217074</v>
          </cell>
          <cell r="I5409">
            <v>10.596</v>
          </cell>
        </row>
        <row r="5410">
          <cell r="C5410">
            <v>217075</v>
          </cell>
          <cell r="I5410">
            <v>10.32</v>
          </cell>
        </row>
        <row r="5411">
          <cell r="C5411">
            <v>217075</v>
          </cell>
          <cell r="I5411">
            <v>10.32</v>
          </cell>
        </row>
        <row r="5412">
          <cell r="C5412">
            <v>217076</v>
          </cell>
          <cell r="I5412">
            <v>10.484999999999999</v>
          </cell>
        </row>
        <row r="5413">
          <cell r="C5413">
            <v>217076</v>
          </cell>
          <cell r="I5413">
            <v>10.484999999999999</v>
          </cell>
        </row>
        <row r="5414">
          <cell r="C5414">
            <v>217077</v>
          </cell>
          <cell r="I5414">
            <v>13.035</v>
          </cell>
        </row>
        <row r="5415">
          <cell r="C5415">
            <v>217077</v>
          </cell>
          <cell r="I5415">
            <v>13.035</v>
          </cell>
        </row>
        <row r="5416">
          <cell r="C5416">
            <v>217078</v>
          </cell>
          <cell r="I5416">
            <v>13.035</v>
          </cell>
        </row>
        <row r="5417">
          <cell r="C5417">
            <v>217078</v>
          </cell>
          <cell r="I5417">
            <v>13.035</v>
          </cell>
        </row>
        <row r="5418">
          <cell r="C5418">
            <v>217079</v>
          </cell>
          <cell r="I5418">
            <v>10.32</v>
          </cell>
        </row>
        <row r="5419">
          <cell r="C5419">
            <v>217079</v>
          </cell>
          <cell r="I5419">
            <v>10.32</v>
          </cell>
        </row>
        <row r="5420">
          <cell r="C5420">
            <v>217080</v>
          </cell>
          <cell r="I5420">
            <v>13.07</v>
          </cell>
        </row>
        <row r="5421">
          <cell r="C5421">
            <v>217080</v>
          </cell>
          <cell r="I5421">
            <v>13.07</v>
          </cell>
        </row>
        <row r="5422">
          <cell r="C5422">
            <v>217081</v>
          </cell>
          <cell r="I5422">
            <v>10.763999999999999</v>
          </cell>
        </row>
        <row r="5423">
          <cell r="C5423">
            <v>217081</v>
          </cell>
          <cell r="I5423">
            <v>10.763999999999999</v>
          </cell>
        </row>
        <row r="5424">
          <cell r="C5424">
            <v>217082</v>
          </cell>
          <cell r="I5424">
            <v>17.489999999999998</v>
          </cell>
        </row>
        <row r="5425">
          <cell r="C5425">
            <v>217083</v>
          </cell>
          <cell r="I5425">
            <v>10.452</v>
          </cell>
        </row>
        <row r="5426">
          <cell r="C5426">
            <v>217083</v>
          </cell>
          <cell r="I5426">
            <v>10.452</v>
          </cell>
        </row>
        <row r="5427">
          <cell r="C5427">
            <v>217084</v>
          </cell>
          <cell r="I5427">
            <v>13.365</v>
          </cell>
        </row>
        <row r="5428">
          <cell r="C5428">
            <v>217084</v>
          </cell>
          <cell r="I5428">
            <v>13.365</v>
          </cell>
        </row>
        <row r="5429">
          <cell r="C5429">
            <v>217085</v>
          </cell>
          <cell r="I5429">
            <v>10.185</v>
          </cell>
        </row>
        <row r="5430">
          <cell r="C5430">
            <v>217085</v>
          </cell>
          <cell r="I5430">
            <v>10.185</v>
          </cell>
        </row>
        <row r="5431">
          <cell r="C5431">
            <v>217086</v>
          </cell>
          <cell r="I5431">
            <v>15.678000000000001</v>
          </cell>
        </row>
        <row r="5432">
          <cell r="C5432">
            <v>217086</v>
          </cell>
          <cell r="I5432">
            <v>15.678000000000001</v>
          </cell>
        </row>
        <row r="5433">
          <cell r="C5433">
            <v>217087</v>
          </cell>
          <cell r="I5433">
            <v>13.035</v>
          </cell>
        </row>
        <row r="5434">
          <cell r="C5434">
            <v>217087</v>
          </cell>
          <cell r="I5434">
            <v>13.035</v>
          </cell>
        </row>
        <row r="5435">
          <cell r="C5435">
            <v>217088</v>
          </cell>
          <cell r="I5435">
            <v>180.54400000000001</v>
          </cell>
        </row>
        <row r="5436">
          <cell r="C5436">
            <v>217088</v>
          </cell>
          <cell r="I5436">
            <v>180.54400000000001</v>
          </cell>
        </row>
        <row r="5437">
          <cell r="C5437">
            <v>217089</v>
          </cell>
          <cell r="I5437">
            <v>17.36</v>
          </cell>
        </row>
        <row r="5438">
          <cell r="C5438">
            <v>217089</v>
          </cell>
          <cell r="I5438">
            <v>17.36</v>
          </cell>
        </row>
        <row r="5439">
          <cell r="C5439">
            <v>217090</v>
          </cell>
          <cell r="I5439">
            <v>868</v>
          </cell>
        </row>
        <row r="5440">
          <cell r="C5440">
            <v>217090</v>
          </cell>
          <cell r="I5440">
            <v>868</v>
          </cell>
        </row>
        <row r="5441">
          <cell r="C5441">
            <v>217092</v>
          </cell>
          <cell r="I5441">
            <v>10.128</v>
          </cell>
        </row>
        <row r="5442">
          <cell r="C5442">
            <v>217092</v>
          </cell>
          <cell r="I5442">
            <v>10.128</v>
          </cell>
        </row>
        <row r="5443">
          <cell r="C5443">
            <v>217092</v>
          </cell>
          <cell r="I5443">
            <v>10.128</v>
          </cell>
        </row>
        <row r="5444">
          <cell r="C5444">
            <v>217093</v>
          </cell>
          <cell r="I5444">
            <v>10.151999999999999</v>
          </cell>
        </row>
        <row r="5445">
          <cell r="C5445">
            <v>217093</v>
          </cell>
          <cell r="I5445">
            <v>10.151999999999999</v>
          </cell>
        </row>
        <row r="5446">
          <cell r="C5446">
            <v>217093</v>
          </cell>
          <cell r="I5446">
            <v>10.151999999999999</v>
          </cell>
        </row>
        <row r="5447">
          <cell r="C5447">
            <v>217094</v>
          </cell>
          <cell r="I5447">
            <v>8.3040000000000003</v>
          </cell>
        </row>
        <row r="5448">
          <cell r="C5448">
            <v>217094</v>
          </cell>
          <cell r="I5448">
            <v>8.3040000000000003</v>
          </cell>
        </row>
        <row r="5449">
          <cell r="C5449">
            <v>217095</v>
          </cell>
          <cell r="I5449">
            <v>10.571999999999999</v>
          </cell>
        </row>
        <row r="5450">
          <cell r="C5450">
            <v>217095</v>
          </cell>
          <cell r="I5450">
            <v>10.571999999999999</v>
          </cell>
        </row>
        <row r="5451">
          <cell r="C5451">
            <v>217096</v>
          </cell>
          <cell r="I5451">
            <v>182.208</v>
          </cell>
        </row>
        <row r="5452">
          <cell r="C5452">
            <v>217096</v>
          </cell>
          <cell r="I5452">
            <v>182.208</v>
          </cell>
        </row>
        <row r="5453">
          <cell r="C5453">
            <v>217097</v>
          </cell>
          <cell r="I5453">
            <v>17.52</v>
          </cell>
        </row>
        <row r="5454">
          <cell r="C5454">
            <v>217097</v>
          </cell>
          <cell r="I5454">
            <v>17.52</v>
          </cell>
        </row>
        <row r="5455">
          <cell r="C5455">
            <v>217098</v>
          </cell>
          <cell r="I5455">
            <v>8.3140000000000001</v>
          </cell>
        </row>
        <row r="5456">
          <cell r="C5456">
            <v>217098</v>
          </cell>
          <cell r="I5456">
            <v>8.3140000000000001</v>
          </cell>
        </row>
        <row r="5457">
          <cell r="C5457">
            <v>217099</v>
          </cell>
          <cell r="I5457">
            <v>10.42</v>
          </cell>
        </row>
        <row r="5458">
          <cell r="C5458">
            <v>217099</v>
          </cell>
          <cell r="I5458">
            <v>10.42</v>
          </cell>
        </row>
        <row r="5459">
          <cell r="C5459">
            <v>217100</v>
          </cell>
          <cell r="I5459">
            <v>10.416</v>
          </cell>
        </row>
        <row r="5460">
          <cell r="C5460">
            <v>217100</v>
          </cell>
          <cell r="I5460">
            <v>10.416</v>
          </cell>
        </row>
        <row r="5461">
          <cell r="C5461">
            <v>217101</v>
          </cell>
          <cell r="I5461">
            <v>13.26</v>
          </cell>
        </row>
        <row r="5462">
          <cell r="C5462">
            <v>217101</v>
          </cell>
          <cell r="I5462">
            <v>13.26</v>
          </cell>
        </row>
        <row r="5463">
          <cell r="C5463">
            <v>217102</v>
          </cell>
          <cell r="I5463">
            <v>10.608000000000001</v>
          </cell>
        </row>
        <row r="5464">
          <cell r="C5464">
            <v>217102</v>
          </cell>
          <cell r="I5464">
            <v>10.608000000000001</v>
          </cell>
        </row>
        <row r="5465">
          <cell r="C5465">
            <v>217103</v>
          </cell>
          <cell r="I5465">
            <v>13.11</v>
          </cell>
        </row>
        <row r="5466">
          <cell r="C5466">
            <v>217103</v>
          </cell>
          <cell r="I5466">
            <v>13.11</v>
          </cell>
        </row>
        <row r="5467">
          <cell r="C5467">
            <v>217104</v>
          </cell>
          <cell r="I5467">
            <v>10.487</v>
          </cell>
        </row>
        <row r="5468">
          <cell r="C5468">
            <v>217104</v>
          </cell>
          <cell r="I5468">
            <v>10.487</v>
          </cell>
        </row>
        <row r="5469">
          <cell r="C5469">
            <v>217105</v>
          </cell>
          <cell r="I5469">
            <v>12.72</v>
          </cell>
        </row>
        <row r="5470">
          <cell r="C5470">
            <v>217105</v>
          </cell>
          <cell r="I5470">
            <v>12.72</v>
          </cell>
        </row>
        <row r="5471">
          <cell r="C5471">
            <v>217106</v>
          </cell>
          <cell r="I5471">
            <v>12.734999999999999</v>
          </cell>
        </row>
        <row r="5472">
          <cell r="C5472">
            <v>217106</v>
          </cell>
          <cell r="I5472">
            <v>12.734999999999999</v>
          </cell>
        </row>
        <row r="5473">
          <cell r="C5473">
            <v>217107</v>
          </cell>
          <cell r="I5473">
            <v>17.64</v>
          </cell>
        </row>
        <row r="5474">
          <cell r="C5474">
            <v>217107</v>
          </cell>
          <cell r="I5474">
            <v>17.64</v>
          </cell>
        </row>
        <row r="5475">
          <cell r="C5475">
            <v>217108</v>
          </cell>
          <cell r="I5475">
            <v>17.28</v>
          </cell>
        </row>
        <row r="5476">
          <cell r="C5476">
            <v>217108</v>
          </cell>
          <cell r="I5476">
            <v>17.28</v>
          </cell>
        </row>
        <row r="5477">
          <cell r="C5477">
            <v>217109</v>
          </cell>
          <cell r="I5477">
            <v>12.77</v>
          </cell>
        </row>
        <row r="5478">
          <cell r="C5478">
            <v>217109</v>
          </cell>
          <cell r="I5478">
            <v>12.77</v>
          </cell>
        </row>
        <row r="5479">
          <cell r="C5479">
            <v>217110</v>
          </cell>
          <cell r="I5479">
            <v>13.02</v>
          </cell>
        </row>
        <row r="5480">
          <cell r="C5480">
            <v>217110</v>
          </cell>
          <cell r="I5480">
            <v>13.02</v>
          </cell>
        </row>
        <row r="5481">
          <cell r="C5481">
            <v>217111</v>
          </cell>
          <cell r="I5481">
            <v>10.571999999999999</v>
          </cell>
        </row>
        <row r="5482">
          <cell r="C5482">
            <v>217111</v>
          </cell>
          <cell r="I5482">
            <v>10.571999999999999</v>
          </cell>
        </row>
        <row r="5483">
          <cell r="C5483">
            <v>217114</v>
          </cell>
          <cell r="I5483">
            <v>10.452</v>
          </cell>
        </row>
        <row r="5484">
          <cell r="C5484">
            <v>217114</v>
          </cell>
          <cell r="I5484">
            <v>10.452</v>
          </cell>
        </row>
        <row r="5485">
          <cell r="C5485">
            <v>217115</v>
          </cell>
          <cell r="I5485">
            <v>10.452</v>
          </cell>
        </row>
        <row r="5486">
          <cell r="C5486">
            <v>217115</v>
          </cell>
          <cell r="I5486">
            <v>10.452</v>
          </cell>
        </row>
        <row r="5487">
          <cell r="C5487">
            <v>217116</v>
          </cell>
          <cell r="I5487">
            <v>177.21600000000001</v>
          </cell>
        </row>
        <row r="5488">
          <cell r="C5488">
            <v>217116</v>
          </cell>
          <cell r="I5488">
            <v>177.21600000000001</v>
          </cell>
        </row>
        <row r="5489">
          <cell r="C5489">
            <v>217117</v>
          </cell>
          <cell r="I5489">
            <v>10.224</v>
          </cell>
        </row>
        <row r="5490">
          <cell r="C5490">
            <v>217117</v>
          </cell>
          <cell r="I5490">
            <v>10.224</v>
          </cell>
        </row>
        <row r="5491">
          <cell r="C5491">
            <v>217118</v>
          </cell>
          <cell r="I5491">
            <v>8.4580000000000002</v>
          </cell>
        </row>
        <row r="5492">
          <cell r="C5492">
            <v>217118</v>
          </cell>
          <cell r="I5492">
            <v>8.4580000000000002</v>
          </cell>
        </row>
        <row r="5493">
          <cell r="C5493">
            <v>217119</v>
          </cell>
          <cell r="I5493">
            <v>12.84</v>
          </cell>
        </row>
        <row r="5494">
          <cell r="C5494">
            <v>217119</v>
          </cell>
          <cell r="I5494">
            <v>12.84</v>
          </cell>
        </row>
        <row r="5495">
          <cell r="C5495">
            <v>217120</v>
          </cell>
          <cell r="I5495">
            <v>10.266999999999999</v>
          </cell>
        </row>
        <row r="5496">
          <cell r="C5496">
            <v>217120</v>
          </cell>
          <cell r="I5496">
            <v>10.266999999999999</v>
          </cell>
        </row>
        <row r="5497">
          <cell r="C5497">
            <v>217121</v>
          </cell>
          <cell r="I5497">
            <v>8.3140000000000001</v>
          </cell>
        </row>
        <row r="5498">
          <cell r="C5498">
            <v>217121</v>
          </cell>
          <cell r="I5498">
            <v>8.3140000000000001</v>
          </cell>
        </row>
        <row r="5499">
          <cell r="C5499">
            <v>217122</v>
          </cell>
          <cell r="I5499">
            <v>13.06</v>
          </cell>
        </row>
        <row r="5500">
          <cell r="C5500">
            <v>217122</v>
          </cell>
          <cell r="I5500">
            <v>13.06</v>
          </cell>
        </row>
        <row r="5501">
          <cell r="C5501">
            <v>217123</v>
          </cell>
          <cell r="I5501">
            <v>10.446999999999999</v>
          </cell>
        </row>
        <row r="5502">
          <cell r="C5502">
            <v>217123</v>
          </cell>
          <cell r="I5502">
            <v>10.446999999999999</v>
          </cell>
        </row>
        <row r="5503">
          <cell r="C5503">
            <v>217124</v>
          </cell>
          <cell r="I5503">
            <v>182.25</v>
          </cell>
        </row>
        <row r="5504">
          <cell r="C5504">
            <v>217124</v>
          </cell>
          <cell r="I5504">
            <v>182.25</v>
          </cell>
        </row>
        <row r="5505">
          <cell r="C5505">
            <v>217125</v>
          </cell>
          <cell r="I5505">
            <v>17.52</v>
          </cell>
        </row>
        <row r="5506">
          <cell r="C5506">
            <v>217125</v>
          </cell>
          <cell r="I5506">
            <v>17.52</v>
          </cell>
        </row>
        <row r="5507">
          <cell r="C5507">
            <v>217126</v>
          </cell>
          <cell r="I5507">
            <v>10.512</v>
          </cell>
        </row>
        <row r="5508">
          <cell r="C5508">
            <v>217126</v>
          </cell>
          <cell r="I5508">
            <v>10.512</v>
          </cell>
        </row>
        <row r="5509">
          <cell r="C5509">
            <v>217127</v>
          </cell>
          <cell r="I5509">
            <v>10.464</v>
          </cell>
        </row>
        <row r="5510">
          <cell r="C5510">
            <v>217127</v>
          </cell>
          <cell r="I5510">
            <v>10.464</v>
          </cell>
        </row>
        <row r="5511">
          <cell r="C5511">
            <v>217128</v>
          </cell>
          <cell r="I5511">
            <v>8.4580000000000002</v>
          </cell>
        </row>
        <row r="5512">
          <cell r="C5512">
            <v>217128</v>
          </cell>
          <cell r="I5512">
            <v>8.4580000000000002</v>
          </cell>
        </row>
        <row r="5513">
          <cell r="C5513">
            <v>217129</v>
          </cell>
          <cell r="I5513">
            <v>876</v>
          </cell>
        </row>
        <row r="5514">
          <cell r="C5514">
            <v>217129</v>
          </cell>
          <cell r="I5514">
            <v>876</v>
          </cell>
        </row>
        <row r="5515">
          <cell r="C5515">
            <v>217130</v>
          </cell>
          <cell r="I5515">
            <v>8.327</v>
          </cell>
        </row>
        <row r="5516">
          <cell r="C5516">
            <v>217130</v>
          </cell>
          <cell r="I5516">
            <v>8.327</v>
          </cell>
        </row>
        <row r="5517">
          <cell r="C5517">
            <v>217131</v>
          </cell>
          <cell r="I5517">
            <v>8.4770000000000003</v>
          </cell>
        </row>
        <row r="5518">
          <cell r="C5518">
            <v>217131</v>
          </cell>
          <cell r="I5518">
            <v>8.4770000000000003</v>
          </cell>
        </row>
        <row r="5519">
          <cell r="C5519">
            <v>217132</v>
          </cell>
          <cell r="I5519">
            <v>8.4580000000000002</v>
          </cell>
        </row>
        <row r="5520">
          <cell r="C5520">
            <v>217132</v>
          </cell>
          <cell r="I5520">
            <v>8.4580000000000002</v>
          </cell>
        </row>
        <row r="5521">
          <cell r="C5521">
            <v>217133</v>
          </cell>
          <cell r="I5521">
            <v>8.4580000000000002</v>
          </cell>
        </row>
        <row r="5522">
          <cell r="C5522">
            <v>217133</v>
          </cell>
          <cell r="I5522">
            <v>8.4580000000000002</v>
          </cell>
        </row>
        <row r="5523">
          <cell r="C5523">
            <v>217134</v>
          </cell>
          <cell r="I5523">
            <v>8.4380000000000006</v>
          </cell>
        </row>
        <row r="5524">
          <cell r="C5524">
            <v>217134</v>
          </cell>
          <cell r="I5524">
            <v>8.4380000000000006</v>
          </cell>
        </row>
        <row r="5525">
          <cell r="C5525">
            <v>217135</v>
          </cell>
          <cell r="I5525">
            <v>8.4480000000000004</v>
          </cell>
        </row>
        <row r="5526">
          <cell r="C5526">
            <v>217135</v>
          </cell>
          <cell r="I5526">
            <v>8.4480000000000004</v>
          </cell>
        </row>
        <row r="5527">
          <cell r="C5527">
            <v>217136</v>
          </cell>
          <cell r="I5527">
            <v>10.692</v>
          </cell>
        </row>
        <row r="5528">
          <cell r="C5528">
            <v>217136</v>
          </cell>
          <cell r="I5528">
            <v>10.692</v>
          </cell>
        </row>
        <row r="5529">
          <cell r="C5529">
            <v>217137</v>
          </cell>
          <cell r="I5529">
            <v>180.77</v>
          </cell>
        </row>
        <row r="5530">
          <cell r="C5530">
            <v>217137</v>
          </cell>
          <cell r="I5530">
            <v>180.77</v>
          </cell>
        </row>
        <row r="5531">
          <cell r="C5531">
            <v>217138</v>
          </cell>
          <cell r="I5531">
            <v>17.38</v>
          </cell>
        </row>
        <row r="5532">
          <cell r="C5532">
            <v>217138</v>
          </cell>
          <cell r="I5532">
            <v>17.38</v>
          </cell>
        </row>
        <row r="5533">
          <cell r="C5533">
            <v>217139</v>
          </cell>
          <cell r="I5533">
            <v>10.32</v>
          </cell>
        </row>
        <row r="5534">
          <cell r="C5534">
            <v>217139</v>
          </cell>
          <cell r="I5534">
            <v>10.32</v>
          </cell>
        </row>
        <row r="5535">
          <cell r="C5535">
            <v>217140</v>
          </cell>
          <cell r="I5535">
            <v>10.32</v>
          </cell>
        </row>
        <row r="5536">
          <cell r="C5536">
            <v>217140</v>
          </cell>
          <cell r="I5536">
            <v>10.32</v>
          </cell>
        </row>
        <row r="5537">
          <cell r="C5537">
            <v>217141</v>
          </cell>
          <cell r="I5537">
            <v>13.26</v>
          </cell>
        </row>
        <row r="5538">
          <cell r="C5538">
            <v>217141</v>
          </cell>
          <cell r="I5538">
            <v>13.26</v>
          </cell>
        </row>
        <row r="5539">
          <cell r="C5539">
            <v>217142</v>
          </cell>
          <cell r="I5539">
            <v>12.824999999999999</v>
          </cell>
        </row>
        <row r="5540">
          <cell r="C5540">
            <v>217143</v>
          </cell>
          <cell r="I5540">
            <v>10.38</v>
          </cell>
        </row>
        <row r="5541">
          <cell r="C5541">
            <v>217143</v>
          </cell>
          <cell r="I5541">
            <v>10.38</v>
          </cell>
        </row>
        <row r="5542">
          <cell r="C5542">
            <v>217144</v>
          </cell>
          <cell r="I5542">
            <v>8.3040000000000003</v>
          </cell>
        </row>
        <row r="5543">
          <cell r="C5543">
            <v>217144</v>
          </cell>
          <cell r="I5543">
            <v>8.3040000000000003</v>
          </cell>
        </row>
        <row r="5544">
          <cell r="C5544">
            <v>217145</v>
          </cell>
          <cell r="I5544">
            <v>10.233000000000001</v>
          </cell>
        </row>
        <row r="5545">
          <cell r="C5545">
            <v>217145</v>
          </cell>
          <cell r="I5545">
            <v>10.233000000000001</v>
          </cell>
        </row>
        <row r="5546">
          <cell r="C5546">
            <v>217146</v>
          </cell>
          <cell r="I5546">
            <v>10.23</v>
          </cell>
        </row>
        <row r="5547">
          <cell r="C5547">
            <v>217146</v>
          </cell>
          <cell r="I5547">
            <v>10.23</v>
          </cell>
        </row>
        <row r="5548">
          <cell r="C5548">
            <v>217147</v>
          </cell>
          <cell r="I5548">
            <v>10.416</v>
          </cell>
        </row>
        <row r="5549">
          <cell r="C5549">
            <v>217147</v>
          </cell>
          <cell r="I5549">
            <v>10.416</v>
          </cell>
        </row>
        <row r="5550">
          <cell r="C5550">
            <v>217148</v>
          </cell>
          <cell r="I5550">
            <v>13.02</v>
          </cell>
        </row>
        <row r="5551">
          <cell r="C5551">
            <v>217148</v>
          </cell>
          <cell r="I5551">
            <v>13.02</v>
          </cell>
        </row>
        <row r="5552">
          <cell r="C5552">
            <v>217149</v>
          </cell>
          <cell r="I5552">
            <v>10.38</v>
          </cell>
        </row>
        <row r="5553">
          <cell r="C5553">
            <v>217149</v>
          </cell>
          <cell r="I5553">
            <v>10.38</v>
          </cell>
        </row>
        <row r="5554">
          <cell r="C5554">
            <v>217150</v>
          </cell>
          <cell r="I5554">
            <v>10.38</v>
          </cell>
        </row>
        <row r="5555">
          <cell r="C5555">
            <v>217150</v>
          </cell>
          <cell r="I5555">
            <v>10.38</v>
          </cell>
        </row>
        <row r="5556">
          <cell r="C5556">
            <v>217151</v>
          </cell>
          <cell r="I5556">
            <v>13.13</v>
          </cell>
        </row>
        <row r="5557">
          <cell r="C5557">
            <v>217151</v>
          </cell>
          <cell r="I5557">
            <v>13.13</v>
          </cell>
        </row>
        <row r="5558">
          <cell r="C5558">
            <v>217152</v>
          </cell>
          <cell r="I5558">
            <v>10.5</v>
          </cell>
        </row>
        <row r="5559">
          <cell r="C5559">
            <v>217152</v>
          </cell>
          <cell r="I5559">
            <v>10.5</v>
          </cell>
        </row>
        <row r="5560">
          <cell r="C5560">
            <v>217153</v>
          </cell>
          <cell r="I5560">
            <v>10.207000000000001</v>
          </cell>
        </row>
        <row r="5561">
          <cell r="C5561">
            <v>217153</v>
          </cell>
          <cell r="I5561">
            <v>10.207000000000001</v>
          </cell>
        </row>
        <row r="5562">
          <cell r="C5562">
            <v>217154</v>
          </cell>
          <cell r="I5562">
            <v>10.208</v>
          </cell>
        </row>
        <row r="5563">
          <cell r="C5563">
            <v>217154</v>
          </cell>
          <cell r="I5563">
            <v>10.208</v>
          </cell>
        </row>
        <row r="5564">
          <cell r="C5564">
            <v>217155</v>
          </cell>
          <cell r="I5564">
            <v>22.1</v>
          </cell>
        </row>
        <row r="5565">
          <cell r="C5565">
            <v>217155</v>
          </cell>
          <cell r="I5565">
            <v>22.1</v>
          </cell>
        </row>
        <row r="5566">
          <cell r="C5566">
            <v>217156</v>
          </cell>
          <cell r="I5566">
            <v>13.26</v>
          </cell>
        </row>
        <row r="5567">
          <cell r="C5567">
            <v>217156</v>
          </cell>
          <cell r="I5567">
            <v>13.26</v>
          </cell>
        </row>
        <row r="5568">
          <cell r="C5568">
            <v>217157</v>
          </cell>
          <cell r="I5568">
            <v>8.2850000000000001</v>
          </cell>
        </row>
        <row r="5569">
          <cell r="C5569">
            <v>217157</v>
          </cell>
          <cell r="I5569">
            <v>8.2850000000000001</v>
          </cell>
        </row>
        <row r="5570">
          <cell r="C5570">
            <v>217159</v>
          </cell>
          <cell r="I5570">
            <v>876</v>
          </cell>
        </row>
        <row r="5571">
          <cell r="C5571">
            <v>217159</v>
          </cell>
          <cell r="I5571">
            <v>876</v>
          </cell>
        </row>
        <row r="5572">
          <cell r="C5572">
            <v>217160</v>
          </cell>
          <cell r="I5572">
            <v>15.768000000000001</v>
          </cell>
        </row>
        <row r="5573">
          <cell r="C5573">
            <v>217160</v>
          </cell>
          <cell r="I5573">
            <v>15.768000000000001</v>
          </cell>
        </row>
        <row r="5574">
          <cell r="C5574">
            <v>217162</v>
          </cell>
          <cell r="I5574">
            <v>13.14</v>
          </cell>
        </row>
        <row r="5575">
          <cell r="C5575">
            <v>217162</v>
          </cell>
          <cell r="I5575">
            <v>13.14</v>
          </cell>
        </row>
        <row r="5576">
          <cell r="C5576">
            <v>217164</v>
          </cell>
          <cell r="I5576">
            <v>875</v>
          </cell>
        </row>
        <row r="5577">
          <cell r="C5577">
            <v>217164</v>
          </cell>
          <cell r="I5577">
            <v>875</v>
          </cell>
        </row>
        <row r="5578">
          <cell r="C5578">
            <v>217165</v>
          </cell>
          <cell r="I5578">
            <v>10.5</v>
          </cell>
        </row>
        <row r="5579">
          <cell r="C5579">
            <v>217165</v>
          </cell>
          <cell r="I5579">
            <v>10.5</v>
          </cell>
        </row>
        <row r="5580">
          <cell r="C5580">
            <v>217166</v>
          </cell>
          <cell r="I5580">
            <v>17.5</v>
          </cell>
        </row>
        <row r="5581">
          <cell r="C5581">
            <v>217166</v>
          </cell>
          <cell r="I5581">
            <v>17.5</v>
          </cell>
        </row>
        <row r="5582">
          <cell r="C5582">
            <v>217168</v>
          </cell>
          <cell r="I5582">
            <v>13.125</v>
          </cell>
        </row>
        <row r="5583">
          <cell r="C5583">
            <v>217168</v>
          </cell>
          <cell r="I5583">
            <v>13.125</v>
          </cell>
        </row>
        <row r="5584">
          <cell r="C5584">
            <v>217169</v>
          </cell>
          <cell r="I5584">
            <v>10.41</v>
          </cell>
        </row>
        <row r="5585">
          <cell r="C5585">
            <v>217169</v>
          </cell>
          <cell r="I5585">
            <v>10.41</v>
          </cell>
        </row>
        <row r="5586">
          <cell r="C5586">
            <v>217170</v>
          </cell>
          <cell r="I5586">
            <v>10.192</v>
          </cell>
        </row>
        <row r="5587">
          <cell r="C5587">
            <v>217170</v>
          </cell>
          <cell r="I5587">
            <v>10.192</v>
          </cell>
        </row>
        <row r="5588">
          <cell r="C5588">
            <v>217171</v>
          </cell>
          <cell r="I5588">
            <v>10.193</v>
          </cell>
        </row>
        <row r="5589">
          <cell r="C5589">
            <v>217171</v>
          </cell>
          <cell r="I5589">
            <v>10.193</v>
          </cell>
        </row>
        <row r="5590">
          <cell r="C5590">
            <v>217172</v>
          </cell>
          <cell r="I5590">
            <v>10.185</v>
          </cell>
        </row>
        <row r="5591">
          <cell r="C5591">
            <v>217172</v>
          </cell>
          <cell r="I5591">
            <v>10.185</v>
          </cell>
        </row>
        <row r="5592">
          <cell r="C5592">
            <v>217173</v>
          </cell>
          <cell r="I5592">
            <v>12.725</v>
          </cell>
        </row>
        <row r="5593">
          <cell r="C5593">
            <v>217173</v>
          </cell>
          <cell r="I5593">
            <v>12.725</v>
          </cell>
        </row>
        <row r="5594">
          <cell r="C5594">
            <v>217174</v>
          </cell>
          <cell r="I5594">
            <v>10.18</v>
          </cell>
        </row>
        <row r="5595">
          <cell r="C5595">
            <v>217174</v>
          </cell>
          <cell r="I5595">
            <v>10.18</v>
          </cell>
        </row>
        <row r="5596">
          <cell r="C5596">
            <v>217175</v>
          </cell>
          <cell r="I5596">
            <v>12.75</v>
          </cell>
        </row>
        <row r="5597">
          <cell r="C5597">
            <v>217175</v>
          </cell>
          <cell r="I5597">
            <v>12.75</v>
          </cell>
        </row>
        <row r="5598">
          <cell r="C5598">
            <v>217176</v>
          </cell>
          <cell r="I5598">
            <v>13.14</v>
          </cell>
        </row>
        <row r="5599">
          <cell r="C5599">
            <v>217176</v>
          </cell>
          <cell r="I5599">
            <v>13.14</v>
          </cell>
        </row>
        <row r="5600">
          <cell r="C5600">
            <v>217177</v>
          </cell>
          <cell r="I5600">
            <v>12.72</v>
          </cell>
        </row>
        <row r="5601">
          <cell r="C5601">
            <v>217177</v>
          </cell>
          <cell r="I5601">
            <v>12.72</v>
          </cell>
        </row>
        <row r="5602">
          <cell r="C5602">
            <v>217178</v>
          </cell>
          <cell r="I5602">
            <v>10.176</v>
          </cell>
        </row>
        <row r="5603">
          <cell r="C5603">
            <v>217178</v>
          </cell>
          <cell r="I5603">
            <v>10.176</v>
          </cell>
        </row>
        <row r="5604">
          <cell r="C5604">
            <v>217179</v>
          </cell>
          <cell r="I5604">
            <v>10.176</v>
          </cell>
        </row>
        <row r="5605">
          <cell r="C5605">
            <v>217179</v>
          </cell>
          <cell r="I5605">
            <v>10.176</v>
          </cell>
        </row>
        <row r="5606">
          <cell r="C5606">
            <v>217180</v>
          </cell>
          <cell r="I5606">
            <v>10.18</v>
          </cell>
        </row>
        <row r="5607">
          <cell r="C5607">
            <v>217180</v>
          </cell>
          <cell r="I5607">
            <v>10.18</v>
          </cell>
        </row>
        <row r="5608">
          <cell r="C5608">
            <v>217181</v>
          </cell>
          <cell r="I5608">
            <v>176.38</v>
          </cell>
        </row>
        <row r="5609">
          <cell r="C5609">
            <v>217181</v>
          </cell>
          <cell r="I5609">
            <v>176.38</v>
          </cell>
        </row>
        <row r="5610">
          <cell r="C5610">
            <v>217190</v>
          </cell>
          <cell r="I5610">
            <v>12.855</v>
          </cell>
        </row>
        <row r="5611">
          <cell r="C5611">
            <v>217190</v>
          </cell>
          <cell r="I5611">
            <v>12.855</v>
          </cell>
        </row>
        <row r="5612">
          <cell r="C5612">
            <v>217209</v>
          </cell>
          <cell r="I5612">
            <v>176.68</v>
          </cell>
        </row>
        <row r="5613">
          <cell r="C5613">
            <v>217209</v>
          </cell>
          <cell r="I5613">
            <v>176.68</v>
          </cell>
        </row>
        <row r="5614">
          <cell r="C5614">
            <v>217216</v>
          </cell>
          <cell r="I5614">
            <v>17.5</v>
          </cell>
        </row>
        <row r="5615">
          <cell r="C5615">
            <v>217216</v>
          </cell>
          <cell r="I5615">
            <v>17.5</v>
          </cell>
        </row>
        <row r="5616">
          <cell r="C5616">
            <v>217217</v>
          </cell>
          <cell r="I5616">
            <v>10.317</v>
          </cell>
        </row>
        <row r="5617">
          <cell r="C5617">
            <v>217219</v>
          </cell>
          <cell r="I5617">
            <v>12.5</v>
          </cell>
        </row>
        <row r="5618">
          <cell r="C5618">
            <v>217380</v>
          </cell>
          <cell r="I5618">
            <v>1</v>
          </cell>
        </row>
        <row r="5619">
          <cell r="C5619">
            <v>217400</v>
          </cell>
          <cell r="I5619">
            <v>1</v>
          </cell>
        </row>
        <row r="5620">
          <cell r="C5620">
            <v>217414</v>
          </cell>
          <cell r="I5620">
            <v>177.21600000000001</v>
          </cell>
        </row>
        <row r="5621">
          <cell r="C5621">
            <v>217414</v>
          </cell>
          <cell r="I5621">
            <v>177.21600000000001</v>
          </cell>
        </row>
        <row r="5622">
          <cell r="C5622">
            <v>217415</v>
          </cell>
          <cell r="I5622">
            <v>852</v>
          </cell>
        </row>
        <row r="5623">
          <cell r="C5623">
            <v>217415</v>
          </cell>
          <cell r="I5623">
            <v>852</v>
          </cell>
        </row>
        <row r="5624">
          <cell r="C5624">
            <v>217416</v>
          </cell>
          <cell r="I5624">
            <v>15.19</v>
          </cell>
        </row>
        <row r="5625">
          <cell r="C5625">
            <v>217416</v>
          </cell>
          <cell r="I5625">
            <v>15.19</v>
          </cell>
        </row>
        <row r="5626">
          <cell r="C5626">
            <v>217417</v>
          </cell>
          <cell r="I5626">
            <v>13.5</v>
          </cell>
        </row>
        <row r="5627">
          <cell r="C5627">
            <v>217417</v>
          </cell>
          <cell r="I5627">
            <v>13.5</v>
          </cell>
        </row>
        <row r="5628">
          <cell r="C5628">
            <v>217480</v>
          </cell>
          <cell r="I5628">
            <v>10.218999999999999</v>
          </cell>
        </row>
        <row r="5629">
          <cell r="C5629">
            <v>217480</v>
          </cell>
          <cell r="I5629">
            <v>10.218999999999999</v>
          </cell>
        </row>
        <row r="5630">
          <cell r="C5630">
            <v>217482</v>
          </cell>
          <cell r="I5630">
            <v>10.218999999999999</v>
          </cell>
        </row>
        <row r="5631">
          <cell r="C5631">
            <v>217482</v>
          </cell>
          <cell r="I5631">
            <v>10.218999999999999</v>
          </cell>
        </row>
        <row r="5632">
          <cell r="C5632">
            <v>217510</v>
          </cell>
          <cell r="I5632">
            <v>180</v>
          </cell>
        </row>
        <row r="5633">
          <cell r="C5633">
            <v>217511</v>
          </cell>
          <cell r="I5633">
            <v>18</v>
          </cell>
        </row>
        <row r="5634">
          <cell r="C5634">
            <v>217512</v>
          </cell>
          <cell r="I5634">
            <v>180</v>
          </cell>
        </row>
        <row r="5635">
          <cell r="C5635">
            <v>217513</v>
          </cell>
          <cell r="I5635">
            <v>18</v>
          </cell>
        </row>
        <row r="5636">
          <cell r="C5636">
            <v>217513</v>
          </cell>
          <cell r="I5636">
            <v>18</v>
          </cell>
        </row>
        <row r="5637">
          <cell r="C5637">
            <v>217519</v>
          </cell>
          <cell r="I5637">
            <v>176.79</v>
          </cell>
        </row>
        <row r="5638">
          <cell r="C5638">
            <v>217548</v>
          </cell>
          <cell r="I5638">
            <v>1</v>
          </cell>
        </row>
        <row r="5639">
          <cell r="C5639">
            <v>217549</v>
          </cell>
          <cell r="I5639">
            <v>187.16</v>
          </cell>
        </row>
        <row r="5640">
          <cell r="C5640">
            <v>217549</v>
          </cell>
          <cell r="I5640">
            <v>187.16</v>
          </cell>
        </row>
        <row r="5641">
          <cell r="C5641">
            <v>217549</v>
          </cell>
          <cell r="I5641">
            <v>187.16</v>
          </cell>
        </row>
        <row r="5642">
          <cell r="C5642">
            <v>217561</v>
          </cell>
          <cell r="I5642">
            <v>913</v>
          </cell>
        </row>
        <row r="5643">
          <cell r="C5643">
            <v>217561</v>
          </cell>
          <cell r="I5643">
            <v>913</v>
          </cell>
        </row>
        <row r="5644">
          <cell r="C5644">
            <v>217562</v>
          </cell>
          <cell r="I5644">
            <v>1</v>
          </cell>
        </row>
        <row r="5645">
          <cell r="C5645">
            <v>217578</v>
          </cell>
          <cell r="I5645">
            <v>176.75</v>
          </cell>
        </row>
        <row r="5646">
          <cell r="C5646">
            <v>217624</v>
          </cell>
          <cell r="I5646">
            <v>12.603</v>
          </cell>
        </row>
        <row r="5647">
          <cell r="C5647">
            <v>217636</v>
          </cell>
          <cell r="I5647">
            <v>177.84</v>
          </cell>
        </row>
        <row r="5648">
          <cell r="C5648">
            <v>217639</v>
          </cell>
          <cell r="I5648">
            <v>187.2</v>
          </cell>
        </row>
        <row r="5649">
          <cell r="C5649">
            <v>217705</v>
          </cell>
          <cell r="I5649">
            <v>22.08</v>
          </cell>
        </row>
        <row r="5650">
          <cell r="C5650">
            <v>217705</v>
          </cell>
          <cell r="I5650">
            <v>22.08</v>
          </cell>
        </row>
        <row r="5651">
          <cell r="C5651">
            <v>217710</v>
          </cell>
          <cell r="I5651">
            <v>174.7</v>
          </cell>
        </row>
        <row r="5652">
          <cell r="C5652">
            <v>217711</v>
          </cell>
          <cell r="I5652">
            <v>50.4</v>
          </cell>
        </row>
        <row r="5653">
          <cell r="C5653">
            <v>217736</v>
          </cell>
          <cell r="I5653">
            <v>1</v>
          </cell>
        </row>
        <row r="5654">
          <cell r="C5654">
            <v>217737</v>
          </cell>
          <cell r="I5654">
            <v>176.17599999999999</v>
          </cell>
        </row>
        <row r="5655">
          <cell r="C5655">
            <v>217737</v>
          </cell>
          <cell r="I5655">
            <v>176.17599999999999</v>
          </cell>
        </row>
        <row r="5656">
          <cell r="C5656">
            <v>217822</v>
          </cell>
          <cell r="I5656">
            <v>17.149999999999999</v>
          </cell>
        </row>
        <row r="5657">
          <cell r="C5657">
            <v>217822</v>
          </cell>
          <cell r="I5657">
            <v>17.149999999999999</v>
          </cell>
        </row>
        <row r="5658">
          <cell r="C5658">
            <v>217842</v>
          </cell>
          <cell r="I5658">
            <v>1</v>
          </cell>
        </row>
        <row r="5659">
          <cell r="C5659">
            <v>217845</v>
          </cell>
          <cell r="I5659">
            <v>178.36</v>
          </cell>
        </row>
        <row r="5660">
          <cell r="C5660">
            <v>217845</v>
          </cell>
          <cell r="I5660">
            <v>178.36</v>
          </cell>
        </row>
        <row r="5661">
          <cell r="C5661">
            <v>217884</v>
          </cell>
          <cell r="I5661">
            <v>50.085000000000001</v>
          </cell>
        </row>
        <row r="5662">
          <cell r="C5662">
            <v>217886</v>
          </cell>
          <cell r="I5662">
            <v>857.8</v>
          </cell>
        </row>
        <row r="5663">
          <cell r="C5663">
            <v>218343</v>
          </cell>
          <cell r="I5663">
            <v>10.220000000000001</v>
          </cell>
        </row>
        <row r="5664">
          <cell r="C5664">
            <v>218374</v>
          </cell>
          <cell r="I5664">
            <v>13.2</v>
          </cell>
        </row>
        <row r="5665">
          <cell r="C5665">
            <v>218374</v>
          </cell>
          <cell r="I5665">
            <v>13.2</v>
          </cell>
        </row>
        <row r="5666">
          <cell r="C5666">
            <v>218414</v>
          </cell>
          <cell r="I5666">
            <v>1</v>
          </cell>
        </row>
        <row r="5667">
          <cell r="C5667">
            <v>218431</v>
          </cell>
          <cell r="I5667">
            <v>175.7</v>
          </cell>
        </row>
        <row r="5668">
          <cell r="C5668">
            <v>218534</v>
          </cell>
          <cell r="I5668">
            <v>50.805</v>
          </cell>
        </row>
        <row r="5669">
          <cell r="C5669">
            <v>218535</v>
          </cell>
          <cell r="I5669">
            <v>176.12</v>
          </cell>
        </row>
        <row r="5670">
          <cell r="C5670">
            <v>218545</v>
          </cell>
          <cell r="I5670">
            <v>177.17</v>
          </cell>
        </row>
        <row r="5671">
          <cell r="C5671">
            <v>218545</v>
          </cell>
          <cell r="I5671">
            <v>177.17</v>
          </cell>
        </row>
        <row r="5672">
          <cell r="C5672">
            <v>218794</v>
          </cell>
          <cell r="I5672">
            <v>1</v>
          </cell>
        </row>
        <row r="5673">
          <cell r="C5673">
            <v>218796</v>
          </cell>
          <cell r="I5673">
            <v>182.245</v>
          </cell>
        </row>
        <row r="5674">
          <cell r="C5674">
            <v>218796</v>
          </cell>
          <cell r="I5674">
            <v>182.245</v>
          </cell>
        </row>
        <row r="5675">
          <cell r="C5675">
            <v>218796</v>
          </cell>
          <cell r="I5675">
            <v>182.245</v>
          </cell>
        </row>
        <row r="5676">
          <cell r="C5676">
            <v>218797</v>
          </cell>
          <cell r="I5676">
            <v>889</v>
          </cell>
        </row>
        <row r="5677">
          <cell r="C5677">
            <v>218797</v>
          </cell>
          <cell r="I5677">
            <v>889</v>
          </cell>
        </row>
        <row r="5678">
          <cell r="C5678">
            <v>218809</v>
          </cell>
          <cell r="I5678">
            <v>180</v>
          </cell>
        </row>
        <row r="5679">
          <cell r="C5679">
            <v>218811</v>
          </cell>
          <cell r="I5679">
            <v>1</v>
          </cell>
        </row>
        <row r="5680">
          <cell r="C5680">
            <v>218812</v>
          </cell>
          <cell r="I5680">
            <v>1</v>
          </cell>
        </row>
        <row r="5681">
          <cell r="C5681">
            <v>218813</v>
          </cell>
          <cell r="I5681">
            <v>182.18</v>
          </cell>
        </row>
        <row r="5682">
          <cell r="C5682">
            <v>218813</v>
          </cell>
          <cell r="I5682">
            <v>182.18</v>
          </cell>
        </row>
        <row r="5683">
          <cell r="C5683">
            <v>218814</v>
          </cell>
          <cell r="I5683">
            <v>888.7</v>
          </cell>
        </row>
        <row r="5684">
          <cell r="C5684">
            <v>218814</v>
          </cell>
          <cell r="I5684">
            <v>888.7</v>
          </cell>
        </row>
        <row r="5685">
          <cell r="C5685">
            <v>218815</v>
          </cell>
          <cell r="I5685">
            <v>1</v>
          </cell>
        </row>
        <row r="5686">
          <cell r="C5686">
            <v>218930</v>
          </cell>
          <cell r="I5686">
            <v>837.8</v>
          </cell>
        </row>
        <row r="5687">
          <cell r="C5687">
            <v>218946</v>
          </cell>
          <cell r="I5687">
            <v>15.77</v>
          </cell>
        </row>
        <row r="5688">
          <cell r="C5688">
            <v>218946</v>
          </cell>
          <cell r="I5688">
            <v>15.77</v>
          </cell>
        </row>
        <row r="5689">
          <cell r="C5689">
            <v>218948</v>
          </cell>
          <cell r="I5689">
            <v>10.23</v>
          </cell>
        </row>
        <row r="5690">
          <cell r="C5690">
            <v>218980</v>
          </cell>
          <cell r="I5690">
            <v>13.425000000000001</v>
          </cell>
        </row>
        <row r="5691">
          <cell r="C5691">
            <v>218980</v>
          </cell>
          <cell r="I5691">
            <v>13.425000000000001</v>
          </cell>
        </row>
        <row r="5692">
          <cell r="C5692">
            <v>218984</v>
          </cell>
          <cell r="I5692">
            <v>1</v>
          </cell>
        </row>
        <row r="5693">
          <cell r="C5693">
            <v>218985</v>
          </cell>
          <cell r="I5693">
            <v>1</v>
          </cell>
        </row>
        <row r="5694">
          <cell r="C5694">
            <v>218986</v>
          </cell>
          <cell r="I5694">
            <v>1</v>
          </cell>
        </row>
        <row r="5695">
          <cell r="C5695">
            <v>219057</v>
          </cell>
          <cell r="I5695">
            <v>1</v>
          </cell>
        </row>
        <row r="5696">
          <cell r="C5696">
            <v>219236</v>
          </cell>
          <cell r="I5696">
            <v>175.55199999999999</v>
          </cell>
        </row>
        <row r="5697">
          <cell r="C5697">
            <v>219236</v>
          </cell>
          <cell r="I5697">
            <v>175.55199999999999</v>
          </cell>
        </row>
        <row r="5698">
          <cell r="C5698">
            <v>219237</v>
          </cell>
          <cell r="I5698">
            <v>16.88</v>
          </cell>
        </row>
        <row r="5699">
          <cell r="C5699">
            <v>219237</v>
          </cell>
          <cell r="I5699">
            <v>16.88</v>
          </cell>
        </row>
        <row r="5700">
          <cell r="C5700">
            <v>219253</v>
          </cell>
          <cell r="I5700">
            <v>18.010000000000002</v>
          </cell>
        </row>
        <row r="5701">
          <cell r="C5701">
            <v>219253</v>
          </cell>
          <cell r="I5701">
            <v>18.010000000000002</v>
          </cell>
        </row>
        <row r="5702">
          <cell r="C5702">
            <v>219284</v>
          </cell>
          <cell r="I5702">
            <v>1</v>
          </cell>
        </row>
        <row r="5703">
          <cell r="C5703">
            <v>219344</v>
          </cell>
          <cell r="I5703">
            <v>18.27</v>
          </cell>
        </row>
        <row r="5704">
          <cell r="C5704">
            <v>219363</v>
          </cell>
          <cell r="I5704">
            <v>18.248000000000001</v>
          </cell>
        </row>
        <row r="5705">
          <cell r="C5705">
            <v>219392</v>
          </cell>
          <cell r="I5705">
            <v>17.873000000000001</v>
          </cell>
        </row>
        <row r="5706">
          <cell r="C5706">
            <v>219394</v>
          </cell>
          <cell r="I5706">
            <v>18.074999999999999</v>
          </cell>
        </row>
        <row r="5707">
          <cell r="C5707">
            <v>219417</v>
          </cell>
          <cell r="I5707">
            <v>18.2</v>
          </cell>
        </row>
        <row r="5708">
          <cell r="C5708">
            <v>219651</v>
          </cell>
          <cell r="I5708">
            <v>198.01599999999999</v>
          </cell>
        </row>
        <row r="5709">
          <cell r="C5709">
            <v>219908</v>
          </cell>
          <cell r="I5709">
            <v>177.93</v>
          </cell>
        </row>
        <row r="5710">
          <cell r="C5710">
            <v>220148</v>
          </cell>
          <cell r="I5710">
            <v>1</v>
          </cell>
        </row>
        <row r="5711">
          <cell r="C5711">
            <v>220149</v>
          </cell>
          <cell r="I5711">
            <v>187.89</v>
          </cell>
        </row>
        <row r="5712">
          <cell r="C5712">
            <v>220149</v>
          </cell>
          <cell r="I5712">
            <v>187.89</v>
          </cell>
        </row>
        <row r="5713">
          <cell r="C5713">
            <v>220150</v>
          </cell>
          <cell r="I5713">
            <v>18.059999999999999</v>
          </cell>
        </row>
        <row r="5714">
          <cell r="C5714">
            <v>220150</v>
          </cell>
          <cell r="I5714">
            <v>18.059999999999999</v>
          </cell>
        </row>
        <row r="5715">
          <cell r="C5715">
            <v>220151</v>
          </cell>
          <cell r="I5715">
            <v>1</v>
          </cell>
        </row>
        <row r="5716">
          <cell r="C5716">
            <v>220152</v>
          </cell>
          <cell r="I5716">
            <v>185.18</v>
          </cell>
        </row>
        <row r="5717">
          <cell r="C5717">
            <v>220152</v>
          </cell>
          <cell r="I5717">
            <v>185.18</v>
          </cell>
        </row>
        <row r="5718">
          <cell r="C5718">
            <v>220152</v>
          </cell>
          <cell r="I5718">
            <v>185.18</v>
          </cell>
        </row>
        <row r="5719">
          <cell r="C5719">
            <v>220153</v>
          </cell>
          <cell r="I5719">
            <v>17.8</v>
          </cell>
        </row>
        <row r="5720">
          <cell r="C5720">
            <v>220153</v>
          </cell>
          <cell r="I5720">
            <v>17.8</v>
          </cell>
        </row>
        <row r="5721">
          <cell r="C5721">
            <v>220175</v>
          </cell>
          <cell r="I5721">
            <v>180</v>
          </cell>
        </row>
        <row r="5722">
          <cell r="C5722">
            <v>220184</v>
          </cell>
          <cell r="I5722">
            <v>1</v>
          </cell>
        </row>
        <row r="5723">
          <cell r="C5723">
            <v>220186</v>
          </cell>
          <cell r="I5723">
            <v>878</v>
          </cell>
        </row>
        <row r="5724">
          <cell r="C5724">
            <v>220186</v>
          </cell>
          <cell r="I5724">
            <v>878</v>
          </cell>
        </row>
        <row r="5725">
          <cell r="C5725">
            <v>220187</v>
          </cell>
          <cell r="I5725">
            <v>182.624</v>
          </cell>
        </row>
        <row r="5726">
          <cell r="C5726">
            <v>220187</v>
          </cell>
          <cell r="I5726">
            <v>182.624</v>
          </cell>
        </row>
        <row r="5727">
          <cell r="C5727">
            <v>220187</v>
          </cell>
          <cell r="I5727">
            <v>182.624</v>
          </cell>
        </row>
        <row r="5728">
          <cell r="C5728">
            <v>220188</v>
          </cell>
          <cell r="I5728">
            <v>17.559999999999999</v>
          </cell>
        </row>
        <row r="5729">
          <cell r="C5729">
            <v>220188</v>
          </cell>
          <cell r="I5729">
            <v>17.559999999999999</v>
          </cell>
        </row>
        <row r="5730">
          <cell r="C5730">
            <v>220192</v>
          </cell>
          <cell r="I5730">
            <v>1</v>
          </cell>
        </row>
        <row r="5731">
          <cell r="C5731">
            <v>220193</v>
          </cell>
          <cell r="I5731">
            <v>12.701000000000001</v>
          </cell>
        </row>
        <row r="5732">
          <cell r="C5732">
            <v>220209</v>
          </cell>
          <cell r="I5732">
            <v>174.04</v>
          </cell>
        </row>
        <row r="5733">
          <cell r="C5733">
            <v>220324</v>
          </cell>
          <cell r="I5733">
            <v>1</v>
          </cell>
        </row>
        <row r="5734">
          <cell r="C5734">
            <v>220405</v>
          </cell>
          <cell r="I5734">
            <v>21.12</v>
          </cell>
        </row>
        <row r="5735">
          <cell r="C5735">
            <v>220405</v>
          </cell>
          <cell r="I5735">
            <v>21.12</v>
          </cell>
        </row>
        <row r="5736">
          <cell r="C5736">
            <v>220406</v>
          </cell>
          <cell r="I5736">
            <v>17.600000000000001</v>
          </cell>
        </row>
        <row r="5737">
          <cell r="C5737">
            <v>220406</v>
          </cell>
          <cell r="I5737">
            <v>17.600000000000001</v>
          </cell>
        </row>
        <row r="5738">
          <cell r="C5738">
            <v>220412</v>
          </cell>
          <cell r="I5738">
            <v>194.48</v>
          </cell>
        </row>
        <row r="5739">
          <cell r="C5739">
            <v>220412</v>
          </cell>
          <cell r="I5739">
            <v>194.48</v>
          </cell>
        </row>
        <row r="5740">
          <cell r="C5740">
            <v>220458</v>
          </cell>
          <cell r="I5740">
            <v>17.62</v>
          </cell>
        </row>
        <row r="5741">
          <cell r="C5741">
            <v>220458</v>
          </cell>
          <cell r="I5741">
            <v>17.62</v>
          </cell>
        </row>
        <row r="5742">
          <cell r="C5742">
            <v>220459</v>
          </cell>
          <cell r="I5742">
            <v>183.33</v>
          </cell>
        </row>
        <row r="5743">
          <cell r="C5743">
            <v>220459</v>
          </cell>
          <cell r="I5743">
            <v>183.33</v>
          </cell>
        </row>
        <row r="5744">
          <cell r="C5744">
            <v>220467</v>
          </cell>
          <cell r="I5744">
            <v>210</v>
          </cell>
        </row>
        <row r="5745">
          <cell r="C5745">
            <v>220496</v>
          </cell>
          <cell r="I5745">
            <v>175.76</v>
          </cell>
        </row>
        <row r="5746">
          <cell r="C5746">
            <v>220498</v>
          </cell>
          <cell r="I5746">
            <v>16.899999999999999</v>
          </cell>
        </row>
        <row r="5747">
          <cell r="C5747">
            <v>220521</v>
          </cell>
          <cell r="I5747">
            <v>175.76</v>
          </cell>
        </row>
        <row r="5748">
          <cell r="C5748">
            <v>220522</v>
          </cell>
          <cell r="I5748">
            <v>16.899999999999999</v>
          </cell>
        </row>
        <row r="5749">
          <cell r="C5749">
            <v>220563</v>
          </cell>
          <cell r="I5749">
            <v>896</v>
          </cell>
        </row>
        <row r="5750">
          <cell r="C5750">
            <v>220563</v>
          </cell>
          <cell r="I5750">
            <v>896</v>
          </cell>
        </row>
        <row r="5751">
          <cell r="C5751">
            <v>220564</v>
          </cell>
          <cell r="I5751">
            <v>903</v>
          </cell>
        </row>
        <row r="5752">
          <cell r="C5752">
            <v>220564</v>
          </cell>
          <cell r="I5752">
            <v>903</v>
          </cell>
        </row>
        <row r="5753">
          <cell r="C5753">
            <v>220565</v>
          </cell>
          <cell r="I5753">
            <v>896</v>
          </cell>
        </row>
        <row r="5754">
          <cell r="C5754">
            <v>220565</v>
          </cell>
          <cell r="I5754">
            <v>896</v>
          </cell>
        </row>
        <row r="5755">
          <cell r="C5755">
            <v>220566</v>
          </cell>
          <cell r="I5755">
            <v>908</v>
          </cell>
        </row>
        <row r="5756">
          <cell r="C5756">
            <v>220566</v>
          </cell>
          <cell r="I5756">
            <v>908</v>
          </cell>
        </row>
        <row r="5757">
          <cell r="C5757">
            <v>220567</v>
          </cell>
          <cell r="I5757">
            <v>915</v>
          </cell>
        </row>
        <row r="5758">
          <cell r="C5758">
            <v>220567</v>
          </cell>
          <cell r="I5758">
            <v>915</v>
          </cell>
        </row>
        <row r="5759">
          <cell r="C5759">
            <v>220568</v>
          </cell>
          <cell r="I5759">
            <v>888.7</v>
          </cell>
        </row>
        <row r="5760">
          <cell r="C5760">
            <v>220568</v>
          </cell>
          <cell r="I5760">
            <v>888.7</v>
          </cell>
        </row>
        <row r="5761">
          <cell r="C5761">
            <v>220569</v>
          </cell>
          <cell r="I5761">
            <v>889</v>
          </cell>
        </row>
        <row r="5762">
          <cell r="C5762">
            <v>220569</v>
          </cell>
          <cell r="I5762">
            <v>889</v>
          </cell>
        </row>
        <row r="5763">
          <cell r="C5763">
            <v>220571</v>
          </cell>
          <cell r="I5763">
            <v>12.36</v>
          </cell>
        </row>
        <row r="5764">
          <cell r="C5764">
            <v>220595</v>
          </cell>
          <cell r="I5764">
            <v>1</v>
          </cell>
        </row>
        <row r="5765">
          <cell r="C5765">
            <v>220596</v>
          </cell>
          <cell r="I5765">
            <v>874</v>
          </cell>
        </row>
        <row r="5766">
          <cell r="C5766">
            <v>220596</v>
          </cell>
          <cell r="I5766">
            <v>874</v>
          </cell>
        </row>
        <row r="5767">
          <cell r="C5767">
            <v>220596</v>
          </cell>
          <cell r="I5767">
            <v>874</v>
          </cell>
        </row>
        <row r="5768">
          <cell r="C5768">
            <v>220597</v>
          </cell>
          <cell r="I5768">
            <v>181.792</v>
          </cell>
        </row>
        <row r="5769">
          <cell r="C5769">
            <v>220597</v>
          </cell>
          <cell r="I5769">
            <v>181.792</v>
          </cell>
        </row>
        <row r="5770">
          <cell r="C5770">
            <v>220598</v>
          </cell>
          <cell r="I5770">
            <v>17.48</v>
          </cell>
        </row>
        <row r="5771">
          <cell r="C5771">
            <v>220598</v>
          </cell>
          <cell r="I5771">
            <v>17.48</v>
          </cell>
        </row>
        <row r="5772">
          <cell r="C5772">
            <v>220599</v>
          </cell>
          <cell r="I5772">
            <v>1</v>
          </cell>
        </row>
        <row r="5773">
          <cell r="C5773">
            <v>220599</v>
          </cell>
          <cell r="I5773">
            <v>1</v>
          </cell>
        </row>
        <row r="5774">
          <cell r="C5774">
            <v>220776</v>
          </cell>
          <cell r="I5774">
            <v>175.08</v>
          </cell>
        </row>
        <row r="5775">
          <cell r="C5775">
            <v>220778</v>
          </cell>
          <cell r="I5775">
            <v>194.68799999999999</v>
          </cell>
        </row>
        <row r="5776">
          <cell r="C5776">
            <v>220780</v>
          </cell>
          <cell r="I5776">
            <v>13.11</v>
          </cell>
        </row>
        <row r="5777">
          <cell r="C5777">
            <v>220780</v>
          </cell>
          <cell r="I5777">
            <v>13.11</v>
          </cell>
        </row>
        <row r="5778">
          <cell r="C5778">
            <v>220784</v>
          </cell>
          <cell r="I5778">
            <v>182</v>
          </cell>
        </row>
        <row r="5779">
          <cell r="C5779">
            <v>220784</v>
          </cell>
          <cell r="I5779">
            <v>182</v>
          </cell>
        </row>
        <row r="5780">
          <cell r="C5780">
            <v>220792</v>
          </cell>
          <cell r="I5780">
            <v>175.7</v>
          </cell>
        </row>
        <row r="5781">
          <cell r="C5781">
            <v>220792</v>
          </cell>
          <cell r="I5781">
            <v>175.7</v>
          </cell>
        </row>
        <row r="5782">
          <cell r="C5782">
            <v>220850</v>
          </cell>
          <cell r="I5782">
            <v>1</v>
          </cell>
        </row>
        <row r="5783">
          <cell r="C5783">
            <v>220861</v>
          </cell>
          <cell r="I5783">
            <v>872</v>
          </cell>
        </row>
        <row r="5784">
          <cell r="C5784">
            <v>220861</v>
          </cell>
          <cell r="I5784">
            <v>872</v>
          </cell>
        </row>
        <row r="5785">
          <cell r="C5785">
            <v>220862</v>
          </cell>
          <cell r="I5785">
            <v>887</v>
          </cell>
        </row>
        <row r="5786">
          <cell r="C5786">
            <v>220862</v>
          </cell>
          <cell r="I5786">
            <v>887</v>
          </cell>
        </row>
        <row r="5787">
          <cell r="C5787">
            <v>220863</v>
          </cell>
          <cell r="I5787">
            <v>887</v>
          </cell>
        </row>
        <row r="5788">
          <cell r="C5788">
            <v>220863</v>
          </cell>
          <cell r="I5788">
            <v>887</v>
          </cell>
        </row>
        <row r="5789">
          <cell r="C5789">
            <v>220863</v>
          </cell>
          <cell r="I5789">
            <v>887</v>
          </cell>
        </row>
        <row r="5790">
          <cell r="C5790">
            <v>220864</v>
          </cell>
          <cell r="I5790">
            <v>880</v>
          </cell>
        </row>
        <row r="5791">
          <cell r="C5791">
            <v>220864</v>
          </cell>
          <cell r="I5791">
            <v>880</v>
          </cell>
        </row>
        <row r="5792">
          <cell r="C5792">
            <v>220874</v>
          </cell>
          <cell r="I5792">
            <v>178.36</v>
          </cell>
        </row>
        <row r="5793">
          <cell r="C5793">
            <v>220874</v>
          </cell>
          <cell r="I5793">
            <v>178.36</v>
          </cell>
        </row>
        <row r="5794">
          <cell r="C5794">
            <v>220875</v>
          </cell>
          <cell r="I5794">
            <v>17.149999999999999</v>
          </cell>
        </row>
        <row r="5795">
          <cell r="C5795">
            <v>220875</v>
          </cell>
          <cell r="I5795">
            <v>17.149999999999999</v>
          </cell>
        </row>
        <row r="5796">
          <cell r="C5796">
            <v>220891</v>
          </cell>
          <cell r="I5796">
            <v>174.6</v>
          </cell>
        </row>
        <row r="5797">
          <cell r="C5797">
            <v>220891</v>
          </cell>
          <cell r="I5797">
            <v>174.6</v>
          </cell>
        </row>
        <row r="5798">
          <cell r="C5798">
            <v>220946</v>
          </cell>
          <cell r="I5798">
            <v>8</v>
          </cell>
        </row>
        <row r="5799">
          <cell r="C5799">
            <v>220948</v>
          </cell>
          <cell r="I5799">
            <v>1</v>
          </cell>
        </row>
        <row r="5800">
          <cell r="C5800">
            <v>220949</v>
          </cell>
          <cell r="I5800">
            <v>188.39500000000001</v>
          </cell>
        </row>
        <row r="5801">
          <cell r="C5801">
            <v>220949</v>
          </cell>
          <cell r="I5801">
            <v>188.39500000000001</v>
          </cell>
        </row>
        <row r="5802">
          <cell r="C5802">
            <v>220949</v>
          </cell>
          <cell r="I5802">
            <v>188.39500000000001</v>
          </cell>
        </row>
        <row r="5803">
          <cell r="C5803">
            <v>220959</v>
          </cell>
          <cell r="I5803">
            <v>1</v>
          </cell>
        </row>
        <row r="5804">
          <cell r="C5804">
            <v>220990</v>
          </cell>
          <cell r="I5804">
            <v>1</v>
          </cell>
        </row>
        <row r="5805">
          <cell r="C5805">
            <v>220991</v>
          </cell>
          <cell r="I5805">
            <v>918</v>
          </cell>
        </row>
        <row r="5806">
          <cell r="C5806">
            <v>220991</v>
          </cell>
          <cell r="I5806">
            <v>918</v>
          </cell>
        </row>
        <row r="5807">
          <cell r="C5807">
            <v>220993</v>
          </cell>
          <cell r="I5807">
            <v>188.19</v>
          </cell>
        </row>
        <row r="5808">
          <cell r="C5808">
            <v>220993</v>
          </cell>
          <cell r="I5808">
            <v>188.19</v>
          </cell>
        </row>
        <row r="5809">
          <cell r="C5809">
            <v>220993</v>
          </cell>
          <cell r="I5809">
            <v>188.19</v>
          </cell>
        </row>
        <row r="5810">
          <cell r="C5810">
            <v>220994</v>
          </cell>
          <cell r="I5810">
            <v>1</v>
          </cell>
        </row>
        <row r="5811">
          <cell r="C5811">
            <v>220995</v>
          </cell>
          <cell r="I5811">
            <v>1</v>
          </cell>
        </row>
        <row r="5812">
          <cell r="C5812">
            <v>220996</v>
          </cell>
          <cell r="I5812">
            <v>198.85</v>
          </cell>
        </row>
        <row r="5813">
          <cell r="C5813">
            <v>220996</v>
          </cell>
          <cell r="I5813">
            <v>198.85</v>
          </cell>
        </row>
        <row r="5814">
          <cell r="C5814">
            <v>220998</v>
          </cell>
          <cell r="I5814">
            <v>970</v>
          </cell>
        </row>
        <row r="5815">
          <cell r="C5815">
            <v>220998</v>
          </cell>
          <cell r="I5815">
            <v>970</v>
          </cell>
        </row>
        <row r="5816">
          <cell r="C5816">
            <v>220999</v>
          </cell>
          <cell r="I5816">
            <v>1</v>
          </cell>
        </row>
        <row r="5817">
          <cell r="C5817">
            <v>221000</v>
          </cell>
          <cell r="I5817">
            <v>941</v>
          </cell>
        </row>
        <row r="5818">
          <cell r="C5818">
            <v>221000</v>
          </cell>
          <cell r="I5818">
            <v>941</v>
          </cell>
        </row>
        <row r="5819">
          <cell r="C5819">
            <v>221001</v>
          </cell>
          <cell r="I5819">
            <v>192.905</v>
          </cell>
        </row>
        <row r="5820">
          <cell r="C5820">
            <v>221001</v>
          </cell>
          <cell r="I5820">
            <v>192.905</v>
          </cell>
        </row>
        <row r="5821">
          <cell r="C5821">
            <v>221003</v>
          </cell>
          <cell r="I5821">
            <v>1</v>
          </cell>
        </row>
        <row r="5822">
          <cell r="C5822">
            <v>221004</v>
          </cell>
          <cell r="I5822">
            <v>1</v>
          </cell>
        </row>
        <row r="5823">
          <cell r="C5823">
            <v>221005</v>
          </cell>
          <cell r="I5823">
            <v>199.67</v>
          </cell>
        </row>
        <row r="5824">
          <cell r="C5824">
            <v>221005</v>
          </cell>
          <cell r="I5824">
            <v>199.67</v>
          </cell>
        </row>
        <row r="5825">
          <cell r="C5825">
            <v>221006</v>
          </cell>
          <cell r="I5825">
            <v>1</v>
          </cell>
        </row>
        <row r="5826">
          <cell r="C5826">
            <v>221007</v>
          </cell>
          <cell r="I5826">
            <v>1</v>
          </cell>
        </row>
        <row r="5827">
          <cell r="C5827">
            <v>221008</v>
          </cell>
          <cell r="I5827">
            <v>1</v>
          </cell>
        </row>
        <row r="5828">
          <cell r="C5828">
            <v>221009</v>
          </cell>
          <cell r="I5828">
            <v>903</v>
          </cell>
        </row>
        <row r="5829">
          <cell r="C5829">
            <v>221009</v>
          </cell>
          <cell r="I5829">
            <v>903</v>
          </cell>
        </row>
        <row r="5830">
          <cell r="C5830">
            <v>221010</v>
          </cell>
          <cell r="I5830">
            <v>919</v>
          </cell>
        </row>
        <row r="5831">
          <cell r="C5831">
            <v>221010</v>
          </cell>
          <cell r="I5831">
            <v>919</v>
          </cell>
        </row>
        <row r="5832">
          <cell r="C5832">
            <v>221011</v>
          </cell>
          <cell r="I5832">
            <v>1</v>
          </cell>
        </row>
        <row r="5833">
          <cell r="C5833">
            <v>221020</v>
          </cell>
          <cell r="I5833">
            <v>903</v>
          </cell>
        </row>
        <row r="5834">
          <cell r="C5834">
            <v>221020</v>
          </cell>
          <cell r="I5834">
            <v>903</v>
          </cell>
        </row>
        <row r="5835">
          <cell r="C5835">
            <v>221021</v>
          </cell>
          <cell r="I5835">
            <v>187.82</v>
          </cell>
        </row>
        <row r="5836">
          <cell r="C5836">
            <v>221021</v>
          </cell>
          <cell r="I5836">
            <v>187.82</v>
          </cell>
        </row>
        <row r="5837">
          <cell r="C5837">
            <v>221022</v>
          </cell>
          <cell r="I5837">
            <v>18.059999999999999</v>
          </cell>
        </row>
        <row r="5838">
          <cell r="C5838">
            <v>221022</v>
          </cell>
          <cell r="I5838">
            <v>18.059999999999999</v>
          </cell>
        </row>
        <row r="5839">
          <cell r="C5839">
            <v>221030</v>
          </cell>
          <cell r="I5839">
            <v>187.82</v>
          </cell>
        </row>
        <row r="5840">
          <cell r="C5840">
            <v>221030</v>
          </cell>
          <cell r="I5840">
            <v>187.82</v>
          </cell>
        </row>
        <row r="5841">
          <cell r="C5841">
            <v>221093</v>
          </cell>
          <cell r="I5841">
            <v>176.33199999999999</v>
          </cell>
        </row>
        <row r="5842">
          <cell r="C5842">
            <v>221182</v>
          </cell>
          <cell r="I5842">
            <v>885</v>
          </cell>
        </row>
        <row r="5843">
          <cell r="C5843">
            <v>221182</v>
          </cell>
          <cell r="I5843">
            <v>885</v>
          </cell>
        </row>
        <row r="5844">
          <cell r="C5844">
            <v>221183</v>
          </cell>
          <cell r="I5844">
            <v>880</v>
          </cell>
        </row>
        <row r="5845">
          <cell r="C5845">
            <v>221183</v>
          </cell>
          <cell r="I5845">
            <v>880</v>
          </cell>
        </row>
        <row r="5846">
          <cell r="C5846">
            <v>221199</v>
          </cell>
          <cell r="I5846">
            <v>175.22</v>
          </cell>
        </row>
        <row r="5847">
          <cell r="C5847">
            <v>221199</v>
          </cell>
          <cell r="I5847">
            <v>175.22</v>
          </cell>
        </row>
        <row r="5848">
          <cell r="C5848">
            <v>221212</v>
          </cell>
          <cell r="I5848">
            <v>180</v>
          </cell>
        </row>
        <row r="5849">
          <cell r="C5849">
            <v>221228</v>
          </cell>
          <cell r="I5849">
            <v>180.54400000000001</v>
          </cell>
        </row>
        <row r="5850">
          <cell r="C5850">
            <v>221228</v>
          </cell>
          <cell r="I5850">
            <v>180.54400000000001</v>
          </cell>
        </row>
        <row r="5851">
          <cell r="C5851">
            <v>221229</v>
          </cell>
          <cell r="I5851">
            <v>180.54400000000001</v>
          </cell>
        </row>
        <row r="5852">
          <cell r="C5852">
            <v>221229</v>
          </cell>
          <cell r="I5852">
            <v>180.54400000000001</v>
          </cell>
        </row>
        <row r="5853">
          <cell r="C5853">
            <v>221345</v>
          </cell>
          <cell r="I5853">
            <v>10.401</v>
          </cell>
        </row>
        <row r="5854">
          <cell r="C5854">
            <v>221668</v>
          </cell>
          <cell r="I5854">
            <v>199.68</v>
          </cell>
        </row>
        <row r="5855">
          <cell r="C5855">
            <v>221813</v>
          </cell>
          <cell r="I5855">
            <v>180.54</v>
          </cell>
        </row>
        <row r="5856">
          <cell r="C5856">
            <v>221813</v>
          </cell>
          <cell r="I5856">
            <v>180.54</v>
          </cell>
        </row>
        <row r="5857">
          <cell r="C5857">
            <v>221838</v>
          </cell>
          <cell r="I5857">
            <v>18</v>
          </cell>
        </row>
        <row r="5858">
          <cell r="C5858">
            <v>222039</v>
          </cell>
          <cell r="I5858">
            <v>180</v>
          </cell>
        </row>
        <row r="5859">
          <cell r="C5859">
            <v>222039</v>
          </cell>
          <cell r="I5859">
            <v>180</v>
          </cell>
        </row>
        <row r="5860">
          <cell r="C5860">
            <v>222050</v>
          </cell>
          <cell r="I5860">
            <v>18</v>
          </cell>
        </row>
        <row r="5861">
          <cell r="C5861">
            <v>222052</v>
          </cell>
          <cell r="I5861">
            <v>180</v>
          </cell>
        </row>
        <row r="5862">
          <cell r="C5862">
            <v>222052</v>
          </cell>
          <cell r="I5862">
            <v>180</v>
          </cell>
        </row>
        <row r="5863">
          <cell r="C5863">
            <v>222076</v>
          </cell>
          <cell r="I5863">
            <v>1</v>
          </cell>
        </row>
        <row r="5864">
          <cell r="C5864">
            <v>222077</v>
          </cell>
          <cell r="I5864">
            <v>1</v>
          </cell>
        </row>
        <row r="5865">
          <cell r="C5865">
            <v>222078</v>
          </cell>
          <cell r="I5865">
            <v>891</v>
          </cell>
        </row>
        <row r="5866">
          <cell r="C5866">
            <v>222078</v>
          </cell>
          <cell r="I5866">
            <v>891</v>
          </cell>
        </row>
        <row r="5867">
          <cell r="C5867">
            <v>222078</v>
          </cell>
          <cell r="I5867">
            <v>891</v>
          </cell>
        </row>
        <row r="5868">
          <cell r="C5868">
            <v>222079</v>
          </cell>
          <cell r="I5868">
            <v>181.83</v>
          </cell>
        </row>
        <row r="5869">
          <cell r="C5869">
            <v>222079</v>
          </cell>
          <cell r="I5869">
            <v>181.83</v>
          </cell>
        </row>
        <row r="5870">
          <cell r="C5870">
            <v>222079</v>
          </cell>
          <cell r="I5870">
            <v>181.83</v>
          </cell>
        </row>
        <row r="5871">
          <cell r="C5871">
            <v>222100</v>
          </cell>
          <cell r="I5871">
            <v>1</v>
          </cell>
        </row>
        <row r="5872">
          <cell r="C5872">
            <v>222101</v>
          </cell>
          <cell r="I5872">
            <v>895</v>
          </cell>
        </row>
        <row r="5873">
          <cell r="C5873">
            <v>222101</v>
          </cell>
          <cell r="I5873">
            <v>895</v>
          </cell>
        </row>
        <row r="5874">
          <cell r="C5874">
            <v>222101</v>
          </cell>
          <cell r="I5874">
            <v>895</v>
          </cell>
        </row>
        <row r="5875">
          <cell r="C5875">
            <v>222102</v>
          </cell>
          <cell r="I5875">
            <v>182.86</v>
          </cell>
        </row>
        <row r="5876">
          <cell r="C5876">
            <v>222102</v>
          </cell>
          <cell r="I5876">
            <v>182.86</v>
          </cell>
        </row>
        <row r="5877">
          <cell r="C5877">
            <v>222102</v>
          </cell>
          <cell r="I5877">
            <v>182.86</v>
          </cell>
        </row>
        <row r="5878">
          <cell r="C5878">
            <v>222103</v>
          </cell>
          <cell r="I5878">
            <v>1</v>
          </cell>
        </row>
        <row r="5879">
          <cell r="C5879">
            <v>222110</v>
          </cell>
          <cell r="I5879">
            <v>17.96</v>
          </cell>
        </row>
        <row r="5880">
          <cell r="C5880">
            <v>222110</v>
          </cell>
          <cell r="I5880">
            <v>17.96</v>
          </cell>
        </row>
        <row r="5881">
          <cell r="C5881">
            <v>222277</v>
          </cell>
          <cell r="I5881">
            <v>50</v>
          </cell>
        </row>
        <row r="5882">
          <cell r="C5882">
            <v>222279</v>
          </cell>
          <cell r="I5882">
            <v>9.6</v>
          </cell>
        </row>
        <row r="5883">
          <cell r="C5883">
            <v>222301</v>
          </cell>
          <cell r="I5883">
            <v>16.754999999999999</v>
          </cell>
        </row>
        <row r="5884">
          <cell r="C5884">
            <v>222302</v>
          </cell>
          <cell r="I5884">
            <v>18</v>
          </cell>
        </row>
        <row r="5885">
          <cell r="C5885">
            <v>222303</v>
          </cell>
          <cell r="I5885">
            <v>50</v>
          </cell>
        </row>
        <row r="5886">
          <cell r="C5886">
            <v>222312</v>
          </cell>
          <cell r="I5886">
            <v>180</v>
          </cell>
        </row>
        <row r="5887">
          <cell r="C5887">
            <v>222313</v>
          </cell>
          <cell r="I5887">
            <v>17.739999999999998</v>
          </cell>
        </row>
        <row r="5888">
          <cell r="C5888">
            <v>222313</v>
          </cell>
          <cell r="I5888">
            <v>17.739999999999998</v>
          </cell>
        </row>
        <row r="5889">
          <cell r="C5889">
            <v>222313</v>
          </cell>
          <cell r="I5889">
            <v>17.739999999999998</v>
          </cell>
        </row>
        <row r="5890">
          <cell r="C5890">
            <v>222325</v>
          </cell>
          <cell r="I5890">
            <v>190</v>
          </cell>
        </row>
        <row r="5891">
          <cell r="C5891">
            <v>222712</v>
          </cell>
          <cell r="I5891">
            <v>12.87</v>
          </cell>
        </row>
        <row r="5892">
          <cell r="C5892">
            <v>222713</v>
          </cell>
          <cell r="I5892">
            <v>12.87</v>
          </cell>
        </row>
        <row r="5893">
          <cell r="C5893">
            <v>222714</v>
          </cell>
          <cell r="I5893">
            <v>12.87</v>
          </cell>
        </row>
        <row r="5894">
          <cell r="C5894">
            <v>222714</v>
          </cell>
          <cell r="I5894">
            <v>12.87</v>
          </cell>
        </row>
        <row r="5895">
          <cell r="C5895">
            <v>222716</v>
          </cell>
          <cell r="I5895">
            <v>12.6</v>
          </cell>
        </row>
        <row r="5896">
          <cell r="C5896">
            <v>222721</v>
          </cell>
          <cell r="I5896">
            <v>1</v>
          </cell>
        </row>
        <row r="5897">
          <cell r="C5897">
            <v>222722</v>
          </cell>
          <cell r="I5897">
            <v>10.15</v>
          </cell>
        </row>
        <row r="5898">
          <cell r="C5898">
            <v>222722</v>
          </cell>
          <cell r="I5898">
            <v>10.15</v>
          </cell>
        </row>
        <row r="5899">
          <cell r="C5899">
            <v>222722</v>
          </cell>
          <cell r="I5899">
            <v>10.15</v>
          </cell>
        </row>
        <row r="5900">
          <cell r="C5900">
            <v>222723</v>
          </cell>
          <cell r="I5900">
            <v>10.15</v>
          </cell>
        </row>
        <row r="5901">
          <cell r="C5901">
            <v>222723</v>
          </cell>
          <cell r="I5901">
            <v>10.15</v>
          </cell>
        </row>
        <row r="5902">
          <cell r="C5902">
            <v>222723</v>
          </cell>
          <cell r="I5902">
            <v>10.15</v>
          </cell>
        </row>
        <row r="5903">
          <cell r="C5903">
            <v>222724</v>
          </cell>
          <cell r="I5903">
            <v>175.95</v>
          </cell>
        </row>
        <row r="5904">
          <cell r="C5904">
            <v>222724</v>
          </cell>
          <cell r="I5904">
            <v>175.95</v>
          </cell>
        </row>
        <row r="5905">
          <cell r="C5905">
            <v>222725</v>
          </cell>
          <cell r="I5905">
            <v>1</v>
          </cell>
        </row>
        <row r="5906">
          <cell r="C5906">
            <v>222726</v>
          </cell>
          <cell r="I5906">
            <v>10.188000000000001</v>
          </cell>
        </row>
        <row r="5907">
          <cell r="C5907">
            <v>222726</v>
          </cell>
          <cell r="I5907">
            <v>10.188000000000001</v>
          </cell>
        </row>
        <row r="5908">
          <cell r="C5908">
            <v>222726</v>
          </cell>
          <cell r="I5908">
            <v>10.188000000000001</v>
          </cell>
        </row>
        <row r="5909">
          <cell r="C5909">
            <v>222727</v>
          </cell>
          <cell r="I5909">
            <v>176.51</v>
          </cell>
        </row>
        <row r="5910">
          <cell r="C5910">
            <v>222727</v>
          </cell>
          <cell r="I5910">
            <v>176.51</v>
          </cell>
        </row>
        <row r="5911">
          <cell r="C5911">
            <v>222728</v>
          </cell>
          <cell r="I5911">
            <v>12.73</v>
          </cell>
        </row>
        <row r="5912">
          <cell r="C5912">
            <v>222728</v>
          </cell>
          <cell r="I5912">
            <v>12.73</v>
          </cell>
        </row>
        <row r="5913">
          <cell r="C5913">
            <v>222729</v>
          </cell>
          <cell r="I5913">
            <v>16.97</v>
          </cell>
        </row>
        <row r="5914">
          <cell r="C5914">
            <v>222729</v>
          </cell>
          <cell r="I5914">
            <v>16.97</v>
          </cell>
        </row>
        <row r="5915">
          <cell r="C5915">
            <v>222740</v>
          </cell>
          <cell r="I5915">
            <v>1</v>
          </cell>
        </row>
        <row r="5916">
          <cell r="C5916">
            <v>222741</v>
          </cell>
          <cell r="I5916">
            <v>1</v>
          </cell>
        </row>
        <row r="5917">
          <cell r="C5917">
            <v>222742</v>
          </cell>
          <cell r="I5917">
            <v>10.29</v>
          </cell>
        </row>
        <row r="5918">
          <cell r="C5918">
            <v>222742</v>
          </cell>
          <cell r="I5918">
            <v>10.29</v>
          </cell>
        </row>
        <row r="5919">
          <cell r="C5919">
            <v>222742</v>
          </cell>
          <cell r="I5919">
            <v>10.29</v>
          </cell>
        </row>
        <row r="5920">
          <cell r="C5920">
            <v>222743</v>
          </cell>
          <cell r="I5920">
            <v>10.29</v>
          </cell>
        </row>
        <row r="5921">
          <cell r="C5921">
            <v>222743</v>
          </cell>
          <cell r="I5921">
            <v>10.29</v>
          </cell>
        </row>
        <row r="5922">
          <cell r="C5922">
            <v>222743</v>
          </cell>
          <cell r="I5922">
            <v>10.29</v>
          </cell>
        </row>
        <row r="5923">
          <cell r="C5923">
            <v>222744</v>
          </cell>
          <cell r="I5923">
            <v>178.42</v>
          </cell>
        </row>
        <row r="5924">
          <cell r="C5924">
            <v>222744</v>
          </cell>
          <cell r="I5924">
            <v>178.42</v>
          </cell>
        </row>
        <row r="5925">
          <cell r="C5925">
            <v>222745</v>
          </cell>
          <cell r="I5925">
            <v>10.19</v>
          </cell>
        </row>
        <row r="5926">
          <cell r="C5926">
            <v>222745</v>
          </cell>
          <cell r="I5926">
            <v>10.19</v>
          </cell>
        </row>
        <row r="5927">
          <cell r="C5927">
            <v>222746</v>
          </cell>
          <cell r="I5927">
            <v>1</v>
          </cell>
        </row>
        <row r="5928">
          <cell r="C5928">
            <v>222747</v>
          </cell>
          <cell r="I5928">
            <v>10.188000000000001</v>
          </cell>
        </row>
        <row r="5929">
          <cell r="C5929">
            <v>222747</v>
          </cell>
          <cell r="I5929">
            <v>10.188000000000001</v>
          </cell>
        </row>
        <row r="5930">
          <cell r="C5930">
            <v>222748</v>
          </cell>
          <cell r="I5930">
            <v>10.188000000000001</v>
          </cell>
        </row>
        <row r="5931">
          <cell r="C5931">
            <v>222748</v>
          </cell>
          <cell r="I5931">
            <v>10.188000000000001</v>
          </cell>
        </row>
        <row r="5932">
          <cell r="C5932">
            <v>222753</v>
          </cell>
          <cell r="I5932">
            <v>10.199999999999999</v>
          </cell>
        </row>
        <row r="5933">
          <cell r="C5933">
            <v>222753</v>
          </cell>
          <cell r="I5933">
            <v>10.199999999999999</v>
          </cell>
        </row>
        <row r="5934">
          <cell r="C5934">
            <v>222754</v>
          </cell>
          <cell r="I5934">
            <v>10.199999999999999</v>
          </cell>
        </row>
        <row r="5935">
          <cell r="C5935">
            <v>222754</v>
          </cell>
          <cell r="I5935">
            <v>10.199999999999999</v>
          </cell>
        </row>
        <row r="5936">
          <cell r="C5936">
            <v>222755</v>
          </cell>
          <cell r="I5936">
            <v>12.75</v>
          </cell>
        </row>
        <row r="5937">
          <cell r="C5937">
            <v>222755</v>
          </cell>
          <cell r="I5937">
            <v>12.75</v>
          </cell>
        </row>
        <row r="5938">
          <cell r="C5938">
            <v>222756</v>
          </cell>
          <cell r="I5938">
            <v>176.88</v>
          </cell>
        </row>
        <row r="5939">
          <cell r="C5939">
            <v>222756</v>
          </cell>
          <cell r="I5939">
            <v>176.88</v>
          </cell>
        </row>
        <row r="5940">
          <cell r="C5940">
            <v>222759</v>
          </cell>
          <cell r="I5940">
            <v>177.15</v>
          </cell>
        </row>
        <row r="5941">
          <cell r="C5941">
            <v>222759</v>
          </cell>
          <cell r="I5941">
            <v>177.15</v>
          </cell>
        </row>
        <row r="5942">
          <cell r="C5942">
            <v>222760</v>
          </cell>
          <cell r="I5942">
            <v>10.188000000000001</v>
          </cell>
        </row>
        <row r="5943">
          <cell r="C5943">
            <v>222760</v>
          </cell>
          <cell r="I5943">
            <v>10.188000000000001</v>
          </cell>
        </row>
        <row r="5944">
          <cell r="C5944">
            <v>222760</v>
          </cell>
          <cell r="I5944">
            <v>10.188000000000001</v>
          </cell>
        </row>
        <row r="5945">
          <cell r="C5945">
            <v>222771</v>
          </cell>
          <cell r="I5945">
            <v>12.776</v>
          </cell>
        </row>
        <row r="5946">
          <cell r="C5946">
            <v>222773</v>
          </cell>
          <cell r="I5946">
            <v>200</v>
          </cell>
        </row>
        <row r="5947">
          <cell r="C5947">
            <v>222829</v>
          </cell>
          <cell r="I5947">
            <v>21.19</v>
          </cell>
        </row>
        <row r="5948">
          <cell r="C5948">
            <v>222850</v>
          </cell>
          <cell r="I5948">
            <v>176.8</v>
          </cell>
        </row>
        <row r="5949">
          <cell r="C5949">
            <v>222850</v>
          </cell>
          <cell r="I5949">
            <v>176.8</v>
          </cell>
        </row>
        <row r="5950">
          <cell r="C5950">
            <v>222851</v>
          </cell>
          <cell r="I5950">
            <v>10.199999999999999</v>
          </cell>
        </row>
        <row r="5951">
          <cell r="C5951">
            <v>222851</v>
          </cell>
          <cell r="I5951">
            <v>10.199999999999999</v>
          </cell>
        </row>
        <row r="5952">
          <cell r="C5952">
            <v>222852</v>
          </cell>
          <cell r="I5952">
            <v>10.199999999999999</v>
          </cell>
        </row>
        <row r="5953">
          <cell r="C5953">
            <v>222852</v>
          </cell>
          <cell r="I5953">
            <v>10.199999999999999</v>
          </cell>
        </row>
        <row r="5954">
          <cell r="C5954">
            <v>222886</v>
          </cell>
          <cell r="I5954">
            <v>1000</v>
          </cell>
        </row>
        <row r="5955">
          <cell r="C5955">
            <v>222991</v>
          </cell>
          <cell r="I5955">
            <v>16.55</v>
          </cell>
        </row>
        <row r="5956">
          <cell r="C5956">
            <v>222992</v>
          </cell>
          <cell r="I5956">
            <v>14.87</v>
          </cell>
        </row>
        <row r="5957">
          <cell r="C5957">
            <v>223066</v>
          </cell>
          <cell r="I5957">
            <v>211.05</v>
          </cell>
        </row>
        <row r="5958">
          <cell r="C5958">
            <v>223066</v>
          </cell>
          <cell r="I5958">
            <v>211.05</v>
          </cell>
        </row>
        <row r="5959">
          <cell r="C5959">
            <v>223229</v>
          </cell>
          <cell r="I5959">
            <v>10.15</v>
          </cell>
        </row>
        <row r="5960">
          <cell r="C5960">
            <v>223229</v>
          </cell>
          <cell r="I5960">
            <v>10.15</v>
          </cell>
        </row>
        <row r="5961">
          <cell r="C5961">
            <v>223344</v>
          </cell>
          <cell r="I5961">
            <v>10.56</v>
          </cell>
        </row>
        <row r="5962">
          <cell r="C5962">
            <v>223498</v>
          </cell>
          <cell r="I5962">
            <v>1</v>
          </cell>
        </row>
        <row r="5963">
          <cell r="C5963">
            <v>223499</v>
          </cell>
          <cell r="I5963">
            <v>872.2</v>
          </cell>
        </row>
        <row r="5964">
          <cell r="C5964">
            <v>223499</v>
          </cell>
          <cell r="I5964">
            <v>872.2</v>
          </cell>
        </row>
        <row r="5965">
          <cell r="C5965">
            <v>223499</v>
          </cell>
          <cell r="I5965">
            <v>872.2</v>
          </cell>
        </row>
        <row r="5966">
          <cell r="C5966">
            <v>223501</v>
          </cell>
          <cell r="I5966">
            <v>175.5</v>
          </cell>
        </row>
        <row r="5967">
          <cell r="C5967">
            <v>223502</v>
          </cell>
          <cell r="I5967">
            <v>50.625</v>
          </cell>
        </row>
        <row r="5968">
          <cell r="C5968">
            <v>223503</v>
          </cell>
          <cell r="I5968">
            <v>16.875</v>
          </cell>
        </row>
        <row r="5969">
          <cell r="C5969">
            <v>223519</v>
          </cell>
          <cell r="I5969">
            <v>10.125</v>
          </cell>
        </row>
        <row r="5970">
          <cell r="C5970">
            <v>223520</v>
          </cell>
          <cell r="I5970">
            <v>12.69</v>
          </cell>
        </row>
        <row r="5971">
          <cell r="C5971">
            <v>223520</v>
          </cell>
          <cell r="I5971">
            <v>12.69</v>
          </cell>
        </row>
        <row r="5972">
          <cell r="C5972">
            <v>223530</v>
          </cell>
          <cell r="I5972">
            <v>12.656000000000001</v>
          </cell>
        </row>
        <row r="5973">
          <cell r="C5973">
            <v>223629</v>
          </cell>
          <cell r="I5973">
            <v>1</v>
          </cell>
        </row>
        <row r="5974">
          <cell r="C5974">
            <v>223640</v>
          </cell>
          <cell r="I5974">
            <v>173.24</v>
          </cell>
        </row>
        <row r="5975">
          <cell r="C5975">
            <v>223641</v>
          </cell>
          <cell r="I5975">
            <v>833</v>
          </cell>
        </row>
        <row r="5976">
          <cell r="C5976">
            <v>223642</v>
          </cell>
          <cell r="I5976">
            <v>177.57</v>
          </cell>
        </row>
        <row r="5977">
          <cell r="C5977">
            <v>223643</v>
          </cell>
          <cell r="I5977">
            <v>854</v>
          </cell>
        </row>
        <row r="5978">
          <cell r="C5978">
            <v>223645</v>
          </cell>
          <cell r="I5978">
            <v>180.44</v>
          </cell>
        </row>
        <row r="5979">
          <cell r="C5979">
            <v>223660</v>
          </cell>
          <cell r="I5979">
            <v>860.3</v>
          </cell>
        </row>
        <row r="5980">
          <cell r="C5980">
            <v>223660</v>
          </cell>
          <cell r="I5980">
            <v>860.3</v>
          </cell>
        </row>
        <row r="5981">
          <cell r="C5981">
            <v>223660</v>
          </cell>
          <cell r="I5981">
            <v>860.3</v>
          </cell>
        </row>
        <row r="5982">
          <cell r="C5982">
            <v>223661</v>
          </cell>
          <cell r="I5982">
            <v>178.94</v>
          </cell>
        </row>
        <row r="5983">
          <cell r="C5983">
            <v>223661</v>
          </cell>
          <cell r="I5983">
            <v>178.94</v>
          </cell>
        </row>
        <row r="5984">
          <cell r="C5984">
            <v>223661</v>
          </cell>
          <cell r="I5984">
            <v>178.94</v>
          </cell>
        </row>
        <row r="5985">
          <cell r="C5985">
            <v>223729</v>
          </cell>
          <cell r="I5985">
            <v>1</v>
          </cell>
        </row>
        <row r="5986">
          <cell r="C5986">
            <v>223743</v>
          </cell>
          <cell r="I5986">
            <v>875.3</v>
          </cell>
        </row>
        <row r="5987">
          <cell r="C5987">
            <v>223750</v>
          </cell>
          <cell r="I5987">
            <v>185.08</v>
          </cell>
        </row>
        <row r="5988">
          <cell r="C5988">
            <v>223750</v>
          </cell>
          <cell r="I5988">
            <v>185.08</v>
          </cell>
        </row>
        <row r="5989">
          <cell r="C5989">
            <v>223770</v>
          </cell>
          <cell r="I5989">
            <v>866.6</v>
          </cell>
        </row>
        <row r="5990">
          <cell r="C5990">
            <v>223770</v>
          </cell>
          <cell r="I5990">
            <v>866.6</v>
          </cell>
        </row>
        <row r="5991">
          <cell r="C5991">
            <v>223770</v>
          </cell>
          <cell r="I5991">
            <v>866.6</v>
          </cell>
        </row>
        <row r="5992">
          <cell r="C5992">
            <v>223771</v>
          </cell>
          <cell r="I5992">
            <v>17.329999999999998</v>
          </cell>
        </row>
        <row r="5993">
          <cell r="C5993">
            <v>223771</v>
          </cell>
          <cell r="I5993">
            <v>17.329999999999998</v>
          </cell>
        </row>
        <row r="5994">
          <cell r="C5994">
            <v>223771</v>
          </cell>
          <cell r="I5994">
            <v>17.329999999999998</v>
          </cell>
        </row>
        <row r="5995">
          <cell r="C5995">
            <v>223772</v>
          </cell>
          <cell r="I5995">
            <v>1</v>
          </cell>
        </row>
        <row r="5996">
          <cell r="C5996">
            <v>223772</v>
          </cell>
          <cell r="I5996">
            <v>1</v>
          </cell>
        </row>
        <row r="5997">
          <cell r="C5997">
            <v>223773</v>
          </cell>
          <cell r="I5997">
            <v>180.25</v>
          </cell>
        </row>
        <row r="5998">
          <cell r="C5998">
            <v>223773</v>
          </cell>
          <cell r="I5998">
            <v>180.25</v>
          </cell>
        </row>
        <row r="5999">
          <cell r="C5999">
            <v>223773</v>
          </cell>
          <cell r="I5999">
            <v>180.25</v>
          </cell>
        </row>
        <row r="6000">
          <cell r="C6000">
            <v>223774</v>
          </cell>
          <cell r="I6000">
            <v>180.25</v>
          </cell>
        </row>
        <row r="6001">
          <cell r="C6001">
            <v>223774</v>
          </cell>
          <cell r="I6001">
            <v>180.25</v>
          </cell>
        </row>
        <row r="6002">
          <cell r="C6002">
            <v>223774</v>
          </cell>
          <cell r="I6002">
            <v>180.25</v>
          </cell>
        </row>
        <row r="6003">
          <cell r="C6003">
            <v>223776</v>
          </cell>
          <cell r="I6003">
            <v>884</v>
          </cell>
        </row>
        <row r="6004">
          <cell r="C6004">
            <v>223776</v>
          </cell>
          <cell r="I6004">
            <v>884</v>
          </cell>
        </row>
        <row r="6005">
          <cell r="C6005">
            <v>223776</v>
          </cell>
          <cell r="I6005">
            <v>884</v>
          </cell>
        </row>
        <row r="6006">
          <cell r="C6006">
            <v>223777</v>
          </cell>
          <cell r="I6006">
            <v>17.68</v>
          </cell>
        </row>
        <row r="6007">
          <cell r="C6007">
            <v>223777</v>
          </cell>
          <cell r="I6007">
            <v>17.68</v>
          </cell>
        </row>
        <row r="6008">
          <cell r="C6008">
            <v>223777</v>
          </cell>
          <cell r="I6008">
            <v>17.68</v>
          </cell>
        </row>
        <row r="6009">
          <cell r="C6009">
            <v>223778</v>
          </cell>
          <cell r="I6009">
            <v>1</v>
          </cell>
        </row>
        <row r="6010">
          <cell r="C6010">
            <v>223778</v>
          </cell>
          <cell r="I6010">
            <v>1</v>
          </cell>
        </row>
        <row r="6011">
          <cell r="C6011">
            <v>223778</v>
          </cell>
          <cell r="I6011">
            <v>1</v>
          </cell>
        </row>
        <row r="6012">
          <cell r="C6012">
            <v>223779</v>
          </cell>
          <cell r="I6012">
            <v>183.87</v>
          </cell>
        </row>
        <row r="6013">
          <cell r="C6013">
            <v>223779</v>
          </cell>
          <cell r="I6013">
            <v>183.87</v>
          </cell>
        </row>
        <row r="6014">
          <cell r="C6014">
            <v>223779</v>
          </cell>
          <cell r="I6014">
            <v>183.87</v>
          </cell>
        </row>
        <row r="6015">
          <cell r="C6015">
            <v>223780</v>
          </cell>
          <cell r="I6015">
            <v>183.87</v>
          </cell>
        </row>
        <row r="6016">
          <cell r="C6016">
            <v>223780</v>
          </cell>
          <cell r="I6016">
            <v>183.87</v>
          </cell>
        </row>
        <row r="6017">
          <cell r="C6017">
            <v>223781</v>
          </cell>
          <cell r="I6017">
            <v>176.8</v>
          </cell>
        </row>
        <row r="6018">
          <cell r="C6018">
            <v>223781</v>
          </cell>
          <cell r="I6018">
            <v>176.8</v>
          </cell>
        </row>
        <row r="6019">
          <cell r="C6019">
            <v>223782</v>
          </cell>
          <cell r="I6019">
            <v>896.2</v>
          </cell>
        </row>
        <row r="6020">
          <cell r="C6020">
            <v>223782</v>
          </cell>
          <cell r="I6020">
            <v>896.2</v>
          </cell>
        </row>
        <row r="6021">
          <cell r="C6021">
            <v>223782</v>
          </cell>
          <cell r="I6021">
            <v>896.2</v>
          </cell>
        </row>
        <row r="6022">
          <cell r="C6022">
            <v>223783</v>
          </cell>
          <cell r="I6022">
            <v>17.920000000000002</v>
          </cell>
        </row>
        <row r="6023">
          <cell r="C6023">
            <v>223783</v>
          </cell>
          <cell r="I6023">
            <v>17.920000000000002</v>
          </cell>
        </row>
        <row r="6024">
          <cell r="C6024">
            <v>223783</v>
          </cell>
          <cell r="I6024">
            <v>17.920000000000002</v>
          </cell>
        </row>
        <row r="6025">
          <cell r="C6025">
            <v>223784</v>
          </cell>
          <cell r="I6025">
            <v>1</v>
          </cell>
        </row>
        <row r="6026">
          <cell r="C6026">
            <v>223784</v>
          </cell>
          <cell r="I6026">
            <v>1</v>
          </cell>
        </row>
        <row r="6027">
          <cell r="C6027">
            <v>223784</v>
          </cell>
          <cell r="I6027">
            <v>1</v>
          </cell>
        </row>
        <row r="6028">
          <cell r="C6028">
            <v>223785</v>
          </cell>
          <cell r="I6028">
            <v>186.41</v>
          </cell>
        </row>
        <row r="6029">
          <cell r="C6029">
            <v>223785</v>
          </cell>
          <cell r="I6029">
            <v>186.41</v>
          </cell>
        </row>
        <row r="6030">
          <cell r="C6030">
            <v>223785</v>
          </cell>
          <cell r="I6030">
            <v>186.41</v>
          </cell>
        </row>
        <row r="6031">
          <cell r="C6031">
            <v>223786</v>
          </cell>
          <cell r="I6031">
            <v>186.41</v>
          </cell>
        </row>
        <row r="6032">
          <cell r="C6032">
            <v>223786</v>
          </cell>
          <cell r="I6032">
            <v>186.41</v>
          </cell>
        </row>
        <row r="6033">
          <cell r="C6033">
            <v>223787</v>
          </cell>
          <cell r="I6033">
            <v>179.24</v>
          </cell>
        </row>
        <row r="6034">
          <cell r="C6034">
            <v>223787</v>
          </cell>
          <cell r="I6034">
            <v>179.24</v>
          </cell>
        </row>
        <row r="6035">
          <cell r="C6035">
            <v>223788</v>
          </cell>
          <cell r="I6035">
            <v>901.5</v>
          </cell>
        </row>
        <row r="6036">
          <cell r="C6036">
            <v>223788</v>
          </cell>
          <cell r="I6036">
            <v>901.5</v>
          </cell>
        </row>
        <row r="6037">
          <cell r="C6037">
            <v>223788</v>
          </cell>
          <cell r="I6037">
            <v>901.5</v>
          </cell>
        </row>
        <row r="6038">
          <cell r="C6038">
            <v>223789</v>
          </cell>
          <cell r="I6038">
            <v>187.61600000000001</v>
          </cell>
        </row>
        <row r="6039">
          <cell r="C6039">
            <v>223789</v>
          </cell>
          <cell r="I6039">
            <v>187.61600000000001</v>
          </cell>
        </row>
        <row r="6040">
          <cell r="C6040">
            <v>223789</v>
          </cell>
          <cell r="I6040">
            <v>187.61600000000001</v>
          </cell>
        </row>
        <row r="6041">
          <cell r="C6041">
            <v>223790</v>
          </cell>
          <cell r="I6041">
            <v>1</v>
          </cell>
        </row>
        <row r="6042">
          <cell r="C6042">
            <v>223790</v>
          </cell>
          <cell r="I6042">
            <v>1</v>
          </cell>
        </row>
        <row r="6043">
          <cell r="C6043">
            <v>223795</v>
          </cell>
          <cell r="I6043">
            <v>184.1</v>
          </cell>
        </row>
        <row r="6044">
          <cell r="C6044">
            <v>223795</v>
          </cell>
          <cell r="I6044">
            <v>184.1</v>
          </cell>
        </row>
        <row r="6045">
          <cell r="C6045">
            <v>223858</v>
          </cell>
          <cell r="I6045">
            <v>1</v>
          </cell>
        </row>
        <row r="6046">
          <cell r="C6046">
            <v>223891</v>
          </cell>
          <cell r="I6046">
            <v>874.7</v>
          </cell>
        </row>
        <row r="6047">
          <cell r="C6047">
            <v>223892</v>
          </cell>
          <cell r="I6047">
            <v>1</v>
          </cell>
        </row>
        <row r="6048">
          <cell r="C6048">
            <v>223894</v>
          </cell>
          <cell r="I6048">
            <v>173.24</v>
          </cell>
        </row>
        <row r="6049">
          <cell r="C6049">
            <v>223895</v>
          </cell>
          <cell r="I6049">
            <v>833</v>
          </cell>
        </row>
        <row r="6050">
          <cell r="C6050">
            <v>223896</v>
          </cell>
          <cell r="I6050">
            <v>177.57</v>
          </cell>
        </row>
        <row r="6051">
          <cell r="C6051">
            <v>223897</v>
          </cell>
          <cell r="I6051">
            <v>854</v>
          </cell>
        </row>
        <row r="6052">
          <cell r="C6052">
            <v>223899</v>
          </cell>
          <cell r="I6052">
            <v>180.44</v>
          </cell>
        </row>
        <row r="6053">
          <cell r="C6053">
            <v>223901</v>
          </cell>
          <cell r="I6053">
            <v>180</v>
          </cell>
        </row>
        <row r="6054">
          <cell r="C6054">
            <v>223923</v>
          </cell>
          <cell r="I6054">
            <v>8</v>
          </cell>
        </row>
        <row r="6055">
          <cell r="C6055">
            <v>223942</v>
          </cell>
          <cell r="I6055">
            <v>12.971</v>
          </cell>
        </row>
        <row r="6056">
          <cell r="C6056">
            <v>223942</v>
          </cell>
          <cell r="I6056">
            <v>12.971</v>
          </cell>
        </row>
        <row r="6057">
          <cell r="C6057">
            <v>223970</v>
          </cell>
          <cell r="I6057">
            <v>171.8</v>
          </cell>
        </row>
        <row r="6058">
          <cell r="C6058">
            <v>223988</v>
          </cell>
          <cell r="I6058">
            <v>1</v>
          </cell>
        </row>
        <row r="6059">
          <cell r="C6059">
            <v>223989</v>
          </cell>
          <cell r="I6059">
            <v>180</v>
          </cell>
        </row>
        <row r="6060">
          <cell r="C6060">
            <v>223989</v>
          </cell>
          <cell r="I6060">
            <v>180</v>
          </cell>
        </row>
        <row r="6061">
          <cell r="C6061">
            <v>223989</v>
          </cell>
          <cell r="I6061">
            <v>180</v>
          </cell>
        </row>
        <row r="6062">
          <cell r="C6062">
            <v>223997</v>
          </cell>
          <cell r="I6062">
            <v>16.440000000000001</v>
          </cell>
        </row>
        <row r="6063">
          <cell r="C6063">
            <v>223998</v>
          </cell>
          <cell r="I6063">
            <v>171</v>
          </cell>
        </row>
        <row r="6064">
          <cell r="C6064">
            <v>224002</v>
          </cell>
          <cell r="I6064">
            <v>899</v>
          </cell>
        </row>
        <row r="6065">
          <cell r="C6065">
            <v>224003</v>
          </cell>
          <cell r="I6065">
            <v>187</v>
          </cell>
        </row>
        <row r="6066">
          <cell r="C6066">
            <v>224017</v>
          </cell>
          <cell r="I6066">
            <v>4.8</v>
          </cell>
        </row>
        <row r="6067">
          <cell r="C6067">
            <v>224030</v>
          </cell>
          <cell r="I6067">
            <v>17.3</v>
          </cell>
        </row>
        <row r="6068">
          <cell r="C6068">
            <v>224030</v>
          </cell>
          <cell r="I6068">
            <v>17.3</v>
          </cell>
        </row>
        <row r="6069">
          <cell r="C6069">
            <v>224030</v>
          </cell>
          <cell r="I6069">
            <v>17.3</v>
          </cell>
        </row>
        <row r="6070">
          <cell r="C6070">
            <v>224044</v>
          </cell>
          <cell r="I6070">
            <v>10.220000000000001</v>
          </cell>
        </row>
        <row r="6071">
          <cell r="C6071">
            <v>224044</v>
          </cell>
          <cell r="I6071">
            <v>10.220000000000001</v>
          </cell>
        </row>
        <row r="6072">
          <cell r="C6072">
            <v>224045</v>
          </cell>
          <cell r="I6072">
            <v>10.188000000000001</v>
          </cell>
        </row>
        <row r="6073">
          <cell r="C6073">
            <v>224045</v>
          </cell>
          <cell r="I6073">
            <v>10.188000000000001</v>
          </cell>
        </row>
        <row r="6074">
          <cell r="C6074">
            <v>224053</v>
          </cell>
          <cell r="I6074">
            <v>1.74</v>
          </cell>
        </row>
        <row r="6075">
          <cell r="C6075">
            <v>224054</v>
          </cell>
          <cell r="I6075">
            <v>4.0999999999999996</v>
          </cell>
        </row>
        <row r="6076">
          <cell r="C6076">
            <v>224054</v>
          </cell>
          <cell r="I6076">
            <v>4.0999999999999996</v>
          </cell>
        </row>
        <row r="6077">
          <cell r="C6077">
            <v>224063</v>
          </cell>
          <cell r="I6077">
            <v>180</v>
          </cell>
        </row>
        <row r="6078">
          <cell r="C6078">
            <v>224153</v>
          </cell>
          <cell r="I6078">
            <v>10.612</v>
          </cell>
        </row>
        <row r="6079">
          <cell r="C6079">
            <v>224155</v>
          </cell>
          <cell r="I6079">
            <v>10.372</v>
          </cell>
        </row>
        <row r="6080">
          <cell r="C6080">
            <v>224157</v>
          </cell>
          <cell r="I6080">
            <v>10.5</v>
          </cell>
        </row>
        <row r="6081">
          <cell r="C6081">
            <v>224158</v>
          </cell>
          <cell r="I6081">
            <v>1</v>
          </cell>
        </row>
        <row r="6082">
          <cell r="C6082">
            <v>224159</v>
          </cell>
          <cell r="I6082">
            <v>178.76</v>
          </cell>
        </row>
        <row r="6083">
          <cell r="C6083">
            <v>224159</v>
          </cell>
          <cell r="I6083">
            <v>178.76</v>
          </cell>
        </row>
        <row r="6084">
          <cell r="C6084">
            <v>224159</v>
          </cell>
          <cell r="I6084">
            <v>178.76</v>
          </cell>
        </row>
        <row r="6085">
          <cell r="C6085">
            <v>224159</v>
          </cell>
          <cell r="I6085">
            <v>178.76</v>
          </cell>
        </row>
        <row r="6086">
          <cell r="C6086">
            <v>224169</v>
          </cell>
          <cell r="I6086">
            <v>176.68</v>
          </cell>
        </row>
        <row r="6087">
          <cell r="C6087">
            <v>224169</v>
          </cell>
          <cell r="I6087">
            <v>176.68</v>
          </cell>
        </row>
        <row r="6088">
          <cell r="C6088">
            <v>224179</v>
          </cell>
          <cell r="I6088">
            <v>13.14</v>
          </cell>
        </row>
        <row r="6089">
          <cell r="C6089">
            <v>224179</v>
          </cell>
          <cell r="I6089">
            <v>13.14</v>
          </cell>
        </row>
        <row r="6090">
          <cell r="C6090">
            <v>224180</v>
          </cell>
          <cell r="I6090">
            <v>17.18</v>
          </cell>
        </row>
        <row r="6091">
          <cell r="C6091">
            <v>224180</v>
          </cell>
          <cell r="I6091">
            <v>17.18</v>
          </cell>
        </row>
        <row r="6092">
          <cell r="C6092">
            <v>224180</v>
          </cell>
          <cell r="I6092">
            <v>17.18</v>
          </cell>
        </row>
        <row r="6093">
          <cell r="C6093">
            <v>224181</v>
          </cell>
          <cell r="I6093">
            <v>1</v>
          </cell>
        </row>
        <row r="6094">
          <cell r="C6094">
            <v>224182</v>
          </cell>
          <cell r="I6094">
            <v>179.3</v>
          </cell>
        </row>
        <row r="6095">
          <cell r="C6095">
            <v>224182</v>
          </cell>
          <cell r="I6095">
            <v>179.3</v>
          </cell>
        </row>
        <row r="6096">
          <cell r="C6096">
            <v>224182</v>
          </cell>
          <cell r="I6096">
            <v>179.3</v>
          </cell>
        </row>
        <row r="6097">
          <cell r="C6097">
            <v>224182</v>
          </cell>
          <cell r="I6097">
            <v>179.3</v>
          </cell>
        </row>
        <row r="6098">
          <cell r="C6098">
            <v>224183</v>
          </cell>
          <cell r="I6098">
            <v>17.239999999999998</v>
          </cell>
        </row>
        <row r="6099">
          <cell r="C6099">
            <v>224183</v>
          </cell>
          <cell r="I6099">
            <v>17.239999999999998</v>
          </cell>
        </row>
        <row r="6100">
          <cell r="C6100">
            <v>224183</v>
          </cell>
          <cell r="I6100">
            <v>17.239999999999998</v>
          </cell>
        </row>
        <row r="6101">
          <cell r="C6101">
            <v>224210</v>
          </cell>
          <cell r="I6101">
            <v>1</v>
          </cell>
        </row>
        <row r="6102">
          <cell r="C6102">
            <v>224211</v>
          </cell>
          <cell r="I6102">
            <v>1</v>
          </cell>
        </row>
        <row r="6103">
          <cell r="C6103">
            <v>224289</v>
          </cell>
          <cell r="I6103">
            <v>10.76</v>
          </cell>
        </row>
        <row r="6104">
          <cell r="C6104">
            <v>224289</v>
          </cell>
          <cell r="I6104">
            <v>10.76</v>
          </cell>
        </row>
        <row r="6105">
          <cell r="C6105">
            <v>224294</v>
          </cell>
          <cell r="I6105">
            <v>18.902999999999999</v>
          </cell>
        </row>
        <row r="6106">
          <cell r="C6106">
            <v>224294</v>
          </cell>
          <cell r="I6106">
            <v>18.902999999999999</v>
          </cell>
        </row>
        <row r="6107">
          <cell r="C6107">
            <v>224302</v>
          </cell>
          <cell r="I6107">
            <v>17.059999999999999</v>
          </cell>
        </row>
        <row r="6108">
          <cell r="C6108">
            <v>224302</v>
          </cell>
          <cell r="I6108">
            <v>17.059999999999999</v>
          </cell>
        </row>
        <row r="6109">
          <cell r="C6109">
            <v>224304</v>
          </cell>
          <cell r="I6109">
            <v>17.459</v>
          </cell>
        </row>
        <row r="6110">
          <cell r="C6110">
            <v>224304</v>
          </cell>
          <cell r="I6110">
            <v>17.459</v>
          </cell>
        </row>
        <row r="6111">
          <cell r="C6111">
            <v>224347</v>
          </cell>
          <cell r="I6111">
            <v>180</v>
          </cell>
        </row>
        <row r="6112">
          <cell r="C6112">
            <v>224367</v>
          </cell>
          <cell r="I6112">
            <v>174.304</v>
          </cell>
        </row>
        <row r="6113">
          <cell r="C6113">
            <v>224368</v>
          </cell>
          <cell r="I6113">
            <v>19.266999999999999</v>
          </cell>
        </row>
        <row r="6114">
          <cell r="C6114">
            <v>224368</v>
          </cell>
          <cell r="I6114">
            <v>19.266999999999999</v>
          </cell>
        </row>
        <row r="6115">
          <cell r="C6115">
            <v>224382</v>
          </cell>
          <cell r="I6115">
            <v>12.54</v>
          </cell>
        </row>
        <row r="6116">
          <cell r="C6116">
            <v>224382</v>
          </cell>
          <cell r="I6116">
            <v>12.54</v>
          </cell>
        </row>
        <row r="6117">
          <cell r="C6117">
            <v>224461</v>
          </cell>
          <cell r="I6117">
            <v>3.9</v>
          </cell>
        </row>
        <row r="6118">
          <cell r="C6118">
            <v>224485</v>
          </cell>
          <cell r="I6118">
            <v>10.07</v>
          </cell>
        </row>
        <row r="6119">
          <cell r="C6119">
            <v>224506</v>
          </cell>
          <cell r="I6119">
            <v>10.119999999999999</v>
          </cell>
        </row>
        <row r="6120">
          <cell r="C6120">
            <v>224507</v>
          </cell>
          <cell r="I6120">
            <v>1</v>
          </cell>
        </row>
        <row r="6121">
          <cell r="C6121">
            <v>224509</v>
          </cell>
          <cell r="I6121">
            <v>873</v>
          </cell>
        </row>
        <row r="6122">
          <cell r="C6122">
            <v>224511</v>
          </cell>
          <cell r="I6122">
            <v>18</v>
          </cell>
        </row>
        <row r="6123">
          <cell r="C6123">
            <v>224522</v>
          </cell>
          <cell r="I6123">
            <v>1</v>
          </cell>
        </row>
        <row r="6124">
          <cell r="C6124">
            <v>224523</v>
          </cell>
          <cell r="I6124">
            <v>187.77</v>
          </cell>
        </row>
        <row r="6125">
          <cell r="C6125">
            <v>224544</v>
          </cell>
          <cell r="I6125">
            <v>1</v>
          </cell>
        </row>
        <row r="6126">
          <cell r="C6126">
            <v>224546</v>
          </cell>
          <cell r="I6126">
            <v>1</v>
          </cell>
        </row>
        <row r="6127">
          <cell r="C6127">
            <v>224548</v>
          </cell>
          <cell r="I6127">
            <v>176.8</v>
          </cell>
        </row>
        <row r="6128">
          <cell r="C6128">
            <v>224548</v>
          </cell>
          <cell r="I6128">
            <v>176.8</v>
          </cell>
        </row>
        <row r="6129">
          <cell r="C6129">
            <v>224577</v>
          </cell>
          <cell r="I6129">
            <v>3.7</v>
          </cell>
        </row>
        <row r="6130">
          <cell r="C6130">
            <v>224622</v>
          </cell>
          <cell r="I6130">
            <v>3.6</v>
          </cell>
        </row>
        <row r="6131">
          <cell r="C6131">
            <v>224641</v>
          </cell>
          <cell r="I6131">
            <v>1</v>
          </cell>
        </row>
        <row r="6132">
          <cell r="C6132">
            <v>224642</v>
          </cell>
          <cell r="I6132">
            <v>176.38</v>
          </cell>
        </row>
        <row r="6133">
          <cell r="C6133">
            <v>224642</v>
          </cell>
          <cell r="I6133">
            <v>176.38</v>
          </cell>
        </row>
        <row r="6134">
          <cell r="C6134">
            <v>224754</v>
          </cell>
          <cell r="I6134">
            <v>180</v>
          </cell>
        </row>
        <row r="6135">
          <cell r="C6135">
            <v>224757</v>
          </cell>
          <cell r="I6135">
            <v>174.04</v>
          </cell>
        </row>
        <row r="6136">
          <cell r="C6136">
            <v>224778</v>
          </cell>
          <cell r="I6136">
            <v>176.82</v>
          </cell>
        </row>
        <row r="6137">
          <cell r="C6137">
            <v>224778</v>
          </cell>
          <cell r="I6137">
            <v>176.82</v>
          </cell>
        </row>
        <row r="6138">
          <cell r="C6138">
            <v>224779</v>
          </cell>
          <cell r="I6138">
            <v>1</v>
          </cell>
        </row>
        <row r="6139">
          <cell r="C6139">
            <v>224810</v>
          </cell>
          <cell r="I6139">
            <v>200</v>
          </cell>
        </row>
        <row r="6140">
          <cell r="C6140">
            <v>224816</v>
          </cell>
          <cell r="I6140">
            <v>170</v>
          </cell>
        </row>
        <row r="6141">
          <cell r="C6141">
            <v>224822</v>
          </cell>
          <cell r="I6141">
            <v>1</v>
          </cell>
        </row>
        <row r="6142">
          <cell r="C6142">
            <v>224824</v>
          </cell>
          <cell r="I6142">
            <v>175.84</v>
          </cell>
        </row>
        <row r="6143">
          <cell r="C6143">
            <v>224824</v>
          </cell>
          <cell r="I6143">
            <v>175.84</v>
          </cell>
        </row>
        <row r="6144">
          <cell r="C6144">
            <v>224826</v>
          </cell>
          <cell r="I6144">
            <v>180</v>
          </cell>
        </row>
        <row r="6145">
          <cell r="C6145">
            <v>224827</v>
          </cell>
          <cell r="I6145">
            <v>18</v>
          </cell>
        </row>
        <row r="6146">
          <cell r="C6146">
            <v>224827</v>
          </cell>
          <cell r="I6146">
            <v>18</v>
          </cell>
        </row>
        <row r="6147">
          <cell r="C6147">
            <v>224969</v>
          </cell>
          <cell r="I6147">
            <v>1</v>
          </cell>
        </row>
        <row r="6148">
          <cell r="C6148">
            <v>224986</v>
          </cell>
          <cell r="I6148">
            <v>187.2</v>
          </cell>
        </row>
        <row r="6149">
          <cell r="C6149">
            <v>224986</v>
          </cell>
          <cell r="I6149">
            <v>187.2</v>
          </cell>
        </row>
        <row r="6150">
          <cell r="C6150">
            <v>224987</v>
          </cell>
          <cell r="I6150">
            <v>1</v>
          </cell>
        </row>
        <row r="6151">
          <cell r="C6151">
            <v>224988</v>
          </cell>
          <cell r="I6151">
            <v>1</v>
          </cell>
        </row>
        <row r="6152">
          <cell r="C6152">
            <v>224989</v>
          </cell>
          <cell r="I6152">
            <v>187.2</v>
          </cell>
        </row>
        <row r="6153">
          <cell r="C6153">
            <v>224989</v>
          </cell>
          <cell r="I6153">
            <v>187.2</v>
          </cell>
        </row>
        <row r="6154">
          <cell r="C6154">
            <v>225013</v>
          </cell>
          <cell r="I6154">
            <v>1053</v>
          </cell>
        </row>
        <row r="6155">
          <cell r="C6155">
            <v>225014</v>
          </cell>
          <cell r="I6155">
            <v>219</v>
          </cell>
        </row>
        <row r="6156">
          <cell r="C6156">
            <v>225015</v>
          </cell>
          <cell r="I6156">
            <v>21.06</v>
          </cell>
        </row>
        <row r="6157">
          <cell r="C6157">
            <v>225016</v>
          </cell>
          <cell r="I6157">
            <v>12.64</v>
          </cell>
        </row>
        <row r="6158">
          <cell r="C6158">
            <v>225017</v>
          </cell>
          <cell r="I6158">
            <v>12.64</v>
          </cell>
        </row>
        <row r="6159">
          <cell r="C6159">
            <v>225017</v>
          </cell>
          <cell r="I6159">
            <v>12.64</v>
          </cell>
        </row>
        <row r="6160">
          <cell r="C6160">
            <v>225019</v>
          </cell>
          <cell r="I6160">
            <v>1068</v>
          </cell>
        </row>
        <row r="6161">
          <cell r="C6161">
            <v>225020</v>
          </cell>
          <cell r="I6161">
            <v>222.1</v>
          </cell>
        </row>
        <row r="6162">
          <cell r="C6162">
            <v>225021</v>
          </cell>
          <cell r="I6162">
            <v>21.36</v>
          </cell>
        </row>
        <row r="6163">
          <cell r="C6163">
            <v>225022</v>
          </cell>
          <cell r="I6163">
            <v>12.82</v>
          </cell>
        </row>
        <row r="6164">
          <cell r="C6164">
            <v>225022</v>
          </cell>
          <cell r="I6164">
            <v>12.82</v>
          </cell>
        </row>
        <row r="6165">
          <cell r="C6165">
            <v>225023</v>
          </cell>
          <cell r="I6165">
            <v>12.82</v>
          </cell>
        </row>
        <row r="6166">
          <cell r="C6166">
            <v>225050</v>
          </cell>
          <cell r="I6166">
            <v>12.3</v>
          </cell>
        </row>
        <row r="6167">
          <cell r="C6167">
            <v>225051</v>
          </cell>
          <cell r="I6167">
            <v>12.3</v>
          </cell>
        </row>
        <row r="6168">
          <cell r="C6168">
            <v>225052</v>
          </cell>
          <cell r="I6168">
            <v>10.688000000000001</v>
          </cell>
        </row>
        <row r="6169">
          <cell r="C6169">
            <v>225052</v>
          </cell>
          <cell r="I6169">
            <v>10.688000000000001</v>
          </cell>
        </row>
        <row r="6170">
          <cell r="C6170">
            <v>225053</v>
          </cell>
          <cell r="I6170">
            <v>10.69</v>
          </cell>
        </row>
        <row r="6171">
          <cell r="C6171">
            <v>225053</v>
          </cell>
          <cell r="I6171">
            <v>10.69</v>
          </cell>
        </row>
        <row r="6172">
          <cell r="C6172">
            <v>225054</v>
          </cell>
          <cell r="I6172">
            <v>185.27</v>
          </cell>
        </row>
        <row r="6173">
          <cell r="C6173">
            <v>225054</v>
          </cell>
          <cell r="I6173">
            <v>185.27</v>
          </cell>
        </row>
        <row r="6174">
          <cell r="C6174">
            <v>225056</v>
          </cell>
          <cell r="I6174">
            <v>193.65</v>
          </cell>
        </row>
        <row r="6175">
          <cell r="C6175">
            <v>225124</v>
          </cell>
          <cell r="I6175">
            <v>1</v>
          </cell>
        </row>
        <row r="6176">
          <cell r="C6176">
            <v>225125</v>
          </cell>
          <cell r="I6176">
            <v>177.84</v>
          </cell>
        </row>
        <row r="6177">
          <cell r="C6177">
            <v>225125</v>
          </cell>
          <cell r="I6177">
            <v>177.84</v>
          </cell>
        </row>
        <row r="6178">
          <cell r="C6178">
            <v>225126</v>
          </cell>
          <cell r="I6178">
            <v>177.01</v>
          </cell>
        </row>
        <row r="6179">
          <cell r="C6179">
            <v>225126</v>
          </cell>
          <cell r="I6179">
            <v>177.01</v>
          </cell>
        </row>
        <row r="6180">
          <cell r="C6180">
            <v>225129</v>
          </cell>
          <cell r="I6180">
            <v>12.77</v>
          </cell>
        </row>
        <row r="6181">
          <cell r="C6181">
            <v>225129</v>
          </cell>
          <cell r="I6181">
            <v>12.77</v>
          </cell>
        </row>
        <row r="6182">
          <cell r="C6182">
            <v>225180</v>
          </cell>
          <cell r="I6182">
            <v>10.26</v>
          </cell>
        </row>
        <row r="6183">
          <cell r="C6183">
            <v>225180</v>
          </cell>
          <cell r="I6183">
            <v>10.26</v>
          </cell>
        </row>
        <row r="6184">
          <cell r="C6184">
            <v>225181</v>
          </cell>
          <cell r="I6184">
            <v>1</v>
          </cell>
        </row>
        <row r="6185">
          <cell r="C6185">
            <v>225183</v>
          </cell>
          <cell r="I6185">
            <v>1</v>
          </cell>
        </row>
        <row r="6186">
          <cell r="C6186">
            <v>225184</v>
          </cell>
          <cell r="I6186">
            <v>1</v>
          </cell>
        </row>
        <row r="6187">
          <cell r="C6187">
            <v>225185</v>
          </cell>
          <cell r="I6187">
            <v>176.75</v>
          </cell>
        </row>
        <row r="6188">
          <cell r="C6188">
            <v>225186</v>
          </cell>
          <cell r="I6188">
            <v>12.749000000000001</v>
          </cell>
        </row>
        <row r="6189">
          <cell r="C6189">
            <v>225226</v>
          </cell>
          <cell r="I6189">
            <v>16.71</v>
          </cell>
        </row>
        <row r="6190">
          <cell r="C6190">
            <v>225226</v>
          </cell>
          <cell r="I6190">
            <v>16.71</v>
          </cell>
        </row>
        <row r="6191">
          <cell r="C6191">
            <v>225242</v>
          </cell>
          <cell r="I6191">
            <v>200</v>
          </cell>
        </row>
        <row r="6192">
          <cell r="C6192">
            <v>225247</v>
          </cell>
          <cell r="I6192">
            <v>1</v>
          </cell>
        </row>
        <row r="6193">
          <cell r="C6193">
            <v>225248</v>
          </cell>
          <cell r="I6193">
            <v>171.26</v>
          </cell>
        </row>
        <row r="6194">
          <cell r="C6194">
            <v>225248</v>
          </cell>
          <cell r="I6194">
            <v>171.26</v>
          </cell>
        </row>
        <row r="6195">
          <cell r="C6195">
            <v>225261</v>
          </cell>
          <cell r="I6195">
            <v>200</v>
          </cell>
        </row>
        <row r="6196">
          <cell r="C6196">
            <v>225267</v>
          </cell>
          <cell r="I6196">
            <v>174.78</v>
          </cell>
        </row>
        <row r="6197">
          <cell r="C6197">
            <v>225267</v>
          </cell>
          <cell r="I6197">
            <v>174.78</v>
          </cell>
        </row>
        <row r="6198">
          <cell r="C6198">
            <v>225279</v>
          </cell>
          <cell r="I6198">
            <v>1</v>
          </cell>
        </row>
        <row r="6199">
          <cell r="C6199">
            <v>225300</v>
          </cell>
          <cell r="I6199">
            <v>176.9</v>
          </cell>
        </row>
        <row r="6200">
          <cell r="C6200">
            <v>225300</v>
          </cell>
          <cell r="I6200">
            <v>176.9</v>
          </cell>
        </row>
        <row r="6201">
          <cell r="C6201">
            <v>225302</v>
          </cell>
          <cell r="I6201">
            <v>180.3</v>
          </cell>
        </row>
        <row r="6202">
          <cell r="C6202">
            <v>225303</v>
          </cell>
          <cell r="I6202">
            <v>180.3</v>
          </cell>
        </row>
        <row r="6203">
          <cell r="C6203">
            <v>225306</v>
          </cell>
          <cell r="I6203">
            <v>1</v>
          </cell>
        </row>
        <row r="6204">
          <cell r="C6204">
            <v>225310</v>
          </cell>
          <cell r="I6204">
            <v>175</v>
          </cell>
        </row>
        <row r="6205">
          <cell r="C6205">
            <v>225312</v>
          </cell>
          <cell r="I6205">
            <v>182</v>
          </cell>
        </row>
        <row r="6206">
          <cell r="C6206">
            <v>225362</v>
          </cell>
          <cell r="I6206">
            <v>175.08</v>
          </cell>
        </row>
        <row r="6207">
          <cell r="C6207">
            <v>225384</v>
          </cell>
          <cell r="I6207">
            <v>178.46</v>
          </cell>
        </row>
        <row r="6208">
          <cell r="C6208">
            <v>225403</v>
          </cell>
          <cell r="I6208">
            <v>862</v>
          </cell>
        </row>
        <row r="6209">
          <cell r="C6209">
            <v>225403</v>
          </cell>
          <cell r="I6209">
            <v>862</v>
          </cell>
        </row>
        <row r="6210">
          <cell r="C6210">
            <v>225403</v>
          </cell>
          <cell r="I6210">
            <v>862</v>
          </cell>
        </row>
        <row r="6211">
          <cell r="C6211">
            <v>225409</v>
          </cell>
          <cell r="I6211">
            <v>173.1</v>
          </cell>
        </row>
        <row r="6212">
          <cell r="C6212">
            <v>225492</v>
          </cell>
          <cell r="I6212">
            <v>1</v>
          </cell>
        </row>
        <row r="6213">
          <cell r="C6213">
            <v>225493</v>
          </cell>
          <cell r="I6213">
            <v>1</v>
          </cell>
        </row>
        <row r="6214">
          <cell r="C6214">
            <v>225494</v>
          </cell>
          <cell r="I6214">
            <v>183.66</v>
          </cell>
        </row>
        <row r="6215">
          <cell r="C6215">
            <v>225494</v>
          </cell>
          <cell r="I6215">
            <v>183.66</v>
          </cell>
        </row>
        <row r="6216">
          <cell r="C6216">
            <v>225494</v>
          </cell>
          <cell r="I6216">
            <v>183.66</v>
          </cell>
        </row>
        <row r="6217">
          <cell r="C6217">
            <v>225497</v>
          </cell>
          <cell r="I6217">
            <v>1113</v>
          </cell>
        </row>
        <row r="6218">
          <cell r="C6218">
            <v>225498</v>
          </cell>
          <cell r="I6218">
            <v>231.5</v>
          </cell>
        </row>
        <row r="6219">
          <cell r="C6219">
            <v>225499</v>
          </cell>
          <cell r="I6219">
            <v>22.26</v>
          </cell>
        </row>
        <row r="6220">
          <cell r="C6220">
            <v>225507</v>
          </cell>
          <cell r="I6220">
            <v>175.5</v>
          </cell>
        </row>
        <row r="6221">
          <cell r="C6221">
            <v>225508</v>
          </cell>
          <cell r="I6221">
            <v>10.125</v>
          </cell>
        </row>
        <row r="6222">
          <cell r="C6222">
            <v>225518</v>
          </cell>
          <cell r="I6222">
            <v>180.88</v>
          </cell>
        </row>
        <row r="6223">
          <cell r="C6223">
            <v>225518</v>
          </cell>
          <cell r="I6223">
            <v>180.88</v>
          </cell>
        </row>
        <row r="6224">
          <cell r="C6224">
            <v>225521</v>
          </cell>
          <cell r="I6224">
            <v>1</v>
          </cell>
        </row>
        <row r="6225">
          <cell r="C6225">
            <v>225525</v>
          </cell>
          <cell r="I6225">
            <v>10.045</v>
          </cell>
        </row>
        <row r="6226">
          <cell r="C6226">
            <v>225529</v>
          </cell>
          <cell r="I6226">
            <v>10.45</v>
          </cell>
        </row>
        <row r="6227">
          <cell r="C6227">
            <v>225529</v>
          </cell>
          <cell r="I6227">
            <v>10.45</v>
          </cell>
        </row>
        <row r="6228">
          <cell r="C6228">
            <v>225567</v>
          </cell>
          <cell r="I6228">
            <v>839.8</v>
          </cell>
        </row>
        <row r="6229">
          <cell r="C6229">
            <v>225568</v>
          </cell>
          <cell r="I6229">
            <v>1</v>
          </cell>
        </row>
        <row r="6230">
          <cell r="C6230">
            <v>225569</v>
          </cell>
          <cell r="I6230">
            <v>10.45</v>
          </cell>
        </row>
        <row r="6231">
          <cell r="C6231">
            <v>225569</v>
          </cell>
          <cell r="I6231">
            <v>10.45</v>
          </cell>
        </row>
        <row r="6232">
          <cell r="C6232">
            <v>225584</v>
          </cell>
          <cell r="I6232">
            <v>10.36</v>
          </cell>
        </row>
        <row r="6233">
          <cell r="C6233">
            <v>225584</v>
          </cell>
          <cell r="I6233">
            <v>10.36</v>
          </cell>
        </row>
        <row r="6234">
          <cell r="C6234">
            <v>225643</v>
          </cell>
          <cell r="I6234">
            <v>1</v>
          </cell>
        </row>
        <row r="6235">
          <cell r="C6235">
            <v>225644</v>
          </cell>
          <cell r="I6235">
            <v>178.15</v>
          </cell>
        </row>
        <row r="6236">
          <cell r="C6236">
            <v>225644</v>
          </cell>
          <cell r="I6236">
            <v>178.15</v>
          </cell>
        </row>
        <row r="6237">
          <cell r="C6237">
            <v>225656</v>
          </cell>
          <cell r="I6237">
            <v>178.78</v>
          </cell>
        </row>
        <row r="6238">
          <cell r="C6238">
            <v>225657</v>
          </cell>
          <cell r="I6238">
            <v>180.25</v>
          </cell>
        </row>
        <row r="6239">
          <cell r="C6239">
            <v>225664</v>
          </cell>
          <cell r="I6239">
            <v>180</v>
          </cell>
        </row>
        <row r="6240">
          <cell r="C6240">
            <v>225666</v>
          </cell>
          <cell r="I6240">
            <v>12.619</v>
          </cell>
        </row>
        <row r="6241">
          <cell r="C6241">
            <v>225690</v>
          </cell>
          <cell r="I6241">
            <v>12.582000000000001</v>
          </cell>
        </row>
        <row r="6242">
          <cell r="C6242">
            <v>225704</v>
          </cell>
          <cell r="I6242">
            <v>12.71</v>
          </cell>
        </row>
        <row r="6243">
          <cell r="C6243">
            <v>225742</v>
          </cell>
          <cell r="I6243">
            <v>182.23</v>
          </cell>
        </row>
        <row r="6244">
          <cell r="C6244">
            <v>225742</v>
          </cell>
          <cell r="I6244">
            <v>182.23</v>
          </cell>
        </row>
        <row r="6245">
          <cell r="C6245">
            <v>225743</v>
          </cell>
          <cell r="I6245">
            <v>182.19</v>
          </cell>
        </row>
        <row r="6246">
          <cell r="C6246">
            <v>225743</v>
          </cell>
          <cell r="I6246">
            <v>182.19</v>
          </cell>
        </row>
        <row r="6247">
          <cell r="C6247">
            <v>225744</v>
          </cell>
          <cell r="I6247">
            <v>180.71</v>
          </cell>
        </row>
        <row r="6248">
          <cell r="C6248">
            <v>225744</v>
          </cell>
          <cell r="I6248">
            <v>180.71</v>
          </cell>
        </row>
        <row r="6249">
          <cell r="C6249">
            <v>225773</v>
          </cell>
          <cell r="I6249">
            <v>1</v>
          </cell>
        </row>
        <row r="6250">
          <cell r="C6250">
            <v>225776</v>
          </cell>
          <cell r="I6250">
            <v>174.04</v>
          </cell>
        </row>
        <row r="6251">
          <cell r="C6251">
            <v>225790</v>
          </cell>
          <cell r="I6251">
            <v>1</v>
          </cell>
        </row>
        <row r="6252">
          <cell r="C6252">
            <v>225796</v>
          </cell>
          <cell r="I6252">
            <v>12.625999999999999</v>
          </cell>
        </row>
        <row r="6253">
          <cell r="C6253">
            <v>225797</v>
          </cell>
          <cell r="I6253">
            <v>10.102</v>
          </cell>
        </row>
        <row r="6254">
          <cell r="C6254">
            <v>225816</v>
          </cell>
          <cell r="I6254">
            <v>1</v>
          </cell>
        </row>
        <row r="6255">
          <cell r="C6255">
            <v>225817</v>
          </cell>
          <cell r="I6255">
            <v>10.44</v>
          </cell>
        </row>
        <row r="6256">
          <cell r="C6256">
            <v>225817</v>
          </cell>
          <cell r="I6256">
            <v>10.44</v>
          </cell>
        </row>
        <row r="6257">
          <cell r="C6257">
            <v>225860</v>
          </cell>
          <cell r="I6257">
            <v>180</v>
          </cell>
        </row>
        <row r="6258">
          <cell r="C6258">
            <v>225878</v>
          </cell>
          <cell r="I6258">
            <v>21.9</v>
          </cell>
        </row>
        <row r="6259">
          <cell r="C6259">
            <v>225878</v>
          </cell>
          <cell r="I6259">
            <v>21.9</v>
          </cell>
        </row>
        <row r="6260">
          <cell r="C6260">
            <v>225879</v>
          </cell>
          <cell r="I6260">
            <v>13.14</v>
          </cell>
        </row>
        <row r="6261">
          <cell r="C6261">
            <v>225879</v>
          </cell>
          <cell r="I6261">
            <v>13.14</v>
          </cell>
        </row>
        <row r="6262">
          <cell r="C6262">
            <v>225886</v>
          </cell>
          <cell r="I6262">
            <v>176.12</v>
          </cell>
        </row>
        <row r="6263">
          <cell r="C6263">
            <v>225896</v>
          </cell>
          <cell r="I6263">
            <v>10.38</v>
          </cell>
        </row>
        <row r="6264">
          <cell r="C6264">
            <v>225896</v>
          </cell>
          <cell r="I6264">
            <v>10.38</v>
          </cell>
        </row>
        <row r="6265">
          <cell r="C6265">
            <v>225897</v>
          </cell>
          <cell r="I6265">
            <v>17.29</v>
          </cell>
        </row>
        <row r="6266">
          <cell r="C6266">
            <v>225897</v>
          </cell>
          <cell r="I6266">
            <v>17.29</v>
          </cell>
        </row>
        <row r="6267">
          <cell r="C6267">
            <v>225898</v>
          </cell>
          <cell r="I6267">
            <v>10.5</v>
          </cell>
        </row>
        <row r="6268">
          <cell r="C6268">
            <v>225898</v>
          </cell>
          <cell r="I6268">
            <v>10.5</v>
          </cell>
        </row>
        <row r="6269">
          <cell r="C6269">
            <v>225899</v>
          </cell>
          <cell r="I6269">
            <v>182.08</v>
          </cell>
        </row>
        <row r="6270">
          <cell r="C6270">
            <v>225899</v>
          </cell>
          <cell r="I6270">
            <v>182.08</v>
          </cell>
        </row>
        <row r="6271">
          <cell r="C6271">
            <v>225900</v>
          </cell>
          <cell r="I6271">
            <v>177.05</v>
          </cell>
        </row>
        <row r="6272">
          <cell r="C6272">
            <v>225900</v>
          </cell>
          <cell r="I6272">
            <v>177.05</v>
          </cell>
        </row>
        <row r="6273">
          <cell r="C6273">
            <v>225910</v>
          </cell>
          <cell r="I6273">
            <v>10.51</v>
          </cell>
        </row>
        <row r="6274">
          <cell r="C6274">
            <v>225910</v>
          </cell>
          <cell r="I6274">
            <v>10.51</v>
          </cell>
        </row>
        <row r="6275">
          <cell r="C6275">
            <v>225911</v>
          </cell>
          <cell r="I6275">
            <v>8.07</v>
          </cell>
        </row>
        <row r="6276">
          <cell r="C6276">
            <v>225911</v>
          </cell>
          <cell r="I6276">
            <v>8.07</v>
          </cell>
        </row>
        <row r="6277">
          <cell r="C6277">
            <v>225914</v>
          </cell>
          <cell r="I6277">
            <v>174.98</v>
          </cell>
        </row>
        <row r="6278">
          <cell r="C6278">
            <v>225915</v>
          </cell>
          <cell r="I6278">
            <v>12.987</v>
          </cell>
        </row>
        <row r="6279">
          <cell r="C6279">
            <v>225941</v>
          </cell>
          <cell r="I6279">
            <v>175.08</v>
          </cell>
        </row>
        <row r="6280">
          <cell r="C6280">
            <v>225942</v>
          </cell>
          <cell r="I6280">
            <v>50.505000000000003</v>
          </cell>
        </row>
        <row r="6281">
          <cell r="C6281">
            <v>225943</v>
          </cell>
          <cell r="I6281">
            <v>10.103999999999999</v>
          </cell>
        </row>
        <row r="6282">
          <cell r="C6282">
            <v>225944</v>
          </cell>
          <cell r="I6282">
            <v>12.631</v>
          </cell>
        </row>
        <row r="6283">
          <cell r="C6283">
            <v>225956</v>
          </cell>
          <cell r="I6283">
            <v>17.02</v>
          </cell>
        </row>
        <row r="6284">
          <cell r="C6284">
            <v>225956</v>
          </cell>
          <cell r="I6284">
            <v>17.02</v>
          </cell>
        </row>
        <row r="6285">
          <cell r="C6285">
            <v>225972</v>
          </cell>
          <cell r="I6285">
            <v>20</v>
          </cell>
        </row>
        <row r="6286">
          <cell r="C6286">
            <v>225975</v>
          </cell>
          <cell r="I6286">
            <v>10.125</v>
          </cell>
        </row>
        <row r="6287">
          <cell r="C6287">
            <v>225987</v>
          </cell>
          <cell r="I6287">
            <v>12.581</v>
          </cell>
        </row>
        <row r="6288">
          <cell r="C6288">
            <v>226003</v>
          </cell>
          <cell r="I6288">
            <v>10.202999999999999</v>
          </cell>
        </row>
        <row r="6289">
          <cell r="C6289">
            <v>226004</v>
          </cell>
          <cell r="I6289">
            <v>12.754</v>
          </cell>
        </row>
        <row r="6290">
          <cell r="C6290">
            <v>226004</v>
          </cell>
          <cell r="I6290">
            <v>12.754</v>
          </cell>
        </row>
        <row r="6291">
          <cell r="C6291">
            <v>226005</v>
          </cell>
          <cell r="I6291">
            <v>10.016999999999999</v>
          </cell>
        </row>
        <row r="6292">
          <cell r="C6292">
            <v>226005</v>
          </cell>
          <cell r="I6292">
            <v>10.016999999999999</v>
          </cell>
        </row>
        <row r="6293">
          <cell r="C6293">
            <v>226006</v>
          </cell>
          <cell r="I6293">
            <v>12.521000000000001</v>
          </cell>
        </row>
        <row r="6294">
          <cell r="C6294">
            <v>226006</v>
          </cell>
          <cell r="I6294">
            <v>12.521000000000001</v>
          </cell>
        </row>
        <row r="6295">
          <cell r="C6295">
            <v>226025</v>
          </cell>
          <cell r="I6295">
            <v>12.624000000000001</v>
          </cell>
        </row>
        <row r="6296">
          <cell r="C6296">
            <v>226030</v>
          </cell>
          <cell r="I6296">
            <v>13.121</v>
          </cell>
        </row>
        <row r="6297">
          <cell r="C6297">
            <v>226053</v>
          </cell>
          <cell r="I6297">
            <v>1</v>
          </cell>
        </row>
        <row r="6298">
          <cell r="C6298">
            <v>226075</v>
          </cell>
          <cell r="I6298">
            <v>180</v>
          </cell>
        </row>
        <row r="6299">
          <cell r="C6299">
            <v>226076</v>
          </cell>
          <cell r="I6299">
            <v>180</v>
          </cell>
        </row>
        <row r="6300">
          <cell r="C6300">
            <v>226121</v>
          </cell>
          <cell r="I6300">
            <v>10.18</v>
          </cell>
        </row>
        <row r="6301">
          <cell r="C6301">
            <v>226121</v>
          </cell>
          <cell r="I6301">
            <v>10.18</v>
          </cell>
        </row>
        <row r="6302">
          <cell r="C6302">
            <v>226122</v>
          </cell>
          <cell r="I6302">
            <v>10.18</v>
          </cell>
        </row>
        <row r="6303">
          <cell r="C6303">
            <v>226122</v>
          </cell>
          <cell r="I6303">
            <v>10.18</v>
          </cell>
        </row>
        <row r="6304">
          <cell r="C6304">
            <v>226123</v>
          </cell>
          <cell r="I6304">
            <v>176.51</v>
          </cell>
        </row>
        <row r="6305">
          <cell r="C6305">
            <v>226123</v>
          </cell>
          <cell r="I6305">
            <v>176.51</v>
          </cell>
        </row>
        <row r="6306">
          <cell r="C6306">
            <v>226124</v>
          </cell>
          <cell r="I6306">
            <v>10.15</v>
          </cell>
        </row>
        <row r="6307">
          <cell r="C6307">
            <v>226124</v>
          </cell>
          <cell r="I6307">
            <v>10.15</v>
          </cell>
        </row>
        <row r="6308">
          <cell r="C6308">
            <v>226125</v>
          </cell>
          <cell r="I6308">
            <v>10.15</v>
          </cell>
        </row>
        <row r="6309">
          <cell r="C6309">
            <v>226125</v>
          </cell>
          <cell r="I6309">
            <v>10.15</v>
          </cell>
        </row>
        <row r="6310">
          <cell r="C6310">
            <v>226126</v>
          </cell>
          <cell r="I6310">
            <v>175.95</v>
          </cell>
        </row>
        <row r="6311">
          <cell r="C6311">
            <v>226126</v>
          </cell>
          <cell r="I6311">
            <v>175.95</v>
          </cell>
        </row>
        <row r="6312">
          <cell r="C6312">
            <v>226143</v>
          </cell>
          <cell r="I6312">
            <v>10.08</v>
          </cell>
        </row>
        <row r="6313">
          <cell r="C6313">
            <v>226144</v>
          </cell>
          <cell r="I6313">
            <v>10.29</v>
          </cell>
        </row>
        <row r="6314">
          <cell r="C6314">
            <v>226144</v>
          </cell>
          <cell r="I6314">
            <v>10.29</v>
          </cell>
        </row>
        <row r="6315">
          <cell r="C6315">
            <v>226145</v>
          </cell>
          <cell r="I6315">
            <v>10.29</v>
          </cell>
        </row>
        <row r="6316">
          <cell r="C6316">
            <v>226145</v>
          </cell>
          <cell r="I6316">
            <v>10.29</v>
          </cell>
        </row>
        <row r="6317">
          <cell r="C6317">
            <v>226146</v>
          </cell>
          <cell r="I6317">
            <v>178.42</v>
          </cell>
        </row>
        <row r="6318">
          <cell r="C6318">
            <v>226146</v>
          </cell>
          <cell r="I6318">
            <v>178.42</v>
          </cell>
        </row>
        <row r="6319">
          <cell r="C6319">
            <v>226156</v>
          </cell>
          <cell r="I6319">
            <v>12.96</v>
          </cell>
        </row>
        <row r="6320">
          <cell r="C6320">
            <v>226157</v>
          </cell>
          <cell r="I6320">
            <v>12.945</v>
          </cell>
        </row>
        <row r="6321">
          <cell r="C6321">
            <v>226158</v>
          </cell>
          <cell r="I6321">
            <v>12.821</v>
          </cell>
        </row>
        <row r="6322">
          <cell r="C6322">
            <v>226159</v>
          </cell>
          <cell r="I6322">
            <v>13.395</v>
          </cell>
        </row>
        <row r="6323">
          <cell r="C6323">
            <v>226166</v>
          </cell>
          <cell r="I6323">
            <v>13.121</v>
          </cell>
        </row>
        <row r="6324">
          <cell r="C6324">
            <v>226167</v>
          </cell>
          <cell r="I6324">
            <v>13.451000000000001</v>
          </cell>
        </row>
        <row r="6325">
          <cell r="C6325">
            <v>226168</v>
          </cell>
          <cell r="I6325">
            <v>13.135999999999999</v>
          </cell>
        </row>
        <row r="6326">
          <cell r="C6326">
            <v>226190</v>
          </cell>
          <cell r="I6326">
            <v>13.016</v>
          </cell>
        </row>
        <row r="6327">
          <cell r="C6327">
            <v>226191</v>
          </cell>
          <cell r="I6327">
            <v>12.956</v>
          </cell>
        </row>
        <row r="6328">
          <cell r="C6328">
            <v>226198</v>
          </cell>
          <cell r="I6328">
            <v>1</v>
          </cell>
        </row>
        <row r="6329">
          <cell r="C6329">
            <v>226199</v>
          </cell>
          <cell r="I6329">
            <v>10.4</v>
          </cell>
        </row>
        <row r="6330">
          <cell r="C6330">
            <v>226199</v>
          </cell>
          <cell r="I6330">
            <v>10.4</v>
          </cell>
        </row>
        <row r="6331">
          <cell r="C6331">
            <v>226200</v>
          </cell>
          <cell r="I6331">
            <v>12.881</v>
          </cell>
        </row>
        <row r="6332">
          <cell r="C6332">
            <v>226204</v>
          </cell>
          <cell r="I6332">
            <v>1</v>
          </cell>
        </row>
        <row r="6333">
          <cell r="C6333">
            <v>226205</v>
          </cell>
          <cell r="I6333">
            <v>1</v>
          </cell>
        </row>
        <row r="6334">
          <cell r="C6334">
            <v>226210</v>
          </cell>
          <cell r="I6334">
            <v>10.4</v>
          </cell>
        </row>
        <row r="6335">
          <cell r="C6335">
            <v>226210</v>
          </cell>
          <cell r="I6335">
            <v>10.4</v>
          </cell>
        </row>
        <row r="6336">
          <cell r="C6336">
            <v>226211</v>
          </cell>
          <cell r="I6336">
            <v>180.21</v>
          </cell>
        </row>
        <row r="6337">
          <cell r="C6337">
            <v>226211</v>
          </cell>
          <cell r="I6337">
            <v>180.21</v>
          </cell>
        </row>
        <row r="6338">
          <cell r="C6338">
            <v>226213</v>
          </cell>
          <cell r="I6338">
            <v>7.2</v>
          </cell>
        </row>
        <row r="6339">
          <cell r="C6339">
            <v>226234</v>
          </cell>
          <cell r="I6339">
            <v>1090</v>
          </cell>
        </row>
        <row r="6340">
          <cell r="C6340">
            <v>226234</v>
          </cell>
          <cell r="I6340">
            <v>1090</v>
          </cell>
        </row>
        <row r="6341">
          <cell r="C6341">
            <v>226234</v>
          </cell>
          <cell r="I6341">
            <v>1090</v>
          </cell>
        </row>
        <row r="6342">
          <cell r="C6342">
            <v>226235</v>
          </cell>
          <cell r="I6342">
            <v>218</v>
          </cell>
        </row>
        <row r="6343">
          <cell r="C6343">
            <v>226235</v>
          </cell>
          <cell r="I6343">
            <v>218</v>
          </cell>
        </row>
        <row r="6344">
          <cell r="C6344">
            <v>226235</v>
          </cell>
          <cell r="I6344">
            <v>218</v>
          </cell>
        </row>
        <row r="6345">
          <cell r="C6345">
            <v>226244</v>
          </cell>
          <cell r="I6345">
            <v>1000</v>
          </cell>
        </row>
        <row r="6346">
          <cell r="C6346">
            <v>226275</v>
          </cell>
          <cell r="I6346">
            <v>10.45</v>
          </cell>
        </row>
        <row r="6347">
          <cell r="C6347">
            <v>226275</v>
          </cell>
          <cell r="I6347">
            <v>10.45</v>
          </cell>
        </row>
        <row r="6348">
          <cell r="C6348">
            <v>226276</v>
          </cell>
          <cell r="I6348">
            <v>10.45</v>
          </cell>
        </row>
        <row r="6349">
          <cell r="C6349">
            <v>226276</v>
          </cell>
          <cell r="I6349">
            <v>10.45</v>
          </cell>
        </row>
        <row r="6350">
          <cell r="C6350">
            <v>226277</v>
          </cell>
          <cell r="I6350">
            <v>181.19</v>
          </cell>
        </row>
        <row r="6351">
          <cell r="C6351">
            <v>226277</v>
          </cell>
          <cell r="I6351">
            <v>181.19</v>
          </cell>
        </row>
        <row r="6352">
          <cell r="C6352">
            <v>226287</v>
          </cell>
          <cell r="I6352">
            <v>1</v>
          </cell>
        </row>
        <row r="6353">
          <cell r="C6353">
            <v>226289</v>
          </cell>
          <cell r="I6353">
            <v>1</v>
          </cell>
        </row>
        <row r="6354">
          <cell r="C6354">
            <v>226293</v>
          </cell>
          <cell r="I6354">
            <v>173.68</v>
          </cell>
        </row>
        <row r="6355">
          <cell r="C6355">
            <v>226293</v>
          </cell>
          <cell r="I6355">
            <v>173.68</v>
          </cell>
        </row>
        <row r="6356">
          <cell r="C6356">
            <v>226294</v>
          </cell>
          <cell r="I6356">
            <v>176.8</v>
          </cell>
        </row>
        <row r="6357">
          <cell r="C6357">
            <v>226294</v>
          </cell>
          <cell r="I6357">
            <v>176.8</v>
          </cell>
        </row>
        <row r="6358">
          <cell r="C6358">
            <v>226311</v>
          </cell>
          <cell r="I6358">
            <v>18</v>
          </cell>
        </row>
        <row r="6359">
          <cell r="C6359">
            <v>226342</v>
          </cell>
          <cell r="I6359">
            <v>180.21</v>
          </cell>
        </row>
        <row r="6360">
          <cell r="C6360">
            <v>226342</v>
          </cell>
          <cell r="I6360">
            <v>180.21</v>
          </cell>
        </row>
        <row r="6361">
          <cell r="C6361">
            <v>226343</v>
          </cell>
          <cell r="I6361">
            <v>10.4</v>
          </cell>
        </row>
        <row r="6362">
          <cell r="C6362">
            <v>226343</v>
          </cell>
          <cell r="I6362">
            <v>10.4</v>
          </cell>
        </row>
        <row r="6363">
          <cell r="C6363">
            <v>226344</v>
          </cell>
          <cell r="I6363">
            <v>10.4</v>
          </cell>
        </row>
        <row r="6364">
          <cell r="C6364">
            <v>226344</v>
          </cell>
          <cell r="I6364">
            <v>10.4</v>
          </cell>
        </row>
        <row r="6365">
          <cell r="C6365">
            <v>226345</v>
          </cell>
          <cell r="I6365">
            <v>13</v>
          </cell>
        </row>
        <row r="6366">
          <cell r="C6366">
            <v>226345</v>
          </cell>
          <cell r="I6366">
            <v>13</v>
          </cell>
        </row>
        <row r="6367">
          <cell r="C6367">
            <v>226346</v>
          </cell>
          <cell r="I6367">
            <v>13</v>
          </cell>
        </row>
        <row r="6368">
          <cell r="C6368">
            <v>226346</v>
          </cell>
          <cell r="I6368">
            <v>13</v>
          </cell>
        </row>
        <row r="6369">
          <cell r="C6369">
            <v>226360</v>
          </cell>
          <cell r="I6369">
            <v>175.5</v>
          </cell>
        </row>
        <row r="6370">
          <cell r="C6370">
            <v>226393</v>
          </cell>
          <cell r="I6370">
            <v>891.7</v>
          </cell>
        </row>
        <row r="6371">
          <cell r="C6371">
            <v>226393</v>
          </cell>
          <cell r="I6371">
            <v>891.7</v>
          </cell>
        </row>
        <row r="6372">
          <cell r="C6372">
            <v>226394</v>
          </cell>
          <cell r="I6372">
            <v>921.8</v>
          </cell>
        </row>
        <row r="6373">
          <cell r="C6373">
            <v>226404</v>
          </cell>
          <cell r="I6373">
            <v>902.9</v>
          </cell>
        </row>
        <row r="6374">
          <cell r="C6374">
            <v>226404</v>
          </cell>
          <cell r="I6374">
            <v>902.9</v>
          </cell>
        </row>
        <row r="6375">
          <cell r="C6375">
            <v>226420</v>
          </cell>
          <cell r="I6375">
            <v>868.2</v>
          </cell>
        </row>
        <row r="6376">
          <cell r="C6376">
            <v>226420</v>
          </cell>
          <cell r="I6376">
            <v>868.2</v>
          </cell>
        </row>
        <row r="6377">
          <cell r="C6377">
            <v>226426</v>
          </cell>
          <cell r="I6377">
            <v>1</v>
          </cell>
        </row>
        <row r="6378">
          <cell r="C6378">
            <v>226427</v>
          </cell>
          <cell r="I6378">
            <v>873.1</v>
          </cell>
        </row>
        <row r="6379">
          <cell r="C6379">
            <v>226427</v>
          </cell>
          <cell r="I6379">
            <v>873.1</v>
          </cell>
        </row>
        <row r="6380">
          <cell r="C6380">
            <v>226427</v>
          </cell>
          <cell r="I6380">
            <v>873.1</v>
          </cell>
        </row>
        <row r="6381">
          <cell r="C6381">
            <v>226428</v>
          </cell>
          <cell r="I6381">
            <v>181.6</v>
          </cell>
        </row>
        <row r="6382">
          <cell r="C6382">
            <v>226428</v>
          </cell>
          <cell r="I6382">
            <v>181.6</v>
          </cell>
        </row>
        <row r="6383">
          <cell r="C6383">
            <v>226428</v>
          </cell>
          <cell r="I6383">
            <v>181.6</v>
          </cell>
        </row>
        <row r="6384">
          <cell r="C6384">
            <v>226429</v>
          </cell>
          <cell r="I6384">
            <v>17.46</v>
          </cell>
        </row>
        <row r="6385">
          <cell r="C6385">
            <v>226429</v>
          </cell>
          <cell r="I6385">
            <v>17.46</v>
          </cell>
        </row>
        <row r="6386">
          <cell r="C6386">
            <v>226438</v>
          </cell>
          <cell r="I6386">
            <v>16.98</v>
          </cell>
        </row>
        <row r="6387">
          <cell r="C6387">
            <v>226438</v>
          </cell>
          <cell r="I6387">
            <v>16.98</v>
          </cell>
        </row>
        <row r="6388">
          <cell r="C6388">
            <v>226445</v>
          </cell>
          <cell r="I6388">
            <v>176.57</v>
          </cell>
        </row>
        <row r="6389">
          <cell r="C6389">
            <v>226445</v>
          </cell>
          <cell r="I6389">
            <v>176.57</v>
          </cell>
        </row>
        <row r="6390">
          <cell r="C6390">
            <v>226458</v>
          </cell>
          <cell r="I6390">
            <v>18</v>
          </cell>
        </row>
        <row r="6391">
          <cell r="C6391">
            <v>226510</v>
          </cell>
          <cell r="I6391">
            <v>181.48</v>
          </cell>
        </row>
        <row r="6392">
          <cell r="C6392">
            <v>226510</v>
          </cell>
          <cell r="I6392">
            <v>181.48</v>
          </cell>
        </row>
        <row r="6393">
          <cell r="C6393">
            <v>226511</v>
          </cell>
          <cell r="I6393">
            <v>17.45</v>
          </cell>
        </row>
        <row r="6394">
          <cell r="C6394">
            <v>226511</v>
          </cell>
          <cell r="I6394">
            <v>17.45</v>
          </cell>
        </row>
        <row r="6395">
          <cell r="C6395">
            <v>226571</v>
          </cell>
          <cell r="I6395">
            <v>18</v>
          </cell>
        </row>
        <row r="6396">
          <cell r="C6396">
            <v>226583</v>
          </cell>
          <cell r="I6396">
            <v>12.69</v>
          </cell>
        </row>
        <row r="6397">
          <cell r="C6397">
            <v>226583</v>
          </cell>
          <cell r="I6397">
            <v>12.69</v>
          </cell>
        </row>
        <row r="6398">
          <cell r="C6398">
            <v>226584</v>
          </cell>
          <cell r="I6398">
            <v>175.96799999999999</v>
          </cell>
        </row>
        <row r="6399">
          <cell r="C6399">
            <v>226584</v>
          </cell>
          <cell r="I6399">
            <v>175.96799999999999</v>
          </cell>
        </row>
        <row r="6400">
          <cell r="C6400">
            <v>226585</v>
          </cell>
          <cell r="I6400">
            <v>12.74</v>
          </cell>
        </row>
        <row r="6401">
          <cell r="C6401">
            <v>226585</v>
          </cell>
          <cell r="I6401">
            <v>12.74</v>
          </cell>
        </row>
        <row r="6402">
          <cell r="C6402">
            <v>226586</v>
          </cell>
          <cell r="I6402">
            <v>176.59</v>
          </cell>
        </row>
        <row r="6403">
          <cell r="C6403">
            <v>226586</v>
          </cell>
          <cell r="I6403">
            <v>176.59</v>
          </cell>
        </row>
        <row r="6404">
          <cell r="C6404">
            <v>226587</v>
          </cell>
          <cell r="I6404">
            <v>13.02</v>
          </cell>
        </row>
        <row r="6405">
          <cell r="C6405">
            <v>226587</v>
          </cell>
          <cell r="I6405">
            <v>13.02</v>
          </cell>
        </row>
        <row r="6406">
          <cell r="C6406">
            <v>226588</v>
          </cell>
          <cell r="I6406">
            <v>180.54</v>
          </cell>
        </row>
        <row r="6407">
          <cell r="C6407">
            <v>226588</v>
          </cell>
          <cell r="I6407">
            <v>180.54</v>
          </cell>
        </row>
        <row r="6408">
          <cell r="C6408">
            <v>226600</v>
          </cell>
          <cell r="I6408">
            <v>12.77</v>
          </cell>
        </row>
        <row r="6409">
          <cell r="C6409">
            <v>226600</v>
          </cell>
          <cell r="I6409">
            <v>12.77</v>
          </cell>
        </row>
        <row r="6410">
          <cell r="C6410">
            <v>226601</v>
          </cell>
          <cell r="I6410">
            <v>177.01</v>
          </cell>
        </row>
        <row r="6411">
          <cell r="C6411">
            <v>226601</v>
          </cell>
          <cell r="I6411">
            <v>177.01</v>
          </cell>
        </row>
        <row r="6412">
          <cell r="C6412">
            <v>226602</v>
          </cell>
          <cell r="I6412">
            <v>12.77</v>
          </cell>
        </row>
        <row r="6413">
          <cell r="C6413">
            <v>226602</v>
          </cell>
          <cell r="I6413">
            <v>12.77</v>
          </cell>
        </row>
        <row r="6414">
          <cell r="C6414">
            <v>226603</v>
          </cell>
          <cell r="I6414">
            <v>177.01</v>
          </cell>
        </row>
        <row r="6415">
          <cell r="C6415">
            <v>226603</v>
          </cell>
          <cell r="I6415">
            <v>177.01</v>
          </cell>
        </row>
        <row r="6416">
          <cell r="C6416">
            <v>226626</v>
          </cell>
          <cell r="I6416">
            <v>221</v>
          </cell>
        </row>
        <row r="6417">
          <cell r="C6417">
            <v>226627</v>
          </cell>
          <cell r="I6417">
            <v>1115</v>
          </cell>
        </row>
        <row r="6418">
          <cell r="C6418">
            <v>226630</v>
          </cell>
          <cell r="I6418">
            <v>18</v>
          </cell>
        </row>
        <row r="6419">
          <cell r="C6419">
            <v>226652</v>
          </cell>
          <cell r="I6419">
            <v>10.14</v>
          </cell>
        </row>
        <row r="6420">
          <cell r="C6420">
            <v>226711</v>
          </cell>
          <cell r="I6420">
            <v>1</v>
          </cell>
        </row>
        <row r="6421">
          <cell r="C6421">
            <v>226713</v>
          </cell>
          <cell r="I6421">
            <v>170.1</v>
          </cell>
        </row>
        <row r="6422">
          <cell r="C6422">
            <v>226713</v>
          </cell>
          <cell r="I6422">
            <v>170.1</v>
          </cell>
        </row>
        <row r="6423">
          <cell r="C6423">
            <v>226729</v>
          </cell>
          <cell r="I6423">
            <v>1</v>
          </cell>
        </row>
        <row r="6424">
          <cell r="C6424">
            <v>226730</v>
          </cell>
          <cell r="I6424">
            <v>173.68</v>
          </cell>
        </row>
        <row r="6425">
          <cell r="C6425">
            <v>226730</v>
          </cell>
          <cell r="I6425">
            <v>173.68</v>
          </cell>
        </row>
        <row r="6426">
          <cell r="C6426">
            <v>226731</v>
          </cell>
          <cell r="I6426">
            <v>1</v>
          </cell>
        </row>
        <row r="6427">
          <cell r="C6427">
            <v>226732</v>
          </cell>
          <cell r="I6427">
            <v>176.8</v>
          </cell>
        </row>
        <row r="6428">
          <cell r="C6428">
            <v>226732</v>
          </cell>
          <cell r="I6428">
            <v>176.8</v>
          </cell>
        </row>
        <row r="6429">
          <cell r="C6429">
            <v>226733</v>
          </cell>
          <cell r="I6429">
            <v>1</v>
          </cell>
        </row>
        <row r="6430">
          <cell r="C6430">
            <v>226734</v>
          </cell>
          <cell r="I6430">
            <v>173.68</v>
          </cell>
        </row>
        <row r="6431">
          <cell r="C6431">
            <v>226734</v>
          </cell>
          <cell r="I6431">
            <v>173.68</v>
          </cell>
        </row>
        <row r="6432">
          <cell r="C6432">
            <v>226735</v>
          </cell>
          <cell r="I6432">
            <v>17.100000000000001</v>
          </cell>
        </row>
        <row r="6433">
          <cell r="C6433">
            <v>226735</v>
          </cell>
          <cell r="I6433">
            <v>17.100000000000001</v>
          </cell>
        </row>
        <row r="6434">
          <cell r="C6434">
            <v>226814</v>
          </cell>
          <cell r="I6434">
            <v>18</v>
          </cell>
        </row>
        <row r="6435">
          <cell r="C6435">
            <v>226815</v>
          </cell>
          <cell r="I6435">
            <v>18</v>
          </cell>
        </row>
        <row r="6436">
          <cell r="C6436">
            <v>226816</v>
          </cell>
          <cell r="I6436">
            <v>50</v>
          </cell>
        </row>
        <row r="6437">
          <cell r="C6437">
            <v>226817</v>
          </cell>
          <cell r="I6437">
            <v>180</v>
          </cell>
        </row>
        <row r="6438">
          <cell r="C6438">
            <v>226855</v>
          </cell>
          <cell r="I6438">
            <v>12.77</v>
          </cell>
        </row>
        <row r="6439">
          <cell r="C6439">
            <v>226855</v>
          </cell>
          <cell r="I6439">
            <v>12.77</v>
          </cell>
        </row>
        <row r="6440">
          <cell r="C6440">
            <v>226856</v>
          </cell>
          <cell r="I6440">
            <v>17.02</v>
          </cell>
        </row>
        <row r="6441">
          <cell r="C6441">
            <v>226856</v>
          </cell>
          <cell r="I6441">
            <v>17.02</v>
          </cell>
        </row>
        <row r="6442">
          <cell r="C6442">
            <v>226857</v>
          </cell>
          <cell r="I6442">
            <v>177.05</v>
          </cell>
        </row>
        <row r="6443">
          <cell r="C6443">
            <v>226857</v>
          </cell>
          <cell r="I6443">
            <v>177.05</v>
          </cell>
        </row>
        <row r="6444">
          <cell r="C6444">
            <v>226858</v>
          </cell>
          <cell r="I6444">
            <v>12.73</v>
          </cell>
        </row>
        <row r="6445">
          <cell r="C6445">
            <v>226858</v>
          </cell>
          <cell r="I6445">
            <v>12.73</v>
          </cell>
        </row>
        <row r="6446">
          <cell r="C6446">
            <v>226859</v>
          </cell>
          <cell r="I6446">
            <v>16.97</v>
          </cell>
        </row>
        <row r="6447">
          <cell r="C6447">
            <v>226859</v>
          </cell>
          <cell r="I6447">
            <v>16.97</v>
          </cell>
        </row>
        <row r="6448">
          <cell r="C6448">
            <v>226877</v>
          </cell>
          <cell r="I6448">
            <v>243.11</v>
          </cell>
        </row>
        <row r="6449">
          <cell r="C6449">
            <v>226880</v>
          </cell>
          <cell r="I6449">
            <v>176.51</v>
          </cell>
        </row>
        <row r="6450">
          <cell r="C6450">
            <v>226880</v>
          </cell>
          <cell r="I6450">
            <v>176.51</v>
          </cell>
        </row>
        <row r="6451">
          <cell r="C6451">
            <v>226881</v>
          </cell>
          <cell r="I6451">
            <v>13.02</v>
          </cell>
        </row>
        <row r="6452">
          <cell r="C6452">
            <v>226881</v>
          </cell>
          <cell r="I6452">
            <v>13.02</v>
          </cell>
        </row>
        <row r="6453">
          <cell r="C6453">
            <v>226882</v>
          </cell>
          <cell r="I6453">
            <v>17.36</v>
          </cell>
        </row>
        <row r="6454">
          <cell r="C6454">
            <v>226882</v>
          </cell>
          <cell r="I6454">
            <v>17.36</v>
          </cell>
        </row>
        <row r="6455">
          <cell r="C6455">
            <v>226883</v>
          </cell>
          <cell r="I6455">
            <v>180.57</v>
          </cell>
        </row>
        <row r="6456">
          <cell r="C6456">
            <v>226883</v>
          </cell>
          <cell r="I6456">
            <v>180.57</v>
          </cell>
        </row>
        <row r="6457">
          <cell r="C6457">
            <v>226984</v>
          </cell>
          <cell r="I6457">
            <v>180</v>
          </cell>
        </row>
        <row r="6458">
          <cell r="C6458">
            <v>226988</v>
          </cell>
          <cell r="I6458">
            <v>17.32</v>
          </cell>
        </row>
        <row r="6459">
          <cell r="C6459">
            <v>226990</v>
          </cell>
          <cell r="I6459">
            <v>17.02</v>
          </cell>
        </row>
        <row r="6460">
          <cell r="C6460">
            <v>226990</v>
          </cell>
          <cell r="I6460">
            <v>17.02</v>
          </cell>
        </row>
        <row r="6461">
          <cell r="C6461">
            <v>227008</v>
          </cell>
          <cell r="I6461">
            <v>180</v>
          </cell>
        </row>
        <row r="6462">
          <cell r="C6462">
            <v>227010</v>
          </cell>
          <cell r="I6462">
            <v>17.059999999999999</v>
          </cell>
        </row>
        <row r="6463">
          <cell r="C6463">
            <v>227010</v>
          </cell>
          <cell r="I6463">
            <v>17.059999999999999</v>
          </cell>
        </row>
        <row r="6464">
          <cell r="C6464">
            <v>227012</v>
          </cell>
          <cell r="I6464">
            <v>16.760999999999999</v>
          </cell>
        </row>
        <row r="6465">
          <cell r="C6465">
            <v>227013</v>
          </cell>
          <cell r="I6465">
            <v>16.940000000000001</v>
          </cell>
        </row>
        <row r="6466">
          <cell r="C6466">
            <v>227013</v>
          </cell>
          <cell r="I6466">
            <v>16.940000000000001</v>
          </cell>
        </row>
        <row r="6467">
          <cell r="C6467">
            <v>227014</v>
          </cell>
          <cell r="I6467">
            <v>16.954999999999998</v>
          </cell>
        </row>
        <row r="6468">
          <cell r="C6468">
            <v>227015</v>
          </cell>
          <cell r="I6468">
            <v>17.64</v>
          </cell>
        </row>
        <row r="6469">
          <cell r="C6469">
            <v>227016</v>
          </cell>
          <cell r="I6469">
            <v>17</v>
          </cell>
        </row>
        <row r="6470">
          <cell r="C6470">
            <v>227017</v>
          </cell>
          <cell r="I6470">
            <v>16.945</v>
          </cell>
        </row>
        <row r="6471">
          <cell r="C6471">
            <v>227017</v>
          </cell>
          <cell r="I6471">
            <v>16.945</v>
          </cell>
        </row>
        <row r="6472">
          <cell r="C6472">
            <v>227018</v>
          </cell>
          <cell r="I6472">
            <v>17.065000000000001</v>
          </cell>
        </row>
        <row r="6473">
          <cell r="C6473">
            <v>227106</v>
          </cell>
          <cell r="I6473">
            <v>231.16</v>
          </cell>
        </row>
        <row r="6474">
          <cell r="C6474">
            <v>227107</v>
          </cell>
          <cell r="I6474">
            <v>22.23</v>
          </cell>
        </row>
        <row r="6475">
          <cell r="C6475">
            <v>227154</v>
          </cell>
          <cell r="I6475">
            <v>1</v>
          </cell>
        </row>
        <row r="6476">
          <cell r="C6476">
            <v>227155</v>
          </cell>
          <cell r="I6476">
            <v>869.4</v>
          </cell>
        </row>
        <row r="6477">
          <cell r="C6477">
            <v>227155</v>
          </cell>
          <cell r="I6477">
            <v>869.4</v>
          </cell>
        </row>
        <row r="6478">
          <cell r="C6478">
            <v>227155</v>
          </cell>
          <cell r="I6478">
            <v>869.4</v>
          </cell>
        </row>
        <row r="6479">
          <cell r="C6479">
            <v>227185</v>
          </cell>
          <cell r="I6479">
            <v>180.34</v>
          </cell>
        </row>
        <row r="6480">
          <cell r="C6480">
            <v>227202</v>
          </cell>
          <cell r="I6480">
            <v>8.4</v>
          </cell>
        </row>
        <row r="6481">
          <cell r="C6481">
            <v>227233</v>
          </cell>
          <cell r="I6481">
            <v>175.2</v>
          </cell>
        </row>
        <row r="6482">
          <cell r="C6482">
            <v>227234</v>
          </cell>
          <cell r="I6482">
            <v>1</v>
          </cell>
        </row>
        <row r="6483">
          <cell r="C6483">
            <v>227235</v>
          </cell>
          <cell r="I6483">
            <v>173.47</v>
          </cell>
        </row>
        <row r="6484">
          <cell r="C6484">
            <v>227235</v>
          </cell>
          <cell r="I6484">
            <v>173.47</v>
          </cell>
        </row>
        <row r="6485">
          <cell r="C6485">
            <v>227236</v>
          </cell>
          <cell r="I6485">
            <v>834</v>
          </cell>
        </row>
        <row r="6486">
          <cell r="C6486">
            <v>227236</v>
          </cell>
          <cell r="I6486">
            <v>834</v>
          </cell>
        </row>
        <row r="6487">
          <cell r="C6487">
            <v>227238</v>
          </cell>
          <cell r="I6487">
            <v>1</v>
          </cell>
        </row>
        <row r="6488">
          <cell r="C6488">
            <v>227239</v>
          </cell>
          <cell r="I6488">
            <v>173.47</v>
          </cell>
        </row>
        <row r="6489">
          <cell r="C6489">
            <v>227239</v>
          </cell>
          <cell r="I6489">
            <v>173.47</v>
          </cell>
        </row>
        <row r="6490">
          <cell r="C6490">
            <v>227243</v>
          </cell>
          <cell r="I6490">
            <v>18</v>
          </cell>
        </row>
        <row r="6491">
          <cell r="C6491">
            <v>227250</v>
          </cell>
          <cell r="I6491">
            <v>834</v>
          </cell>
        </row>
        <row r="6492">
          <cell r="C6492">
            <v>227250</v>
          </cell>
          <cell r="I6492">
            <v>834</v>
          </cell>
        </row>
        <row r="6493">
          <cell r="C6493">
            <v>227251</v>
          </cell>
          <cell r="I6493">
            <v>1</v>
          </cell>
        </row>
        <row r="6494">
          <cell r="C6494">
            <v>227252</v>
          </cell>
          <cell r="I6494">
            <v>1</v>
          </cell>
        </row>
        <row r="6495">
          <cell r="C6495">
            <v>227253</v>
          </cell>
          <cell r="I6495">
            <v>173.26</v>
          </cell>
        </row>
        <row r="6496">
          <cell r="C6496">
            <v>227253</v>
          </cell>
          <cell r="I6496">
            <v>173.26</v>
          </cell>
        </row>
        <row r="6497">
          <cell r="C6497">
            <v>227254</v>
          </cell>
          <cell r="I6497">
            <v>833</v>
          </cell>
        </row>
        <row r="6498">
          <cell r="C6498">
            <v>227254</v>
          </cell>
          <cell r="I6498">
            <v>833</v>
          </cell>
        </row>
        <row r="6499">
          <cell r="C6499">
            <v>227255</v>
          </cell>
          <cell r="I6499">
            <v>1</v>
          </cell>
        </row>
        <row r="6500">
          <cell r="C6500">
            <v>227256</v>
          </cell>
          <cell r="I6500">
            <v>173.26</v>
          </cell>
        </row>
        <row r="6501">
          <cell r="C6501">
            <v>227256</v>
          </cell>
          <cell r="I6501">
            <v>173.26</v>
          </cell>
        </row>
        <row r="6502">
          <cell r="C6502">
            <v>227258</v>
          </cell>
          <cell r="I6502">
            <v>833</v>
          </cell>
        </row>
        <row r="6503">
          <cell r="C6503">
            <v>227258</v>
          </cell>
          <cell r="I6503">
            <v>833</v>
          </cell>
        </row>
        <row r="6504">
          <cell r="C6504">
            <v>227259</v>
          </cell>
          <cell r="I6504">
            <v>1</v>
          </cell>
        </row>
        <row r="6505">
          <cell r="C6505">
            <v>227260</v>
          </cell>
          <cell r="I6505">
            <v>1</v>
          </cell>
        </row>
        <row r="6506">
          <cell r="C6506">
            <v>227262</v>
          </cell>
          <cell r="I6506">
            <v>175.76</v>
          </cell>
        </row>
        <row r="6507">
          <cell r="C6507">
            <v>227262</v>
          </cell>
          <cell r="I6507">
            <v>175.76</v>
          </cell>
        </row>
        <row r="6508">
          <cell r="C6508">
            <v>227278</v>
          </cell>
          <cell r="I6508">
            <v>16.954999999999998</v>
          </cell>
        </row>
        <row r="6509">
          <cell r="C6509">
            <v>227279</v>
          </cell>
          <cell r="I6509">
            <v>176.33</v>
          </cell>
        </row>
        <row r="6510">
          <cell r="C6510">
            <v>227299</v>
          </cell>
          <cell r="I6510">
            <v>250</v>
          </cell>
        </row>
        <row r="6511">
          <cell r="C6511">
            <v>227306</v>
          </cell>
          <cell r="I6511">
            <v>182.57</v>
          </cell>
        </row>
        <row r="6512">
          <cell r="C6512">
            <v>227350</v>
          </cell>
          <cell r="I6512">
            <v>250</v>
          </cell>
        </row>
        <row r="6513">
          <cell r="C6513">
            <v>227351</v>
          </cell>
          <cell r="I6513">
            <v>250</v>
          </cell>
        </row>
        <row r="6514">
          <cell r="C6514">
            <v>227387</v>
          </cell>
          <cell r="I6514">
            <v>12.75</v>
          </cell>
        </row>
        <row r="6515">
          <cell r="C6515">
            <v>227387</v>
          </cell>
          <cell r="I6515">
            <v>12.75</v>
          </cell>
        </row>
        <row r="6516">
          <cell r="C6516">
            <v>227388</v>
          </cell>
          <cell r="I6516">
            <v>176.8</v>
          </cell>
        </row>
        <row r="6517">
          <cell r="C6517">
            <v>227388</v>
          </cell>
          <cell r="I6517">
            <v>176.8</v>
          </cell>
        </row>
        <row r="6518">
          <cell r="C6518">
            <v>227389</v>
          </cell>
          <cell r="I6518">
            <v>12.72</v>
          </cell>
        </row>
        <row r="6519">
          <cell r="C6519">
            <v>227389</v>
          </cell>
          <cell r="I6519">
            <v>12.72</v>
          </cell>
        </row>
        <row r="6520">
          <cell r="C6520">
            <v>227391</v>
          </cell>
          <cell r="I6520">
            <v>10.199999999999999</v>
          </cell>
        </row>
        <row r="6521">
          <cell r="C6521">
            <v>227456</v>
          </cell>
          <cell r="I6521">
            <v>1</v>
          </cell>
        </row>
        <row r="6522">
          <cell r="C6522">
            <v>227470</v>
          </cell>
          <cell r="I6522">
            <v>176.38</v>
          </cell>
        </row>
        <row r="6523">
          <cell r="C6523">
            <v>227470</v>
          </cell>
          <cell r="I6523">
            <v>176.38</v>
          </cell>
        </row>
        <row r="6524">
          <cell r="C6524">
            <v>227501</v>
          </cell>
          <cell r="I6524">
            <v>17.37</v>
          </cell>
        </row>
        <row r="6525">
          <cell r="C6525">
            <v>227501</v>
          </cell>
          <cell r="I6525">
            <v>17.37</v>
          </cell>
        </row>
        <row r="6526">
          <cell r="C6526">
            <v>227501</v>
          </cell>
          <cell r="I6526">
            <v>17.37</v>
          </cell>
        </row>
        <row r="6527">
          <cell r="C6527">
            <v>227502</v>
          </cell>
          <cell r="I6527">
            <v>180.65</v>
          </cell>
        </row>
        <row r="6528">
          <cell r="C6528">
            <v>227502</v>
          </cell>
          <cell r="I6528">
            <v>180.65</v>
          </cell>
        </row>
        <row r="6529">
          <cell r="C6529">
            <v>227502</v>
          </cell>
          <cell r="I6529">
            <v>180.65</v>
          </cell>
        </row>
        <row r="6530">
          <cell r="C6530">
            <v>227502</v>
          </cell>
          <cell r="I6530">
            <v>180.65</v>
          </cell>
        </row>
        <row r="6531">
          <cell r="C6531">
            <v>227632</v>
          </cell>
          <cell r="I6531">
            <v>5.45</v>
          </cell>
        </row>
        <row r="6532">
          <cell r="C6532">
            <v>227674</v>
          </cell>
          <cell r="I6532">
            <v>18</v>
          </cell>
        </row>
        <row r="6533">
          <cell r="C6533">
            <v>227682</v>
          </cell>
          <cell r="I6533">
            <v>1</v>
          </cell>
        </row>
        <row r="6534">
          <cell r="C6534">
            <v>227726</v>
          </cell>
          <cell r="I6534">
            <v>180</v>
          </cell>
        </row>
        <row r="6535">
          <cell r="C6535">
            <v>227731</v>
          </cell>
          <cell r="I6535">
            <v>1</v>
          </cell>
        </row>
        <row r="6536">
          <cell r="C6536">
            <v>227737</v>
          </cell>
          <cell r="I6536">
            <v>180</v>
          </cell>
        </row>
        <row r="6537">
          <cell r="C6537">
            <v>227737</v>
          </cell>
          <cell r="I6537">
            <v>180</v>
          </cell>
        </row>
        <row r="6538">
          <cell r="C6538">
            <v>227738</v>
          </cell>
          <cell r="I6538">
            <v>18</v>
          </cell>
        </row>
        <row r="6539">
          <cell r="C6539">
            <v>227751</v>
          </cell>
          <cell r="I6539">
            <v>180</v>
          </cell>
        </row>
        <row r="6540">
          <cell r="C6540">
            <v>227804</v>
          </cell>
          <cell r="I6540">
            <v>173.24</v>
          </cell>
        </row>
        <row r="6541">
          <cell r="C6541">
            <v>227804</v>
          </cell>
          <cell r="I6541">
            <v>173.24</v>
          </cell>
        </row>
        <row r="6542">
          <cell r="C6542">
            <v>227805</v>
          </cell>
          <cell r="I6542">
            <v>832.9</v>
          </cell>
        </row>
        <row r="6543">
          <cell r="C6543">
            <v>227805</v>
          </cell>
          <cell r="I6543">
            <v>832.9</v>
          </cell>
        </row>
        <row r="6544">
          <cell r="C6544">
            <v>227820</v>
          </cell>
          <cell r="I6544">
            <v>13</v>
          </cell>
        </row>
        <row r="6545">
          <cell r="C6545">
            <v>227820</v>
          </cell>
          <cell r="I6545">
            <v>13</v>
          </cell>
        </row>
        <row r="6546">
          <cell r="C6546">
            <v>227954</v>
          </cell>
          <cell r="I6546">
            <v>988.8</v>
          </cell>
        </row>
        <row r="6547">
          <cell r="C6547">
            <v>227989</v>
          </cell>
          <cell r="I6547">
            <v>10.19</v>
          </cell>
        </row>
        <row r="6548">
          <cell r="C6548">
            <v>227989</v>
          </cell>
          <cell r="I6548">
            <v>10.19</v>
          </cell>
        </row>
        <row r="6549">
          <cell r="C6549">
            <v>228032</v>
          </cell>
          <cell r="I6549">
            <v>179.3</v>
          </cell>
        </row>
        <row r="6550">
          <cell r="C6550">
            <v>228032</v>
          </cell>
          <cell r="I6550">
            <v>179.3</v>
          </cell>
        </row>
        <row r="6551">
          <cell r="C6551">
            <v>228040</v>
          </cell>
          <cell r="I6551">
            <v>1</v>
          </cell>
        </row>
        <row r="6552">
          <cell r="C6552">
            <v>228041</v>
          </cell>
          <cell r="I6552">
            <v>896.5</v>
          </cell>
        </row>
        <row r="6553">
          <cell r="C6553">
            <v>228041</v>
          </cell>
          <cell r="I6553">
            <v>896.5</v>
          </cell>
        </row>
        <row r="6554">
          <cell r="C6554">
            <v>228042</v>
          </cell>
          <cell r="I6554">
            <v>186.47</v>
          </cell>
        </row>
        <row r="6555">
          <cell r="C6555">
            <v>228042</v>
          </cell>
          <cell r="I6555">
            <v>186.47</v>
          </cell>
        </row>
        <row r="6556">
          <cell r="C6556">
            <v>228043</v>
          </cell>
          <cell r="I6556">
            <v>17.93</v>
          </cell>
        </row>
        <row r="6557">
          <cell r="C6557">
            <v>228043</v>
          </cell>
          <cell r="I6557">
            <v>17.93</v>
          </cell>
        </row>
        <row r="6558">
          <cell r="C6558">
            <v>228044</v>
          </cell>
          <cell r="I6558">
            <v>1</v>
          </cell>
        </row>
        <row r="6559">
          <cell r="C6559">
            <v>228045</v>
          </cell>
          <cell r="I6559">
            <v>186.47</v>
          </cell>
        </row>
        <row r="6560">
          <cell r="C6560">
            <v>228045</v>
          </cell>
          <cell r="I6560">
            <v>186.47</v>
          </cell>
        </row>
        <row r="6561">
          <cell r="C6561">
            <v>228047</v>
          </cell>
          <cell r="I6561">
            <v>1</v>
          </cell>
        </row>
        <row r="6562">
          <cell r="C6562">
            <v>228048</v>
          </cell>
          <cell r="I6562">
            <v>903.4</v>
          </cell>
        </row>
        <row r="6563">
          <cell r="C6563">
            <v>228048</v>
          </cell>
          <cell r="I6563">
            <v>903.4</v>
          </cell>
        </row>
        <row r="6564">
          <cell r="C6564">
            <v>228049</v>
          </cell>
          <cell r="I6564">
            <v>187.91</v>
          </cell>
        </row>
        <row r="6565">
          <cell r="C6565">
            <v>228049</v>
          </cell>
          <cell r="I6565">
            <v>187.91</v>
          </cell>
        </row>
        <row r="6566">
          <cell r="C6566">
            <v>228050</v>
          </cell>
          <cell r="I6566">
            <v>1</v>
          </cell>
        </row>
        <row r="6567">
          <cell r="C6567">
            <v>228055</v>
          </cell>
          <cell r="I6567">
            <v>177.58</v>
          </cell>
        </row>
        <row r="6568">
          <cell r="C6568">
            <v>228055</v>
          </cell>
          <cell r="I6568">
            <v>177.58</v>
          </cell>
        </row>
        <row r="6569">
          <cell r="C6569">
            <v>228060</v>
          </cell>
          <cell r="I6569">
            <v>1</v>
          </cell>
        </row>
        <row r="6570">
          <cell r="C6570">
            <v>228061</v>
          </cell>
          <cell r="I6570">
            <v>869</v>
          </cell>
        </row>
        <row r="6571">
          <cell r="C6571">
            <v>228061</v>
          </cell>
          <cell r="I6571">
            <v>869</v>
          </cell>
        </row>
        <row r="6572">
          <cell r="C6572">
            <v>228062</v>
          </cell>
          <cell r="I6572">
            <v>17.38</v>
          </cell>
        </row>
        <row r="6573">
          <cell r="C6573">
            <v>228062</v>
          </cell>
          <cell r="I6573">
            <v>17.38</v>
          </cell>
        </row>
        <row r="6574">
          <cell r="C6574">
            <v>228063</v>
          </cell>
          <cell r="I6574">
            <v>1</v>
          </cell>
        </row>
        <row r="6575">
          <cell r="C6575">
            <v>228064</v>
          </cell>
          <cell r="I6575">
            <v>180.75</v>
          </cell>
        </row>
        <row r="6576">
          <cell r="C6576">
            <v>228064</v>
          </cell>
          <cell r="I6576">
            <v>180.75</v>
          </cell>
        </row>
        <row r="6577">
          <cell r="C6577">
            <v>228065</v>
          </cell>
          <cell r="I6577">
            <v>180.75</v>
          </cell>
        </row>
        <row r="6578">
          <cell r="C6578">
            <v>228065</v>
          </cell>
          <cell r="I6578">
            <v>180.75</v>
          </cell>
        </row>
        <row r="6579">
          <cell r="C6579">
            <v>228066</v>
          </cell>
          <cell r="I6579">
            <v>1</v>
          </cell>
        </row>
        <row r="6580">
          <cell r="C6580">
            <v>228069</v>
          </cell>
          <cell r="I6580">
            <v>184.68</v>
          </cell>
        </row>
        <row r="6581">
          <cell r="C6581">
            <v>228069</v>
          </cell>
          <cell r="I6581">
            <v>184.68</v>
          </cell>
        </row>
        <row r="6582">
          <cell r="C6582">
            <v>228070</v>
          </cell>
          <cell r="I6582">
            <v>17.760000000000002</v>
          </cell>
        </row>
        <row r="6583">
          <cell r="C6583">
            <v>228070</v>
          </cell>
          <cell r="I6583">
            <v>17.760000000000002</v>
          </cell>
        </row>
        <row r="6584">
          <cell r="C6584">
            <v>228071</v>
          </cell>
          <cell r="I6584">
            <v>1</v>
          </cell>
        </row>
        <row r="6585">
          <cell r="C6585">
            <v>228072</v>
          </cell>
          <cell r="I6585">
            <v>887.9</v>
          </cell>
        </row>
        <row r="6586">
          <cell r="C6586">
            <v>228072</v>
          </cell>
          <cell r="I6586">
            <v>887.9</v>
          </cell>
        </row>
        <row r="6587">
          <cell r="C6587">
            <v>228073</v>
          </cell>
          <cell r="I6587">
            <v>184.68</v>
          </cell>
        </row>
        <row r="6588">
          <cell r="C6588">
            <v>228073</v>
          </cell>
          <cell r="I6588">
            <v>184.68</v>
          </cell>
        </row>
        <row r="6589">
          <cell r="C6589">
            <v>228088</v>
          </cell>
          <cell r="I6589">
            <v>1</v>
          </cell>
        </row>
        <row r="6590">
          <cell r="C6590">
            <v>228089</v>
          </cell>
          <cell r="I6590">
            <v>183.81</v>
          </cell>
        </row>
        <row r="6591">
          <cell r="C6591">
            <v>228089</v>
          </cell>
          <cell r="I6591">
            <v>183.81</v>
          </cell>
        </row>
        <row r="6592">
          <cell r="C6592">
            <v>228089</v>
          </cell>
          <cell r="I6592">
            <v>183.81</v>
          </cell>
        </row>
        <row r="6593">
          <cell r="C6593">
            <v>228090</v>
          </cell>
          <cell r="I6593">
            <v>17.670000000000002</v>
          </cell>
        </row>
        <row r="6594">
          <cell r="C6594">
            <v>228090</v>
          </cell>
          <cell r="I6594">
            <v>17.670000000000002</v>
          </cell>
        </row>
        <row r="6595">
          <cell r="C6595">
            <v>228090</v>
          </cell>
          <cell r="I6595">
            <v>17.670000000000002</v>
          </cell>
        </row>
        <row r="6596">
          <cell r="C6596">
            <v>228091</v>
          </cell>
          <cell r="I6596">
            <v>1</v>
          </cell>
        </row>
        <row r="6597">
          <cell r="C6597">
            <v>228093</v>
          </cell>
          <cell r="I6597">
            <v>182.89</v>
          </cell>
        </row>
        <row r="6598">
          <cell r="C6598">
            <v>228093</v>
          </cell>
          <cell r="I6598">
            <v>182.89</v>
          </cell>
        </row>
        <row r="6599">
          <cell r="C6599">
            <v>228093</v>
          </cell>
          <cell r="I6599">
            <v>182.89</v>
          </cell>
        </row>
        <row r="6600">
          <cell r="C6600">
            <v>228094</v>
          </cell>
          <cell r="I6600">
            <v>17.59</v>
          </cell>
        </row>
        <row r="6601">
          <cell r="C6601">
            <v>228094</v>
          </cell>
          <cell r="I6601">
            <v>17.59</v>
          </cell>
        </row>
        <row r="6602">
          <cell r="C6602">
            <v>228094</v>
          </cell>
          <cell r="I6602">
            <v>17.59</v>
          </cell>
        </row>
        <row r="6603">
          <cell r="C6603">
            <v>228099</v>
          </cell>
          <cell r="I6603">
            <v>1</v>
          </cell>
        </row>
        <row r="6604">
          <cell r="C6604">
            <v>228134</v>
          </cell>
          <cell r="I6604">
            <v>10.51</v>
          </cell>
        </row>
        <row r="6605">
          <cell r="C6605">
            <v>228134</v>
          </cell>
          <cell r="I6605">
            <v>10.51</v>
          </cell>
        </row>
        <row r="6606">
          <cell r="C6606">
            <v>228135</v>
          </cell>
          <cell r="I6606">
            <v>13.14</v>
          </cell>
        </row>
        <row r="6607">
          <cell r="C6607">
            <v>228135</v>
          </cell>
          <cell r="I6607">
            <v>13.14</v>
          </cell>
        </row>
        <row r="6608">
          <cell r="C6608">
            <v>228140</v>
          </cell>
          <cell r="I6608">
            <v>1</v>
          </cell>
        </row>
        <row r="6609">
          <cell r="C6609">
            <v>228141</v>
          </cell>
          <cell r="I6609">
            <v>185.35</v>
          </cell>
        </row>
        <row r="6610">
          <cell r="C6610">
            <v>228141</v>
          </cell>
          <cell r="I6610">
            <v>185.35</v>
          </cell>
        </row>
        <row r="6611">
          <cell r="C6611">
            <v>228141</v>
          </cell>
          <cell r="I6611">
            <v>185.35</v>
          </cell>
        </row>
        <row r="6612">
          <cell r="C6612">
            <v>228142</v>
          </cell>
          <cell r="I6612">
            <v>17.82</v>
          </cell>
        </row>
        <row r="6613">
          <cell r="C6613">
            <v>228142</v>
          </cell>
          <cell r="I6613">
            <v>17.82</v>
          </cell>
        </row>
        <row r="6614">
          <cell r="C6614">
            <v>228142</v>
          </cell>
          <cell r="I6614">
            <v>17.82</v>
          </cell>
        </row>
        <row r="6615">
          <cell r="C6615">
            <v>228143</v>
          </cell>
          <cell r="I6615">
            <v>891.1</v>
          </cell>
        </row>
        <row r="6616">
          <cell r="C6616">
            <v>228143</v>
          </cell>
          <cell r="I6616">
            <v>891.1</v>
          </cell>
        </row>
        <row r="6617">
          <cell r="C6617">
            <v>228144</v>
          </cell>
          <cell r="I6617">
            <v>185.54</v>
          </cell>
        </row>
        <row r="6618">
          <cell r="C6618">
            <v>228144</v>
          </cell>
          <cell r="I6618">
            <v>185.54</v>
          </cell>
        </row>
        <row r="6619">
          <cell r="C6619">
            <v>228144</v>
          </cell>
          <cell r="I6619">
            <v>185.54</v>
          </cell>
        </row>
        <row r="6620">
          <cell r="C6620">
            <v>228145</v>
          </cell>
          <cell r="I6620">
            <v>17.84</v>
          </cell>
        </row>
        <row r="6621">
          <cell r="C6621">
            <v>228145</v>
          </cell>
          <cell r="I6621">
            <v>17.84</v>
          </cell>
        </row>
        <row r="6622">
          <cell r="C6622">
            <v>228145</v>
          </cell>
          <cell r="I6622">
            <v>17.84</v>
          </cell>
        </row>
        <row r="6623">
          <cell r="C6623">
            <v>228146</v>
          </cell>
          <cell r="I6623">
            <v>892</v>
          </cell>
        </row>
        <row r="6624">
          <cell r="C6624">
            <v>228146</v>
          </cell>
          <cell r="I6624">
            <v>892</v>
          </cell>
        </row>
        <row r="6625">
          <cell r="C6625">
            <v>228182</v>
          </cell>
          <cell r="I6625">
            <v>884</v>
          </cell>
        </row>
        <row r="6626">
          <cell r="C6626">
            <v>228182</v>
          </cell>
          <cell r="I6626">
            <v>884</v>
          </cell>
        </row>
        <row r="6627">
          <cell r="C6627">
            <v>228183</v>
          </cell>
          <cell r="I6627">
            <v>1</v>
          </cell>
        </row>
        <row r="6628">
          <cell r="C6628">
            <v>228184</v>
          </cell>
          <cell r="I6628">
            <v>184.7</v>
          </cell>
        </row>
        <row r="6629">
          <cell r="C6629">
            <v>228184</v>
          </cell>
          <cell r="I6629">
            <v>184.7</v>
          </cell>
        </row>
        <row r="6630">
          <cell r="C6630">
            <v>228184</v>
          </cell>
          <cell r="I6630">
            <v>184.7</v>
          </cell>
        </row>
        <row r="6631">
          <cell r="C6631">
            <v>228185</v>
          </cell>
          <cell r="I6631">
            <v>17.760000000000002</v>
          </cell>
        </row>
        <row r="6632">
          <cell r="C6632">
            <v>228185</v>
          </cell>
          <cell r="I6632">
            <v>17.760000000000002</v>
          </cell>
        </row>
        <row r="6633">
          <cell r="C6633">
            <v>228185</v>
          </cell>
          <cell r="I6633">
            <v>17.760000000000002</v>
          </cell>
        </row>
        <row r="6634">
          <cell r="C6634">
            <v>228186</v>
          </cell>
          <cell r="I6634">
            <v>888</v>
          </cell>
        </row>
        <row r="6635">
          <cell r="C6635">
            <v>228186</v>
          </cell>
          <cell r="I6635">
            <v>888</v>
          </cell>
        </row>
        <row r="6636">
          <cell r="C6636">
            <v>228187</v>
          </cell>
          <cell r="I6636">
            <v>1</v>
          </cell>
        </row>
        <row r="6637">
          <cell r="C6637">
            <v>228188</v>
          </cell>
          <cell r="I6637">
            <v>181.58</v>
          </cell>
        </row>
        <row r="6638">
          <cell r="C6638">
            <v>228188</v>
          </cell>
          <cell r="I6638">
            <v>181.58</v>
          </cell>
        </row>
        <row r="6639">
          <cell r="C6639">
            <v>228188</v>
          </cell>
          <cell r="I6639">
            <v>181.58</v>
          </cell>
        </row>
        <row r="6640">
          <cell r="C6640">
            <v>228189</v>
          </cell>
          <cell r="I6640">
            <v>178.6</v>
          </cell>
        </row>
        <row r="6641">
          <cell r="C6641">
            <v>228198</v>
          </cell>
          <cell r="I6641">
            <v>17.175000000000001</v>
          </cell>
        </row>
        <row r="6642">
          <cell r="C6642">
            <v>228198</v>
          </cell>
          <cell r="I6642">
            <v>17.175000000000001</v>
          </cell>
        </row>
        <row r="6643">
          <cell r="C6643">
            <v>228206</v>
          </cell>
          <cell r="I6643">
            <v>176.33</v>
          </cell>
        </row>
        <row r="6644">
          <cell r="C6644">
            <v>228207</v>
          </cell>
          <cell r="I6644">
            <v>847.8</v>
          </cell>
        </row>
        <row r="6645">
          <cell r="C6645">
            <v>228208</v>
          </cell>
          <cell r="I6645">
            <v>12.715999999999999</v>
          </cell>
        </row>
        <row r="6646">
          <cell r="C6646">
            <v>228220</v>
          </cell>
          <cell r="I6646">
            <v>178.62</v>
          </cell>
        </row>
        <row r="6647">
          <cell r="C6647">
            <v>228266</v>
          </cell>
          <cell r="I6647">
            <v>1</v>
          </cell>
        </row>
        <row r="6648">
          <cell r="C6648">
            <v>228267</v>
          </cell>
          <cell r="I6648">
            <v>186.24</v>
          </cell>
        </row>
        <row r="6649">
          <cell r="C6649">
            <v>228267</v>
          </cell>
          <cell r="I6649">
            <v>186.24</v>
          </cell>
        </row>
        <row r="6650">
          <cell r="C6650">
            <v>228302</v>
          </cell>
          <cell r="I6650">
            <v>1</v>
          </cell>
        </row>
        <row r="6651">
          <cell r="C6651">
            <v>228303</v>
          </cell>
          <cell r="I6651">
            <v>181.16</v>
          </cell>
        </row>
        <row r="6652">
          <cell r="C6652">
            <v>228303</v>
          </cell>
          <cell r="I6652">
            <v>181.16</v>
          </cell>
        </row>
        <row r="6653">
          <cell r="C6653">
            <v>228304</v>
          </cell>
          <cell r="I6653">
            <v>883.7</v>
          </cell>
        </row>
        <row r="6654">
          <cell r="C6654">
            <v>228304</v>
          </cell>
          <cell r="I6654">
            <v>883.7</v>
          </cell>
        </row>
        <row r="6655">
          <cell r="C6655">
            <v>228315</v>
          </cell>
          <cell r="I6655">
            <v>1</v>
          </cell>
        </row>
        <row r="6656">
          <cell r="C6656">
            <v>228316</v>
          </cell>
          <cell r="I6656">
            <v>1</v>
          </cell>
        </row>
        <row r="6657">
          <cell r="C6657">
            <v>228338</v>
          </cell>
          <cell r="I6657">
            <v>175.08</v>
          </cell>
        </row>
        <row r="6658">
          <cell r="C6658">
            <v>228338</v>
          </cell>
          <cell r="I6658">
            <v>175.08</v>
          </cell>
        </row>
        <row r="6659">
          <cell r="C6659">
            <v>228339</v>
          </cell>
          <cell r="I6659">
            <v>50.505000000000003</v>
          </cell>
        </row>
        <row r="6660">
          <cell r="C6660">
            <v>228343</v>
          </cell>
          <cell r="I6660">
            <v>10.103999999999999</v>
          </cell>
        </row>
        <row r="6661">
          <cell r="C6661">
            <v>228343</v>
          </cell>
          <cell r="I6661">
            <v>10.103999999999999</v>
          </cell>
        </row>
        <row r="6662">
          <cell r="C6662">
            <v>228344</v>
          </cell>
          <cell r="I6662">
            <v>12.631</v>
          </cell>
        </row>
        <row r="6663">
          <cell r="C6663">
            <v>228344</v>
          </cell>
          <cell r="I6663">
            <v>12.631</v>
          </cell>
        </row>
        <row r="6664">
          <cell r="C6664">
            <v>228346</v>
          </cell>
          <cell r="I6664">
            <v>172</v>
          </cell>
        </row>
        <row r="6665">
          <cell r="C6665">
            <v>228346</v>
          </cell>
          <cell r="I6665">
            <v>172</v>
          </cell>
        </row>
        <row r="6666">
          <cell r="C6666">
            <v>228347</v>
          </cell>
          <cell r="I6666">
            <v>827</v>
          </cell>
        </row>
        <row r="6667">
          <cell r="C6667">
            <v>228347</v>
          </cell>
          <cell r="I6667">
            <v>827</v>
          </cell>
        </row>
        <row r="6668">
          <cell r="C6668">
            <v>228348</v>
          </cell>
          <cell r="I6668">
            <v>172</v>
          </cell>
        </row>
        <row r="6669">
          <cell r="C6669">
            <v>228348</v>
          </cell>
          <cell r="I6669">
            <v>172</v>
          </cell>
        </row>
        <row r="6670">
          <cell r="C6670">
            <v>228349</v>
          </cell>
          <cell r="I6670">
            <v>827</v>
          </cell>
        </row>
        <row r="6671">
          <cell r="C6671">
            <v>228349</v>
          </cell>
          <cell r="I6671">
            <v>827</v>
          </cell>
        </row>
        <row r="6672">
          <cell r="C6672">
            <v>228360</v>
          </cell>
          <cell r="I6672">
            <v>172</v>
          </cell>
        </row>
        <row r="6673">
          <cell r="C6673">
            <v>228360</v>
          </cell>
          <cell r="I6673">
            <v>172</v>
          </cell>
        </row>
        <row r="6674">
          <cell r="C6674">
            <v>228361</v>
          </cell>
          <cell r="I6674">
            <v>827</v>
          </cell>
        </row>
        <row r="6675">
          <cell r="C6675">
            <v>228361</v>
          </cell>
          <cell r="I6675">
            <v>827</v>
          </cell>
        </row>
        <row r="6676">
          <cell r="C6676">
            <v>228362</v>
          </cell>
          <cell r="I6676">
            <v>172</v>
          </cell>
        </row>
        <row r="6677">
          <cell r="C6677">
            <v>228362</v>
          </cell>
          <cell r="I6677">
            <v>172</v>
          </cell>
        </row>
        <row r="6678">
          <cell r="C6678">
            <v>228444</v>
          </cell>
          <cell r="I6678">
            <v>17.46</v>
          </cell>
        </row>
        <row r="6679">
          <cell r="C6679">
            <v>228444</v>
          </cell>
          <cell r="I6679">
            <v>17.46</v>
          </cell>
        </row>
        <row r="6680">
          <cell r="C6680">
            <v>228444</v>
          </cell>
          <cell r="I6680">
            <v>17.46</v>
          </cell>
        </row>
        <row r="6681">
          <cell r="C6681">
            <v>228469</v>
          </cell>
          <cell r="I6681">
            <v>890</v>
          </cell>
        </row>
        <row r="6682">
          <cell r="C6682">
            <v>228469</v>
          </cell>
          <cell r="I6682">
            <v>890</v>
          </cell>
        </row>
        <row r="6683">
          <cell r="C6683">
            <v>228490</v>
          </cell>
          <cell r="I6683">
            <v>13.28</v>
          </cell>
        </row>
        <row r="6684">
          <cell r="C6684">
            <v>228490</v>
          </cell>
          <cell r="I6684">
            <v>13.28</v>
          </cell>
        </row>
        <row r="6685">
          <cell r="C6685">
            <v>228491</v>
          </cell>
          <cell r="I6685">
            <v>17.7</v>
          </cell>
        </row>
        <row r="6686">
          <cell r="C6686">
            <v>228491</v>
          </cell>
          <cell r="I6686">
            <v>17.7</v>
          </cell>
        </row>
        <row r="6687">
          <cell r="C6687">
            <v>228500</v>
          </cell>
          <cell r="I6687">
            <v>172</v>
          </cell>
        </row>
        <row r="6688">
          <cell r="C6688">
            <v>228500</v>
          </cell>
          <cell r="I6688">
            <v>172</v>
          </cell>
        </row>
        <row r="6689">
          <cell r="C6689">
            <v>228501</v>
          </cell>
          <cell r="I6689">
            <v>827</v>
          </cell>
        </row>
        <row r="6690">
          <cell r="C6690">
            <v>228501</v>
          </cell>
          <cell r="I6690">
            <v>827</v>
          </cell>
        </row>
        <row r="6691">
          <cell r="C6691">
            <v>228502</v>
          </cell>
          <cell r="I6691">
            <v>827</v>
          </cell>
        </row>
        <row r="6692">
          <cell r="C6692">
            <v>228502</v>
          </cell>
          <cell r="I6692">
            <v>827</v>
          </cell>
        </row>
        <row r="6693">
          <cell r="C6693">
            <v>228503</v>
          </cell>
          <cell r="I6693">
            <v>172</v>
          </cell>
        </row>
        <row r="6694">
          <cell r="C6694">
            <v>228503</v>
          </cell>
          <cell r="I6694">
            <v>172</v>
          </cell>
        </row>
        <row r="6695">
          <cell r="C6695">
            <v>228544</v>
          </cell>
          <cell r="I6695">
            <v>910</v>
          </cell>
        </row>
        <row r="6696">
          <cell r="C6696">
            <v>228580</v>
          </cell>
          <cell r="I6696">
            <v>849</v>
          </cell>
        </row>
        <row r="6697">
          <cell r="C6697">
            <v>228580</v>
          </cell>
          <cell r="I6697">
            <v>849</v>
          </cell>
        </row>
        <row r="6698">
          <cell r="C6698">
            <v>228592</v>
          </cell>
          <cell r="I6698">
            <v>181.46</v>
          </cell>
        </row>
        <row r="6699">
          <cell r="C6699">
            <v>228592</v>
          </cell>
          <cell r="I6699">
            <v>181.46</v>
          </cell>
        </row>
        <row r="6700">
          <cell r="C6700">
            <v>228604</v>
          </cell>
          <cell r="I6700">
            <v>12.631</v>
          </cell>
        </row>
        <row r="6701">
          <cell r="C6701">
            <v>228605</v>
          </cell>
          <cell r="I6701">
            <v>175.15</v>
          </cell>
        </row>
        <row r="6702">
          <cell r="C6702">
            <v>228608</v>
          </cell>
          <cell r="I6702">
            <v>6</v>
          </cell>
        </row>
        <row r="6703">
          <cell r="C6703">
            <v>228617</v>
          </cell>
          <cell r="I6703">
            <v>851.6</v>
          </cell>
        </row>
        <row r="6704">
          <cell r="C6704">
            <v>228617</v>
          </cell>
          <cell r="I6704">
            <v>851.6</v>
          </cell>
        </row>
        <row r="6705">
          <cell r="C6705">
            <v>228637</v>
          </cell>
          <cell r="I6705">
            <v>21.9</v>
          </cell>
        </row>
        <row r="6706">
          <cell r="C6706">
            <v>228637</v>
          </cell>
          <cell r="I6706">
            <v>21.9</v>
          </cell>
        </row>
        <row r="6707">
          <cell r="C6707">
            <v>228638</v>
          </cell>
          <cell r="I6707">
            <v>22.13</v>
          </cell>
        </row>
        <row r="6708">
          <cell r="C6708">
            <v>228638</v>
          </cell>
          <cell r="I6708">
            <v>22.13</v>
          </cell>
        </row>
        <row r="6709">
          <cell r="C6709">
            <v>228661</v>
          </cell>
          <cell r="I6709">
            <v>850.4</v>
          </cell>
        </row>
        <row r="6710">
          <cell r="C6710">
            <v>228661</v>
          </cell>
          <cell r="I6710">
            <v>850.4</v>
          </cell>
        </row>
        <row r="6711">
          <cell r="C6711">
            <v>228694</v>
          </cell>
          <cell r="I6711">
            <v>12.625</v>
          </cell>
        </row>
        <row r="6712">
          <cell r="C6712">
            <v>228742</v>
          </cell>
          <cell r="I6712">
            <v>10.061999999999999</v>
          </cell>
        </row>
        <row r="6713">
          <cell r="C6713">
            <v>228763</v>
          </cell>
          <cell r="I6713">
            <v>176.33</v>
          </cell>
        </row>
        <row r="6714">
          <cell r="C6714">
            <v>228764</v>
          </cell>
          <cell r="I6714">
            <v>16.954999999999998</v>
          </cell>
        </row>
        <row r="6715">
          <cell r="C6715">
            <v>228805</v>
          </cell>
          <cell r="I6715">
            <v>1</v>
          </cell>
        </row>
        <row r="6716">
          <cell r="C6716">
            <v>228806</v>
          </cell>
          <cell r="I6716">
            <v>176</v>
          </cell>
        </row>
        <row r="6717">
          <cell r="C6717">
            <v>228806</v>
          </cell>
          <cell r="I6717">
            <v>176</v>
          </cell>
        </row>
        <row r="6718">
          <cell r="C6718">
            <v>228808</v>
          </cell>
          <cell r="I6718">
            <v>1</v>
          </cell>
        </row>
        <row r="6719">
          <cell r="C6719">
            <v>228809</v>
          </cell>
          <cell r="I6719">
            <v>176</v>
          </cell>
        </row>
        <row r="6720">
          <cell r="C6720">
            <v>228809</v>
          </cell>
          <cell r="I6720">
            <v>176</v>
          </cell>
        </row>
        <row r="6721">
          <cell r="C6721">
            <v>228839</v>
          </cell>
          <cell r="I6721">
            <v>10.52</v>
          </cell>
        </row>
        <row r="6722">
          <cell r="C6722">
            <v>228839</v>
          </cell>
          <cell r="I6722">
            <v>10.52</v>
          </cell>
        </row>
        <row r="6723">
          <cell r="C6723">
            <v>228891</v>
          </cell>
          <cell r="I6723">
            <v>1</v>
          </cell>
        </row>
        <row r="6724">
          <cell r="C6724">
            <v>228892</v>
          </cell>
          <cell r="I6724">
            <v>1</v>
          </cell>
        </row>
        <row r="6725">
          <cell r="C6725">
            <v>228893</v>
          </cell>
          <cell r="I6725">
            <v>895.6</v>
          </cell>
        </row>
        <row r="6726">
          <cell r="C6726">
            <v>228893</v>
          </cell>
          <cell r="I6726">
            <v>895.6</v>
          </cell>
        </row>
        <row r="6727">
          <cell r="C6727">
            <v>228894</v>
          </cell>
          <cell r="I6727">
            <v>186.29</v>
          </cell>
        </row>
        <row r="6728">
          <cell r="C6728">
            <v>228894</v>
          </cell>
          <cell r="I6728">
            <v>186.29</v>
          </cell>
        </row>
        <row r="6729">
          <cell r="C6729">
            <v>228896</v>
          </cell>
          <cell r="I6729">
            <v>179.04</v>
          </cell>
        </row>
        <row r="6730">
          <cell r="C6730">
            <v>228897</v>
          </cell>
          <cell r="I6730">
            <v>860.8</v>
          </cell>
        </row>
        <row r="6731">
          <cell r="C6731">
            <v>228898</v>
          </cell>
          <cell r="I6731">
            <v>17.215</v>
          </cell>
        </row>
        <row r="6732">
          <cell r="C6732">
            <v>228921</v>
          </cell>
          <cell r="I6732">
            <v>1</v>
          </cell>
        </row>
        <row r="6733">
          <cell r="C6733">
            <v>228922</v>
          </cell>
          <cell r="I6733">
            <v>1</v>
          </cell>
        </row>
        <row r="6734">
          <cell r="C6734">
            <v>228923</v>
          </cell>
          <cell r="I6734">
            <v>177.34</v>
          </cell>
        </row>
        <row r="6735">
          <cell r="C6735">
            <v>228923</v>
          </cell>
          <cell r="I6735">
            <v>177.34</v>
          </cell>
        </row>
        <row r="6736">
          <cell r="C6736">
            <v>228924</v>
          </cell>
          <cell r="I6736">
            <v>10.23</v>
          </cell>
        </row>
        <row r="6737">
          <cell r="C6737">
            <v>228924</v>
          </cell>
          <cell r="I6737">
            <v>10.23</v>
          </cell>
        </row>
        <row r="6738">
          <cell r="C6738">
            <v>228925</v>
          </cell>
          <cell r="I6738">
            <v>12.79</v>
          </cell>
        </row>
        <row r="6739">
          <cell r="C6739">
            <v>228925</v>
          </cell>
          <cell r="I6739">
            <v>12.79</v>
          </cell>
        </row>
        <row r="6740">
          <cell r="C6740">
            <v>228986</v>
          </cell>
          <cell r="I6740">
            <v>176.38</v>
          </cell>
        </row>
        <row r="6741">
          <cell r="C6741">
            <v>228986</v>
          </cell>
          <cell r="I6741">
            <v>176.38</v>
          </cell>
        </row>
        <row r="6742">
          <cell r="C6742">
            <v>228990</v>
          </cell>
          <cell r="I6742">
            <v>177.41</v>
          </cell>
        </row>
        <row r="6743">
          <cell r="C6743">
            <v>229005</v>
          </cell>
          <cell r="I6743">
            <v>1</v>
          </cell>
        </row>
        <row r="6744">
          <cell r="C6744">
            <v>229006</v>
          </cell>
          <cell r="I6744">
            <v>187.53</v>
          </cell>
        </row>
        <row r="6745">
          <cell r="C6745">
            <v>229006</v>
          </cell>
          <cell r="I6745">
            <v>187.53</v>
          </cell>
        </row>
        <row r="6746">
          <cell r="C6746">
            <v>229054</v>
          </cell>
          <cell r="I6746">
            <v>1</v>
          </cell>
        </row>
        <row r="6747">
          <cell r="C6747">
            <v>229056</v>
          </cell>
          <cell r="I6747">
            <v>17.754999999999999</v>
          </cell>
        </row>
        <row r="6748">
          <cell r="C6748">
            <v>229107</v>
          </cell>
          <cell r="I6748">
            <v>1</v>
          </cell>
        </row>
        <row r="6749">
          <cell r="C6749">
            <v>229190</v>
          </cell>
          <cell r="I6749">
            <v>1080.2</v>
          </cell>
        </row>
        <row r="6750">
          <cell r="C6750">
            <v>229191</v>
          </cell>
          <cell r="I6750">
            <v>12.96</v>
          </cell>
        </row>
        <row r="6751">
          <cell r="C6751">
            <v>229192</v>
          </cell>
          <cell r="I6751">
            <v>12.96</v>
          </cell>
        </row>
        <row r="6752">
          <cell r="C6752">
            <v>229193</v>
          </cell>
          <cell r="I6752">
            <v>1</v>
          </cell>
        </row>
        <row r="6753">
          <cell r="C6753">
            <v>229194</v>
          </cell>
          <cell r="I6753">
            <v>177.42</v>
          </cell>
        </row>
        <row r="6754">
          <cell r="C6754">
            <v>229194</v>
          </cell>
          <cell r="I6754">
            <v>177.42</v>
          </cell>
        </row>
        <row r="6755">
          <cell r="C6755">
            <v>229194</v>
          </cell>
          <cell r="I6755">
            <v>177.42</v>
          </cell>
        </row>
        <row r="6756">
          <cell r="C6756">
            <v>229195</v>
          </cell>
          <cell r="I6756">
            <v>17.059999999999999</v>
          </cell>
        </row>
        <row r="6757">
          <cell r="C6757">
            <v>229195</v>
          </cell>
          <cell r="I6757">
            <v>17.059999999999999</v>
          </cell>
        </row>
        <row r="6758">
          <cell r="C6758">
            <v>229195</v>
          </cell>
          <cell r="I6758">
            <v>17.059999999999999</v>
          </cell>
        </row>
        <row r="6759">
          <cell r="C6759">
            <v>229203</v>
          </cell>
          <cell r="I6759">
            <v>1</v>
          </cell>
        </row>
        <row r="6760">
          <cell r="C6760">
            <v>229204</v>
          </cell>
          <cell r="I6760">
            <v>178.98</v>
          </cell>
        </row>
        <row r="6761">
          <cell r="C6761">
            <v>229204</v>
          </cell>
          <cell r="I6761">
            <v>178.98</v>
          </cell>
        </row>
        <row r="6762">
          <cell r="C6762">
            <v>229204</v>
          </cell>
          <cell r="I6762">
            <v>178.98</v>
          </cell>
        </row>
        <row r="6763">
          <cell r="C6763">
            <v>229205</v>
          </cell>
          <cell r="I6763">
            <v>17.21</v>
          </cell>
        </row>
        <row r="6764">
          <cell r="C6764">
            <v>229205</v>
          </cell>
          <cell r="I6764">
            <v>17.21</v>
          </cell>
        </row>
        <row r="6765">
          <cell r="C6765">
            <v>229206</v>
          </cell>
          <cell r="I6765">
            <v>860.5</v>
          </cell>
        </row>
        <row r="6766">
          <cell r="C6766">
            <v>229206</v>
          </cell>
          <cell r="I6766">
            <v>860.5</v>
          </cell>
        </row>
        <row r="6767">
          <cell r="C6767">
            <v>229286</v>
          </cell>
          <cell r="I6767">
            <v>175.44</v>
          </cell>
        </row>
        <row r="6768">
          <cell r="C6768">
            <v>229286</v>
          </cell>
          <cell r="I6768">
            <v>175.44</v>
          </cell>
        </row>
        <row r="6769">
          <cell r="C6769">
            <v>229287</v>
          </cell>
          <cell r="I6769">
            <v>10.130000000000001</v>
          </cell>
        </row>
        <row r="6770">
          <cell r="C6770">
            <v>229287</v>
          </cell>
          <cell r="I6770">
            <v>10.130000000000001</v>
          </cell>
        </row>
        <row r="6771">
          <cell r="C6771">
            <v>229288</v>
          </cell>
          <cell r="I6771">
            <v>12.66</v>
          </cell>
        </row>
        <row r="6772">
          <cell r="C6772">
            <v>229288</v>
          </cell>
          <cell r="I6772">
            <v>12.66</v>
          </cell>
        </row>
        <row r="6773">
          <cell r="C6773">
            <v>229300</v>
          </cell>
          <cell r="I6773">
            <v>16.841000000000001</v>
          </cell>
        </row>
        <row r="6774">
          <cell r="C6774">
            <v>229303</v>
          </cell>
          <cell r="I6774">
            <v>1</v>
          </cell>
        </row>
        <row r="6775">
          <cell r="C6775">
            <v>229314</v>
          </cell>
          <cell r="I6775">
            <v>1</v>
          </cell>
        </row>
        <row r="6776">
          <cell r="C6776">
            <v>229316</v>
          </cell>
          <cell r="I6776">
            <v>179.05</v>
          </cell>
        </row>
        <row r="6777">
          <cell r="C6777">
            <v>229316</v>
          </cell>
          <cell r="I6777">
            <v>179.05</v>
          </cell>
        </row>
        <row r="6778">
          <cell r="C6778">
            <v>229317</v>
          </cell>
          <cell r="I6778">
            <v>176.51</v>
          </cell>
        </row>
        <row r="6779">
          <cell r="C6779">
            <v>229317</v>
          </cell>
          <cell r="I6779">
            <v>176.51</v>
          </cell>
        </row>
        <row r="6780">
          <cell r="C6780">
            <v>229334</v>
          </cell>
          <cell r="I6780">
            <v>174.7</v>
          </cell>
        </row>
        <row r="6781">
          <cell r="C6781">
            <v>229365</v>
          </cell>
          <cell r="I6781">
            <v>1</v>
          </cell>
        </row>
        <row r="6782">
          <cell r="C6782">
            <v>229366</v>
          </cell>
          <cell r="I6782">
            <v>176.03</v>
          </cell>
        </row>
        <row r="6783">
          <cell r="C6783">
            <v>229366</v>
          </cell>
          <cell r="I6783">
            <v>176.03</v>
          </cell>
        </row>
        <row r="6784">
          <cell r="C6784">
            <v>229367</v>
          </cell>
          <cell r="I6784">
            <v>10.16</v>
          </cell>
        </row>
        <row r="6785">
          <cell r="C6785">
            <v>229367</v>
          </cell>
          <cell r="I6785">
            <v>10.16</v>
          </cell>
        </row>
        <row r="6786">
          <cell r="C6786">
            <v>229368</v>
          </cell>
          <cell r="I6786">
            <v>10.16</v>
          </cell>
        </row>
        <row r="6787">
          <cell r="C6787">
            <v>229368</v>
          </cell>
          <cell r="I6787">
            <v>10.16</v>
          </cell>
        </row>
        <row r="6788">
          <cell r="C6788">
            <v>229369</v>
          </cell>
          <cell r="I6788">
            <v>846.3</v>
          </cell>
        </row>
        <row r="6789">
          <cell r="C6789">
            <v>229369</v>
          </cell>
          <cell r="I6789">
            <v>846.3</v>
          </cell>
        </row>
        <row r="6790">
          <cell r="C6790">
            <v>229370</v>
          </cell>
          <cell r="I6790">
            <v>1</v>
          </cell>
        </row>
        <row r="6791">
          <cell r="C6791">
            <v>229376</v>
          </cell>
          <cell r="I6791">
            <v>1</v>
          </cell>
        </row>
        <row r="6792">
          <cell r="C6792">
            <v>229388</v>
          </cell>
          <cell r="I6792">
            <v>179.05</v>
          </cell>
        </row>
        <row r="6793">
          <cell r="C6793">
            <v>229388</v>
          </cell>
          <cell r="I6793">
            <v>179.05</v>
          </cell>
        </row>
        <row r="6794">
          <cell r="C6794">
            <v>229401</v>
          </cell>
          <cell r="I6794">
            <v>1</v>
          </cell>
        </row>
        <row r="6795">
          <cell r="C6795">
            <v>229402</v>
          </cell>
          <cell r="I6795">
            <v>175.34</v>
          </cell>
        </row>
        <row r="6796">
          <cell r="C6796">
            <v>229402</v>
          </cell>
          <cell r="I6796">
            <v>175.34</v>
          </cell>
        </row>
        <row r="6797">
          <cell r="C6797">
            <v>229403</v>
          </cell>
          <cell r="I6797">
            <v>16.86</v>
          </cell>
        </row>
        <row r="6798">
          <cell r="C6798">
            <v>229403</v>
          </cell>
          <cell r="I6798">
            <v>16.86</v>
          </cell>
        </row>
        <row r="6799">
          <cell r="C6799">
            <v>229404</v>
          </cell>
          <cell r="I6799">
            <v>1</v>
          </cell>
        </row>
        <row r="6800">
          <cell r="C6800">
            <v>229405</v>
          </cell>
          <cell r="I6800">
            <v>174.39</v>
          </cell>
        </row>
        <row r="6801">
          <cell r="C6801">
            <v>229405</v>
          </cell>
          <cell r="I6801">
            <v>174.39</v>
          </cell>
        </row>
        <row r="6802">
          <cell r="C6802">
            <v>229406</v>
          </cell>
          <cell r="I6802">
            <v>16.77</v>
          </cell>
        </row>
        <row r="6803">
          <cell r="C6803">
            <v>229406</v>
          </cell>
          <cell r="I6803">
            <v>16.77</v>
          </cell>
        </row>
        <row r="6804">
          <cell r="C6804">
            <v>229407</v>
          </cell>
          <cell r="I6804">
            <v>1</v>
          </cell>
        </row>
        <row r="6805">
          <cell r="C6805">
            <v>229408</v>
          </cell>
          <cell r="I6805">
            <v>17.25</v>
          </cell>
        </row>
        <row r="6806">
          <cell r="C6806">
            <v>229408</v>
          </cell>
          <cell r="I6806">
            <v>17.25</v>
          </cell>
        </row>
        <row r="6807">
          <cell r="C6807">
            <v>229409</v>
          </cell>
          <cell r="I6807">
            <v>179.38</v>
          </cell>
        </row>
        <row r="6808">
          <cell r="C6808">
            <v>229409</v>
          </cell>
          <cell r="I6808">
            <v>179.38</v>
          </cell>
        </row>
        <row r="6809">
          <cell r="C6809">
            <v>229418</v>
          </cell>
          <cell r="I6809">
            <v>198.45</v>
          </cell>
        </row>
        <row r="6810">
          <cell r="C6810">
            <v>229440</v>
          </cell>
          <cell r="I6810">
            <v>1</v>
          </cell>
        </row>
        <row r="6811">
          <cell r="C6811">
            <v>229441</v>
          </cell>
          <cell r="I6811">
            <v>183.68</v>
          </cell>
        </row>
        <row r="6812">
          <cell r="C6812">
            <v>229441</v>
          </cell>
          <cell r="I6812">
            <v>183.68</v>
          </cell>
        </row>
        <row r="6813">
          <cell r="C6813">
            <v>229449</v>
          </cell>
          <cell r="I6813">
            <v>170</v>
          </cell>
        </row>
        <row r="6814">
          <cell r="C6814">
            <v>229457</v>
          </cell>
          <cell r="I6814">
            <v>1</v>
          </cell>
        </row>
        <row r="6815">
          <cell r="C6815">
            <v>229458</v>
          </cell>
          <cell r="I6815">
            <v>1</v>
          </cell>
        </row>
        <row r="6816">
          <cell r="C6816">
            <v>229466</v>
          </cell>
          <cell r="I6816">
            <v>19.035</v>
          </cell>
        </row>
        <row r="6817">
          <cell r="C6817">
            <v>229467</v>
          </cell>
          <cell r="I6817">
            <v>199.96</v>
          </cell>
        </row>
        <row r="6818">
          <cell r="C6818">
            <v>229665</v>
          </cell>
          <cell r="I6818">
            <v>1</v>
          </cell>
        </row>
        <row r="6819">
          <cell r="C6819">
            <v>229666</v>
          </cell>
          <cell r="I6819">
            <v>175.64</v>
          </cell>
        </row>
        <row r="6820">
          <cell r="C6820">
            <v>229666</v>
          </cell>
          <cell r="I6820">
            <v>175.64</v>
          </cell>
        </row>
        <row r="6821">
          <cell r="C6821">
            <v>229667</v>
          </cell>
          <cell r="I6821">
            <v>16.89</v>
          </cell>
        </row>
        <row r="6822">
          <cell r="C6822">
            <v>229667</v>
          </cell>
          <cell r="I6822">
            <v>16.89</v>
          </cell>
        </row>
        <row r="6823">
          <cell r="C6823">
            <v>229668</v>
          </cell>
          <cell r="I6823">
            <v>1</v>
          </cell>
        </row>
        <row r="6824">
          <cell r="C6824">
            <v>229669</v>
          </cell>
          <cell r="I6824">
            <v>175.76</v>
          </cell>
        </row>
        <row r="6825">
          <cell r="C6825">
            <v>229669</v>
          </cell>
          <cell r="I6825">
            <v>175.76</v>
          </cell>
        </row>
        <row r="6826">
          <cell r="C6826">
            <v>229688</v>
          </cell>
          <cell r="I6826">
            <v>1</v>
          </cell>
        </row>
        <row r="6827">
          <cell r="C6827">
            <v>229689</v>
          </cell>
          <cell r="I6827">
            <v>174.3</v>
          </cell>
        </row>
        <row r="6828">
          <cell r="C6828">
            <v>229689</v>
          </cell>
          <cell r="I6828">
            <v>174.3</v>
          </cell>
        </row>
        <row r="6829">
          <cell r="C6829">
            <v>229689</v>
          </cell>
          <cell r="I6829">
            <v>174.3</v>
          </cell>
        </row>
        <row r="6830">
          <cell r="C6830">
            <v>229701</v>
          </cell>
          <cell r="I6830">
            <v>16.899999999999999</v>
          </cell>
        </row>
        <row r="6831">
          <cell r="C6831">
            <v>229701</v>
          </cell>
          <cell r="I6831">
            <v>16.899999999999999</v>
          </cell>
        </row>
        <row r="6832">
          <cell r="C6832">
            <v>229701</v>
          </cell>
          <cell r="I6832">
            <v>16.899999999999999</v>
          </cell>
        </row>
        <row r="6833">
          <cell r="C6833">
            <v>229710</v>
          </cell>
          <cell r="I6833">
            <v>16.760000000000002</v>
          </cell>
        </row>
        <row r="6834">
          <cell r="C6834">
            <v>229710</v>
          </cell>
          <cell r="I6834">
            <v>16.760000000000002</v>
          </cell>
        </row>
        <row r="6835">
          <cell r="C6835">
            <v>229753</v>
          </cell>
          <cell r="I6835">
            <v>1</v>
          </cell>
        </row>
        <row r="6836">
          <cell r="C6836">
            <v>229754</v>
          </cell>
          <cell r="I6836">
            <v>913</v>
          </cell>
        </row>
        <row r="6837">
          <cell r="C6837">
            <v>229754</v>
          </cell>
          <cell r="I6837">
            <v>913</v>
          </cell>
        </row>
        <row r="6838">
          <cell r="C6838">
            <v>229755</v>
          </cell>
          <cell r="I6838">
            <v>187.17</v>
          </cell>
        </row>
        <row r="6839">
          <cell r="C6839">
            <v>229755</v>
          </cell>
          <cell r="I6839">
            <v>187.17</v>
          </cell>
        </row>
        <row r="6840">
          <cell r="C6840">
            <v>229811</v>
          </cell>
          <cell r="I6840">
            <v>12.72</v>
          </cell>
        </row>
        <row r="6841">
          <cell r="C6841">
            <v>229811</v>
          </cell>
          <cell r="I6841">
            <v>12.72</v>
          </cell>
        </row>
        <row r="6842">
          <cell r="C6842">
            <v>229812</v>
          </cell>
          <cell r="I6842">
            <v>176.38</v>
          </cell>
        </row>
        <row r="6843">
          <cell r="C6843">
            <v>229812</v>
          </cell>
          <cell r="I6843">
            <v>176.38</v>
          </cell>
        </row>
        <row r="6844">
          <cell r="C6844">
            <v>229861</v>
          </cell>
          <cell r="I6844">
            <v>1</v>
          </cell>
        </row>
        <row r="6845">
          <cell r="C6845">
            <v>229862</v>
          </cell>
          <cell r="I6845">
            <v>10.17</v>
          </cell>
        </row>
        <row r="6846">
          <cell r="C6846">
            <v>229862</v>
          </cell>
          <cell r="I6846">
            <v>10.17</v>
          </cell>
        </row>
        <row r="6847">
          <cell r="C6847">
            <v>229863</v>
          </cell>
          <cell r="I6847">
            <v>10.17</v>
          </cell>
        </row>
        <row r="6848">
          <cell r="C6848">
            <v>229863</v>
          </cell>
          <cell r="I6848">
            <v>10.17</v>
          </cell>
        </row>
        <row r="6849">
          <cell r="C6849">
            <v>229865</v>
          </cell>
          <cell r="I6849">
            <v>176.32</v>
          </cell>
        </row>
        <row r="6850">
          <cell r="C6850">
            <v>229865</v>
          </cell>
          <cell r="I6850">
            <v>176.32</v>
          </cell>
        </row>
        <row r="6851">
          <cell r="C6851">
            <v>229969</v>
          </cell>
          <cell r="I6851">
            <v>1</v>
          </cell>
        </row>
        <row r="6852">
          <cell r="C6852">
            <v>230000</v>
          </cell>
          <cell r="I6852">
            <v>1</v>
          </cell>
        </row>
        <row r="6853">
          <cell r="C6853">
            <v>230001</v>
          </cell>
          <cell r="I6853">
            <v>1</v>
          </cell>
        </row>
        <row r="6854">
          <cell r="C6854">
            <v>230031</v>
          </cell>
          <cell r="I6854">
            <v>211.05</v>
          </cell>
        </row>
        <row r="6855">
          <cell r="C6855">
            <v>230122</v>
          </cell>
          <cell r="I6855">
            <v>176.75</v>
          </cell>
        </row>
        <row r="6856">
          <cell r="C6856">
            <v>230122</v>
          </cell>
          <cell r="I6856">
            <v>176.75</v>
          </cell>
        </row>
        <row r="6857">
          <cell r="C6857">
            <v>230123</v>
          </cell>
          <cell r="I6857">
            <v>17.239999999999998</v>
          </cell>
        </row>
        <row r="6858">
          <cell r="C6858">
            <v>230123</v>
          </cell>
          <cell r="I6858">
            <v>17.239999999999998</v>
          </cell>
        </row>
        <row r="6859">
          <cell r="C6859">
            <v>230124</v>
          </cell>
          <cell r="I6859">
            <v>176.2</v>
          </cell>
        </row>
        <row r="6860">
          <cell r="C6860">
            <v>230124</v>
          </cell>
          <cell r="I6860">
            <v>176.2</v>
          </cell>
        </row>
        <row r="6861">
          <cell r="C6861">
            <v>230125</v>
          </cell>
          <cell r="I6861">
            <v>17.190000000000001</v>
          </cell>
        </row>
        <row r="6862">
          <cell r="C6862">
            <v>230125</v>
          </cell>
          <cell r="I6862">
            <v>17.190000000000001</v>
          </cell>
        </row>
        <row r="6863">
          <cell r="C6863">
            <v>230129</v>
          </cell>
          <cell r="I6863">
            <v>1</v>
          </cell>
        </row>
        <row r="6864">
          <cell r="C6864">
            <v>230150</v>
          </cell>
          <cell r="I6864">
            <v>864.4</v>
          </cell>
        </row>
        <row r="6865">
          <cell r="C6865">
            <v>230150</v>
          </cell>
          <cell r="I6865">
            <v>864.4</v>
          </cell>
        </row>
        <row r="6866">
          <cell r="C6866">
            <v>230151</v>
          </cell>
          <cell r="I6866">
            <v>179.8</v>
          </cell>
        </row>
        <row r="6867">
          <cell r="C6867">
            <v>230151</v>
          </cell>
          <cell r="I6867">
            <v>179.8</v>
          </cell>
        </row>
        <row r="6868">
          <cell r="C6868">
            <v>230152</v>
          </cell>
          <cell r="I6868">
            <v>17.29</v>
          </cell>
        </row>
        <row r="6869">
          <cell r="C6869">
            <v>230152</v>
          </cell>
          <cell r="I6869">
            <v>17.29</v>
          </cell>
        </row>
        <row r="6870">
          <cell r="C6870">
            <v>230163</v>
          </cell>
          <cell r="I6870">
            <v>1</v>
          </cell>
        </row>
        <row r="6871">
          <cell r="C6871">
            <v>230164</v>
          </cell>
          <cell r="I6871">
            <v>8.2200000000000006</v>
          </cell>
        </row>
        <row r="6872">
          <cell r="C6872">
            <v>230164</v>
          </cell>
          <cell r="I6872">
            <v>8.2200000000000006</v>
          </cell>
        </row>
        <row r="6873">
          <cell r="C6873">
            <v>230165</v>
          </cell>
          <cell r="I6873">
            <v>10.27</v>
          </cell>
        </row>
        <row r="6874">
          <cell r="C6874">
            <v>230165</v>
          </cell>
          <cell r="I6874">
            <v>10.27</v>
          </cell>
        </row>
        <row r="6875">
          <cell r="C6875">
            <v>230166</v>
          </cell>
          <cell r="I6875">
            <v>1</v>
          </cell>
        </row>
        <row r="6876">
          <cell r="C6876">
            <v>230168</v>
          </cell>
          <cell r="I6876">
            <v>8.42</v>
          </cell>
        </row>
        <row r="6877">
          <cell r="C6877">
            <v>230168</v>
          </cell>
          <cell r="I6877">
            <v>8.42</v>
          </cell>
        </row>
        <row r="6878">
          <cell r="C6878">
            <v>230169</v>
          </cell>
          <cell r="I6878">
            <v>10.53</v>
          </cell>
        </row>
        <row r="6879">
          <cell r="C6879">
            <v>230169</v>
          </cell>
          <cell r="I6879">
            <v>10.53</v>
          </cell>
        </row>
        <row r="6880">
          <cell r="C6880">
            <v>230210</v>
          </cell>
          <cell r="I6880">
            <v>10.56</v>
          </cell>
        </row>
        <row r="6881">
          <cell r="C6881">
            <v>230210</v>
          </cell>
          <cell r="I6881">
            <v>10.56</v>
          </cell>
        </row>
        <row r="6882">
          <cell r="C6882">
            <v>230211</v>
          </cell>
          <cell r="I6882">
            <v>13.2</v>
          </cell>
        </row>
        <row r="6883">
          <cell r="C6883">
            <v>230211</v>
          </cell>
          <cell r="I6883">
            <v>13.2</v>
          </cell>
        </row>
        <row r="6884">
          <cell r="C6884">
            <v>230220</v>
          </cell>
          <cell r="I6884">
            <v>176.72</v>
          </cell>
        </row>
        <row r="6885">
          <cell r="C6885">
            <v>230220</v>
          </cell>
          <cell r="I6885">
            <v>176.72</v>
          </cell>
        </row>
        <row r="6886">
          <cell r="C6886">
            <v>230304</v>
          </cell>
          <cell r="I6886">
            <v>16.899999999999999</v>
          </cell>
        </row>
        <row r="6887">
          <cell r="C6887">
            <v>230304</v>
          </cell>
          <cell r="I6887">
            <v>16.899999999999999</v>
          </cell>
        </row>
        <row r="6888">
          <cell r="C6888">
            <v>230305</v>
          </cell>
          <cell r="I6888">
            <v>16.86</v>
          </cell>
        </row>
        <row r="6889">
          <cell r="C6889">
            <v>230305</v>
          </cell>
          <cell r="I6889">
            <v>16.86</v>
          </cell>
        </row>
        <row r="6890">
          <cell r="C6890">
            <v>230331</v>
          </cell>
          <cell r="I6890">
            <v>1</v>
          </cell>
        </row>
        <row r="6891">
          <cell r="C6891">
            <v>230332</v>
          </cell>
          <cell r="I6891">
            <v>10.36</v>
          </cell>
        </row>
        <row r="6892">
          <cell r="C6892">
            <v>230332</v>
          </cell>
          <cell r="I6892">
            <v>10.36</v>
          </cell>
        </row>
        <row r="6893">
          <cell r="C6893">
            <v>230362</v>
          </cell>
          <cell r="I6893">
            <v>17.46</v>
          </cell>
        </row>
        <row r="6894">
          <cell r="C6894">
            <v>230362</v>
          </cell>
          <cell r="I6894">
            <v>17.46</v>
          </cell>
        </row>
        <row r="6895">
          <cell r="C6895">
            <v>230363</v>
          </cell>
          <cell r="I6895">
            <v>181.58</v>
          </cell>
        </row>
        <row r="6896">
          <cell r="C6896">
            <v>230363</v>
          </cell>
          <cell r="I6896">
            <v>181.58</v>
          </cell>
        </row>
        <row r="6897">
          <cell r="C6897">
            <v>230364</v>
          </cell>
          <cell r="I6897">
            <v>179.94</v>
          </cell>
        </row>
        <row r="6898">
          <cell r="C6898">
            <v>230364</v>
          </cell>
          <cell r="I6898">
            <v>179.94</v>
          </cell>
        </row>
        <row r="6899">
          <cell r="C6899">
            <v>230365</v>
          </cell>
          <cell r="I6899">
            <v>17.3</v>
          </cell>
        </row>
        <row r="6900">
          <cell r="C6900">
            <v>230365</v>
          </cell>
          <cell r="I6900">
            <v>17.3</v>
          </cell>
        </row>
        <row r="6901">
          <cell r="C6901">
            <v>230376</v>
          </cell>
          <cell r="I6901">
            <v>1</v>
          </cell>
        </row>
        <row r="6902">
          <cell r="C6902">
            <v>230377</v>
          </cell>
          <cell r="I6902">
            <v>185.81</v>
          </cell>
        </row>
        <row r="6903">
          <cell r="C6903">
            <v>230377</v>
          </cell>
          <cell r="I6903">
            <v>185.81</v>
          </cell>
        </row>
        <row r="6904">
          <cell r="C6904">
            <v>230391</v>
          </cell>
          <cell r="I6904">
            <v>178.24</v>
          </cell>
        </row>
        <row r="6905">
          <cell r="C6905">
            <v>230391</v>
          </cell>
          <cell r="I6905">
            <v>178.24</v>
          </cell>
        </row>
        <row r="6906">
          <cell r="C6906">
            <v>230392</v>
          </cell>
          <cell r="I6906">
            <v>17.14</v>
          </cell>
        </row>
        <row r="6907">
          <cell r="C6907">
            <v>230392</v>
          </cell>
          <cell r="I6907">
            <v>17.14</v>
          </cell>
        </row>
        <row r="6908">
          <cell r="C6908">
            <v>230409</v>
          </cell>
          <cell r="I6908">
            <v>1</v>
          </cell>
        </row>
        <row r="6909">
          <cell r="C6909">
            <v>230441</v>
          </cell>
          <cell r="I6909">
            <v>1090</v>
          </cell>
        </row>
        <row r="6910">
          <cell r="C6910">
            <v>230542</v>
          </cell>
          <cell r="I6910">
            <v>864</v>
          </cell>
        </row>
        <row r="6911">
          <cell r="C6911">
            <v>230542</v>
          </cell>
          <cell r="I6911">
            <v>864</v>
          </cell>
        </row>
        <row r="6912">
          <cell r="C6912">
            <v>230543</v>
          </cell>
          <cell r="I6912">
            <v>17.28</v>
          </cell>
        </row>
        <row r="6913">
          <cell r="C6913">
            <v>230543</v>
          </cell>
          <cell r="I6913">
            <v>17.28</v>
          </cell>
        </row>
        <row r="6914">
          <cell r="C6914">
            <v>230583</v>
          </cell>
          <cell r="I6914">
            <v>17.05</v>
          </cell>
        </row>
        <row r="6915">
          <cell r="C6915">
            <v>230583</v>
          </cell>
          <cell r="I6915">
            <v>17.05</v>
          </cell>
        </row>
        <row r="6916">
          <cell r="C6916">
            <v>230597</v>
          </cell>
          <cell r="I6916">
            <v>16.13</v>
          </cell>
        </row>
        <row r="6917">
          <cell r="C6917">
            <v>230597</v>
          </cell>
          <cell r="I6917">
            <v>16.13</v>
          </cell>
        </row>
        <row r="6918">
          <cell r="C6918">
            <v>230600</v>
          </cell>
          <cell r="I6918">
            <v>15.91</v>
          </cell>
        </row>
        <row r="6919">
          <cell r="C6919">
            <v>230600</v>
          </cell>
          <cell r="I6919">
            <v>15.91</v>
          </cell>
        </row>
        <row r="6920">
          <cell r="C6920">
            <v>230613</v>
          </cell>
          <cell r="I6920">
            <v>15.57</v>
          </cell>
        </row>
        <row r="6921">
          <cell r="C6921">
            <v>230613</v>
          </cell>
          <cell r="I6921">
            <v>15.57</v>
          </cell>
        </row>
        <row r="6922">
          <cell r="C6922">
            <v>230614</v>
          </cell>
          <cell r="I6922">
            <v>15.71</v>
          </cell>
        </row>
        <row r="6923">
          <cell r="C6923">
            <v>230614</v>
          </cell>
          <cell r="I6923">
            <v>15.71</v>
          </cell>
        </row>
        <row r="6924">
          <cell r="C6924">
            <v>230615</v>
          </cell>
          <cell r="I6924">
            <v>15.85</v>
          </cell>
        </row>
        <row r="6925">
          <cell r="C6925">
            <v>230615</v>
          </cell>
          <cell r="I6925">
            <v>15.85</v>
          </cell>
        </row>
        <row r="6926">
          <cell r="C6926">
            <v>230672</v>
          </cell>
          <cell r="I6926">
            <v>17.38</v>
          </cell>
        </row>
        <row r="6927">
          <cell r="C6927">
            <v>230672</v>
          </cell>
          <cell r="I6927">
            <v>17.38</v>
          </cell>
        </row>
        <row r="6928">
          <cell r="C6928">
            <v>230687</v>
          </cell>
          <cell r="I6928">
            <v>1</v>
          </cell>
        </row>
        <row r="6929">
          <cell r="C6929">
            <v>230688</v>
          </cell>
          <cell r="I6929">
            <v>1</v>
          </cell>
        </row>
        <row r="6930">
          <cell r="C6930">
            <v>230690</v>
          </cell>
          <cell r="I6930">
            <v>1</v>
          </cell>
        </row>
        <row r="6931">
          <cell r="C6931">
            <v>230691</v>
          </cell>
          <cell r="I6931">
            <v>176.9</v>
          </cell>
        </row>
        <row r="6932">
          <cell r="C6932">
            <v>230691</v>
          </cell>
          <cell r="I6932">
            <v>176.9</v>
          </cell>
        </row>
        <row r="6933">
          <cell r="C6933">
            <v>230697</v>
          </cell>
          <cell r="I6933">
            <v>1</v>
          </cell>
        </row>
        <row r="6934">
          <cell r="C6934">
            <v>230698</v>
          </cell>
          <cell r="I6934">
            <v>1</v>
          </cell>
        </row>
        <row r="6935">
          <cell r="C6935">
            <v>230699</v>
          </cell>
          <cell r="I6935">
            <v>182.83</v>
          </cell>
        </row>
        <row r="6936">
          <cell r="C6936">
            <v>230699</v>
          </cell>
          <cell r="I6936">
            <v>182.83</v>
          </cell>
        </row>
        <row r="6937">
          <cell r="C6937">
            <v>230700</v>
          </cell>
          <cell r="I6937">
            <v>17.579999999999998</v>
          </cell>
        </row>
        <row r="6938">
          <cell r="C6938">
            <v>230700</v>
          </cell>
          <cell r="I6938">
            <v>17.579999999999998</v>
          </cell>
        </row>
        <row r="6939">
          <cell r="C6939">
            <v>230701</v>
          </cell>
          <cell r="I6939">
            <v>15.82</v>
          </cell>
        </row>
        <row r="6940">
          <cell r="C6940">
            <v>230701</v>
          </cell>
          <cell r="I6940">
            <v>15.82</v>
          </cell>
        </row>
        <row r="6941">
          <cell r="C6941">
            <v>230765</v>
          </cell>
          <cell r="I6941">
            <v>17.61</v>
          </cell>
        </row>
        <row r="6942">
          <cell r="C6942">
            <v>230765</v>
          </cell>
          <cell r="I6942">
            <v>17.61</v>
          </cell>
        </row>
        <row r="6943">
          <cell r="C6943">
            <v>230782</v>
          </cell>
          <cell r="I6943">
            <v>212.73</v>
          </cell>
        </row>
        <row r="6944">
          <cell r="C6944">
            <v>230783</v>
          </cell>
          <cell r="I6944">
            <v>20.260000000000002</v>
          </cell>
        </row>
        <row r="6945">
          <cell r="C6945">
            <v>230829</v>
          </cell>
          <cell r="I6945">
            <v>17.34</v>
          </cell>
        </row>
        <row r="6946">
          <cell r="C6946">
            <v>230857</v>
          </cell>
          <cell r="I6946">
            <v>18.899999999999999</v>
          </cell>
        </row>
        <row r="6947">
          <cell r="C6947">
            <v>230873</v>
          </cell>
          <cell r="I6947">
            <v>20.16</v>
          </cell>
        </row>
        <row r="6948">
          <cell r="C6948">
            <v>230874</v>
          </cell>
          <cell r="I6948">
            <v>887.4</v>
          </cell>
        </row>
        <row r="6949">
          <cell r="C6949">
            <v>230874</v>
          </cell>
          <cell r="I6949">
            <v>887.4</v>
          </cell>
        </row>
        <row r="6950">
          <cell r="C6950">
            <v>230874</v>
          </cell>
          <cell r="I6950">
            <v>887.4</v>
          </cell>
        </row>
        <row r="6951">
          <cell r="C6951">
            <v>230878</v>
          </cell>
          <cell r="I6951">
            <v>180.59</v>
          </cell>
        </row>
        <row r="6952">
          <cell r="C6952">
            <v>230878</v>
          </cell>
          <cell r="I6952">
            <v>180.59</v>
          </cell>
        </row>
        <row r="6953">
          <cell r="C6953">
            <v>230879</v>
          </cell>
          <cell r="I6953">
            <v>12.36</v>
          </cell>
        </row>
        <row r="6954">
          <cell r="C6954">
            <v>230900</v>
          </cell>
          <cell r="I6954">
            <v>12.36</v>
          </cell>
        </row>
        <row r="6955">
          <cell r="C6955">
            <v>230914</v>
          </cell>
          <cell r="I6955">
            <v>10.220000000000001</v>
          </cell>
        </row>
        <row r="6956">
          <cell r="C6956">
            <v>230914</v>
          </cell>
          <cell r="I6956">
            <v>10.220000000000001</v>
          </cell>
        </row>
        <row r="6957">
          <cell r="C6957">
            <v>230915</v>
          </cell>
          <cell r="I6957">
            <v>10.220000000000001</v>
          </cell>
        </row>
        <row r="6958">
          <cell r="C6958">
            <v>230915</v>
          </cell>
          <cell r="I6958">
            <v>10.220000000000001</v>
          </cell>
        </row>
        <row r="6959">
          <cell r="C6959">
            <v>230916</v>
          </cell>
          <cell r="I6959">
            <v>17.22</v>
          </cell>
        </row>
        <row r="6960">
          <cell r="C6960">
            <v>230916</v>
          </cell>
          <cell r="I6960">
            <v>17.22</v>
          </cell>
        </row>
        <row r="6961">
          <cell r="C6961">
            <v>230987</v>
          </cell>
          <cell r="I6961">
            <v>1</v>
          </cell>
        </row>
        <row r="6962">
          <cell r="C6962">
            <v>230988</v>
          </cell>
          <cell r="I6962">
            <v>827</v>
          </cell>
        </row>
        <row r="6963">
          <cell r="C6963">
            <v>230988</v>
          </cell>
          <cell r="I6963">
            <v>827</v>
          </cell>
        </row>
        <row r="6964">
          <cell r="C6964">
            <v>230989</v>
          </cell>
          <cell r="I6964">
            <v>1</v>
          </cell>
        </row>
        <row r="6965">
          <cell r="C6965">
            <v>230993</v>
          </cell>
          <cell r="I6965">
            <v>17.95</v>
          </cell>
        </row>
        <row r="6966">
          <cell r="C6966">
            <v>230994</v>
          </cell>
          <cell r="I6966">
            <v>17.850000000000001</v>
          </cell>
        </row>
        <row r="6967">
          <cell r="C6967">
            <v>230995</v>
          </cell>
          <cell r="I6967">
            <v>17.97</v>
          </cell>
        </row>
        <row r="6968">
          <cell r="C6968">
            <v>230995</v>
          </cell>
          <cell r="I6968">
            <v>17.97</v>
          </cell>
        </row>
        <row r="6969">
          <cell r="C6969">
            <v>231028</v>
          </cell>
          <cell r="I6969">
            <v>177.05</v>
          </cell>
        </row>
        <row r="6970">
          <cell r="C6970">
            <v>231028</v>
          </cell>
          <cell r="I6970">
            <v>177.05</v>
          </cell>
        </row>
        <row r="6971">
          <cell r="C6971">
            <v>231029</v>
          </cell>
          <cell r="I6971">
            <v>879.9</v>
          </cell>
        </row>
        <row r="6972">
          <cell r="C6972">
            <v>231029</v>
          </cell>
          <cell r="I6972">
            <v>879.9</v>
          </cell>
        </row>
        <row r="6973">
          <cell r="C6973">
            <v>231055</v>
          </cell>
          <cell r="I6973">
            <v>10.19</v>
          </cell>
        </row>
        <row r="6974">
          <cell r="C6974">
            <v>231055</v>
          </cell>
          <cell r="I6974">
            <v>10.19</v>
          </cell>
        </row>
        <row r="6975">
          <cell r="C6975">
            <v>231056</v>
          </cell>
          <cell r="I6975">
            <v>176.57</v>
          </cell>
        </row>
        <row r="6976">
          <cell r="C6976">
            <v>231056</v>
          </cell>
          <cell r="I6976">
            <v>176.57</v>
          </cell>
        </row>
        <row r="6977">
          <cell r="C6977">
            <v>231057</v>
          </cell>
          <cell r="I6977">
            <v>10.19</v>
          </cell>
        </row>
        <row r="6978">
          <cell r="C6978">
            <v>231057</v>
          </cell>
          <cell r="I6978">
            <v>10.19</v>
          </cell>
        </row>
        <row r="6979">
          <cell r="C6979">
            <v>231058</v>
          </cell>
          <cell r="I6979">
            <v>12.73</v>
          </cell>
        </row>
        <row r="6980">
          <cell r="C6980">
            <v>231058</v>
          </cell>
          <cell r="I6980">
            <v>12.73</v>
          </cell>
        </row>
        <row r="6981">
          <cell r="C6981">
            <v>231158</v>
          </cell>
          <cell r="I6981">
            <v>180.54</v>
          </cell>
        </row>
        <row r="6982">
          <cell r="C6982">
            <v>231158</v>
          </cell>
          <cell r="I6982">
            <v>180.54</v>
          </cell>
        </row>
        <row r="6983">
          <cell r="C6983">
            <v>231158</v>
          </cell>
          <cell r="I6983">
            <v>180.54</v>
          </cell>
        </row>
        <row r="6984">
          <cell r="C6984">
            <v>231159</v>
          </cell>
          <cell r="I6984">
            <v>885.4</v>
          </cell>
        </row>
        <row r="6985">
          <cell r="C6985">
            <v>231159</v>
          </cell>
          <cell r="I6985">
            <v>885.4</v>
          </cell>
        </row>
        <row r="6986">
          <cell r="C6986">
            <v>231235</v>
          </cell>
          <cell r="I6986">
            <v>1</v>
          </cell>
        </row>
        <row r="6987">
          <cell r="C6987">
            <v>231236</v>
          </cell>
          <cell r="I6987">
            <v>1</v>
          </cell>
        </row>
        <row r="6988">
          <cell r="C6988">
            <v>231238</v>
          </cell>
          <cell r="I6988">
            <v>1</v>
          </cell>
        </row>
        <row r="6989">
          <cell r="C6989">
            <v>231239</v>
          </cell>
          <cell r="I6989">
            <v>180.94</v>
          </cell>
        </row>
        <row r="6990">
          <cell r="C6990">
            <v>231239</v>
          </cell>
          <cell r="I6990">
            <v>180.94</v>
          </cell>
        </row>
        <row r="6991">
          <cell r="C6991">
            <v>231352</v>
          </cell>
          <cell r="I6991">
            <v>898.4</v>
          </cell>
        </row>
        <row r="6992">
          <cell r="C6992">
            <v>231353</v>
          </cell>
          <cell r="I6992">
            <v>897.7</v>
          </cell>
        </row>
        <row r="6993">
          <cell r="C6993">
            <v>231354</v>
          </cell>
          <cell r="I6993">
            <v>892.5</v>
          </cell>
        </row>
        <row r="6994">
          <cell r="C6994">
            <v>231404</v>
          </cell>
          <cell r="I6994">
            <v>179.94</v>
          </cell>
        </row>
        <row r="6995">
          <cell r="C6995">
            <v>231404</v>
          </cell>
          <cell r="I6995">
            <v>179.94</v>
          </cell>
        </row>
        <row r="6996">
          <cell r="C6996">
            <v>231405</v>
          </cell>
          <cell r="I6996">
            <v>17.3</v>
          </cell>
        </row>
        <row r="6997">
          <cell r="C6997">
            <v>231405</v>
          </cell>
          <cell r="I6997">
            <v>17.3</v>
          </cell>
        </row>
        <row r="6998">
          <cell r="C6998">
            <v>231405</v>
          </cell>
          <cell r="I6998">
            <v>17.3</v>
          </cell>
        </row>
        <row r="6999">
          <cell r="C6999">
            <v>231418</v>
          </cell>
          <cell r="I6999">
            <v>1</v>
          </cell>
        </row>
        <row r="7000">
          <cell r="C7000">
            <v>231450</v>
          </cell>
          <cell r="I7000">
            <v>12.96</v>
          </cell>
        </row>
        <row r="7001">
          <cell r="C7001">
            <v>231450</v>
          </cell>
          <cell r="I7001">
            <v>12.96</v>
          </cell>
        </row>
        <row r="7002">
          <cell r="C7002">
            <v>231483</v>
          </cell>
          <cell r="I7002">
            <v>178.24</v>
          </cell>
        </row>
        <row r="7003">
          <cell r="C7003">
            <v>231483</v>
          </cell>
          <cell r="I7003">
            <v>178.24</v>
          </cell>
        </row>
        <row r="7004">
          <cell r="C7004">
            <v>231483</v>
          </cell>
          <cell r="I7004">
            <v>178.24</v>
          </cell>
        </row>
        <row r="7005">
          <cell r="C7005">
            <v>231484</v>
          </cell>
          <cell r="I7005">
            <v>17.14</v>
          </cell>
        </row>
        <row r="7006">
          <cell r="C7006">
            <v>231484</v>
          </cell>
          <cell r="I7006">
            <v>17.14</v>
          </cell>
        </row>
        <row r="7007">
          <cell r="C7007">
            <v>231484</v>
          </cell>
          <cell r="I7007">
            <v>17.14</v>
          </cell>
        </row>
        <row r="7008">
          <cell r="C7008">
            <v>231489</v>
          </cell>
          <cell r="I7008">
            <v>864</v>
          </cell>
        </row>
        <row r="7009">
          <cell r="C7009">
            <v>231489</v>
          </cell>
          <cell r="I7009">
            <v>864</v>
          </cell>
        </row>
        <row r="7010">
          <cell r="C7010">
            <v>231526</v>
          </cell>
          <cell r="I7010">
            <v>17.37</v>
          </cell>
        </row>
        <row r="7011">
          <cell r="C7011">
            <v>231526</v>
          </cell>
          <cell r="I7011">
            <v>17.37</v>
          </cell>
        </row>
        <row r="7012">
          <cell r="C7012">
            <v>231526</v>
          </cell>
          <cell r="I7012">
            <v>17.37</v>
          </cell>
        </row>
        <row r="7013">
          <cell r="C7013">
            <v>231527</v>
          </cell>
          <cell r="I7013">
            <v>181.58</v>
          </cell>
        </row>
        <row r="7014">
          <cell r="C7014">
            <v>231527</v>
          </cell>
          <cell r="I7014">
            <v>181.58</v>
          </cell>
        </row>
        <row r="7015">
          <cell r="C7015">
            <v>231587</v>
          </cell>
          <cell r="I7015">
            <v>8.32</v>
          </cell>
        </row>
        <row r="7016">
          <cell r="C7016">
            <v>231587</v>
          </cell>
          <cell r="I7016">
            <v>8.32</v>
          </cell>
        </row>
        <row r="7017">
          <cell r="C7017">
            <v>231591</v>
          </cell>
          <cell r="I7017">
            <v>1</v>
          </cell>
        </row>
        <row r="7018">
          <cell r="C7018">
            <v>231592</v>
          </cell>
          <cell r="I7018">
            <v>10.24</v>
          </cell>
        </row>
        <row r="7019">
          <cell r="C7019">
            <v>231592</v>
          </cell>
          <cell r="I7019">
            <v>10.24</v>
          </cell>
        </row>
        <row r="7020">
          <cell r="C7020">
            <v>231593</v>
          </cell>
          <cell r="I7020">
            <v>12.8</v>
          </cell>
        </row>
        <row r="7021">
          <cell r="C7021">
            <v>231593</v>
          </cell>
          <cell r="I7021">
            <v>12.8</v>
          </cell>
        </row>
        <row r="7022">
          <cell r="C7022">
            <v>231594</v>
          </cell>
          <cell r="I7022">
            <v>15.36</v>
          </cell>
        </row>
        <row r="7023">
          <cell r="C7023">
            <v>231594</v>
          </cell>
          <cell r="I7023">
            <v>15.36</v>
          </cell>
        </row>
        <row r="7024">
          <cell r="C7024">
            <v>231595</v>
          </cell>
          <cell r="I7024">
            <v>177.47</v>
          </cell>
        </row>
        <row r="7025">
          <cell r="C7025">
            <v>231595</v>
          </cell>
          <cell r="I7025">
            <v>177.47</v>
          </cell>
        </row>
        <row r="7026">
          <cell r="C7026">
            <v>231603</v>
          </cell>
          <cell r="I7026">
            <v>988.8</v>
          </cell>
        </row>
        <row r="7027">
          <cell r="C7027">
            <v>231603</v>
          </cell>
          <cell r="I7027">
            <v>988.8</v>
          </cell>
        </row>
        <row r="7028">
          <cell r="C7028">
            <v>231622</v>
          </cell>
          <cell r="I7028">
            <v>176.55</v>
          </cell>
        </row>
        <row r="7029">
          <cell r="C7029">
            <v>231622</v>
          </cell>
          <cell r="I7029">
            <v>176.55</v>
          </cell>
        </row>
        <row r="7030">
          <cell r="C7030">
            <v>231631</v>
          </cell>
          <cell r="I7030">
            <v>8.4600000000000009</v>
          </cell>
        </row>
        <row r="7031">
          <cell r="C7031">
            <v>231631</v>
          </cell>
          <cell r="I7031">
            <v>8.4600000000000009</v>
          </cell>
        </row>
        <row r="7032">
          <cell r="C7032">
            <v>231743</v>
          </cell>
          <cell r="I7032">
            <v>10.119999999999999</v>
          </cell>
        </row>
        <row r="7033">
          <cell r="C7033">
            <v>231743</v>
          </cell>
          <cell r="I7033">
            <v>10.119999999999999</v>
          </cell>
        </row>
        <row r="7034">
          <cell r="C7034">
            <v>231744</v>
          </cell>
          <cell r="I7034">
            <v>10.119999999999999</v>
          </cell>
        </row>
        <row r="7035">
          <cell r="C7035">
            <v>231744</v>
          </cell>
          <cell r="I7035">
            <v>10.119999999999999</v>
          </cell>
        </row>
        <row r="7036">
          <cell r="C7036">
            <v>231759</v>
          </cell>
          <cell r="I7036">
            <v>1</v>
          </cell>
        </row>
        <row r="7037">
          <cell r="C7037">
            <v>231800</v>
          </cell>
          <cell r="I7037">
            <v>1</v>
          </cell>
        </row>
        <row r="7038">
          <cell r="C7038">
            <v>231801</v>
          </cell>
          <cell r="I7038">
            <v>1</v>
          </cell>
        </row>
        <row r="7039">
          <cell r="C7039">
            <v>231802</v>
          </cell>
          <cell r="I7039">
            <v>1</v>
          </cell>
        </row>
        <row r="7040">
          <cell r="C7040">
            <v>231855</v>
          </cell>
          <cell r="I7040">
            <v>1</v>
          </cell>
        </row>
        <row r="7041">
          <cell r="C7041">
            <v>231856</v>
          </cell>
          <cell r="I7041">
            <v>8.2799999999999994</v>
          </cell>
        </row>
        <row r="7042">
          <cell r="C7042">
            <v>231856</v>
          </cell>
          <cell r="I7042">
            <v>8.2799999999999994</v>
          </cell>
        </row>
        <row r="7043">
          <cell r="C7043">
            <v>231857</v>
          </cell>
          <cell r="I7043">
            <v>10.35</v>
          </cell>
        </row>
        <row r="7044">
          <cell r="C7044">
            <v>231857</v>
          </cell>
          <cell r="I7044">
            <v>10.35</v>
          </cell>
        </row>
        <row r="7045">
          <cell r="C7045">
            <v>231858</v>
          </cell>
          <cell r="I7045">
            <v>8.2899999999999991</v>
          </cell>
        </row>
        <row r="7046">
          <cell r="C7046">
            <v>231858</v>
          </cell>
          <cell r="I7046">
            <v>8.2899999999999991</v>
          </cell>
        </row>
        <row r="7047">
          <cell r="C7047">
            <v>231859</v>
          </cell>
          <cell r="I7047">
            <v>8.2799999999999994</v>
          </cell>
        </row>
        <row r="7048">
          <cell r="C7048">
            <v>231859</v>
          </cell>
          <cell r="I7048">
            <v>8.2799999999999994</v>
          </cell>
        </row>
        <row r="7049">
          <cell r="C7049">
            <v>231863</v>
          </cell>
          <cell r="I7049">
            <v>1</v>
          </cell>
        </row>
        <row r="7050">
          <cell r="C7050">
            <v>231882</v>
          </cell>
          <cell r="I7050">
            <v>10.42</v>
          </cell>
        </row>
        <row r="7051">
          <cell r="C7051">
            <v>231882</v>
          </cell>
          <cell r="I7051">
            <v>10.42</v>
          </cell>
        </row>
        <row r="7052">
          <cell r="C7052">
            <v>231883</v>
          </cell>
          <cell r="I7052">
            <v>10.42</v>
          </cell>
        </row>
        <row r="7053">
          <cell r="C7053">
            <v>231883</v>
          </cell>
          <cell r="I7053">
            <v>10.42</v>
          </cell>
        </row>
        <row r="7054">
          <cell r="C7054">
            <v>231884</v>
          </cell>
          <cell r="I7054">
            <v>179.77</v>
          </cell>
        </row>
        <row r="7055">
          <cell r="C7055">
            <v>231884</v>
          </cell>
          <cell r="I7055">
            <v>179.77</v>
          </cell>
        </row>
        <row r="7056">
          <cell r="C7056">
            <v>231952</v>
          </cell>
          <cell r="I7056">
            <v>845.9</v>
          </cell>
        </row>
        <row r="7057">
          <cell r="C7057">
            <v>231952</v>
          </cell>
          <cell r="I7057">
            <v>845.9</v>
          </cell>
        </row>
        <row r="7058">
          <cell r="C7058">
            <v>231953</v>
          </cell>
          <cell r="I7058">
            <v>854.7</v>
          </cell>
        </row>
        <row r="7059">
          <cell r="C7059">
            <v>231953</v>
          </cell>
          <cell r="I7059">
            <v>854.7</v>
          </cell>
        </row>
        <row r="7060">
          <cell r="C7060">
            <v>231968</v>
          </cell>
          <cell r="I7060">
            <v>200</v>
          </cell>
        </row>
        <row r="7061">
          <cell r="C7061">
            <v>231984</v>
          </cell>
          <cell r="I7061">
            <v>1</v>
          </cell>
        </row>
        <row r="7062">
          <cell r="C7062">
            <v>232017</v>
          </cell>
          <cell r="I7062">
            <v>10.9</v>
          </cell>
        </row>
        <row r="7063">
          <cell r="C7063">
            <v>232038</v>
          </cell>
          <cell r="I7063">
            <v>179.65</v>
          </cell>
        </row>
        <row r="7064">
          <cell r="C7064">
            <v>232038</v>
          </cell>
          <cell r="I7064">
            <v>179.65</v>
          </cell>
        </row>
        <row r="7065">
          <cell r="C7065">
            <v>232039</v>
          </cell>
          <cell r="I7065">
            <v>17.27</v>
          </cell>
        </row>
        <row r="7066">
          <cell r="C7066">
            <v>232039</v>
          </cell>
          <cell r="I7066">
            <v>17.27</v>
          </cell>
        </row>
        <row r="7067">
          <cell r="C7067">
            <v>232050</v>
          </cell>
          <cell r="I7067">
            <v>12.96</v>
          </cell>
        </row>
        <row r="7068">
          <cell r="C7068">
            <v>232050</v>
          </cell>
          <cell r="I7068">
            <v>12.96</v>
          </cell>
        </row>
        <row r="7069">
          <cell r="C7069">
            <v>232058</v>
          </cell>
          <cell r="I7069">
            <v>174.72</v>
          </cell>
        </row>
        <row r="7070">
          <cell r="C7070">
            <v>232058</v>
          </cell>
          <cell r="I7070">
            <v>174.72</v>
          </cell>
        </row>
        <row r="7071">
          <cell r="C7071">
            <v>232079</v>
          </cell>
          <cell r="I7071">
            <v>1</v>
          </cell>
        </row>
        <row r="7072">
          <cell r="C7072">
            <v>232082</v>
          </cell>
          <cell r="I7072">
            <v>185.64</v>
          </cell>
        </row>
        <row r="7073">
          <cell r="C7073">
            <v>232082</v>
          </cell>
          <cell r="I7073">
            <v>185.64</v>
          </cell>
        </row>
        <row r="7074">
          <cell r="C7074">
            <v>232083</v>
          </cell>
          <cell r="I7074">
            <v>892.5</v>
          </cell>
        </row>
        <row r="7075">
          <cell r="C7075">
            <v>232083</v>
          </cell>
          <cell r="I7075">
            <v>892.5</v>
          </cell>
        </row>
        <row r="7076">
          <cell r="C7076">
            <v>232120</v>
          </cell>
          <cell r="I7076">
            <v>15.37</v>
          </cell>
        </row>
        <row r="7077">
          <cell r="C7077">
            <v>232120</v>
          </cell>
          <cell r="I7077">
            <v>15.37</v>
          </cell>
        </row>
        <row r="7078">
          <cell r="C7078">
            <v>232121</v>
          </cell>
          <cell r="I7078">
            <v>177.57</v>
          </cell>
        </row>
        <row r="7079">
          <cell r="C7079">
            <v>232121</v>
          </cell>
          <cell r="I7079">
            <v>177.57</v>
          </cell>
        </row>
        <row r="7080">
          <cell r="C7080">
            <v>232126</v>
          </cell>
          <cell r="I7080">
            <v>174.72</v>
          </cell>
        </row>
        <row r="7081">
          <cell r="C7081">
            <v>232126</v>
          </cell>
          <cell r="I7081">
            <v>174.72</v>
          </cell>
        </row>
        <row r="7082">
          <cell r="C7082">
            <v>232132</v>
          </cell>
          <cell r="I7082">
            <v>1</v>
          </cell>
        </row>
        <row r="7083">
          <cell r="C7083">
            <v>232133</v>
          </cell>
          <cell r="I7083">
            <v>180.63</v>
          </cell>
        </row>
        <row r="7084">
          <cell r="C7084">
            <v>232133</v>
          </cell>
          <cell r="I7084">
            <v>180.63</v>
          </cell>
        </row>
        <row r="7085">
          <cell r="C7085">
            <v>232134</v>
          </cell>
          <cell r="I7085">
            <v>10.15</v>
          </cell>
        </row>
        <row r="7086">
          <cell r="C7086">
            <v>232134</v>
          </cell>
          <cell r="I7086">
            <v>10.15</v>
          </cell>
        </row>
        <row r="7087">
          <cell r="C7087">
            <v>232138</v>
          </cell>
          <cell r="I7087">
            <v>179.3</v>
          </cell>
        </row>
        <row r="7088">
          <cell r="C7088">
            <v>232138</v>
          </cell>
          <cell r="I7088">
            <v>179.3</v>
          </cell>
        </row>
        <row r="7089">
          <cell r="C7089">
            <v>232152</v>
          </cell>
          <cell r="I7089">
            <v>879.9</v>
          </cell>
        </row>
        <row r="7090">
          <cell r="C7090">
            <v>232152</v>
          </cell>
          <cell r="I7090">
            <v>879.9</v>
          </cell>
        </row>
        <row r="7091">
          <cell r="C7091">
            <v>232157</v>
          </cell>
          <cell r="I7091">
            <v>17.059999999999999</v>
          </cell>
        </row>
        <row r="7092">
          <cell r="C7092">
            <v>232157</v>
          </cell>
          <cell r="I7092">
            <v>17.059999999999999</v>
          </cell>
        </row>
        <row r="7093">
          <cell r="C7093">
            <v>232158</v>
          </cell>
          <cell r="I7093">
            <v>10.24</v>
          </cell>
        </row>
        <row r="7094">
          <cell r="C7094">
            <v>232158</v>
          </cell>
          <cell r="I7094">
            <v>10.24</v>
          </cell>
        </row>
        <row r="7095">
          <cell r="C7095">
            <v>232159</v>
          </cell>
          <cell r="I7095">
            <v>177.47</v>
          </cell>
        </row>
        <row r="7096">
          <cell r="C7096">
            <v>232159</v>
          </cell>
          <cell r="I7096">
            <v>177.47</v>
          </cell>
        </row>
        <row r="7097">
          <cell r="C7097">
            <v>232159</v>
          </cell>
          <cell r="I7097">
            <v>177.47</v>
          </cell>
        </row>
        <row r="7098">
          <cell r="C7098">
            <v>232166</v>
          </cell>
          <cell r="I7098">
            <v>182.06</v>
          </cell>
        </row>
        <row r="7099">
          <cell r="C7099">
            <v>232166</v>
          </cell>
          <cell r="I7099">
            <v>182.06</v>
          </cell>
        </row>
        <row r="7100">
          <cell r="C7100">
            <v>232167</v>
          </cell>
          <cell r="I7100">
            <v>17.506</v>
          </cell>
        </row>
        <row r="7101">
          <cell r="C7101">
            <v>232167</v>
          </cell>
          <cell r="I7101">
            <v>17.506</v>
          </cell>
        </row>
        <row r="7102">
          <cell r="C7102">
            <v>232168</v>
          </cell>
          <cell r="I7102">
            <v>17.510000000000002</v>
          </cell>
        </row>
        <row r="7103">
          <cell r="C7103">
            <v>232168</v>
          </cell>
          <cell r="I7103">
            <v>17.510000000000002</v>
          </cell>
        </row>
        <row r="7104">
          <cell r="C7104">
            <v>232169</v>
          </cell>
          <cell r="I7104">
            <v>13.13</v>
          </cell>
        </row>
        <row r="7105">
          <cell r="C7105">
            <v>232169</v>
          </cell>
          <cell r="I7105">
            <v>13.13</v>
          </cell>
        </row>
        <row r="7106">
          <cell r="C7106">
            <v>232170</v>
          </cell>
          <cell r="I7106">
            <v>10.24</v>
          </cell>
        </row>
        <row r="7107">
          <cell r="C7107">
            <v>232170</v>
          </cell>
          <cell r="I7107">
            <v>10.24</v>
          </cell>
        </row>
        <row r="7108">
          <cell r="C7108">
            <v>232171</v>
          </cell>
          <cell r="I7108">
            <v>12.8</v>
          </cell>
        </row>
        <row r="7109">
          <cell r="C7109">
            <v>232171</v>
          </cell>
          <cell r="I7109">
            <v>12.8</v>
          </cell>
        </row>
        <row r="7110">
          <cell r="C7110">
            <v>232173</v>
          </cell>
          <cell r="I7110">
            <v>853.2</v>
          </cell>
        </row>
        <row r="7111">
          <cell r="C7111">
            <v>232173</v>
          </cell>
          <cell r="I7111">
            <v>853.2</v>
          </cell>
        </row>
        <row r="7112">
          <cell r="C7112">
            <v>232174</v>
          </cell>
          <cell r="I7112">
            <v>1</v>
          </cell>
        </row>
        <row r="7113">
          <cell r="C7113">
            <v>232176</v>
          </cell>
          <cell r="I7113">
            <v>853.2</v>
          </cell>
        </row>
        <row r="7114">
          <cell r="C7114">
            <v>232176</v>
          </cell>
          <cell r="I7114">
            <v>853.2</v>
          </cell>
        </row>
        <row r="7115">
          <cell r="C7115">
            <v>232177</v>
          </cell>
          <cell r="I7115">
            <v>177.47</v>
          </cell>
        </row>
        <row r="7116">
          <cell r="C7116">
            <v>232177</v>
          </cell>
          <cell r="I7116">
            <v>177.47</v>
          </cell>
        </row>
        <row r="7117">
          <cell r="C7117">
            <v>232178</v>
          </cell>
          <cell r="I7117">
            <v>10.24</v>
          </cell>
        </row>
        <row r="7118">
          <cell r="C7118">
            <v>232178</v>
          </cell>
          <cell r="I7118">
            <v>10.24</v>
          </cell>
        </row>
        <row r="7119">
          <cell r="C7119">
            <v>232180</v>
          </cell>
          <cell r="I7119">
            <v>1</v>
          </cell>
        </row>
        <row r="7120">
          <cell r="C7120">
            <v>232181</v>
          </cell>
          <cell r="I7120">
            <v>10.220000000000001</v>
          </cell>
        </row>
        <row r="7121">
          <cell r="C7121">
            <v>232181</v>
          </cell>
          <cell r="I7121">
            <v>10.220000000000001</v>
          </cell>
        </row>
        <row r="7122">
          <cell r="C7122">
            <v>232194</v>
          </cell>
          <cell r="I7122">
            <v>874.4</v>
          </cell>
        </row>
        <row r="7123">
          <cell r="C7123">
            <v>232194</v>
          </cell>
          <cell r="I7123">
            <v>874.4</v>
          </cell>
        </row>
        <row r="7124">
          <cell r="C7124">
            <v>232230</v>
          </cell>
          <cell r="I7124">
            <v>876.1</v>
          </cell>
        </row>
        <row r="7125">
          <cell r="C7125">
            <v>232230</v>
          </cell>
          <cell r="I7125">
            <v>876.1</v>
          </cell>
        </row>
        <row r="7126">
          <cell r="C7126">
            <v>232261</v>
          </cell>
          <cell r="I7126">
            <v>180</v>
          </cell>
        </row>
        <row r="7127">
          <cell r="C7127">
            <v>232318</v>
          </cell>
          <cell r="I7127">
            <v>10.23</v>
          </cell>
        </row>
        <row r="7128">
          <cell r="C7128">
            <v>232318</v>
          </cell>
          <cell r="I7128">
            <v>10.23</v>
          </cell>
        </row>
        <row r="7129">
          <cell r="C7129">
            <v>232319</v>
          </cell>
          <cell r="I7129">
            <v>8.18</v>
          </cell>
        </row>
        <row r="7130">
          <cell r="C7130">
            <v>232319</v>
          </cell>
          <cell r="I7130">
            <v>8.18</v>
          </cell>
        </row>
        <row r="7131">
          <cell r="C7131">
            <v>232355</v>
          </cell>
          <cell r="I7131">
            <v>6.96</v>
          </cell>
        </row>
        <row r="7132">
          <cell r="C7132">
            <v>232355</v>
          </cell>
          <cell r="I7132">
            <v>6.96</v>
          </cell>
        </row>
        <row r="7133">
          <cell r="C7133">
            <v>232356</v>
          </cell>
          <cell r="I7133">
            <v>16.03</v>
          </cell>
        </row>
        <row r="7134">
          <cell r="C7134">
            <v>232356</v>
          </cell>
          <cell r="I7134">
            <v>16.03</v>
          </cell>
        </row>
        <row r="7135">
          <cell r="C7135">
            <v>232357</v>
          </cell>
          <cell r="I7135">
            <v>185.18</v>
          </cell>
        </row>
        <row r="7136">
          <cell r="C7136">
            <v>232357</v>
          </cell>
          <cell r="I7136">
            <v>185.18</v>
          </cell>
        </row>
        <row r="7137">
          <cell r="C7137">
            <v>232452</v>
          </cell>
          <cell r="I7137">
            <v>10.51</v>
          </cell>
        </row>
        <row r="7138">
          <cell r="C7138">
            <v>232452</v>
          </cell>
          <cell r="I7138">
            <v>10.51</v>
          </cell>
        </row>
        <row r="7139">
          <cell r="C7139">
            <v>232453</v>
          </cell>
          <cell r="I7139">
            <v>13.14</v>
          </cell>
        </row>
        <row r="7140">
          <cell r="C7140">
            <v>232453</v>
          </cell>
          <cell r="I7140">
            <v>13.14</v>
          </cell>
        </row>
        <row r="7141">
          <cell r="C7141">
            <v>232454</v>
          </cell>
          <cell r="I7141">
            <v>16.260000000000002</v>
          </cell>
        </row>
        <row r="7142">
          <cell r="C7142">
            <v>232454</v>
          </cell>
          <cell r="I7142">
            <v>16.260000000000002</v>
          </cell>
        </row>
        <row r="7143">
          <cell r="C7143">
            <v>232456</v>
          </cell>
          <cell r="I7143">
            <v>187.89</v>
          </cell>
        </row>
        <row r="7144">
          <cell r="C7144">
            <v>232456</v>
          </cell>
          <cell r="I7144">
            <v>187.89</v>
          </cell>
        </row>
        <row r="7145">
          <cell r="C7145">
            <v>232457</v>
          </cell>
          <cell r="I7145">
            <v>1</v>
          </cell>
        </row>
        <row r="7146">
          <cell r="C7146">
            <v>232458</v>
          </cell>
          <cell r="I7146">
            <v>188.55</v>
          </cell>
        </row>
        <row r="7147">
          <cell r="C7147">
            <v>232458</v>
          </cell>
          <cell r="I7147">
            <v>188.55</v>
          </cell>
        </row>
        <row r="7148">
          <cell r="C7148">
            <v>232466</v>
          </cell>
          <cell r="I7148">
            <v>10.16</v>
          </cell>
        </row>
        <row r="7149">
          <cell r="C7149">
            <v>232466</v>
          </cell>
          <cell r="I7149">
            <v>10.16</v>
          </cell>
        </row>
        <row r="7150">
          <cell r="C7150">
            <v>232480</v>
          </cell>
          <cell r="I7150">
            <v>12.65</v>
          </cell>
        </row>
        <row r="7151">
          <cell r="C7151">
            <v>232480</v>
          </cell>
          <cell r="I7151">
            <v>12.65</v>
          </cell>
        </row>
        <row r="7152">
          <cell r="C7152">
            <v>232488</v>
          </cell>
          <cell r="I7152">
            <v>848.6</v>
          </cell>
        </row>
        <row r="7153">
          <cell r="C7153">
            <v>232488</v>
          </cell>
          <cell r="I7153">
            <v>848.6</v>
          </cell>
        </row>
        <row r="7154">
          <cell r="C7154">
            <v>232489</v>
          </cell>
          <cell r="I7154">
            <v>868.5</v>
          </cell>
        </row>
        <row r="7155">
          <cell r="C7155">
            <v>232489</v>
          </cell>
          <cell r="I7155">
            <v>868.5</v>
          </cell>
        </row>
        <row r="7156">
          <cell r="C7156">
            <v>232489</v>
          </cell>
          <cell r="I7156">
            <v>868.5</v>
          </cell>
        </row>
        <row r="7157">
          <cell r="C7157">
            <v>232735</v>
          </cell>
          <cell r="I7157">
            <v>1</v>
          </cell>
        </row>
        <row r="7158">
          <cell r="C7158">
            <v>232741</v>
          </cell>
          <cell r="I7158">
            <v>1</v>
          </cell>
        </row>
        <row r="7159">
          <cell r="C7159">
            <v>232743</v>
          </cell>
          <cell r="I7159">
            <v>1</v>
          </cell>
        </row>
        <row r="7160">
          <cell r="C7160">
            <v>232783</v>
          </cell>
          <cell r="I7160">
            <v>870.6</v>
          </cell>
        </row>
        <row r="7161">
          <cell r="C7161">
            <v>232810</v>
          </cell>
          <cell r="I7161">
            <v>1</v>
          </cell>
        </row>
        <row r="7162">
          <cell r="C7162">
            <v>232811</v>
          </cell>
          <cell r="I7162">
            <v>15.3</v>
          </cell>
        </row>
        <row r="7163">
          <cell r="C7163">
            <v>232811</v>
          </cell>
          <cell r="I7163">
            <v>15.3</v>
          </cell>
        </row>
        <row r="7164">
          <cell r="C7164">
            <v>232812</v>
          </cell>
          <cell r="I7164">
            <v>176.82</v>
          </cell>
        </row>
        <row r="7165">
          <cell r="C7165">
            <v>232812</v>
          </cell>
          <cell r="I7165">
            <v>176.82</v>
          </cell>
        </row>
        <row r="7166">
          <cell r="C7166">
            <v>232813</v>
          </cell>
          <cell r="I7166">
            <v>17</v>
          </cell>
        </row>
        <row r="7167">
          <cell r="C7167">
            <v>232813</v>
          </cell>
          <cell r="I7167">
            <v>17</v>
          </cell>
        </row>
        <row r="7168">
          <cell r="C7168">
            <v>232866</v>
          </cell>
          <cell r="I7168">
            <v>1</v>
          </cell>
        </row>
        <row r="7169">
          <cell r="C7169">
            <v>232867</v>
          </cell>
          <cell r="I7169">
            <v>176.51</v>
          </cell>
        </row>
        <row r="7170">
          <cell r="C7170">
            <v>232867</v>
          </cell>
          <cell r="I7170">
            <v>176.51</v>
          </cell>
        </row>
        <row r="7171">
          <cell r="C7171">
            <v>232868</v>
          </cell>
          <cell r="I7171">
            <v>10.18</v>
          </cell>
        </row>
        <row r="7172">
          <cell r="C7172">
            <v>232868</v>
          </cell>
          <cell r="I7172">
            <v>10.18</v>
          </cell>
        </row>
        <row r="7173">
          <cell r="C7173">
            <v>232869</v>
          </cell>
          <cell r="I7173">
            <v>10.18</v>
          </cell>
        </row>
        <row r="7174">
          <cell r="C7174">
            <v>232869</v>
          </cell>
          <cell r="I7174">
            <v>10.18</v>
          </cell>
        </row>
        <row r="7175">
          <cell r="C7175">
            <v>232870</v>
          </cell>
          <cell r="I7175">
            <v>12.73</v>
          </cell>
        </row>
        <row r="7176">
          <cell r="C7176">
            <v>232870</v>
          </cell>
          <cell r="I7176">
            <v>12.73</v>
          </cell>
        </row>
        <row r="7177">
          <cell r="C7177">
            <v>232871</v>
          </cell>
          <cell r="I7177">
            <v>848.6</v>
          </cell>
        </row>
        <row r="7178">
          <cell r="C7178">
            <v>232871</v>
          </cell>
          <cell r="I7178">
            <v>848.6</v>
          </cell>
        </row>
        <row r="7179">
          <cell r="C7179">
            <v>232887</v>
          </cell>
          <cell r="I7179">
            <v>1</v>
          </cell>
        </row>
        <row r="7180">
          <cell r="C7180">
            <v>232895</v>
          </cell>
          <cell r="I7180">
            <v>182.73</v>
          </cell>
        </row>
        <row r="7181">
          <cell r="C7181">
            <v>232895</v>
          </cell>
          <cell r="I7181">
            <v>182.73</v>
          </cell>
        </row>
        <row r="7182">
          <cell r="C7182">
            <v>232896</v>
          </cell>
          <cell r="I7182">
            <v>17.57</v>
          </cell>
        </row>
        <row r="7183">
          <cell r="C7183">
            <v>232896</v>
          </cell>
          <cell r="I7183">
            <v>17.57</v>
          </cell>
        </row>
        <row r="7184">
          <cell r="C7184">
            <v>232916</v>
          </cell>
          <cell r="I7184">
            <v>1</v>
          </cell>
        </row>
        <row r="7185">
          <cell r="C7185">
            <v>232951</v>
          </cell>
          <cell r="I7185">
            <v>865</v>
          </cell>
        </row>
        <row r="7186">
          <cell r="C7186">
            <v>232951</v>
          </cell>
          <cell r="I7186">
            <v>865</v>
          </cell>
        </row>
        <row r="7187">
          <cell r="C7187">
            <v>232971</v>
          </cell>
          <cell r="I7187">
            <v>1</v>
          </cell>
        </row>
        <row r="7188">
          <cell r="C7188">
            <v>232972</v>
          </cell>
          <cell r="I7188">
            <v>1</v>
          </cell>
        </row>
        <row r="7189">
          <cell r="C7189">
            <v>233005</v>
          </cell>
          <cell r="I7189">
            <v>1</v>
          </cell>
        </row>
        <row r="7190">
          <cell r="C7190">
            <v>233006</v>
          </cell>
          <cell r="I7190">
            <v>894.8</v>
          </cell>
        </row>
        <row r="7191">
          <cell r="C7191">
            <v>233006</v>
          </cell>
          <cell r="I7191">
            <v>894.8</v>
          </cell>
        </row>
        <row r="7192">
          <cell r="C7192">
            <v>233006</v>
          </cell>
          <cell r="I7192">
            <v>894.8</v>
          </cell>
        </row>
        <row r="7193">
          <cell r="C7193">
            <v>233022</v>
          </cell>
          <cell r="I7193">
            <v>17.22</v>
          </cell>
        </row>
        <row r="7194">
          <cell r="C7194">
            <v>233022</v>
          </cell>
          <cell r="I7194">
            <v>17.22</v>
          </cell>
        </row>
        <row r="7195">
          <cell r="C7195">
            <v>233063</v>
          </cell>
          <cell r="I7195">
            <v>1</v>
          </cell>
        </row>
        <row r="7196">
          <cell r="C7196">
            <v>233085</v>
          </cell>
          <cell r="I7196">
            <v>1</v>
          </cell>
        </row>
        <row r="7197">
          <cell r="C7197">
            <v>233086</v>
          </cell>
          <cell r="I7197">
            <v>176.72</v>
          </cell>
        </row>
        <row r="7198">
          <cell r="C7198">
            <v>233086</v>
          </cell>
          <cell r="I7198">
            <v>176.72</v>
          </cell>
        </row>
        <row r="7199">
          <cell r="C7199">
            <v>233088</v>
          </cell>
          <cell r="I7199">
            <v>10.199999999999999</v>
          </cell>
        </row>
        <row r="7200">
          <cell r="C7200">
            <v>233088</v>
          </cell>
          <cell r="I7200">
            <v>10.199999999999999</v>
          </cell>
        </row>
        <row r="7201">
          <cell r="C7201">
            <v>233089</v>
          </cell>
          <cell r="I7201">
            <v>10.199999999999999</v>
          </cell>
        </row>
        <row r="7202">
          <cell r="C7202">
            <v>233089</v>
          </cell>
          <cell r="I7202">
            <v>10.199999999999999</v>
          </cell>
        </row>
        <row r="7203">
          <cell r="C7203">
            <v>233101</v>
          </cell>
          <cell r="I7203">
            <v>12.74</v>
          </cell>
        </row>
        <row r="7204">
          <cell r="C7204">
            <v>233101</v>
          </cell>
          <cell r="I7204">
            <v>12.74</v>
          </cell>
        </row>
        <row r="7205">
          <cell r="C7205">
            <v>233142</v>
          </cell>
          <cell r="I7205">
            <v>1</v>
          </cell>
        </row>
        <row r="7206">
          <cell r="C7206">
            <v>233143</v>
          </cell>
          <cell r="I7206">
            <v>1</v>
          </cell>
        </row>
        <row r="7207">
          <cell r="C7207">
            <v>233144</v>
          </cell>
          <cell r="I7207">
            <v>1</v>
          </cell>
        </row>
        <row r="7208">
          <cell r="C7208">
            <v>233145</v>
          </cell>
          <cell r="I7208">
            <v>1</v>
          </cell>
        </row>
        <row r="7209">
          <cell r="C7209">
            <v>233146</v>
          </cell>
          <cell r="I7209">
            <v>176.65</v>
          </cell>
        </row>
        <row r="7210">
          <cell r="C7210">
            <v>233147</v>
          </cell>
          <cell r="I7210">
            <v>181.54</v>
          </cell>
        </row>
        <row r="7211">
          <cell r="C7211">
            <v>233153</v>
          </cell>
          <cell r="I7211">
            <v>10.38</v>
          </cell>
        </row>
        <row r="7212">
          <cell r="C7212">
            <v>233153</v>
          </cell>
          <cell r="I7212">
            <v>10.38</v>
          </cell>
        </row>
        <row r="7213">
          <cell r="C7213">
            <v>233154</v>
          </cell>
          <cell r="I7213">
            <v>8.3000000000000007</v>
          </cell>
        </row>
        <row r="7214">
          <cell r="C7214">
            <v>233154</v>
          </cell>
          <cell r="I7214">
            <v>8.3000000000000007</v>
          </cell>
        </row>
        <row r="7215">
          <cell r="C7215">
            <v>233222</v>
          </cell>
          <cell r="I7215">
            <v>835</v>
          </cell>
        </row>
        <row r="7216">
          <cell r="C7216">
            <v>233222</v>
          </cell>
          <cell r="I7216">
            <v>835</v>
          </cell>
        </row>
        <row r="7217">
          <cell r="C7217">
            <v>233294</v>
          </cell>
          <cell r="I7217">
            <v>22.38</v>
          </cell>
        </row>
        <row r="7218">
          <cell r="C7218">
            <v>233326</v>
          </cell>
          <cell r="I7218">
            <v>17.05</v>
          </cell>
        </row>
        <row r="7219">
          <cell r="C7219">
            <v>233326</v>
          </cell>
          <cell r="I7219">
            <v>17.05</v>
          </cell>
        </row>
        <row r="7220">
          <cell r="C7220">
            <v>233327</v>
          </cell>
          <cell r="I7220">
            <v>17.36</v>
          </cell>
        </row>
        <row r="7221">
          <cell r="C7221">
            <v>233327</v>
          </cell>
          <cell r="I7221">
            <v>17.36</v>
          </cell>
        </row>
        <row r="7222">
          <cell r="C7222">
            <v>233405</v>
          </cell>
          <cell r="I7222">
            <v>1</v>
          </cell>
        </row>
        <row r="7223">
          <cell r="C7223">
            <v>233411</v>
          </cell>
          <cell r="I7223">
            <v>13.23</v>
          </cell>
        </row>
        <row r="7224">
          <cell r="C7224">
            <v>233411</v>
          </cell>
          <cell r="I7224">
            <v>13.23</v>
          </cell>
        </row>
        <row r="7225">
          <cell r="C7225">
            <v>233413</v>
          </cell>
          <cell r="I7225">
            <v>10.24</v>
          </cell>
        </row>
        <row r="7226">
          <cell r="C7226">
            <v>233413</v>
          </cell>
          <cell r="I7226">
            <v>10.24</v>
          </cell>
        </row>
        <row r="7227">
          <cell r="C7227">
            <v>233445</v>
          </cell>
          <cell r="I7227">
            <v>176.26</v>
          </cell>
        </row>
        <row r="7228">
          <cell r="C7228">
            <v>233445</v>
          </cell>
          <cell r="I7228">
            <v>176.26</v>
          </cell>
        </row>
        <row r="7229">
          <cell r="C7229">
            <v>233454</v>
          </cell>
          <cell r="I7229">
            <v>1</v>
          </cell>
        </row>
        <row r="7230">
          <cell r="C7230">
            <v>309016</v>
          </cell>
          <cell r="I7230">
            <v>1</v>
          </cell>
        </row>
        <row r="7231">
          <cell r="C7231">
            <v>309027</v>
          </cell>
          <cell r="I7231">
            <v>1</v>
          </cell>
        </row>
        <row r="7232">
          <cell r="C7232">
            <v>309028</v>
          </cell>
          <cell r="I7232">
            <v>1</v>
          </cell>
        </row>
        <row r="7233">
          <cell r="C7233">
            <v>309113</v>
          </cell>
          <cell r="I7233">
            <v>1</v>
          </cell>
        </row>
        <row r="7234">
          <cell r="C7234">
            <v>309115</v>
          </cell>
          <cell r="I7234">
            <v>1</v>
          </cell>
        </row>
        <row r="7235">
          <cell r="C7235">
            <v>309142</v>
          </cell>
          <cell r="I7235">
            <v>1</v>
          </cell>
        </row>
        <row r="7236">
          <cell r="C7236">
            <v>309173</v>
          </cell>
          <cell r="I7236">
            <v>1</v>
          </cell>
        </row>
        <row r="7237">
          <cell r="C7237">
            <v>309183</v>
          </cell>
          <cell r="I7237">
            <v>1</v>
          </cell>
        </row>
        <row r="7238">
          <cell r="C7238">
            <v>309204</v>
          </cell>
          <cell r="I7238">
            <v>1</v>
          </cell>
        </row>
        <row r="7239">
          <cell r="C7239">
            <v>309495</v>
          </cell>
          <cell r="I7239">
            <v>1</v>
          </cell>
        </row>
        <row r="7240">
          <cell r="C7240">
            <v>309501</v>
          </cell>
          <cell r="I7240">
            <v>1</v>
          </cell>
        </row>
        <row r="7241">
          <cell r="C7241">
            <v>309502</v>
          </cell>
          <cell r="I7241">
            <v>1</v>
          </cell>
        </row>
        <row r="7242">
          <cell r="C7242">
            <v>309503</v>
          </cell>
          <cell r="I7242">
            <v>1</v>
          </cell>
        </row>
        <row r="7243">
          <cell r="C7243">
            <v>309504</v>
          </cell>
          <cell r="I7243">
            <v>1</v>
          </cell>
        </row>
        <row r="7244">
          <cell r="C7244">
            <v>309505</v>
          </cell>
          <cell r="I7244">
            <v>1</v>
          </cell>
        </row>
        <row r="7245">
          <cell r="C7245">
            <v>309531</v>
          </cell>
          <cell r="I7245">
            <v>1</v>
          </cell>
        </row>
        <row r="7246">
          <cell r="C7246">
            <v>310153</v>
          </cell>
          <cell r="I7246">
            <v>1</v>
          </cell>
        </row>
        <row r="7247">
          <cell r="C7247">
            <v>310175</v>
          </cell>
          <cell r="I7247">
            <v>1</v>
          </cell>
        </row>
        <row r="7248">
          <cell r="C7248">
            <v>310180</v>
          </cell>
          <cell r="I7248">
            <v>1</v>
          </cell>
        </row>
        <row r="7249">
          <cell r="C7249">
            <v>310181</v>
          </cell>
          <cell r="I7249">
            <v>1</v>
          </cell>
        </row>
        <row r="7250">
          <cell r="C7250">
            <v>310182</v>
          </cell>
          <cell r="I7250">
            <v>1</v>
          </cell>
        </row>
        <row r="7251">
          <cell r="C7251">
            <v>310183</v>
          </cell>
          <cell r="I7251">
            <v>1</v>
          </cell>
        </row>
        <row r="7252">
          <cell r="C7252">
            <v>310316</v>
          </cell>
          <cell r="I7252">
            <v>1</v>
          </cell>
        </row>
        <row r="7253">
          <cell r="C7253">
            <v>310329</v>
          </cell>
          <cell r="I7253">
            <v>1</v>
          </cell>
        </row>
        <row r="7254">
          <cell r="C7254">
            <v>310515</v>
          </cell>
          <cell r="I7254">
            <v>1</v>
          </cell>
        </row>
        <row r="7255">
          <cell r="C7255">
            <v>310782</v>
          </cell>
          <cell r="I7255">
            <v>1</v>
          </cell>
        </row>
        <row r="7256">
          <cell r="C7256">
            <v>310797</v>
          </cell>
          <cell r="I7256">
            <v>1</v>
          </cell>
        </row>
        <row r="7257">
          <cell r="C7257">
            <v>311229</v>
          </cell>
          <cell r="I7257">
            <v>1</v>
          </cell>
        </row>
        <row r="7258">
          <cell r="C7258">
            <v>311320</v>
          </cell>
          <cell r="I7258">
            <v>1</v>
          </cell>
        </row>
        <row r="7259">
          <cell r="C7259">
            <v>312075</v>
          </cell>
          <cell r="I7259">
            <v>1</v>
          </cell>
        </row>
        <row r="7260">
          <cell r="C7260">
            <v>312077</v>
          </cell>
          <cell r="I7260">
            <v>1</v>
          </cell>
        </row>
        <row r="7261">
          <cell r="C7261">
            <v>312099</v>
          </cell>
          <cell r="I7261">
            <v>1</v>
          </cell>
        </row>
        <row r="7262">
          <cell r="C7262">
            <v>312432</v>
          </cell>
          <cell r="I7262">
            <v>1</v>
          </cell>
        </row>
        <row r="7263">
          <cell r="C7263">
            <v>312568</v>
          </cell>
          <cell r="I7263">
            <v>1</v>
          </cell>
        </row>
        <row r="7264">
          <cell r="C7264">
            <v>312574</v>
          </cell>
          <cell r="I7264">
            <v>1</v>
          </cell>
        </row>
        <row r="7265">
          <cell r="C7265">
            <v>312590</v>
          </cell>
          <cell r="I7265">
            <v>1</v>
          </cell>
        </row>
        <row r="7266">
          <cell r="C7266">
            <v>312595</v>
          </cell>
          <cell r="I7266">
            <v>1</v>
          </cell>
        </row>
        <row r="7267">
          <cell r="C7267">
            <v>312598</v>
          </cell>
          <cell r="I7267">
            <v>1</v>
          </cell>
        </row>
        <row r="7268">
          <cell r="C7268">
            <v>312599</v>
          </cell>
          <cell r="I7268">
            <v>1</v>
          </cell>
        </row>
        <row r="7269">
          <cell r="C7269">
            <v>312604</v>
          </cell>
          <cell r="I7269">
            <v>1</v>
          </cell>
        </row>
        <row r="7270">
          <cell r="C7270">
            <v>312605</v>
          </cell>
          <cell r="I7270">
            <v>1</v>
          </cell>
        </row>
        <row r="7271">
          <cell r="C7271">
            <v>312606</v>
          </cell>
          <cell r="I7271">
            <v>1</v>
          </cell>
        </row>
        <row r="7272">
          <cell r="C7272">
            <v>312607</v>
          </cell>
          <cell r="I7272">
            <v>1</v>
          </cell>
        </row>
        <row r="7273">
          <cell r="C7273">
            <v>312608</v>
          </cell>
          <cell r="I7273">
            <v>1</v>
          </cell>
        </row>
        <row r="7274">
          <cell r="C7274">
            <v>312609</v>
          </cell>
          <cell r="I7274">
            <v>1</v>
          </cell>
        </row>
        <row r="7275">
          <cell r="C7275">
            <v>312610</v>
          </cell>
          <cell r="I7275">
            <v>1</v>
          </cell>
        </row>
        <row r="7276">
          <cell r="C7276">
            <v>312611</v>
          </cell>
          <cell r="I7276">
            <v>1</v>
          </cell>
        </row>
        <row r="7277">
          <cell r="C7277">
            <v>312612</v>
          </cell>
          <cell r="I7277">
            <v>1</v>
          </cell>
        </row>
        <row r="7278">
          <cell r="C7278">
            <v>312613</v>
          </cell>
          <cell r="I7278">
            <v>1</v>
          </cell>
        </row>
        <row r="7279">
          <cell r="C7279">
            <v>312614</v>
          </cell>
          <cell r="I7279">
            <v>1</v>
          </cell>
        </row>
        <row r="7280">
          <cell r="C7280">
            <v>312615</v>
          </cell>
          <cell r="I7280">
            <v>1</v>
          </cell>
        </row>
        <row r="7281">
          <cell r="C7281">
            <v>312616</v>
          </cell>
          <cell r="I7281">
            <v>1</v>
          </cell>
        </row>
        <row r="7282">
          <cell r="C7282">
            <v>312617</v>
          </cell>
          <cell r="I7282">
            <v>1</v>
          </cell>
        </row>
        <row r="7283">
          <cell r="C7283">
            <v>312637</v>
          </cell>
          <cell r="I7283">
            <v>1</v>
          </cell>
        </row>
        <row r="7284">
          <cell r="C7284">
            <v>312640</v>
          </cell>
          <cell r="I7284">
            <v>1</v>
          </cell>
        </row>
        <row r="7285">
          <cell r="C7285">
            <v>312642</v>
          </cell>
          <cell r="I7285">
            <v>1</v>
          </cell>
        </row>
        <row r="7286">
          <cell r="C7286">
            <v>312643</v>
          </cell>
          <cell r="I7286">
            <v>1</v>
          </cell>
        </row>
        <row r="7287">
          <cell r="C7287">
            <v>312644</v>
          </cell>
          <cell r="I7287">
            <v>1</v>
          </cell>
        </row>
        <row r="7288">
          <cell r="C7288">
            <v>312728</v>
          </cell>
          <cell r="I7288">
            <v>1</v>
          </cell>
        </row>
        <row r="7289">
          <cell r="C7289">
            <v>312749</v>
          </cell>
          <cell r="I7289">
            <v>1</v>
          </cell>
        </row>
        <row r="7290">
          <cell r="C7290">
            <v>312754</v>
          </cell>
          <cell r="I7290">
            <v>1</v>
          </cell>
        </row>
        <row r="7291">
          <cell r="C7291">
            <v>312754</v>
          </cell>
          <cell r="I7291">
            <v>1</v>
          </cell>
        </row>
        <row r="7292">
          <cell r="C7292">
            <v>312772</v>
          </cell>
          <cell r="I7292">
            <v>1</v>
          </cell>
        </row>
        <row r="7293">
          <cell r="C7293">
            <v>313015</v>
          </cell>
          <cell r="I7293">
            <v>1</v>
          </cell>
        </row>
        <row r="7294">
          <cell r="C7294">
            <v>313344</v>
          </cell>
          <cell r="I7294">
            <v>1</v>
          </cell>
        </row>
        <row r="7295">
          <cell r="C7295">
            <v>313439</v>
          </cell>
          <cell r="I7295">
            <v>1</v>
          </cell>
        </row>
        <row r="7296">
          <cell r="C7296">
            <v>313450</v>
          </cell>
          <cell r="I7296">
            <v>1</v>
          </cell>
        </row>
        <row r="7297">
          <cell r="C7297">
            <v>313504</v>
          </cell>
          <cell r="I7297">
            <v>1</v>
          </cell>
        </row>
        <row r="7298">
          <cell r="C7298">
            <v>313505</v>
          </cell>
          <cell r="I7298">
            <v>1</v>
          </cell>
        </row>
        <row r="7299">
          <cell r="C7299">
            <v>313535</v>
          </cell>
          <cell r="I7299">
            <v>1</v>
          </cell>
        </row>
        <row r="7300">
          <cell r="C7300">
            <v>313963</v>
          </cell>
          <cell r="I7300">
            <v>1</v>
          </cell>
        </row>
        <row r="7301">
          <cell r="C7301">
            <v>314006</v>
          </cell>
          <cell r="I7301">
            <v>1</v>
          </cell>
        </row>
        <row r="7302">
          <cell r="C7302">
            <v>314007</v>
          </cell>
          <cell r="I7302">
            <v>1</v>
          </cell>
        </row>
        <row r="7303">
          <cell r="C7303">
            <v>314010</v>
          </cell>
          <cell r="I7303">
            <v>1</v>
          </cell>
        </row>
        <row r="7304">
          <cell r="C7304">
            <v>314079</v>
          </cell>
          <cell r="I7304">
            <v>1</v>
          </cell>
        </row>
        <row r="7305">
          <cell r="C7305">
            <v>314102</v>
          </cell>
          <cell r="I7305">
            <v>1</v>
          </cell>
        </row>
        <row r="7306">
          <cell r="C7306">
            <v>314107</v>
          </cell>
          <cell r="I7306">
            <v>1</v>
          </cell>
        </row>
        <row r="7307">
          <cell r="C7307">
            <v>314110</v>
          </cell>
          <cell r="I7307">
            <v>1</v>
          </cell>
        </row>
        <row r="7308">
          <cell r="C7308">
            <v>314217</v>
          </cell>
          <cell r="I7308">
            <v>1</v>
          </cell>
        </row>
        <row r="7309">
          <cell r="C7309">
            <v>314280</v>
          </cell>
          <cell r="I7309">
            <v>1</v>
          </cell>
        </row>
        <row r="7310">
          <cell r="C7310">
            <v>314281</v>
          </cell>
          <cell r="I7310">
            <v>1</v>
          </cell>
        </row>
        <row r="7311">
          <cell r="C7311">
            <v>314282</v>
          </cell>
          <cell r="I7311">
            <v>1</v>
          </cell>
        </row>
        <row r="7312">
          <cell r="C7312">
            <v>314282</v>
          </cell>
          <cell r="I7312">
            <v>1</v>
          </cell>
        </row>
        <row r="7313">
          <cell r="C7313">
            <v>314283</v>
          </cell>
          <cell r="I7313">
            <v>1</v>
          </cell>
        </row>
        <row r="7314">
          <cell r="C7314">
            <v>314290</v>
          </cell>
          <cell r="I7314">
            <v>1</v>
          </cell>
        </row>
        <row r="7315">
          <cell r="C7315">
            <v>314291</v>
          </cell>
          <cell r="I7315">
            <v>1</v>
          </cell>
        </row>
        <row r="7316">
          <cell r="C7316">
            <v>314325</v>
          </cell>
          <cell r="I7316">
            <v>1</v>
          </cell>
        </row>
        <row r="7317">
          <cell r="C7317">
            <v>314326</v>
          </cell>
          <cell r="I7317">
            <v>1</v>
          </cell>
        </row>
        <row r="7318">
          <cell r="C7318">
            <v>314405</v>
          </cell>
          <cell r="I7318">
            <v>1</v>
          </cell>
        </row>
        <row r="7319">
          <cell r="C7319">
            <v>314410</v>
          </cell>
          <cell r="I7319">
            <v>1</v>
          </cell>
        </row>
        <row r="7320">
          <cell r="C7320">
            <v>314483</v>
          </cell>
          <cell r="I7320">
            <v>1</v>
          </cell>
        </row>
        <row r="7321">
          <cell r="C7321">
            <v>314540</v>
          </cell>
          <cell r="I7321">
            <v>1</v>
          </cell>
        </row>
        <row r="7322">
          <cell r="C7322">
            <v>314574</v>
          </cell>
          <cell r="I7322">
            <v>1</v>
          </cell>
        </row>
        <row r="7323">
          <cell r="C7323">
            <v>314585</v>
          </cell>
          <cell r="I7323">
            <v>1</v>
          </cell>
        </row>
        <row r="7324">
          <cell r="C7324">
            <v>314698</v>
          </cell>
          <cell r="I7324">
            <v>1</v>
          </cell>
        </row>
        <row r="7325">
          <cell r="C7325">
            <v>314698</v>
          </cell>
          <cell r="I7325">
            <v>1</v>
          </cell>
        </row>
        <row r="7326">
          <cell r="C7326">
            <v>314699</v>
          </cell>
          <cell r="I7326">
            <v>1</v>
          </cell>
        </row>
        <row r="7327">
          <cell r="C7327">
            <v>314856</v>
          </cell>
          <cell r="I7327">
            <v>1</v>
          </cell>
        </row>
        <row r="7328">
          <cell r="C7328">
            <v>314857</v>
          </cell>
          <cell r="I7328">
            <v>1</v>
          </cell>
        </row>
        <row r="7329">
          <cell r="C7329">
            <v>314857</v>
          </cell>
          <cell r="I7329">
            <v>1</v>
          </cell>
        </row>
        <row r="7330">
          <cell r="C7330">
            <v>314969</v>
          </cell>
          <cell r="I7330">
            <v>1</v>
          </cell>
        </row>
        <row r="7331">
          <cell r="C7331">
            <v>314979</v>
          </cell>
          <cell r="I7331">
            <v>1</v>
          </cell>
        </row>
        <row r="7332">
          <cell r="C7332">
            <v>314981</v>
          </cell>
          <cell r="I7332">
            <v>1</v>
          </cell>
        </row>
        <row r="7333">
          <cell r="C7333">
            <v>315006</v>
          </cell>
          <cell r="I7333">
            <v>1</v>
          </cell>
        </row>
        <row r="7334">
          <cell r="C7334">
            <v>315020</v>
          </cell>
          <cell r="I7334">
            <v>1</v>
          </cell>
        </row>
        <row r="7335">
          <cell r="C7335">
            <v>315024</v>
          </cell>
          <cell r="I7335">
            <v>1</v>
          </cell>
        </row>
        <row r="7336">
          <cell r="C7336">
            <v>315075</v>
          </cell>
          <cell r="I7336">
            <v>1</v>
          </cell>
        </row>
        <row r="7337">
          <cell r="C7337">
            <v>500026</v>
          </cell>
          <cell r="I7337">
            <v>1</v>
          </cell>
        </row>
        <row r="7338">
          <cell r="C7338">
            <v>500036</v>
          </cell>
          <cell r="I7338">
            <v>1</v>
          </cell>
        </row>
        <row r="7339">
          <cell r="C7339">
            <v>500274</v>
          </cell>
          <cell r="I7339">
            <v>1</v>
          </cell>
        </row>
        <row r="7340">
          <cell r="C7340">
            <v>500475</v>
          </cell>
          <cell r="I7340">
            <v>1</v>
          </cell>
        </row>
        <row r="7341">
          <cell r="C7341">
            <v>500601</v>
          </cell>
          <cell r="I7341">
            <v>1</v>
          </cell>
        </row>
        <row r="7342">
          <cell r="C7342">
            <v>500823</v>
          </cell>
          <cell r="I7342">
            <v>1</v>
          </cell>
        </row>
        <row r="7343">
          <cell r="C7343">
            <v>502011</v>
          </cell>
          <cell r="I7343">
            <v>1</v>
          </cell>
        </row>
        <row r="7344">
          <cell r="C7344">
            <v>502201</v>
          </cell>
          <cell r="I7344">
            <v>1</v>
          </cell>
        </row>
        <row r="7345">
          <cell r="C7345">
            <v>502202</v>
          </cell>
          <cell r="I7345">
            <v>1</v>
          </cell>
        </row>
        <row r="7346">
          <cell r="C7346">
            <v>502535</v>
          </cell>
          <cell r="I7346">
            <v>1</v>
          </cell>
        </row>
        <row r="7347">
          <cell r="C7347">
            <v>502558</v>
          </cell>
          <cell r="I7347">
            <v>1</v>
          </cell>
        </row>
        <row r="7348">
          <cell r="C7348">
            <v>502559</v>
          </cell>
          <cell r="I7348">
            <v>1</v>
          </cell>
        </row>
        <row r="7349">
          <cell r="C7349">
            <v>502569</v>
          </cell>
          <cell r="I7349">
            <v>1</v>
          </cell>
        </row>
        <row r="7350">
          <cell r="C7350">
            <v>502572</v>
          </cell>
          <cell r="I7350">
            <v>1</v>
          </cell>
        </row>
        <row r="7351">
          <cell r="C7351">
            <v>502581</v>
          </cell>
          <cell r="I7351">
            <v>1</v>
          </cell>
        </row>
        <row r="7352">
          <cell r="C7352">
            <v>502649</v>
          </cell>
          <cell r="I7352">
            <v>1</v>
          </cell>
        </row>
        <row r="7353">
          <cell r="C7353">
            <v>502652</v>
          </cell>
          <cell r="I7353">
            <v>1</v>
          </cell>
        </row>
        <row r="7354">
          <cell r="C7354">
            <v>502656</v>
          </cell>
          <cell r="I7354">
            <v>1</v>
          </cell>
        </row>
        <row r="7355">
          <cell r="C7355">
            <v>502661</v>
          </cell>
          <cell r="I7355">
            <v>1</v>
          </cell>
        </row>
        <row r="7356">
          <cell r="C7356">
            <v>502679</v>
          </cell>
          <cell r="I7356">
            <v>1</v>
          </cell>
        </row>
        <row r="7357">
          <cell r="C7357">
            <v>502680</v>
          </cell>
          <cell r="I7357">
            <v>1</v>
          </cell>
        </row>
        <row r="7358">
          <cell r="C7358">
            <v>502714</v>
          </cell>
          <cell r="I7358">
            <v>1</v>
          </cell>
        </row>
        <row r="7359">
          <cell r="C7359">
            <v>502715</v>
          </cell>
          <cell r="I7359">
            <v>1</v>
          </cell>
        </row>
        <row r="7360">
          <cell r="C7360">
            <v>502738</v>
          </cell>
          <cell r="I7360">
            <v>1</v>
          </cell>
        </row>
        <row r="7361">
          <cell r="C7361">
            <v>502774</v>
          </cell>
          <cell r="I7361">
            <v>1</v>
          </cell>
        </row>
        <row r="7362">
          <cell r="C7362">
            <v>502775</v>
          </cell>
          <cell r="I7362">
            <v>1</v>
          </cell>
        </row>
        <row r="7363">
          <cell r="C7363">
            <v>502988</v>
          </cell>
          <cell r="I7363">
            <v>1</v>
          </cell>
        </row>
        <row r="7364">
          <cell r="C7364">
            <v>503105</v>
          </cell>
          <cell r="I7364">
            <v>1</v>
          </cell>
        </row>
        <row r="7365">
          <cell r="C7365">
            <v>503131</v>
          </cell>
          <cell r="I7365">
            <v>1</v>
          </cell>
        </row>
        <row r="7366">
          <cell r="C7366">
            <v>503151</v>
          </cell>
          <cell r="I7366">
            <v>1</v>
          </cell>
        </row>
        <row r="7367">
          <cell r="C7367">
            <v>503228</v>
          </cell>
          <cell r="I7367">
            <v>1</v>
          </cell>
        </row>
        <row r="7368">
          <cell r="C7368">
            <v>503296</v>
          </cell>
          <cell r="I7368">
            <v>1</v>
          </cell>
        </row>
        <row r="7369">
          <cell r="C7369">
            <v>503297</v>
          </cell>
          <cell r="I7369">
            <v>1</v>
          </cell>
        </row>
        <row r="7370">
          <cell r="C7370">
            <v>503311</v>
          </cell>
          <cell r="I7370">
            <v>1</v>
          </cell>
        </row>
        <row r="7371">
          <cell r="C7371">
            <v>503314</v>
          </cell>
          <cell r="I7371">
            <v>1</v>
          </cell>
        </row>
        <row r="7372">
          <cell r="C7372">
            <v>503327</v>
          </cell>
          <cell r="I7372">
            <v>1</v>
          </cell>
        </row>
        <row r="7373">
          <cell r="C7373">
            <v>503336</v>
          </cell>
          <cell r="I7373">
            <v>1</v>
          </cell>
        </row>
        <row r="7374">
          <cell r="C7374">
            <v>503388</v>
          </cell>
          <cell r="I7374">
            <v>1</v>
          </cell>
        </row>
        <row r="7375">
          <cell r="C7375">
            <v>503393</v>
          </cell>
          <cell r="I7375">
            <v>1</v>
          </cell>
        </row>
        <row r="7376">
          <cell r="C7376">
            <v>503406</v>
          </cell>
          <cell r="I7376">
            <v>1</v>
          </cell>
        </row>
        <row r="7377">
          <cell r="C7377">
            <v>503413</v>
          </cell>
          <cell r="I7377">
            <v>1</v>
          </cell>
        </row>
        <row r="7378">
          <cell r="C7378">
            <v>503415</v>
          </cell>
          <cell r="I7378">
            <v>1</v>
          </cell>
        </row>
        <row r="7379">
          <cell r="C7379">
            <v>503418</v>
          </cell>
          <cell r="I7379">
            <v>1</v>
          </cell>
        </row>
        <row r="7380">
          <cell r="C7380">
            <v>503419</v>
          </cell>
          <cell r="I7380">
            <v>1</v>
          </cell>
        </row>
        <row r="7381">
          <cell r="C7381">
            <v>503446</v>
          </cell>
          <cell r="I7381">
            <v>1</v>
          </cell>
        </row>
        <row r="7382">
          <cell r="C7382">
            <v>503446</v>
          </cell>
          <cell r="I7382">
            <v>1</v>
          </cell>
        </row>
        <row r="7383">
          <cell r="C7383">
            <v>503466</v>
          </cell>
          <cell r="I7383">
            <v>1</v>
          </cell>
        </row>
        <row r="7384">
          <cell r="C7384">
            <v>503523</v>
          </cell>
          <cell r="I7384">
            <v>1</v>
          </cell>
        </row>
        <row r="7385">
          <cell r="C7385">
            <v>552180</v>
          </cell>
          <cell r="I7385">
            <v>1</v>
          </cell>
        </row>
        <row r="7386">
          <cell r="C7386">
            <v>552180</v>
          </cell>
          <cell r="I7386">
            <v>1</v>
          </cell>
        </row>
        <row r="7387">
          <cell r="C7387">
            <v>552200</v>
          </cell>
          <cell r="I7387">
            <v>1</v>
          </cell>
        </row>
        <row r="7388">
          <cell r="C7388">
            <v>552200</v>
          </cell>
          <cell r="I7388">
            <v>1</v>
          </cell>
        </row>
        <row r="7389">
          <cell r="C7389">
            <v>552230</v>
          </cell>
          <cell r="I7389">
            <v>1</v>
          </cell>
        </row>
        <row r="7390">
          <cell r="C7390">
            <v>552230</v>
          </cell>
          <cell r="I7390">
            <v>1</v>
          </cell>
        </row>
        <row r="7391">
          <cell r="C7391">
            <v>552261</v>
          </cell>
          <cell r="I7391">
            <v>1</v>
          </cell>
        </row>
        <row r="7392">
          <cell r="C7392">
            <v>552262</v>
          </cell>
          <cell r="I7392">
            <v>1</v>
          </cell>
        </row>
        <row r="7393">
          <cell r="C7393">
            <v>552270</v>
          </cell>
          <cell r="I7393">
            <v>1</v>
          </cell>
        </row>
        <row r="7394">
          <cell r="C7394">
            <v>552270</v>
          </cell>
          <cell r="I7394">
            <v>1</v>
          </cell>
        </row>
        <row r="7395">
          <cell r="C7395">
            <v>552321</v>
          </cell>
          <cell r="I7395">
            <v>1</v>
          </cell>
        </row>
        <row r="7396">
          <cell r="C7396">
            <v>552321</v>
          </cell>
          <cell r="I7396">
            <v>1</v>
          </cell>
        </row>
        <row r="7397">
          <cell r="C7397">
            <v>552672</v>
          </cell>
          <cell r="I7397">
            <v>1</v>
          </cell>
        </row>
        <row r="7398">
          <cell r="C7398">
            <v>552672</v>
          </cell>
          <cell r="I7398">
            <v>1</v>
          </cell>
        </row>
        <row r="7399">
          <cell r="C7399">
            <v>552768</v>
          </cell>
          <cell r="I7399">
            <v>1</v>
          </cell>
        </row>
        <row r="7400">
          <cell r="C7400">
            <v>552768</v>
          </cell>
          <cell r="I7400">
            <v>1</v>
          </cell>
        </row>
        <row r="7401">
          <cell r="C7401">
            <v>552769</v>
          </cell>
          <cell r="I7401">
            <v>1</v>
          </cell>
        </row>
        <row r="7402">
          <cell r="C7402">
            <v>552769</v>
          </cell>
          <cell r="I7402">
            <v>1</v>
          </cell>
        </row>
        <row r="7403">
          <cell r="C7403">
            <v>552788</v>
          </cell>
          <cell r="I7403">
            <v>1</v>
          </cell>
        </row>
        <row r="7404">
          <cell r="C7404">
            <v>552788</v>
          </cell>
          <cell r="I7404">
            <v>1</v>
          </cell>
        </row>
        <row r="7405">
          <cell r="C7405">
            <v>552808</v>
          </cell>
          <cell r="I7405">
            <v>1</v>
          </cell>
        </row>
        <row r="7406">
          <cell r="C7406">
            <v>552809</v>
          </cell>
          <cell r="I7406">
            <v>1</v>
          </cell>
        </row>
        <row r="7407">
          <cell r="C7407">
            <v>552810</v>
          </cell>
          <cell r="I7407">
            <v>1</v>
          </cell>
        </row>
        <row r="7408">
          <cell r="C7408">
            <v>552834</v>
          </cell>
          <cell r="I7408">
            <v>1</v>
          </cell>
        </row>
        <row r="7409">
          <cell r="C7409">
            <v>552840</v>
          </cell>
          <cell r="I7409">
            <v>1</v>
          </cell>
        </row>
        <row r="7410">
          <cell r="C7410">
            <v>552890</v>
          </cell>
          <cell r="I7410">
            <v>1</v>
          </cell>
        </row>
        <row r="7411">
          <cell r="C7411">
            <v>552890</v>
          </cell>
          <cell r="I7411">
            <v>1</v>
          </cell>
        </row>
        <row r="7412">
          <cell r="C7412">
            <v>552911</v>
          </cell>
          <cell r="I7412">
            <v>1</v>
          </cell>
        </row>
        <row r="7413">
          <cell r="C7413">
            <v>552911</v>
          </cell>
          <cell r="I7413">
            <v>1</v>
          </cell>
        </row>
        <row r="7414">
          <cell r="C7414">
            <v>553120</v>
          </cell>
          <cell r="I7414">
            <v>1</v>
          </cell>
        </row>
        <row r="7415">
          <cell r="C7415">
            <v>553120</v>
          </cell>
          <cell r="I7415">
            <v>1</v>
          </cell>
        </row>
        <row r="7416">
          <cell r="C7416">
            <v>553156</v>
          </cell>
          <cell r="I7416">
            <v>1</v>
          </cell>
        </row>
        <row r="7417">
          <cell r="C7417">
            <v>553156</v>
          </cell>
          <cell r="I7417">
            <v>1</v>
          </cell>
        </row>
        <row r="7418">
          <cell r="C7418">
            <v>553158</v>
          </cell>
          <cell r="I7418">
            <v>1</v>
          </cell>
        </row>
        <row r="7419">
          <cell r="C7419">
            <v>553158</v>
          </cell>
          <cell r="I7419">
            <v>1</v>
          </cell>
        </row>
        <row r="7420">
          <cell r="C7420">
            <v>553160</v>
          </cell>
          <cell r="I7420">
            <v>1</v>
          </cell>
        </row>
        <row r="7421">
          <cell r="C7421">
            <v>553160</v>
          </cell>
          <cell r="I7421">
            <v>1</v>
          </cell>
        </row>
        <row r="7422">
          <cell r="C7422">
            <v>553184</v>
          </cell>
          <cell r="I7422">
            <v>1</v>
          </cell>
        </row>
        <row r="7423">
          <cell r="C7423">
            <v>553184</v>
          </cell>
          <cell r="I7423">
            <v>1</v>
          </cell>
        </row>
        <row r="7424">
          <cell r="C7424">
            <v>553229</v>
          </cell>
          <cell r="I7424">
            <v>1</v>
          </cell>
        </row>
        <row r="7425">
          <cell r="C7425">
            <v>553229</v>
          </cell>
          <cell r="I7425">
            <v>1</v>
          </cell>
        </row>
        <row r="7426">
          <cell r="C7426">
            <v>553264</v>
          </cell>
          <cell r="I7426">
            <v>1</v>
          </cell>
        </row>
        <row r="7427">
          <cell r="C7427">
            <v>553295</v>
          </cell>
          <cell r="I7427">
            <v>1</v>
          </cell>
        </row>
        <row r="7428">
          <cell r="C7428">
            <v>553295</v>
          </cell>
          <cell r="I7428">
            <v>1</v>
          </cell>
        </row>
        <row r="7429">
          <cell r="C7429">
            <v>553324</v>
          </cell>
          <cell r="I7429">
            <v>1</v>
          </cell>
        </row>
        <row r="7430">
          <cell r="C7430">
            <v>553324</v>
          </cell>
          <cell r="I7430">
            <v>1</v>
          </cell>
        </row>
        <row r="7431">
          <cell r="C7431">
            <v>553332</v>
          </cell>
          <cell r="I7431">
            <v>1</v>
          </cell>
        </row>
        <row r="7432">
          <cell r="C7432">
            <v>600062</v>
          </cell>
          <cell r="I7432">
            <v>1</v>
          </cell>
        </row>
        <row r="7433">
          <cell r="C7433">
            <v>600063</v>
          </cell>
          <cell r="I7433">
            <v>1</v>
          </cell>
        </row>
        <row r="7434">
          <cell r="C7434">
            <v>600063</v>
          </cell>
          <cell r="I7434">
            <v>1</v>
          </cell>
        </row>
        <row r="7435">
          <cell r="C7435">
            <v>600109</v>
          </cell>
          <cell r="I7435">
            <v>1</v>
          </cell>
        </row>
        <row r="7436">
          <cell r="C7436">
            <v>600171</v>
          </cell>
          <cell r="I7436">
            <v>1</v>
          </cell>
        </row>
        <row r="7437">
          <cell r="C7437">
            <v>600174</v>
          </cell>
          <cell r="I7437">
            <v>1</v>
          </cell>
        </row>
        <row r="7438">
          <cell r="C7438">
            <v>600175</v>
          </cell>
          <cell r="I7438">
            <v>1</v>
          </cell>
        </row>
        <row r="7439">
          <cell r="C7439">
            <v>600175</v>
          </cell>
          <cell r="I7439">
            <v>1</v>
          </cell>
        </row>
        <row r="7440">
          <cell r="C7440">
            <v>600179</v>
          </cell>
          <cell r="I7440">
            <v>1</v>
          </cell>
        </row>
        <row r="7441">
          <cell r="C7441">
            <v>600179</v>
          </cell>
          <cell r="I7441">
            <v>1</v>
          </cell>
        </row>
        <row r="7442">
          <cell r="C7442">
            <v>600222</v>
          </cell>
          <cell r="I7442">
            <v>1</v>
          </cell>
        </row>
        <row r="7443">
          <cell r="C7443">
            <v>600222</v>
          </cell>
          <cell r="I7443">
            <v>1</v>
          </cell>
        </row>
        <row r="7444">
          <cell r="C7444">
            <v>600230</v>
          </cell>
          <cell r="I7444">
            <v>1</v>
          </cell>
        </row>
        <row r="7445">
          <cell r="C7445">
            <v>600230</v>
          </cell>
          <cell r="I7445">
            <v>1</v>
          </cell>
        </row>
        <row r="7446">
          <cell r="C7446">
            <v>600246</v>
          </cell>
          <cell r="I7446">
            <v>1</v>
          </cell>
        </row>
        <row r="7447">
          <cell r="C7447">
            <v>600246</v>
          </cell>
          <cell r="I7447">
            <v>1</v>
          </cell>
        </row>
        <row r="7448">
          <cell r="C7448">
            <v>600256</v>
          </cell>
          <cell r="I7448">
            <v>1</v>
          </cell>
        </row>
        <row r="7449">
          <cell r="C7449">
            <v>600256</v>
          </cell>
          <cell r="I7449">
            <v>1</v>
          </cell>
        </row>
        <row r="7450">
          <cell r="C7450">
            <v>600271</v>
          </cell>
          <cell r="I7450">
            <v>1</v>
          </cell>
        </row>
        <row r="7451">
          <cell r="C7451">
            <v>600271</v>
          </cell>
          <cell r="I7451">
            <v>1</v>
          </cell>
        </row>
        <row r="7452">
          <cell r="C7452">
            <v>600273</v>
          </cell>
          <cell r="I7452">
            <v>1</v>
          </cell>
        </row>
        <row r="7453">
          <cell r="C7453">
            <v>600280</v>
          </cell>
          <cell r="I7453">
            <v>1</v>
          </cell>
        </row>
        <row r="7454">
          <cell r="C7454">
            <v>600281</v>
          </cell>
          <cell r="I7454">
            <v>1</v>
          </cell>
        </row>
        <row r="7455">
          <cell r="C7455">
            <v>600281</v>
          </cell>
          <cell r="I7455">
            <v>1</v>
          </cell>
        </row>
        <row r="7456">
          <cell r="C7456">
            <v>600291</v>
          </cell>
          <cell r="I7456">
            <v>1</v>
          </cell>
        </row>
        <row r="7457">
          <cell r="C7457">
            <v>600292</v>
          </cell>
          <cell r="I7457">
            <v>1</v>
          </cell>
        </row>
        <row r="7458">
          <cell r="C7458">
            <v>600292</v>
          </cell>
          <cell r="I7458">
            <v>1</v>
          </cell>
        </row>
        <row r="7459">
          <cell r="C7459">
            <v>600301</v>
          </cell>
          <cell r="I7459">
            <v>1</v>
          </cell>
        </row>
        <row r="7460">
          <cell r="C7460">
            <v>600311</v>
          </cell>
          <cell r="I7460">
            <v>1</v>
          </cell>
        </row>
        <row r="7461">
          <cell r="C7461">
            <v>600352</v>
          </cell>
          <cell r="I7461">
            <v>1</v>
          </cell>
        </row>
        <row r="7462">
          <cell r="C7462">
            <v>600352</v>
          </cell>
          <cell r="I7462">
            <v>1</v>
          </cell>
        </row>
        <row r="7463">
          <cell r="C7463">
            <v>600352</v>
          </cell>
          <cell r="I7463">
            <v>1</v>
          </cell>
        </row>
        <row r="7464">
          <cell r="C7464">
            <v>600412</v>
          </cell>
          <cell r="I7464">
            <v>1</v>
          </cell>
        </row>
        <row r="7465">
          <cell r="C7465">
            <v>600412</v>
          </cell>
          <cell r="I7465">
            <v>1</v>
          </cell>
        </row>
        <row r="7466">
          <cell r="C7466">
            <v>600413</v>
          </cell>
          <cell r="I7466">
            <v>1</v>
          </cell>
        </row>
        <row r="7467">
          <cell r="C7467">
            <v>600428</v>
          </cell>
          <cell r="I7467">
            <v>1</v>
          </cell>
        </row>
        <row r="7468">
          <cell r="C7468">
            <v>600445</v>
          </cell>
          <cell r="I7468">
            <v>1</v>
          </cell>
        </row>
        <row r="7469">
          <cell r="C7469">
            <v>600445</v>
          </cell>
          <cell r="I7469">
            <v>1</v>
          </cell>
        </row>
        <row r="7470">
          <cell r="C7470">
            <v>600456</v>
          </cell>
          <cell r="I7470">
            <v>1</v>
          </cell>
        </row>
        <row r="7471">
          <cell r="C7471">
            <v>600456</v>
          </cell>
          <cell r="I7471">
            <v>1</v>
          </cell>
        </row>
        <row r="7472">
          <cell r="C7472">
            <v>600471</v>
          </cell>
          <cell r="I7472">
            <v>1</v>
          </cell>
        </row>
        <row r="7473">
          <cell r="C7473">
            <v>600476</v>
          </cell>
          <cell r="I7473">
            <v>1</v>
          </cell>
        </row>
        <row r="7474">
          <cell r="C7474">
            <v>600476</v>
          </cell>
          <cell r="I7474">
            <v>1</v>
          </cell>
        </row>
        <row r="7475">
          <cell r="C7475">
            <v>600514</v>
          </cell>
          <cell r="I7475">
            <v>1</v>
          </cell>
        </row>
        <row r="7476">
          <cell r="C7476">
            <v>600514</v>
          </cell>
          <cell r="I7476">
            <v>1</v>
          </cell>
        </row>
        <row r="7477">
          <cell r="C7477">
            <v>600528</v>
          </cell>
          <cell r="I7477">
            <v>1</v>
          </cell>
        </row>
        <row r="7478">
          <cell r="C7478">
            <v>600568</v>
          </cell>
          <cell r="I7478">
            <v>1</v>
          </cell>
        </row>
        <row r="7479">
          <cell r="C7479">
            <v>600592</v>
          </cell>
          <cell r="I7479">
            <v>1</v>
          </cell>
        </row>
        <row r="7480">
          <cell r="C7480">
            <v>600592</v>
          </cell>
          <cell r="I7480">
            <v>1</v>
          </cell>
        </row>
        <row r="7481">
          <cell r="C7481">
            <v>600616</v>
          </cell>
          <cell r="I7481">
            <v>1</v>
          </cell>
        </row>
        <row r="7482">
          <cell r="C7482">
            <v>600620</v>
          </cell>
          <cell r="I7482">
            <v>1</v>
          </cell>
        </row>
        <row r="7483">
          <cell r="C7483">
            <v>600622</v>
          </cell>
          <cell r="I7483">
            <v>1</v>
          </cell>
        </row>
        <row r="7484">
          <cell r="C7484">
            <v>600622</v>
          </cell>
          <cell r="I7484">
            <v>1</v>
          </cell>
        </row>
        <row r="7485">
          <cell r="C7485">
            <v>600675</v>
          </cell>
          <cell r="I7485">
            <v>1</v>
          </cell>
        </row>
        <row r="7486">
          <cell r="C7486">
            <v>600680</v>
          </cell>
          <cell r="I7486">
            <v>1</v>
          </cell>
        </row>
        <row r="7487">
          <cell r="C7487">
            <v>600680</v>
          </cell>
          <cell r="I7487">
            <v>1</v>
          </cell>
        </row>
        <row r="7488">
          <cell r="C7488">
            <v>600702</v>
          </cell>
          <cell r="I7488">
            <v>1</v>
          </cell>
        </row>
        <row r="7489">
          <cell r="C7489">
            <v>600727</v>
          </cell>
          <cell r="I7489">
            <v>1</v>
          </cell>
        </row>
        <row r="7490">
          <cell r="C7490">
            <v>600920</v>
          </cell>
          <cell r="I7490">
            <v>1</v>
          </cell>
        </row>
        <row r="7491">
          <cell r="C7491">
            <v>600931</v>
          </cell>
          <cell r="I7491">
            <v>1</v>
          </cell>
        </row>
        <row r="7492">
          <cell r="C7492">
            <v>600940</v>
          </cell>
          <cell r="I7492">
            <v>1</v>
          </cell>
        </row>
        <row r="7493">
          <cell r="C7493">
            <v>600958</v>
          </cell>
          <cell r="I7493">
            <v>1</v>
          </cell>
        </row>
        <row r="7494">
          <cell r="C7494">
            <v>601016</v>
          </cell>
          <cell r="I7494">
            <v>1</v>
          </cell>
        </row>
        <row r="7495">
          <cell r="C7495">
            <v>601021</v>
          </cell>
          <cell r="I7495">
            <v>1</v>
          </cell>
        </row>
        <row r="7496">
          <cell r="C7496">
            <v>601021</v>
          </cell>
          <cell r="I7496">
            <v>1</v>
          </cell>
        </row>
        <row r="7497">
          <cell r="C7497">
            <v>601205</v>
          </cell>
          <cell r="I7497">
            <v>1</v>
          </cell>
        </row>
        <row r="7498">
          <cell r="C7498">
            <v>601222</v>
          </cell>
          <cell r="I7498">
            <v>1</v>
          </cell>
        </row>
        <row r="7499">
          <cell r="C7499">
            <v>601254</v>
          </cell>
          <cell r="I7499">
            <v>1</v>
          </cell>
        </row>
        <row r="7500">
          <cell r="C7500">
            <v>601277</v>
          </cell>
          <cell r="I7500">
            <v>1</v>
          </cell>
        </row>
        <row r="7501">
          <cell r="C7501">
            <v>601277</v>
          </cell>
          <cell r="I7501">
            <v>1</v>
          </cell>
        </row>
        <row r="7502">
          <cell r="C7502">
            <v>601371</v>
          </cell>
          <cell r="I7502">
            <v>1</v>
          </cell>
        </row>
        <row r="7503">
          <cell r="C7503">
            <v>601452</v>
          </cell>
          <cell r="I7503">
            <v>1</v>
          </cell>
        </row>
        <row r="7504">
          <cell r="C7504">
            <v>601620</v>
          </cell>
          <cell r="I7504">
            <v>1</v>
          </cell>
        </row>
        <row r="7505">
          <cell r="C7505">
            <v>601620</v>
          </cell>
          <cell r="I7505">
            <v>1</v>
          </cell>
        </row>
        <row r="7506">
          <cell r="C7506">
            <v>601661</v>
          </cell>
          <cell r="I7506">
            <v>1</v>
          </cell>
        </row>
        <row r="7507">
          <cell r="C7507">
            <v>601691</v>
          </cell>
          <cell r="I7507">
            <v>1</v>
          </cell>
        </row>
        <row r="7508">
          <cell r="C7508">
            <v>601691</v>
          </cell>
          <cell r="I7508">
            <v>1</v>
          </cell>
        </row>
        <row r="7509">
          <cell r="C7509">
            <v>601790</v>
          </cell>
          <cell r="I7509">
            <v>1</v>
          </cell>
        </row>
        <row r="7510">
          <cell r="C7510">
            <v>602091</v>
          </cell>
          <cell r="I7510">
            <v>1</v>
          </cell>
        </row>
        <row r="7511">
          <cell r="C7511">
            <v>602092</v>
          </cell>
          <cell r="I7511">
            <v>1</v>
          </cell>
        </row>
        <row r="7512">
          <cell r="C7512">
            <v>602092</v>
          </cell>
          <cell r="I7512">
            <v>1</v>
          </cell>
        </row>
        <row r="7513">
          <cell r="C7513">
            <v>602098</v>
          </cell>
          <cell r="I7513">
            <v>1</v>
          </cell>
        </row>
        <row r="7514">
          <cell r="C7514">
            <v>602101</v>
          </cell>
          <cell r="I7514">
            <v>1</v>
          </cell>
        </row>
        <row r="7515">
          <cell r="C7515">
            <v>602120</v>
          </cell>
          <cell r="I7515">
            <v>1</v>
          </cell>
        </row>
        <row r="7516">
          <cell r="C7516">
            <v>602211</v>
          </cell>
          <cell r="I7516">
            <v>1</v>
          </cell>
        </row>
        <row r="7517">
          <cell r="C7517">
            <v>602212</v>
          </cell>
          <cell r="I7517">
            <v>1</v>
          </cell>
        </row>
        <row r="7518">
          <cell r="C7518">
            <v>602233</v>
          </cell>
          <cell r="I7518">
            <v>1</v>
          </cell>
        </row>
        <row r="7519">
          <cell r="C7519">
            <v>602233</v>
          </cell>
          <cell r="I7519">
            <v>1</v>
          </cell>
        </row>
        <row r="7520">
          <cell r="C7520">
            <v>602248</v>
          </cell>
          <cell r="I7520">
            <v>1</v>
          </cell>
        </row>
        <row r="7521">
          <cell r="C7521">
            <v>602248</v>
          </cell>
          <cell r="I7521">
            <v>1</v>
          </cell>
        </row>
        <row r="7522">
          <cell r="C7522">
            <v>602248</v>
          </cell>
          <cell r="I7522">
            <v>1</v>
          </cell>
        </row>
        <row r="7523">
          <cell r="C7523">
            <v>602286</v>
          </cell>
          <cell r="I7523">
            <v>1</v>
          </cell>
        </row>
        <row r="7524">
          <cell r="C7524">
            <v>602326</v>
          </cell>
          <cell r="I7524">
            <v>1</v>
          </cell>
        </row>
        <row r="7525">
          <cell r="C7525">
            <v>602326</v>
          </cell>
          <cell r="I7525">
            <v>1</v>
          </cell>
        </row>
        <row r="7526">
          <cell r="C7526">
            <v>602355</v>
          </cell>
          <cell r="I7526">
            <v>1</v>
          </cell>
        </row>
        <row r="7527">
          <cell r="C7527">
            <v>602444</v>
          </cell>
          <cell r="I7527">
            <v>1</v>
          </cell>
        </row>
        <row r="7528">
          <cell r="C7528">
            <v>602444</v>
          </cell>
          <cell r="I7528">
            <v>1</v>
          </cell>
        </row>
        <row r="7529">
          <cell r="C7529">
            <v>602446</v>
          </cell>
          <cell r="I7529">
            <v>1</v>
          </cell>
        </row>
        <row r="7530">
          <cell r="C7530">
            <v>602457</v>
          </cell>
          <cell r="I7530">
            <v>1</v>
          </cell>
        </row>
        <row r="7531">
          <cell r="C7531">
            <v>602657</v>
          </cell>
          <cell r="I7531">
            <v>1</v>
          </cell>
        </row>
        <row r="7532">
          <cell r="C7532">
            <v>602969</v>
          </cell>
          <cell r="I7532">
            <v>1</v>
          </cell>
        </row>
        <row r="7533">
          <cell r="C7533">
            <v>602969</v>
          </cell>
          <cell r="I7533">
            <v>1</v>
          </cell>
        </row>
        <row r="7534">
          <cell r="C7534">
            <v>602987</v>
          </cell>
          <cell r="I7534">
            <v>1</v>
          </cell>
        </row>
        <row r="7535">
          <cell r="C7535">
            <v>602987</v>
          </cell>
          <cell r="I7535">
            <v>1</v>
          </cell>
        </row>
        <row r="7536">
          <cell r="C7536">
            <v>603011</v>
          </cell>
          <cell r="I7536">
            <v>1</v>
          </cell>
        </row>
        <row r="7537">
          <cell r="C7537">
            <v>603045</v>
          </cell>
          <cell r="I7537">
            <v>1</v>
          </cell>
        </row>
        <row r="7538">
          <cell r="C7538">
            <v>603071</v>
          </cell>
          <cell r="I7538">
            <v>1</v>
          </cell>
        </row>
        <row r="7539">
          <cell r="C7539">
            <v>603080</v>
          </cell>
          <cell r="I7539">
            <v>1</v>
          </cell>
        </row>
        <row r="7540">
          <cell r="C7540">
            <v>603080</v>
          </cell>
          <cell r="I7540">
            <v>1</v>
          </cell>
        </row>
        <row r="7541">
          <cell r="C7541">
            <v>603102</v>
          </cell>
          <cell r="I7541">
            <v>1</v>
          </cell>
        </row>
        <row r="7542">
          <cell r="C7542">
            <v>603153</v>
          </cell>
          <cell r="I7542">
            <v>1</v>
          </cell>
        </row>
        <row r="7543">
          <cell r="C7543">
            <v>603157</v>
          </cell>
          <cell r="I7543">
            <v>1</v>
          </cell>
        </row>
        <row r="7544">
          <cell r="C7544">
            <v>603159</v>
          </cell>
          <cell r="I7544">
            <v>1</v>
          </cell>
        </row>
        <row r="7545">
          <cell r="C7545">
            <v>603340</v>
          </cell>
          <cell r="I7545">
            <v>1</v>
          </cell>
        </row>
        <row r="7546">
          <cell r="C7546">
            <v>603340</v>
          </cell>
          <cell r="I7546">
            <v>1</v>
          </cell>
        </row>
        <row r="7547">
          <cell r="C7547">
            <v>603405</v>
          </cell>
          <cell r="I7547">
            <v>1</v>
          </cell>
        </row>
        <row r="7548">
          <cell r="C7548">
            <v>603405</v>
          </cell>
          <cell r="I7548">
            <v>1</v>
          </cell>
        </row>
        <row r="7549">
          <cell r="C7549">
            <v>603632</v>
          </cell>
          <cell r="I7549">
            <v>1</v>
          </cell>
        </row>
        <row r="7550">
          <cell r="C7550">
            <v>603632</v>
          </cell>
          <cell r="I7550">
            <v>1</v>
          </cell>
        </row>
        <row r="7551">
          <cell r="C7551">
            <v>603673</v>
          </cell>
          <cell r="I7551">
            <v>1</v>
          </cell>
        </row>
        <row r="7552">
          <cell r="C7552">
            <v>603722</v>
          </cell>
          <cell r="I7552">
            <v>1</v>
          </cell>
        </row>
        <row r="7553">
          <cell r="C7553">
            <v>603722</v>
          </cell>
          <cell r="I7553">
            <v>1</v>
          </cell>
        </row>
        <row r="7554">
          <cell r="C7554">
            <v>603860</v>
          </cell>
          <cell r="I7554">
            <v>1</v>
          </cell>
        </row>
        <row r="7555">
          <cell r="C7555">
            <v>604801</v>
          </cell>
          <cell r="I7555">
            <v>1</v>
          </cell>
        </row>
        <row r="7556">
          <cell r="C7556">
            <v>604850</v>
          </cell>
          <cell r="I7556">
            <v>1</v>
          </cell>
        </row>
        <row r="7557">
          <cell r="C7557">
            <v>604850</v>
          </cell>
          <cell r="I7557">
            <v>1</v>
          </cell>
        </row>
        <row r="7558">
          <cell r="C7558">
            <v>605026</v>
          </cell>
          <cell r="I7558">
            <v>1</v>
          </cell>
        </row>
        <row r="7559">
          <cell r="C7559">
            <v>605026</v>
          </cell>
          <cell r="I7559">
            <v>1</v>
          </cell>
        </row>
        <row r="7560">
          <cell r="C7560">
            <v>605140</v>
          </cell>
          <cell r="I7560">
            <v>1</v>
          </cell>
        </row>
        <row r="7561">
          <cell r="C7561">
            <v>605232</v>
          </cell>
          <cell r="I7561">
            <v>1</v>
          </cell>
        </row>
        <row r="7562">
          <cell r="C7562">
            <v>605300</v>
          </cell>
          <cell r="I7562">
            <v>1</v>
          </cell>
        </row>
        <row r="7563">
          <cell r="C7563">
            <v>605300</v>
          </cell>
          <cell r="I7563">
            <v>1</v>
          </cell>
        </row>
        <row r="7564">
          <cell r="C7564">
            <v>605300</v>
          </cell>
          <cell r="I7564">
            <v>1</v>
          </cell>
        </row>
        <row r="7565">
          <cell r="C7565">
            <v>605371</v>
          </cell>
          <cell r="I7565">
            <v>1</v>
          </cell>
        </row>
        <row r="7566">
          <cell r="C7566">
            <v>605372</v>
          </cell>
          <cell r="I7566">
            <v>1</v>
          </cell>
        </row>
        <row r="7567">
          <cell r="C7567">
            <v>605510</v>
          </cell>
          <cell r="I7567">
            <v>1</v>
          </cell>
        </row>
        <row r="7568">
          <cell r="C7568">
            <v>605510</v>
          </cell>
          <cell r="I7568">
            <v>1</v>
          </cell>
        </row>
        <row r="7569">
          <cell r="C7569">
            <v>605510</v>
          </cell>
          <cell r="I7569">
            <v>1</v>
          </cell>
        </row>
        <row r="7570">
          <cell r="C7570">
            <v>605670</v>
          </cell>
          <cell r="I7570">
            <v>1</v>
          </cell>
        </row>
        <row r="7571">
          <cell r="C7571">
            <v>606228</v>
          </cell>
          <cell r="I7571">
            <v>1</v>
          </cell>
        </row>
        <row r="7572">
          <cell r="C7572">
            <v>606228</v>
          </cell>
          <cell r="I7572">
            <v>1</v>
          </cell>
        </row>
        <row r="7573">
          <cell r="C7573">
            <v>606351</v>
          </cell>
          <cell r="I7573">
            <v>1</v>
          </cell>
        </row>
        <row r="7574">
          <cell r="C7574">
            <v>606351</v>
          </cell>
          <cell r="I7574">
            <v>1</v>
          </cell>
        </row>
        <row r="7575">
          <cell r="C7575">
            <v>606410</v>
          </cell>
          <cell r="I7575">
            <v>1</v>
          </cell>
        </row>
        <row r="7576">
          <cell r="C7576">
            <v>606410</v>
          </cell>
          <cell r="I7576">
            <v>1</v>
          </cell>
        </row>
        <row r="7577">
          <cell r="C7577">
            <v>606472</v>
          </cell>
          <cell r="I7577">
            <v>1</v>
          </cell>
        </row>
        <row r="7578">
          <cell r="C7578">
            <v>606790</v>
          </cell>
          <cell r="I7578">
            <v>1</v>
          </cell>
        </row>
        <row r="7579">
          <cell r="C7579">
            <v>606801</v>
          </cell>
          <cell r="I7579">
            <v>1</v>
          </cell>
        </row>
        <row r="7580">
          <cell r="C7580">
            <v>606880</v>
          </cell>
          <cell r="I7580">
            <v>1</v>
          </cell>
        </row>
        <row r="7581">
          <cell r="C7581">
            <v>606890</v>
          </cell>
          <cell r="I7581">
            <v>1</v>
          </cell>
        </row>
        <row r="7582">
          <cell r="C7582">
            <v>606890</v>
          </cell>
          <cell r="I7582">
            <v>1</v>
          </cell>
        </row>
        <row r="7583">
          <cell r="C7583">
            <v>607180</v>
          </cell>
          <cell r="I7583">
            <v>1</v>
          </cell>
        </row>
        <row r="7584">
          <cell r="C7584">
            <v>607180</v>
          </cell>
          <cell r="I7584">
            <v>1</v>
          </cell>
        </row>
        <row r="7585">
          <cell r="C7585">
            <v>608521</v>
          </cell>
          <cell r="I7585">
            <v>1</v>
          </cell>
        </row>
        <row r="7586">
          <cell r="C7586">
            <v>608538</v>
          </cell>
          <cell r="I7586">
            <v>1</v>
          </cell>
        </row>
        <row r="7587">
          <cell r="C7587">
            <v>608647</v>
          </cell>
          <cell r="I7587">
            <v>1</v>
          </cell>
        </row>
        <row r="7588">
          <cell r="C7588">
            <v>608661</v>
          </cell>
          <cell r="I7588">
            <v>1</v>
          </cell>
        </row>
        <row r="7589">
          <cell r="C7589">
            <v>608780</v>
          </cell>
          <cell r="I7589">
            <v>1</v>
          </cell>
        </row>
        <row r="7590">
          <cell r="C7590">
            <v>608991</v>
          </cell>
          <cell r="I7590">
            <v>1</v>
          </cell>
        </row>
        <row r="7591">
          <cell r="C7591">
            <v>608991</v>
          </cell>
          <cell r="I7591">
            <v>1</v>
          </cell>
        </row>
        <row r="7592">
          <cell r="C7592">
            <v>609053</v>
          </cell>
          <cell r="I7592">
            <v>1</v>
          </cell>
        </row>
        <row r="7593">
          <cell r="C7593">
            <v>609101</v>
          </cell>
          <cell r="I7593">
            <v>1</v>
          </cell>
        </row>
        <row r="7594">
          <cell r="C7594">
            <v>609362</v>
          </cell>
          <cell r="I7594">
            <v>1</v>
          </cell>
        </row>
        <row r="7595">
          <cell r="C7595">
            <v>609374</v>
          </cell>
          <cell r="I7595">
            <v>1</v>
          </cell>
        </row>
        <row r="7596">
          <cell r="C7596">
            <v>609413</v>
          </cell>
          <cell r="I7596">
            <v>1</v>
          </cell>
        </row>
        <row r="7597">
          <cell r="C7597">
            <v>609414</v>
          </cell>
          <cell r="I7597">
            <v>1</v>
          </cell>
        </row>
        <row r="7598">
          <cell r="C7598">
            <v>609761</v>
          </cell>
          <cell r="I7598">
            <v>1</v>
          </cell>
        </row>
        <row r="7599">
          <cell r="C7599">
            <v>609761</v>
          </cell>
          <cell r="I7599">
            <v>1</v>
          </cell>
        </row>
        <row r="7600">
          <cell r="C7600">
            <v>609762</v>
          </cell>
          <cell r="I7600">
            <v>1</v>
          </cell>
        </row>
        <row r="7601">
          <cell r="C7601">
            <v>609762</v>
          </cell>
          <cell r="I7601">
            <v>1</v>
          </cell>
        </row>
        <row r="7602">
          <cell r="C7602">
            <v>609771</v>
          </cell>
          <cell r="I7602">
            <v>1</v>
          </cell>
        </row>
        <row r="7603">
          <cell r="C7603">
            <v>609771</v>
          </cell>
          <cell r="I7603">
            <v>1</v>
          </cell>
        </row>
        <row r="7604">
          <cell r="C7604">
            <v>610062</v>
          </cell>
          <cell r="I7604">
            <v>1</v>
          </cell>
        </row>
        <row r="7605">
          <cell r="C7605">
            <v>610062</v>
          </cell>
          <cell r="I7605">
            <v>1</v>
          </cell>
        </row>
        <row r="7606">
          <cell r="C7606">
            <v>610103</v>
          </cell>
          <cell r="I7606">
            <v>1</v>
          </cell>
        </row>
        <row r="7607">
          <cell r="C7607">
            <v>610181</v>
          </cell>
          <cell r="I7607">
            <v>1</v>
          </cell>
        </row>
        <row r="7608">
          <cell r="C7608">
            <v>610181</v>
          </cell>
          <cell r="I7608">
            <v>1</v>
          </cell>
        </row>
        <row r="7609">
          <cell r="C7609">
            <v>610273</v>
          </cell>
          <cell r="I7609">
            <v>1</v>
          </cell>
        </row>
        <row r="7610">
          <cell r="C7610">
            <v>610273</v>
          </cell>
          <cell r="I7610">
            <v>1</v>
          </cell>
        </row>
        <row r="7611">
          <cell r="C7611">
            <v>610284</v>
          </cell>
          <cell r="I7611">
            <v>1</v>
          </cell>
        </row>
        <row r="7612">
          <cell r="C7612">
            <v>610284</v>
          </cell>
          <cell r="I7612">
            <v>1</v>
          </cell>
        </row>
        <row r="7613">
          <cell r="C7613">
            <v>610294</v>
          </cell>
          <cell r="I7613">
            <v>1</v>
          </cell>
        </row>
        <row r="7614">
          <cell r="C7614">
            <v>610646</v>
          </cell>
          <cell r="I7614">
            <v>1</v>
          </cell>
        </row>
        <row r="7615">
          <cell r="C7615">
            <v>610646</v>
          </cell>
          <cell r="I7615">
            <v>1</v>
          </cell>
        </row>
        <row r="7616">
          <cell r="C7616">
            <v>610656</v>
          </cell>
          <cell r="I7616">
            <v>1</v>
          </cell>
        </row>
        <row r="7617">
          <cell r="C7617">
            <v>610698</v>
          </cell>
          <cell r="I7617">
            <v>1</v>
          </cell>
        </row>
        <row r="7618">
          <cell r="C7618">
            <v>610703</v>
          </cell>
          <cell r="I7618">
            <v>1</v>
          </cell>
        </row>
        <row r="7619">
          <cell r="C7619">
            <v>610712</v>
          </cell>
          <cell r="I7619">
            <v>1</v>
          </cell>
        </row>
        <row r="7620">
          <cell r="C7620">
            <v>610712</v>
          </cell>
          <cell r="I7620">
            <v>1</v>
          </cell>
        </row>
        <row r="7621">
          <cell r="C7621">
            <v>610718</v>
          </cell>
          <cell r="I7621">
            <v>1</v>
          </cell>
        </row>
        <row r="7622">
          <cell r="C7622">
            <v>610722</v>
          </cell>
          <cell r="I7622">
            <v>1</v>
          </cell>
        </row>
        <row r="7623">
          <cell r="C7623">
            <v>610722</v>
          </cell>
          <cell r="I7623">
            <v>1</v>
          </cell>
        </row>
        <row r="7624">
          <cell r="C7624">
            <v>610723</v>
          </cell>
          <cell r="I7624">
            <v>1</v>
          </cell>
        </row>
        <row r="7625">
          <cell r="C7625">
            <v>610724</v>
          </cell>
          <cell r="I7625">
            <v>1</v>
          </cell>
        </row>
        <row r="7626">
          <cell r="C7626">
            <v>610726</v>
          </cell>
          <cell r="I7626">
            <v>1</v>
          </cell>
        </row>
        <row r="7627">
          <cell r="C7627">
            <v>610726</v>
          </cell>
          <cell r="I7627">
            <v>1</v>
          </cell>
        </row>
        <row r="7628">
          <cell r="C7628">
            <v>610726</v>
          </cell>
          <cell r="I7628">
            <v>1</v>
          </cell>
        </row>
        <row r="7629">
          <cell r="C7629">
            <v>610742</v>
          </cell>
          <cell r="I7629">
            <v>1</v>
          </cell>
        </row>
        <row r="7630">
          <cell r="C7630">
            <v>610742</v>
          </cell>
          <cell r="I7630">
            <v>1</v>
          </cell>
        </row>
        <row r="7631">
          <cell r="C7631">
            <v>610749</v>
          </cell>
          <cell r="I7631">
            <v>1</v>
          </cell>
        </row>
        <row r="7632">
          <cell r="C7632">
            <v>610811</v>
          </cell>
          <cell r="I7632">
            <v>1</v>
          </cell>
        </row>
        <row r="7633">
          <cell r="C7633">
            <v>610834</v>
          </cell>
          <cell r="I7633">
            <v>1</v>
          </cell>
        </row>
        <row r="7634">
          <cell r="C7634">
            <v>610844</v>
          </cell>
          <cell r="I7634">
            <v>1</v>
          </cell>
        </row>
        <row r="7635">
          <cell r="C7635">
            <v>610851</v>
          </cell>
          <cell r="I7635">
            <v>1</v>
          </cell>
        </row>
        <row r="7636">
          <cell r="C7636">
            <v>610852</v>
          </cell>
          <cell r="I7636">
            <v>1</v>
          </cell>
        </row>
        <row r="7637">
          <cell r="C7637">
            <v>610853</v>
          </cell>
          <cell r="I7637">
            <v>1</v>
          </cell>
        </row>
        <row r="7638">
          <cell r="C7638">
            <v>610853</v>
          </cell>
          <cell r="I7638">
            <v>1</v>
          </cell>
        </row>
        <row r="7639">
          <cell r="C7639">
            <v>610872</v>
          </cell>
          <cell r="I7639">
            <v>1</v>
          </cell>
        </row>
        <row r="7640">
          <cell r="C7640">
            <v>610875</v>
          </cell>
          <cell r="I7640">
            <v>1</v>
          </cell>
        </row>
        <row r="7641">
          <cell r="C7641">
            <v>610941</v>
          </cell>
          <cell r="I7641">
            <v>1</v>
          </cell>
        </row>
        <row r="7642">
          <cell r="C7642">
            <v>610951</v>
          </cell>
          <cell r="I7642">
            <v>1</v>
          </cell>
        </row>
        <row r="7643">
          <cell r="C7643">
            <v>610951</v>
          </cell>
          <cell r="I7643">
            <v>1</v>
          </cell>
        </row>
        <row r="7644">
          <cell r="C7644">
            <v>610971</v>
          </cell>
          <cell r="I7644">
            <v>1</v>
          </cell>
        </row>
        <row r="7645">
          <cell r="C7645">
            <v>610994</v>
          </cell>
          <cell r="I7645">
            <v>1</v>
          </cell>
        </row>
        <row r="7646">
          <cell r="C7646">
            <v>610994</v>
          </cell>
          <cell r="I7646">
            <v>1</v>
          </cell>
        </row>
        <row r="7647">
          <cell r="C7647">
            <v>610998</v>
          </cell>
          <cell r="I7647">
            <v>1</v>
          </cell>
        </row>
        <row r="7648">
          <cell r="C7648">
            <v>610999</v>
          </cell>
          <cell r="I7648">
            <v>1</v>
          </cell>
        </row>
        <row r="7649">
          <cell r="C7649">
            <v>611000</v>
          </cell>
          <cell r="I7649">
            <v>1</v>
          </cell>
        </row>
        <row r="7650">
          <cell r="C7650">
            <v>611002</v>
          </cell>
          <cell r="I7650">
            <v>1</v>
          </cell>
        </row>
        <row r="7651">
          <cell r="C7651">
            <v>611026</v>
          </cell>
          <cell r="I7651">
            <v>1</v>
          </cell>
        </row>
        <row r="7652">
          <cell r="C7652">
            <v>611027</v>
          </cell>
          <cell r="I7652">
            <v>1</v>
          </cell>
        </row>
        <row r="7653">
          <cell r="C7653">
            <v>611058</v>
          </cell>
          <cell r="I7653">
            <v>1</v>
          </cell>
        </row>
        <row r="7654">
          <cell r="C7654">
            <v>611071</v>
          </cell>
          <cell r="I7654">
            <v>1</v>
          </cell>
        </row>
        <row r="7655">
          <cell r="C7655">
            <v>611071</v>
          </cell>
          <cell r="I7655">
            <v>1</v>
          </cell>
        </row>
        <row r="7656">
          <cell r="C7656">
            <v>611075</v>
          </cell>
          <cell r="I7656">
            <v>1</v>
          </cell>
        </row>
        <row r="7657">
          <cell r="C7657">
            <v>611075</v>
          </cell>
          <cell r="I7657">
            <v>1</v>
          </cell>
        </row>
        <row r="7658">
          <cell r="C7658">
            <v>611097</v>
          </cell>
          <cell r="I7658">
            <v>1</v>
          </cell>
        </row>
        <row r="7659">
          <cell r="C7659">
            <v>611097</v>
          </cell>
          <cell r="I7659">
            <v>1</v>
          </cell>
        </row>
        <row r="7660">
          <cell r="C7660">
            <v>611098</v>
          </cell>
          <cell r="I7660">
            <v>1</v>
          </cell>
        </row>
        <row r="7661">
          <cell r="C7661">
            <v>611147</v>
          </cell>
          <cell r="I7661">
            <v>1</v>
          </cell>
        </row>
        <row r="7662">
          <cell r="C7662">
            <v>611169</v>
          </cell>
          <cell r="I7662">
            <v>1</v>
          </cell>
        </row>
        <row r="7663">
          <cell r="C7663">
            <v>611201</v>
          </cell>
          <cell r="I7663">
            <v>1</v>
          </cell>
        </row>
        <row r="7664">
          <cell r="C7664">
            <v>611208</v>
          </cell>
          <cell r="I7664">
            <v>1</v>
          </cell>
        </row>
        <row r="7665">
          <cell r="C7665">
            <v>611221</v>
          </cell>
          <cell r="I7665">
            <v>1</v>
          </cell>
        </row>
        <row r="7666">
          <cell r="C7666">
            <v>611239</v>
          </cell>
          <cell r="I7666">
            <v>1</v>
          </cell>
        </row>
        <row r="7667">
          <cell r="C7667">
            <v>611251</v>
          </cell>
          <cell r="I7667">
            <v>1</v>
          </cell>
        </row>
        <row r="7668">
          <cell r="C7668">
            <v>611251</v>
          </cell>
          <cell r="I7668">
            <v>1</v>
          </cell>
        </row>
        <row r="7669">
          <cell r="C7669">
            <v>611345</v>
          </cell>
          <cell r="I7669">
            <v>1</v>
          </cell>
        </row>
        <row r="7670">
          <cell r="C7670">
            <v>611345</v>
          </cell>
          <cell r="I7670">
            <v>1</v>
          </cell>
        </row>
        <row r="7671">
          <cell r="C7671">
            <v>611346</v>
          </cell>
          <cell r="I7671">
            <v>1</v>
          </cell>
        </row>
        <row r="7672">
          <cell r="C7672">
            <v>611346</v>
          </cell>
          <cell r="I7672">
            <v>1</v>
          </cell>
        </row>
        <row r="7673">
          <cell r="C7673">
            <v>611346</v>
          </cell>
          <cell r="I7673">
            <v>1</v>
          </cell>
        </row>
        <row r="7674">
          <cell r="C7674">
            <v>611412</v>
          </cell>
          <cell r="I7674">
            <v>1</v>
          </cell>
        </row>
        <row r="7675">
          <cell r="C7675">
            <v>611412</v>
          </cell>
          <cell r="I7675">
            <v>1</v>
          </cell>
        </row>
        <row r="7676">
          <cell r="C7676">
            <v>611413</v>
          </cell>
          <cell r="I7676">
            <v>1</v>
          </cell>
        </row>
        <row r="7677">
          <cell r="C7677">
            <v>611413</v>
          </cell>
          <cell r="I7677">
            <v>1</v>
          </cell>
        </row>
        <row r="7678">
          <cell r="C7678">
            <v>611416</v>
          </cell>
          <cell r="I7678">
            <v>1</v>
          </cell>
        </row>
        <row r="7679">
          <cell r="C7679">
            <v>611416</v>
          </cell>
          <cell r="I7679">
            <v>1</v>
          </cell>
        </row>
        <row r="7680">
          <cell r="C7680">
            <v>611435</v>
          </cell>
          <cell r="I7680">
            <v>1</v>
          </cell>
        </row>
        <row r="7681">
          <cell r="C7681">
            <v>611449</v>
          </cell>
          <cell r="I7681">
            <v>1</v>
          </cell>
        </row>
        <row r="7682">
          <cell r="C7682">
            <v>611462</v>
          </cell>
          <cell r="I7682">
            <v>1</v>
          </cell>
        </row>
        <row r="7683">
          <cell r="C7683">
            <v>611661</v>
          </cell>
          <cell r="I7683">
            <v>1</v>
          </cell>
        </row>
        <row r="7684">
          <cell r="C7684">
            <v>611662</v>
          </cell>
          <cell r="I7684">
            <v>1</v>
          </cell>
        </row>
        <row r="7685">
          <cell r="C7685">
            <v>611694</v>
          </cell>
          <cell r="I7685">
            <v>1</v>
          </cell>
        </row>
        <row r="7686">
          <cell r="C7686">
            <v>611698</v>
          </cell>
          <cell r="I7686">
            <v>1</v>
          </cell>
        </row>
        <row r="7687">
          <cell r="C7687">
            <v>611698</v>
          </cell>
          <cell r="I7687">
            <v>1</v>
          </cell>
        </row>
        <row r="7688">
          <cell r="C7688">
            <v>611699</v>
          </cell>
          <cell r="I7688">
            <v>1</v>
          </cell>
        </row>
        <row r="7689">
          <cell r="C7689">
            <v>611757</v>
          </cell>
          <cell r="I7689">
            <v>1</v>
          </cell>
        </row>
        <row r="7690">
          <cell r="C7690">
            <v>611757</v>
          </cell>
          <cell r="I7690">
            <v>1</v>
          </cell>
        </row>
        <row r="7691">
          <cell r="C7691">
            <v>611760</v>
          </cell>
          <cell r="I7691">
            <v>1</v>
          </cell>
        </row>
        <row r="7692">
          <cell r="C7692">
            <v>611815</v>
          </cell>
          <cell r="I7692">
            <v>1</v>
          </cell>
        </row>
        <row r="7693">
          <cell r="C7693">
            <v>611919</v>
          </cell>
          <cell r="I7693">
            <v>1</v>
          </cell>
        </row>
        <row r="7694">
          <cell r="C7694">
            <v>611941</v>
          </cell>
          <cell r="I7694">
            <v>1</v>
          </cell>
        </row>
        <row r="7695">
          <cell r="C7695">
            <v>611975</v>
          </cell>
          <cell r="I7695">
            <v>1</v>
          </cell>
        </row>
        <row r="7696">
          <cell r="C7696">
            <v>611980</v>
          </cell>
          <cell r="I7696">
            <v>1</v>
          </cell>
        </row>
        <row r="7697">
          <cell r="C7697">
            <v>611980</v>
          </cell>
          <cell r="I7697">
            <v>1</v>
          </cell>
        </row>
        <row r="7698">
          <cell r="C7698">
            <v>612027</v>
          </cell>
          <cell r="I7698">
            <v>1</v>
          </cell>
        </row>
        <row r="7699">
          <cell r="C7699">
            <v>612046</v>
          </cell>
          <cell r="I7699">
            <v>1</v>
          </cell>
        </row>
        <row r="7700">
          <cell r="C7700">
            <v>612057</v>
          </cell>
          <cell r="I7700">
            <v>1</v>
          </cell>
        </row>
        <row r="7701">
          <cell r="C7701">
            <v>612057</v>
          </cell>
          <cell r="I7701">
            <v>1</v>
          </cell>
        </row>
        <row r="7702">
          <cell r="C7702">
            <v>612063</v>
          </cell>
          <cell r="I7702">
            <v>1</v>
          </cell>
        </row>
        <row r="7703">
          <cell r="C7703">
            <v>612063</v>
          </cell>
          <cell r="I7703">
            <v>1</v>
          </cell>
        </row>
        <row r="7704">
          <cell r="C7704">
            <v>612064</v>
          </cell>
          <cell r="I7704">
            <v>1</v>
          </cell>
        </row>
        <row r="7705">
          <cell r="C7705">
            <v>612119</v>
          </cell>
          <cell r="I7705">
            <v>1</v>
          </cell>
        </row>
        <row r="7706">
          <cell r="C7706">
            <v>612119</v>
          </cell>
          <cell r="I7706">
            <v>1</v>
          </cell>
        </row>
        <row r="7707">
          <cell r="C7707">
            <v>612132</v>
          </cell>
          <cell r="I7707">
            <v>1</v>
          </cell>
        </row>
        <row r="7708">
          <cell r="C7708">
            <v>612132</v>
          </cell>
          <cell r="I7708">
            <v>1</v>
          </cell>
        </row>
        <row r="7709">
          <cell r="C7709">
            <v>612134</v>
          </cell>
          <cell r="I7709">
            <v>1</v>
          </cell>
        </row>
        <row r="7710">
          <cell r="C7710">
            <v>612134</v>
          </cell>
          <cell r="I7710">
            <v>1</v>
          </cell>
        </row>
        <row r="7711">
          <cell r="C7711">
            <v>612150</v>
          </cell>
          <cell r="I7711">
            <v>1</v>
          </cell>
        </row>
        <row r="7712">
          <cell r="C7712">
            <v>612194</v>
          </cell>
          <cell r="I7712">
            <v>1</v>
          </cell>
        </row>
        <row r="7713">
          <cell r="C7713">
            <v>612202</v>
          </cell>
          <cell r="I7713">
            <v>1</v>
          </cell>
        </row>
        <row r="7714">
          <cell r="C7714">
            <v>612217</v>
          </cell>
          <cell r="I7714">
            <v>1</v>
          </cell>
        </row>
        <row r="7715">
          <cell r="C7715">
            <v>612217</v>
          </cell>
          <cell r="I7715">
            <v>1</v>
          </cell>
        </row>
        <row r="7716">
          <cell r="C7716">
            <v>612240</v>
          </cell>
          <cell r="I7716">
            <v>1</v>
          </cell>
        </row>
        <row r="7717">
          <cell r="C7717">
            <v>612240</v>
          </cell>
          <cell r="I7717">
            <v>1</v>
          </cell>
        </row>
        <row r="7718">
          <cell r="C7718">
            <v>612257</v>
          </cell>
          <cell r="I7718">
            <v>1</v>
          </cell>
        </row>
        <row r="7719">
          <cell r="C7719">
            <v>612259</v>
          </cell>
          <cell r="I7719">
            <v>1</v>
          </cell>
        </row>
        <row r="7720">
          <cell r="C7720">
            <v>612264</v>
          </cell>
          <cell r="I7720">
            <v>1</v>
          </cell>
        </row>
        <row r="7721">
          <cell r="C7721">
            <v>612483</v>
          </cell>
          <cell r="I7721">
            <v>1</v>
          </cell>
        </row>
        <row r="7722">
          <cell r="C7722">
            <v>612483</v>
          </cell>
          <cell r="I7722">
            <v>1</v>
          </cell>
        </row>
        <row r="7723">
          <cell r="C7723">
            <v>612508</v>
          </cell>
          <cell r="I7723">
            <v>1</v>
          </cell>
        </row>
        <row r="7724">
          <cell r="C7724">
            <v>612521</v>
          </cell>
          <cell r="I7724">
            <v>1</v>
          </cell>
        </row>
        <row r="7725">
          <cell r="C7725">
            <v>612524</v>
          </cell>
          <cell r="I7725">
            <v>1</v>
          </cell>
        </row>
        <row r="7726">
          <cell r="C7726">
            <v>612524</v>
          </cell>
          <cell r="I7726">
            <v>1</v>
          </cell>
        </row>
        <row r="7727">
          <cell r="C7727">
            <v>612575</v>
          </cell>
          <cell r="I7727">
            <v>1</v>
          </cell>
        </row>
        <row r="7728">
          <cell r="C7728">
            <v>612606</v>
          </cell>
          <cell r="I7728">
            <v>1</v>
          </cell>
        </row>
        <row r="7729">
          <cell r="C7729">
            <v>612606</v>
          </cell>
          <cell r="I7729">
            <v>1</v>
          </cell>
        </row>
        <row r="7730">
          <cell r="C7730">
            <v>612626</v>
          </cell>
          <cell r="I7730">
            <v>1</v>
          </cell>
        </row>
        <row r="7731">
          <cell r="C7731">
            <v>612639</v>
          </cell>
          <cell r="I7731">
            <v>1</v>
          </cell>
        </row>
        <row r="7732">
          <cell r="C7732">
            <v>612647</v>
          </cell>
          <cell r="I7732">
            <v>1</v>
          </cell>
        </row>
        <row r="7733">
          <cell r="C7733">
            <v>612647</v>
          </cell>
          <cell r="I7733">
            <v>1</v>
          </cell>
        </row>
        <row r="7734">
          <cell r="C7734">
            <v>612660</v>
          </cell>
          <cell r="I7734">
            <v>1</v>
          </cell>
        </row>
        <row r="7735">
          <cell r="C7735">
            <v>612664</v>
          </cell>
          <cell r="I7735">
            <v>1</v>
          </cell>
        </row>
        <row r="7736">
          <cell r="C7736">
            <v>612673</v>
          </cell>
          <cell r="I7736">
            <v>1</v>
          </cell>
        </row>
        <row r="7737">
          <cell r="C7737">
            <v>612673</v>
          </cell>
          <cell r="I7737">
            <v>1</v>
          </cell>
        </row>
        <row r="7738">
          <cell r="C7738">
            <v>612674</v>
          </cell>
          <cell r="I7738">
            <v>1</v>
          </cell>
        </row>
        <row r="7739">
          <cell r="C7739">
            <v>612674</v>
          </cell>
          <cell r="I7739">
            <v>1</v>
          </cell>
        </row>
        <row r="7740">
          <cell r="C7740">
            <v>612704</v>
          </cell>
          <cell r="I7740">
            <v>1</v>
          </cell>
        </row>
        <row r="7741">
          <cell r="C7741">
            <v>612855</v>
          </cell>
          <cell r="I7741">
            <v>1</v>
          </cell>
        </row>
        <row r="7742">
          <cell r="C7742">
            <v>612856</v>
          </cell>
          <cell r="I7742">
            <v>1</v>
          </cell>
        </row>
        <row r="7743">
          <cell r="C7743">
            <v>612900</v>
          </cell>
          <cell r="I7743">
            <v>1</v>
          </cell>
        </row>
        <row r="7744">
          <cell r="C7744">
            <v>612900</v>
          </cell>
          <cell r="I7744">
            <v>1</v>
          </cell>
        </row>
        <row r="7745">
          <cell r="C7745">
            <v>612998</v>
          </cell>
          <cell r="I7745">
            <v>1</v>
          </cell>
        </row>
        <row r="7746">
          <cell r="C7746">
            <v>613005</v>
          </cell>
          <cell r="I7746">
            <v>1</v>
          </cell>
        </row>
        <row r="7747">
          <cell r="C7747">
            <v>613012</v>
          </cell>
          <cell r="I7747">
            <v>1</v>
          </cell>
        </row>
        <row r="7748">
          <cell r="C7748">
            <v>613012</v>
          </cell>
          <cell r="I7748">
            <v>1</v>
          </cell>
        </row>
        <row r="7749">
          <cell r="C7749">
            <v>613013</v>
          </cell>
          <cell r="I7749">
            <v>1</v>
          </cell>
        </row>
        <row r="7750">
          <cell r="C7750">
            <v>613015</v>
          </cell>
          <cell r="I7750">
            <v>1</v>
          </cell>
        </row>
        <row r="7751">
          <cell r="C7751">
            <v>613017</v>
          </cell>
          <cell r="I7751">
            <v>1</v>
          </cell>
        </row>
        <row r="7752">
          <cell r="C7752">
            <v>613022</v>
          </cell>
          <cell r="I7752">
            <v>1</v>
          </cell>
        </row>
        <row r="7753">
          <cell r="C7753">
            <v>613023</v>
          </cell>
          <cell r="I7753">
            <v>1</v>
          </cell>
        </row>
        <row r="7754">
          <cell r="C7754">
            <v>613089</v>
          </cell>
          <cell r="I7754">
            <v>1</v>
          </cell>
        </row>
        <row r="7755">
          <cell r="C7755">
            <v>613113</v>
          </cell>
          <cell r="I7755">
            <v>1</v>
          </cell>
        </row>
        <row r="7756">
          <cell r="C7756">
            <v>613148</v>
          </cell>
          <cell r="I7756">
            <v>1</v>
          </cell>
        </row>
        <row r="7757">
          <cell r="C7757">
            <v>613148</v>
          </cell>
          <cell r="I7757">
            <v>1</v>
          </cell>
        </row>
        <row r="7758">
          <cell r="C7758">
            <v>613223</v>
          </cell>
          <cell r="I7758">
            <v>1</v>
          </cell>
        </row>
        <row r="7759">
          <cell r="C7759">
            <v>613330</v>
          </cell>
          <cell r="I7759">
            <v>1</v>
          </cell>
        </row>
        <row r="7760">
          <cell r="C7760">
            <v>613340</v>
          </cell>
          <cell r="I7760">
            <v>1</v>
          </cell>
        </row>
        <row r="7761">
          <cell r="C7761">
            <v>613341</v>
          </cell>
          <cell r="I7761">
            <v>1</v>
          </cell>
        </row>
        <row r="7762">
          <cell r="C7762">
            <v>613373</v>
          </cell>
          <cell r="I7762">
            <v>1</v>
          </cell>
        </row>
        <row r="7763">
          <cell r="C7763">
            <v>613390</v>
          </cell>
          <cell r="I7763">
            <v>1</v>
          </cell>
        </row>
        <row r="7764">
          <cell r="C7764">
            <v>613403</v>
          </cell>
          <cell r="I7764">
            <v>1</v>
          </cell>
        </row>
        <row r="7765">
          <cell r="C7765">
            <v>613404</v>
          </cell>
          <cell r="I7765">
            <v>1</v>
          </cell>
        </row>
        <row r="7766">
          <cell r="C7766">
            <v>613421</v>
          </cell>
          <cell r="I7766">
            <v>1</v>
          </cell>
        </row>
        <row r="7767">
          <cell r="C7767">
            <v>613421</v>
          </cell>
          <cell r="I7767">
            <v>1</v>
          </cell>
        </row>
        <row r="7768">
          <cell r="C7768">
            <v>613422</v>
          </cell>
          <cell r="I7768">
            <v>1</v>
          </cell>
        </row>
        <row r="7769">
          <cell r="C7769">
            <v>613423</v>
          </cell>
          <cell r="I7769">
            <v>1</v>
          </cell>
        </row>
        <row r="7770">
          <cell r="C7770">
            <v>613423</v>
          </cell>
          <cell r="I7770">
            <v>1</v>
          </cell>
        </row>
        <row r="7771">
          <cell r="C7771">
            <v>613442</v>
          </cell>
          <cell r="I7771">
            <v>1</v>
          </cell>
        </row>
        <row r="7772">
          <cell r="C7772">
            <v>613442</v>
          </cell>
          <cell r="I7772">
            <v>1</v>
          </cell>
        </row>
        <row r="7773">
          <cell r="C7773">
            <v>613443</v>
          </cell>
          <cell r="I7773">
            <v>1</v>
          </cell>
        </row>
        <row r="7774">
          <cell r="C7774">
            <v>613443</v>
          </cell>
          <cell r="I7774">
            <v>1</v>
          </cell>
        </row>
        <row r="7775">
          <cell r="C7775">
            <v>613452</v>
          </cell>
          <cell r="I7775">
            <v>1</v>
          </cell>
        </row>
        <row r="7776">
          <cell r="C7776">
            <v>613452</v>
          </cell>
          <cell r="I7776">
            <v>1</v>
          </cell>
        </row>
        <row r="7777">
          <cell r="C7777">
            <v>613460</v>
          </cell>
          <cell r="I7777">
            <v>1</v>
          </cell>
        </row>
        <row r="7778">
          <cell r="C7778">
            <v>613462</v>
          </cell>
          <cell r="I7778">
            <v>1</v>
          </cell>
        </row>
        <row r="7779">
          <cell r="C7779">
            <v>613463</v>
          </cell>
          <cell r="I7779">
            <v>1</v>
          </cell>
        </row>
        <row r="7780">
          <cell r="C7780">
            <v>613487</v>
          </cell>
          <cell r="I7780">
            <v>1</v>
          </cell>
        </row>
        <row r="7781">
          <cell r="C7781">
            <v>613602</v>
          </cell>
          <cell r="I7781">
            <v>1</v>
          </cell>
        </row>
        <row r="7782">
          <cell r="C7782">
            <v>613619</v>
          </cell>
          <cell r="I7782">
            <v>1</v>
          </cell>
        </row>
        <row r="7783">
          <cell r="C7783">
            <v>613624</v>
          </cell>
          <cell r="I7783">
            <v>1</v>
          </cell>
        </row>
        <row r="7784">
          <cell r="C7784">
            <v>613624</v>
          </cell>
          <cell r="I7784">
            <v>1</v>
          </cell>
        </row>
        <row r="7785">
          <cell r="C7785">
            <v>613645</v>
          </cell>
          <cell r="I7785">
            <v>1</v>
          </cell>
        </row>
        <row r="7786">
          <cell r="C7786">
            <v>613645</v>
          </cell>
          <cell r="I7786">
            <v>1</v>
          </cell>
        </row>
        <row r="7787">
          <cell r="C7787">
            <v>613654</v>
          </cell>
          <cell r="I7787">
            <v>1</v>
          </cell>
        </row>
        <row r="7788">
          <cell r="C7788">
            <v>613654</v>
          </cell>
          <cell r="I7788">
            <v>1</v>
          </cell>
        </row>
        <row r="7789">
          <cell r="C7789">
            <v>613675</v>
          </cell>
          <cell r="I7789">
            <v>1</v>
          </cell>
        </row>
        <row r="7790">
          <cell r="C7790">
            <v>613683</v>
          </cell>
          <cell r="I7790">
            <v>1</v>
          </cell>
        </row>
        <row r="7791">
          <cell r="C7791">
            <v>613692</v>
          </cell>
          <cell r="I7791">
            <v>1</v>
          </cell>
        </row>
        <row r="7792">
          <cell r="C7792">
            <v>613692</v>
          </cell>
          <cell r="I7792">
            <v>1</v>
          </cell>
        </row>
        <row r="7793">
          <cell r="C7793">
            <v>613717</v>
          </cell>
          <cell r="I7793">
            <v>1</v>
          </cell>
        </row>
        <row r="7794">
          <cell r="C7794">
            <v>613717</v>
          </cell>
          <cell r="I7794">
            <v>1</v>
          </cell>
        </row>
        <row r="7795">
          <cell r="C7795">
            <v>613717</v>
          </cell>
          <cell r="I7795">
            <v>1</v>
          </cell>
        </row>
        <row r="7796">
          <cell r="C7796">
            <v>613718</v>
          </cell>
          <cell r="I7796">
            <v>1</v>
          </cell>
        </row>
        <row r="7797">
          <cell r="C7797">
            <v>613733</v>
          </cell>
          <cell r="I7797">
            <v>1</v>
          </cell>
        </row>
        <row r="7798">
          <cell r="C7798">
            <v>613733</v>
          </cell>
          <cell r="I7798">
            <v>1</v>
          </cell>
        </row>
        <row r="7799">
          <cell r="C7799">
            <v>613783</v>
          </cell>
          <cell r="I7799">
            <v>1</v>
          </cell>
        </row>
        <row r="7800">
          <cell r="C7800">
            <v>613799</v>
          </cell>
          <cell r="I7800">
            <v>1</v>
          </cell>
        </row>
        <row r="7801">
          <cell r="C7801">
            <v>613799</v>
          </cell>
          <cell r="I7801">
            <v>1</v>
          </cell>
        </row>
        <row r="7802">
          <cell r="C7802">
            <v>613844</v>
          </cell>
          <cell r="I7802">
            <v>1</v>
          </cell>
        </row>
        <row r="7803">
          <cell r="C7803">
            <v>613862</v>
          </cell>
          <cell r="I7803">
            <v>1</v>
          </cell>
        </row>
        <row r="7804">
          <cell r="C7804">
            <v>613863</v>
          </cell>
          <cell r="I7804">
            <v>1</v>
          </cell>
        </row>
        <row r="7805">
          <cell r="C7805">
            <v>613863</v>
          </cell>
          <cell r="I7805">
            <v>1</v>
          </cell>
        </row>
        <row r="7806">
          <cell r="C7806">
            <v>613879</v>
          </cell>
          <cell r="I7806">
            <v>1</v>
          </cell>
        </row>
        <row r="7807">
          <cell r="C7807">
            <v>613879</v>
          </cell>
          <cell r="I7807">
            <v>1</v>
          </cell>
        </row>
        <row r="7808">
          <cell r="C7808">
            <v>613896</v>
          </cell>
          <cell r="I7808">
            <v>1</v>
          </cell>
        </row>
        <row r="7809">
          <cell r="C7809">
            <v>613901</v>
          </cell>
          <cell r="I7809">
            <v>1</v>
          </cell>
        </row>
        <row r="7810">
          <cell r="C7810">
            <v>613909</v>
          </cell>
          <cell r="I7810">
            <v>1</v>
          </cell>
        </row>
        <row r="7811">
          <cell r="C7811">
            <v>613992</v>
          </cell>
          <cell r="I7811">
            <v>1</v>
          </cell>
        </row>
        <row r="7812">
          <cell r="C7812">
            <v>613993</v>
          </cell>
          <cell r="I7812">
            <v>1</v>
          </cell>
        </row>
        <row r="7813">
          <cell r="C7813">
            <v>613994</v>
          </cell>
          <cell r="I7813">
            <v>1</v>
          </cell>
        </row>
        <row r="7814">
          <cell r="C7814">
            <v>613999</v>
          </cell>
          <cell r="I7814">
            <v>1</v>
          </cell>
        </row>
        <row r="7815">
          <cell r="C7815">
            <v>614010</v>
          </cell>
          <cell r="I7815">
            <v>1</v>
          </cell>
        </row>
        <row r="7816">
          <cell r="C7816">
            <v>614010</v>
          </cell>
          <cell r="I7816">
            <v>1</v>
          </cell>
        </row>
        <row r="7817">
          <cell r="C7817">
            <v>614017</v>
          </cell>
          <cell r="I7817">
            <v>1</v>
          </cell>
        </row>
        <row r="7818">
          <cell r="C7818">
            <v>614022</v>
          </cell>
          <cell r="I7818">
            <v>1</v>
          </cell>
        </row>
        <row r="7819">
          <cell r="C7819">
            <v>614030</v>
          </cell>
          <cell r="I7819">
            <v>1</v>
          </cell>
        </row>
        <row r="7820">
          <cell r="C7820">
            <v>614030</v>
          </cell>
          <cell r="I7820">
            <v>1</v>
          </cell>
        </row>
        <row r="7821">
          <cell r="C7821">
            <v>614036</v>
          </cell>
          <cell r="I7821">
            <v>1</v>
          </cell>
        </row>
        <row r="7822">
          <cell r="C7822">
            <v>614064</v>
          </cell>
          <cell r="I7822">
            <v>1</v>
          </cell>
        </row>
        <row r="7823">
          <cell r="C7823">
            <v>614066</v>
          </cell>
          <cell r="I7823">
            <v>1</v>
          </cell>
        </row>
        <row r="7824">
          <cell r="C7824">
            <v>614066</v>
          </cell>
          <cell r="I7824">
            <v>1</v>
          </cell>
        </row>
        <row r="7825">
          <cell r="C7825">
            <v>614076</v>
          </cell>
          <cell r="I7825">
            <v>1</v>
          </cell>
        </row>
        <row r="7826">
          <cell r="C7826">
            <v>614078</v>
          </cell>
          <cell r="I7826">
            <v>1</v>
          </cell>
        </row>
        <row r="7827">
          <cell r="C7827">
            <v>614078</v>
          </cell>
          <cell r="I7827">
            <v>1</v>
          </cell>
        </row>
        <row r="7828">
          <cell r="C7828">
            <v>614095</v>
          </cell>
          <cell r="I7828">
            <v>1</v>
          </cell>
        </row>
        <row r="7829">
          <cell r="C7829">
            <v>614095</v>
          </cell>
          <cell r="I7829">
            <v>1</v>
          </cell>
        </row>
        <row r="7830">
          <cell r="C7830">
            <v>614096</v>
          </cell>
          <cell r="I7830">
            <v>1</v>
          </cell>
        </row>
        <row r="7831">
          <cell r="C7831">
            <v>614096</v>
          </cell>
          <cell r="I7831">
            <v>1</v>
          </cell>
        </row>
        <row r="7832">
          <cell r="C7832">
            <v>614102</v>
          </cell>
          <cell r="I7832">
            <v>1</v>
          </cell>
        </row>
        <row r="7833">
          <cell r="C7833">
            <v>614115</v>
          </cell>
          <cell r="I7833">
            <v>1</v>
          </cell>
        </row>
        <row r="7834">
          <cell r="C7834">
            <v>614130</v>
          </cell>
          <cell r="I7834">
            <v>1</v>
          </cell>
        </row>
        <row r="7835">
          <cell r="C7835">
            <v>614130</v>
          </cell>
          <cell r="I7835">
            <v>1</v>
          </cell>
        </row>
        <row r="7836">
          <cell r="C7836">
            <v>614145</v>
          </cell>
          <cell r="I7836">
            <v>1</v>
          </cell>
        </row>
        <row r="7837">
          <cell r="C7837">
            <v>614146</v>
          </cell>
          <cell r="I7837">
            <v>1</v>
          </cell>
        </row>
        <row r="7838">
          <cell r="C7838">
            <v>614146</v>
          </cell>
          <cell r="I7838">
            <v>1</v>
          </cell>
        </row>
        <row r="7839">
          <cell r="C7839">
            <v>614165</v>
          </cell>
          <cell r="I7839">
            <v>1</v>
          </cell>
        </row>
        <row r="7840">
          <cell r="C7840">
            <v>614185</v>
          </cell>
          <cell r="I7840">
            <v>1</v>
          </cell>
        </row>
        <row r="7841">
          <cell r="C7841">
            <v>614192</v>
          </cell>
          <cell r="I7841">
            <v>1</v>
          </cell>
        </row>
        <row r="7842">
          <cell r="C7842">
            <v>614192</v>
          </cell>
          <cell r="I7842">
            <v>1</v>
          </cell>
        </row>
        <row r="7843">
          <cell r="C7843">
            <v>614217</v>
          </cell>
          <cell r="I7843">
            <v>1</v>
          </cell>
        </row>
        <row r="7844">
          <cell r="C7844">
            <v>614234</v>
          </cell>
          <cell r="I7844">
            <v>1</v>
          </cell>
        </row>
        <row r="7845">
          <cell r="C7845">
            <v>614249</v>
          </cell>
          <cell r="I7845">
            <v>1</v>
          </cell>
        </row>
        <row r="7846">
          <cell r="C7846">
            <v>614289</v>
          </cell>
          <cell r="I7846">
            <v>1</v>
          </cell>
        </row>
        <row r="7847">
          <cell r="C7847">
            <v>614292</v>
          </cell>
          <cell r="I7847">
            <v>1</v>
          </cell>
        </row>
        <row r="7848">
          <cell r="C7848">
            <v>614292</v>
          </cell>
          <cell r="I7848">
            <v>1</v>
          </cell>
        </row>
        <row r="7849">
          <cell r="C7849">
            <v>614293</v>
          </cell>
          <cell r="I7849">
            <v>1</v>
          </cell>
        </row>
        <row r="7850">
          <cell r="C7850">
            <v>614296</v>
          </cell>
          <cell r="I7850">
            <v>1</v>
          </cell>
        </row>
        <row r="7851">
          <cell r="C7851">
            <v>614296</v>
          </cell>
          <cell r="I7851">
            <v>1</v>
          </cell>
        </row>
        <row r="7852">
          <cell r="C7852">
            <v>614305</v>
          </cell>
          <cell r="I7852">
            <v>1</v>
          </cell>
        </row>
        <row r="7853">
          <cell r="C7853">
            <v>614308</v>
          </cell>
          <cell r="I7853">
            <v>1</v>
          </cell>
        </row>
        <row r="7854">
          <cell r="C7854">
            <v>614308</v>
          </cell>
          <cell r="I7854">
            <v>1</v>
          </cell>
        </row>
        <row r="7855">
          <cell r="C7855">
            <v>614338</v>
          </cell>
          <cell r="I7855">
            <v>1</v>
          </cell>
        </row>
        <row r="7856">
          <cell r="C7856">
            <v>614349</v>
          </cell>
          <cell r="I7856">
            <v>1</v>
          </cell>
        </row>
        <row r="7857">
          <cell r="C7857">
            <v>614349</v>
          </cell>
          <cell r="I7857">
            <v>1</v>
          </cell>
        </row>
        <row r="7858">
          <cell r="C7858">
            <v>614369</v>
          </cell>
          <cell r="I7858">
            <v>1</v>
          </cell>
        </row>
        <row r="7859">
          <cell r="C7859">
            <v>614383</v>
          </cell>
          <cell r="I7859">
            <v>1</v>
          </cell>
        </row>
        <row r="7860">
          <cell r="C7860">
            <v>614383</v>
          </cell>
          <cell r="I7860">
            <v>1</v>
          </cell>
        </row>
        <row r="7861">
          <cell r="C7861">
            <v>614384</v>
          </cell>
          <cell r="I7861">
            <v>1</v>
          </cell>
        </row>
        <row r="7862">
          <cell r="C7862">
            <v>614390</v>
          </cell>
          <cell r="I7862">
            <v>1</v>
          </cell>
        </row>
        <row r="7863">
          <cell r="C7863">
            <v>614392</v>
          </cell>
          <cell r="I7863">
            <v>1</v>
          </cell>
        </row>
        <row r="7864">
          <cell r="C7864">
            <v>614392</v>
          </cell>
          <cell r="I7864">
            <v>1</v>
          </cell>
        </row>
        <row r="7865">
          <cell r="C7865">
            <v>614394</v>
          </cell>
          <cell r="I7865">
            <v>1</v>
          </cell>
        </row>
        <row r="7866">
          <cell r="C7866">
            <v>614394</v>
          </cell>
          <cell r="I7866">
            <v>1</v>
          </cell>
        </row>
        <row r="7867">
          <cell r="C7867">
            <v>614401</v>
          </cell>
          <cell r="I7867">
            <v>1</v>
          </cell>
        </row>
        <row r="7868">
          <cell r="C7868">
            <v>614401</v>
          </cell>
          <cell r="I7868">
            <v>1</v>
          </cell>
        </row>
        <row r="7869">
          <cell r="C7869">
            <v>614416</v>
          </cell>
          <cell r="I7869">
            <v>1</v>
          </cell>
        </row>
        <row r="7870">
          <cell r="C7870">
            <v>614422</v>
          </cell>
          <cell r="I7870">
            <v>1</v>
          </cell>
        </row>
        <row r="7871">
          <cell r="C7871">
            <v>614424</v>
          </cell>
          <cell r="I7871">
            <v>1</v>
          </cell>
        </row>
        <row r="7872">
          <cell r="C7872">
            <v>614425</v>
          </cell>
          <cell r="I7872">
            <v>1</v>
          </cell>
        </row>
        <row r="7873">
          <cell r="C7873">
            <v>614429</v>
          </cell>
          <cell r="I7873">
            <v>1</v>
          </cell>
        </row>
        <row r="7874">
          <cell r="C7874">
            <v>614429</v>
          </cell>
          <cell r="I7874">
            <v>1</v>
          </cell>
        </row>
        <row r="7875">
          <cell r="C7875">
            <v>614431</v>
          </cell>
          <cell r="I7875">
            <v>1</v>
          </cell>
        </row>
        <row r="7876">
          <cell r="C7876">
            <v>614431</v>
          </cell>
          <cell r="I7876">
            <v>1</v>
          </cell>
        </row>
        <row r="7877">
          <cell r="C7877">
            <v>614444</v>
          </cell>
          <cell r="I7877">
            <v>1</v>
          </cell>
        </row>
        <row r="7878">
          <cell r="C7878">
            <v>614478</v>
          </cell>
          <cell r="I7878">
            <v>1</v>
          </cell>
        </row>
        <row r="7879">
          <cell r="C7879">
            <v>614479</v>
          </cell>
          <cell r="I7879">
            <v>1</v>
          </cell>
        </row>
        <row r="7880">
          <cell r="C7880">
            <v>614479</v>
          </cell>
          <cell r="I7880">
            <v>1</v>
          </cell>
        </row>
        <row r="7881">
          <cell r="C7881">
            <v>614487</v>
          </cell>
          <cell r="I7881">
            <v>1</v>
          </cell>
        </row>
        <row r="7882">
          <cell r="C7882">
            <v>614488</v>
          </cell>
          <cell r="I7882">
            <v>1</v>
          </cell>
        </row>
        <row r="7883">
          <cell r="C7883">
            <v>614525</v>
          </cell>
          <cell r="I7883">
            <v>1</v>
          </cell>
        </row>
        <row r="7884">
          <cell r="C7884">
            <v>614527</v>
          </cell>
          <cell r="I7884">
            <v>1</v>
          </cell>
        </row>
        <row r="7885">
          <cell r="C7885">
            <v>614527</v>
          </cell>
          <cell r="I7885">
            <v>1</v>
          </cell>
        </row>
        <row r="7886">
          <cell r="C7886">
            <v>614542</v>
          </cell>
          <cell r="I7886">
            <v>1</v>
          </cell>
        </row>
        <row r="7887">
          <cell r="C7887">
            <v>614542</v>
          </cell>
          <cell r="I7887">
            <v>1</v>
          </cell>
        </row>
        <row r="7888">
          <cell r="C7888">
            <v>614543</v>
          </cell>
          <cell r="I7888">
            <v>1</v>
          </cell>
        </row>
        <row r="7889">
          <cell r="C7889">
            <v>614543</v>
          </cell>
          <cell r="I7889">
            <v>1</v>
          </cell>
        </row>
        <row r="7890">
          <cell r="C7890">
            <v>614549</v>
          </cell>
          <cell r="I7890">
            <v>1</v>
          </cell>
        </row>
        <row r="7891">
          <cell r="C7891">
            <v>614550</v>
          </cell>
          <cell r="I7891">
            <v>1</v>
          </cell>
        </row>
        <row r="7892">
          <cell r="C7892">
            <v>614551</v>
          </cell>
          <cell r="I7892">
            <v>1</v>
          </cell>
        </row>
        <row r="7893">
          <cell r="C7893">
            <v>614552</v>
          </cell>
          <cell r="I7893">
            <v>1</v>
          </cell>
        </row>
        <row r="7894">
          <cell r="C7894">
            <v>614565</v>
          </cell>
          <cell r="I7894">
            <v>1</v>
          </cell>
        </row>
        <row r="7895">
          <cell r="C7895">
            <v>614565</v>
          </cell>
          <cell r="I7895">
            <v>1</v>
          </cell>
        </row>
        <row r="7896">
          <cell r="C7896">
            <v>614573</v>
          </cell>
          <cell r="I7896">
            <v>1</v>
          </cell>
        </row>
        <row r="7897">
          <cell r="C7897">
            <v>614582</v>
          </cell>
          <cell r="I7897">
            <v>1</v>
          </cell>
        </row>
        <row r="7898">
          <cell r="C7898">
            <v>614593</v>
          </cell>
          <cell r="I7898">
            <v>1</v>
          </cell>
        </row>
        <row r="7899">
          <cell r="C7899">
            <v>614597</v>
          </cell>
          <cell r="I7899">
            <v>1</v>
          </cell>
        </row>
        <row r="7900">
          <cell r="C7900">
            <v>614607</v>
          </cell>
          <cell r="I7900">
            <v>1</v>
          </cell>
        </row>
        <row r="7901">
          <cell r="C7901">
            <v>614615</v>
          </cell>
          <cell r="I7901">
            <v>1</v>
          </cell>
        </row>
        <row r="7902">
          <cell r="C7902">
            <v>614625</v>
          </cell>
          <cell r="I7902">
            <v>1</v>
          </cell>
        </row>
        <row r="7903">
          <cell r="C7903">
            <v>614640</v>
          </cell>
          <cell r="I7903">
            <v>1</v>
          </cell>
        </row>
        <row r="7904">
          <cell r="C7904">
            <v>614640</v>
          </cell>
          <cell r="I7904">
            <v>1</v>
          </cell>
        </row>
        <row r="7905">
          <cell r="C7905">
            <v>614670</v>
          </cell>
          <cell r="I7905">
            <v>1</v>
          </cell>
        </row>
        <row r="7906">
          <cell r="C7906">
            <v>614670</v>
          </cell>
          <cell r="I7906">
            <v>1</v>
          </cell>
        </row>
        <row r="7907">
          <cell r="C7907">
            <v>614674</v>
          </cell>
          <cell r="I7907">
            <v>1</v>
          </cell>
        </row>
        <row r="7908">
          <cell r="C7908">
            <v>614675</v>
          </cell>
          <cell r="I7908">
            <v>1</v>
          </cell>
        </row>
        <row r="7909">
          <cell r="C7909">
            <v>614678</v>
          </cell>
          <cell r="I7909">
            <v>1</v>
          </cell>
        </row>
        <row r="7910">
          <cell r="C7910">
            <v>614678</v>
          </cell>
          <cell r="I7910">
            <v>1</v>
          </cell>
        </row>
        <row r="7911">
          <cell r="C7911">
            <v>614689</v>
          </cell>
          <cell r="I7911">
            <v>1</v>
          </cell>
        </row>
        <row r="7912">
          <cell r="C7912">
            <v>614689</v>
          </cell>
          <cell r="I7912">
            <v>1</v>
          </cell>
        </row>
        <row r="7913">
          <cell r="C7913">
            <v>614691</v>
          </cell>
          <cell r="I7913">
            <v>1</v>
          </cell>
        </row>
        <row r="7914">
          <cell r="C7914">
            <v>614691</v>
          </cell>
          <cell r="I7914">
            <v>1</v>
          </cell>
        </row>
        <row r="7915">
          <cell r="C7915">
            <v>614691</v>
          </cell>
          <cell r="I7915">
            <v>1</v>
          </cell>
        </row>
        <row r="7916">
          <cell r="C7916">
            <v>614714</v>
          </cell>
          <cell r="I7916">
            <v>1</v>
          </cell>
        </row>
        <row r="7917">
          <cell r="C7917">
            <v>614739</v>
          </cell>
          <cell r="I7917">
            <v>1</v>
          </cell>
        </row>
        <row r="7918">
          <cell r="C7918">
            <v>614743</v>
          </cell>
          <cell r="I7918">
            <v>1</v>
          </cell>
        </row>
        <row r="7919">
          <cell r="C7919">
            <v>614768</v>
          </cell>
          <cell r="I7919">
            <v>1</v>
          </cell>
        </row>
        <row r="7920">
          <cell r="C7920">
            <v>614789</v>
          </cell>
          <cell r="I7920">
            <v>1</v>
          </cell>
        </row>
        <row r="7921">
          <cell r="C7921">
            <v>614822</v>
          </cell>
          <cell r="I7921">
            <v>1</v>
          </cell>
        </row>
        <row r="7922">
          <cell r="C7922">
            <v>614822</v>
          </cell>
          <cell r="I7922">
            <v>1</v>
          </cell>
        </row>
        <row r="7923">
          <cell r="C7923">
            <v>614832</v>
          </cell>
          <cell r="I7923">
            <v>1</v>
          </cell>
        </row>
        <row r="7924">
          <cell r="C7924">
            <v>614874</v>
          </cell>
          <cell r="I7924">
            <v>1</v>
          </cell>
        </row>
        <row r="7925">
          <cell r="C7925">
            <v>614874</v>
          </cell>
          <cell r="I7925">
            <v>1</v>
          </cell>
        </row>
        <row r="7926">
          <cell r="C7926">
            <v>614880</v>
          </cell>
          <cell r="I7926">
            <v>1</v>
          </cell>
        </row>
        <row r="7927">
          <cell r="C7927">
            <v>614880</v>
          </cell>
          <cell r="I7927">
            <v>1</v>
          </cell>
        </row>
        <row r="7928">
          <cell r="C7928">
            <v>614897</v>
          </cell>
          <cell r="I7928">
            <v>1</v>
          </cell>
        </row>
        <row r="7929">
          <cell r="C7929">
            <v>614915</v>
          </cell>
          <cell r="I7929">
            <v>1</v>
          </cell>
        </row>
        <row r="7930">
          <cell r="C7930">
            <v>614915</v>
          </cell>
          <cell r="I7930">
            <v>1</v>
          </cell>
        </row>
        <row r="7931">
          <cell r="C7931">
            <v>614942</v>
          </cell>
          <cell r="I7931">
            <v>1</v>
          </cell>
        </row>
        <row r="7932">
          <cell r="C7932">
            <v>614947</v>
          </cell>
          <cell r="I7932">
            <v>1</v>
          </cell>
        </row>
        <row r="7933">
          <cell r="C7933">
            <v>614948</v>
          </cell>
          <cell r="I7933">
            <v>1</v>
          </cell>
        </row>
        <row r="7934">
          <cell r="C7934">
            <v>614948</v>
          </cell>
          <cell r="I7934">
            <v>1</v>
          </cell>
        </row>
        <row r="7935">
          <cell r="C7935">
            <v>614951</v>
          </cell>
          <cell r="I7935">
            <v>1</v>
          </cell>
        </row>
        <row r="7936">
          <cell r="C7936">
            <v>614952</v>
          </cell>
          <cell r="I7936">
            <v>1</v>
          </cell>
        </row>
        <row r="7937">
          <cell r="C7937">
            <v>615074</v>
          </cell>
          <cell r="I7937">
            <v>1</v>
          </cell>
        </row>
        <row r="7938">
          <cell r="C7938">
            <v>615077</v>
          </cell>
          <cell r="I7938">
            <v>1</v>
          </cell>
        </row>
        <row r="7939">
          <cell r="C7939">
            <v>615084</v>
          </cell>
          <cell r="I7939">
            <v>1</v>
          </cell>
        </row>
        <row r="7940">
          <cell r="C7940">
            <v>615090</v>
          </cell>
          <cell r="I7940">
            <v>1</v>
          </cell>
        </row>
        <row r="7941">
          <cell r="C7941">
            <v>615193</v>
          </cell>
          <cell r="I7941">
            <v>1</v>
          </cell>
        </row>
        <row r="7942">
          <cell r="C7942">
            <v>615193</v>
          </cell>
          <cell r="I7942">
            <v>1</v>
          </cell>
        </row>
        <row r="7943">
          <cell r="C7943">
            <v>615193</v>
          </cell>
          <cell r="I7943">
            <v>1</v>
          </cell>
        </row>
        <row r="7944">
          <cell r="C7944">
            <v>615194</v>
          </cell>
          <cell r="I7944">
            <v>1</v>
          </cell>
        </row>
        <row r="7945">
          <cell r="C7945">
            <v>615194</v>
          </cell>
          <cell r="I7945">
            <v>1</v>
          </cell>
        </row>
        <row r="7946">
          <cell r="C7946">
            <v>615194</v>
          </cell>
          <cell r="I7946">
            <v>1</v>
          </cell>
        </row>
        <row r="7947">
          <cell r="C7947">
            <v>615209</v>
          </cell>
          <cell r="I7947">
            <v>1</v>
          </cell>
        </row>
        <row r="7948">
          <cell r="C7948">
            <v>615220</v>
          </cell>
          <cell r="I7948">
            <v>1</v>
          </cell>
        </row>
        <row r="7949">
          <cell r="C7949">
            <v>615221</v>
          </cell>
          <cell r="I7949">
            <v>1</v>
          </cell>
        </row>
        <row r="7950">
          <cell r="C7950">
            <v>615222</v>
          </cell>
          <cell r="I7950">
            <v>1</v>
          </cell>
        </row>
        <row r="7951">
          <cell r="C7951">
            <v>615224</v>
          </cell>
          <cell r="I7951">
            <v>1</v>
          </cell>
        </row>
        <row r="7952">
          <cell r="C7952">
            <v>615224</v>
          </cell>
          <cell r="I7952">
            <v>1</v>
          </cell>
        </row>
        <row r="7953">
          <cell r="C7953">
            <v>615224</v>
          </cell>
          <cell r="I7953">
            <v>1</v>
          </cell>
        </row>
        <row r="7954">
          <cell r="C7954">
            <v>615249</v>
          </cell>
          <cell r="I7954">
            <v>1</v>
          </cell>
        </row>
        <row r="7955">
          <cell r="C7955">
            <v>615249</v>
          </cell>
          <cell r="I7955">
            <v>1</v>
          </cell>
        </row>
        <row r="7956">
          <cell r="C7956">
            <v>615262</v>
          </cell>
          <cell r="I7956">
            <v>1</v>
          </cell>
        </row>
        <row r="7957">
          <cell r="C7957">
            <v>615298</v>
          </cell>
          <cell r="I7957">
            <v>1</v>
          </cell>
        </row>
        <row r="7958">
          <cell r="C7958">
            <v>615308</v>
          </cell>
          <cell r="I7958">
            <v>1</v>
          </cell>
        </row>
        <row r="7959">
          <cell r="C7959">
            <v>615319</v>
          </cell>
          <cell r="I7959">
            <v>1</v>
          </cell>
        </row>
        <row r="7960">
          <cell r="C7960">
            <v>615319</v>
          </cell>
          <cell r="I7960">
            <v>1</v>
          </cell>
        </row>
        <row r="7961">
          <cell r="C7961">
            <v>615320</v>
          </cell>
          <cell r="I7961">
            <v>1</v>
          </cell>
        </row>
        <row r="7962">
          <cell r="C7962">
            <v>615322</v>
          </cell>
          <cell r="I7962">
            <v>1</v>
          </cell>
        </row>
        <row r="7963">
          <cell r="C7963">
            <v>615345</v>
          </cell>
          <cell r="I7963">
            <v>1</v>
          </cell>
        </row>
        <row r="7964">
          <cell r="C7964">
            <v>615345</v>
          </cell>
          <cell r="I7964">
            <v>1</v>
          </cell>
        </row>
        <row r="7965">
          <cell r="C7965">
            <v>615373</v>
          </cell>
          <cell r="I7965">
            <v>1</v>
          </cell>
        </row>
        <row r="7966">
          <cell r="C7966">
            <v>615416</v>
          </cell>
          <cell r="I7966">
            <v>1</v>
          </cell>
        </row>
        <row r="7967">
          <cell r="C7967">
            <v>615448</v>
          </cell>
          <cell r="I7967">
            <v>1</v>
          </cell>
        </row>
        <row r="7968">
          <cell r="C7968">
            <v>615451</v>
          </cell>
          <cell r="I7968">
            <v>1</v>
          </cell>
        </row>
        <row r="7969">
          <cell r="C7969">
            <v>615460</v>
          </cell>
          <cell r="I7969">
            <v>1</v>
          </cell>
        </row>
        <row r="7970">
          <cell r="C7970">
            <v>615461</v>
          </cell>
          <cell r="I7970">
            <v>1</v>
          </cell>
        </row>
        <row r="7971">
          <cell r="C7971">
            <v>615461</v>
          </cell>
          <cell r="I7971">
            <v>1</v>
          </cell>
        </row>
        <row r="7972">
          <cell r="C7972">
            <v>615573</v>
          </cell>
          <cell r="I7972">
            <v>1</v>
          </cell>
        </row>
        <row r="7973">
          <cell r="C7973">
            <v>615575</v>
          </cell>
          <cell r="I7973">
            <v>1</v>
          </cell>
        </row>
        <row r="7974">
          <cell r="C7974">
            <v>615575</v>
          </cell>
          <cell r="I7974">
            <v>1</v>
          </cell>
        </row>
        <row r="7975">
          <cell r="C7975">
            <v>615590</v>
          </cell>
          <cell r="I7975">
            <v>1</v>
          </cell>
        </row>
        <row r="7976">
          <cell r="C7976">
            <v>615610</v>
          </cell>
          <cell r="I7976">
            <v>1</v>
          </cell>
        </row>
        <row r="7977">
          <cell r="C7977">
            <v>615644</v>
          </cell>
          <cell r="I7977">
            <v>1</v>
          </cell>
        </row>
        <row r="7978">
          <cell r="C7978">
            <v>615650</v>
          </cell>
          <cell r="I7978">
            <v>1</v>
          </cell>
        </row>
        <row r="7979">
          <cell r="C7979">
            <v>615651</v>
          </cell>
          <cell r="I7979">
            <v>1</v>
          </cell>
        </row>
        <row r="7980">
          <cell r="C7980">
            <v>615652</v>
          </cell>
          <cell r="I7980">
            <v>1</v>
          </cell>
        </row>
        <row r="7981">
          <cell r="C7981">
            <v>615690</v>
          </cell>
          <cell r="I7981">
            <v>1</v>
          </cell>
        </row>
        <row r="7982">
          <cell r="C7982">
            <v>615735</v>
          </cell>
          <cell r="I7982">
            <v>1</v>
          </cell>
        </row>
        <row r="7983">
          <cell r="C7983">
            <v>615745</v>
          </cell>
          <cell r="I7983">
            <v>1</v>
          </cell>
        </row>
        <row r="7984">
          <cell r="C7984">
            <v>615745</v>
          </cell>
          <cell r="I7984">
            <v>1</v>
          </cell>
        </row>
        <row r="7985">
          <cell r="C7985">
            <v>615873</v>
          </cell>
          <cell r="I7985">
            <v>1</v>
          </cell>
        </row>
        <row r="7986">
          <cell r="C7986">
            <v>714383</v>
          </cell>
          <cell r="I7986">
            <v>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ki SOR" refreshedDate="45566.983765046294" createdVersion="6" refreshedVersion="8" minRefreshableVersion="3" recordCount="695" xr:uid="{04871246-946E-4AA4-A6CA-6265A9B17058}">
  <cacheSource type="worksheet">
    <worksheetSource ref="A1:F1048576" sheet="Packaging"/>
  </cacheSource>
  <cacheFields count="6">
    <cacheField name="ValA" numFmtId="0">
      <sharedItems containsBlank="1" count="12">
        <s v="H972"/>
        <s v="HD42"/>
        <s v="T227"/>
        <s v="Z019"/>
        <m/>
        <s v="E067" u="1"/>
        <s v="Z197" u="1"/>
        <s v="Z448" u="1"/>
        <s v="H975" u="1"/>
        <s v="H036" u="1"/>
        <s v="Z020" u="1"/>
        <s v="H973" u="1"/>
      </sharedItems>
    </cacheField>
    <cacheField name="Material" numFmtId="0">
      <sharedItems containsString="0" containsBlank="1" containsNumber="1" containsInteger="1" minValue="1011591" maxValue="1029525"/>
    </cacheField>
    <cacheField name="Material Description" numFmtId="0">
      <sharedItems containsBlank="1"/>
    </cacheField>
    <cacheField name="       Total Stock" numFmtId="0">
      <sharedItems containsString="0" containsBlank="1" containsNumber="1" containsInteger="1" minValue="1" maxValue="1380613"/>
    </cacheField>
    <cacheField name="BUn" numFmtId="0">
      <sharedItems containsBlank="1"/>
    </cacheField>
    <cacheField name="       Total Value" numFmtId="0">
      <sharedItems containsString="0" containsBlank="1" containsNumber="1" minValue="0.35" maxValue="57396.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ki SOR" refreshedDate="45566.983766435187" createdVersion="6" refreshedVersion="8" minRefreshableVersion="3" recordCount="231" xr:uid="{392877E6-BF65-47FB-B42E-4241EB1642CF}">
  <cacheSource type="worksheet">
    <worksheetSource ref="A1:L1048576" sheet="ADD"/>
  </cacheSource>
  <cacheFields count="12">
    <cacheField name="ValA" numFmtId="0">
      <sharedItems containsBlank="1"/>
    </cacheField>
    <cacheField name="Material" numFmtId="0">
      <sharedItems containsString="0" containsBlank="1" containsNumber="1" containsInteger="1" minValue="149590" maxValue="615873"/>
    </cacheField>
    <cacheField name="Material Description" numFmtId="0">
      <sharedItems containsBlank="1"/>
    </cacheField>
    <cacheField name="       Total Stock" numFmtId="0">
      <sharedItems containsString="0" containsBlank="1" containsNumber="1" minValue="1.4" maxValue="843289"/>
    </cacheField>
    <cacheField name="BUn" numFmtId="0">
      <sharedItems containsBlank="1"/>
    </cacheField>
    <cacheField name="       Total Value" numFmtId="0">
      <sharedItems containsString="0" containsBlank="1" containsNumber="1" minValue="3.14" maxValue="4205555.09"/>
    </cacheField>
    <cacheField name="Crcy" numFmtId="0">
      <sharedItems containsBlank="1"/>
    </cacheField>
    <cacheField name="   Moving price" numFmtId="0">
      <sharedItems containsString="0" containsBlank="1" containsNumber="1" minValue="0.34" maxValue="1583.93"/>
    </cacheField>
    <cacheField name="ValCl" numFmtId="0">
      <sharedItems containsBlank="1"/>
    </cacheField>
    <cacheField name="Net Wt" numFmtId="0">
      <sharedItems containsString="0" containsBlank="1" containsNumber="1" minValue="1" maxValue="199.9"/>
    </cacheField>
    <cacheField name="Total Wt" numFmtId="0">
      <sharedItems containsString="0" containsBlank="1" containsNumber="1" minValue="1.4" maxValue="843289"/>
    </cacheField>
    <cacheField name="Biz" numFmtId="0">
      <sharedItems containsBlank="1" count="6">
        <s v="Inland"/>
        <s v="LM"/>
        <m/>
        <e v="#N/A" u="1"/>
        <s v="Shared" u="1"/>
        <s v="LubMarin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ki SOR" refreshedDate="45566.983766898149" createdVersion="6" refreshedVersion="8" minRefreshableVersion="3" recordCount="483" xr:uid="{C018382C-C0CF-4973-9FA7-D7497FC5E328}">
  <cacheSource type="worksheet">
    <worksheetSource ref="A1:L1048576" sheet="Imported FGD"/>
  </cacheSource>
  <cacheFields count="12">
    <cacheField name="ValA" numFmtId="0">
      <sharedItems containsBlank="1"/>
    </cacheField>
    <cacheField name="Material" numFmtId="0">
      <sharedItems containsString="0" containsBlank="1" containsNumber="1" containsInteger="1" minValue="110404" maxValue="553324"/>
    </cacheField>
    <cacheField name="Material Description" numFmtId="0">
      <sharedItems containsBlank="1"/>
    </cacheField>
    <cacheField name="       Total Stock" numFmtId="0">
      <sharedItems containsString="0" containsBlank="1" containsNumber="1" minValue="1E-3" maxValue="18740"/>
    </cacheField>
    <cacheField name="BUn" numFmtId="0">
      <sharedItems containsBlank="1"/>
    </cacheField>
    <cacheField name="Total Value" numFmtId="0">
      <sharedItems containsString="0" containsBlank="1" containsNumber="1" minValue="0" maxValue="3312213.18"/>
    </cacheField>
    <cacheField name="Crcy" numFmtId="0">
      <sharedItems containsBlank="1"/>
    </cacheField>
    <cacheField name="   Moving price" numFmtId="0">
      <sharedItems containsString="0" containsBlank="1" containsNumber="1" minValue="0" maxValue="6715.25"/>
    </cacheField>
    <cacheField name="ValCl" numFmtId="0">
      <sharedItems containsBlank="1"/>
    </cacheField>
    <cacheField name="Net weight" numFmtId="3">
      <sharedItems containsString="0" containsBlank="1" containsNumber="1" minValue="1" maxValue="1000"/>
    </cacheField>
    <cacheField name="Quantity (KG)" numFmtId="0">
      <sharedItems containsString="0" containsBlank="1" containsNumber="1" minValue="1E-3" maxValue="204812.33900000001"/>
    </cacheField>
    <cacheField name="Biz" numFmtId="3">
      <sharedItems containsBlank="1" count="4">
        <s v="Inland"/>
        <s v="LM"/>
        <m/>
        <s v="LubMarin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ki SOR" refreshedDate="45566.983769560182" createdVersion="7" refreshedVersion="8" minRefreshableVersion="3" recordCount="1454" xr:uid="{F524B80B-D066-4796-A0E0-97AFC386E139}">
  <cacheSource type="worksheet">
    <worksheetSource ref="A1:P1048576" sheet="Locally Produced"/>
  </cacheSource>
  <cacheFields count="16">
    <cacheField name="ValA" numFmtId="0">
      <sharedItems containsBlank="1" count="11">
        <s v="H972"/>
        <s v="H975"/>
        <s v="H978"/>
        <s v="HB73"/>
        <s v="HD42"/>
        <s v="N302"/>
        <s v="Z019"/>
        <m/>
        <s v="Z020" u="1"/>
        <s v="H973" u="1"/>
        <s v="Z448" u="1"/>
      </sharedItems>
    </cacheField>
    <cacheField name="Material" numFmtId="0">
      <sharedItems containsString="0" containsBlank="1" containsNumber="1" containsInteger="1" minValue="103790" maxValue="605140"/>
    </cacheField>
    <cacheField name="Material Description" numFmtId="0">
      <sharedItems containsBlank="1"/>
    </cacheField>
    <cacheField name="       Total Stock" numFmtId="0">
      <sharedItems containsString="0" containsBlank="1" containsNumber="1" minValue="3.2000000000000001E-2" maxValue="1368074"/>
    </cacheField>
    <cacheField name="BUn" numFmtId="0">
      <sharedItems containsBlank="1"/>
    </cacheField>
    <cacheField name="       Total Value" numFmtId="0">
      <sharedItems containsString="0" containsBlank="1" containsNumber="1" minValue="0.05" maxValue="2350833.9"/>
    </cacheField>
    <cacheField name="Crcy" numFmtId="0">
      <sharedItems containsBlank="1"/>
    </cacheField>
    <cacheField name="   Moving price" numFmtId="0">
      <sharedItems containsString="0" containsBlank="1" containsNumber="1" minValue="0.97" maxValue="5498.77"/>
    </cacheField>
    <cacheField name="ValCl" numFmtId="0">
      <sharedItems containsBlank="1"/>
    </cacheField>
    <cacheField name="Net weight" numFmtId="0">
      <sharedItems containsString="0" containsBlank="1" containsNumber="1" minValue="1" maxValue="1090"/>
    </cacheField>
    <cacheField name="Quantity (KG)" numFmtId="0">
      <sharedItems containsString="0" containsBlank="1" containsNumber="1" minValue="3.2000000000000001E-2" maxValue="1368074"/>
    </cacheField>
    <cacheField name="Pack size" numFmtId="3">
      <sharedItems containsBlank="1" count="3">
        <s v="PACKED"/>
        <s v="BULK"/>
        <m/>
      </sharedItems>
    </cacheField>
    <cacheField name="Biz" numFmtId="0">
      <sharedItems containsBlank="1"/>
    </cacheField>
    <cacheField name="Remarks" numFmtId="3">
      <sharedItems containsNonDate="0" containsString="0" containsBlank="1"/>
    </cacheField>
    <cacheField name="Remarks2" numFmtId="3">
      <sharedItems containsNonDate="0" containsString="0" containsBlank="1"/>
    </cacheField>
    <cacheField name="Remarks3" numFmtId="3">
      <sharedItems containsNonDate="0" containsBlank="1" count="16">
        <m/>
        <s v="WIP" u="1"/>
        <s v="GR for Order " u="1"/>
        <s v="Pending to fill " u="1"/>
        <s v="In Transit " u="1"/>
        <s v="Should be packed" u="1"/>
        <s v="Partial PGEN" u="1"/>
        <s v="Pending to fill" u="1"/>
        <s v="GI after month end " u="1"/>
        <s v="GI for Order " u="1"/>
        <s v="Flushing oil / Contaminant" u="1"/>
        <s v="Pending to lift " u="1"/>
        <s v="In transit" u="1"/>
        <s v="GI for order after month end " u="1"/>
        <s v="Pending to lift" u="1"/>
        <s v="Keep Stock ite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ki SOR" refreshedDate="45566.983770370367" createdVersion="5" refreshedVersion="8" minRefreshableVersion="3" recordCount="450" xr:uid="{00000000-000A-0000-FFFF-FFFF44000000}">
  <cacheSource type="worksheet">
    <worksheetSource ref="A1:K451" sheet="Locally Produced"/>
  </cacheSource>
  <cacheFields count="11">
    <cacheField name="ValA" numFmtId="0">
      <sharedItems/>
    </cacheField>
    <cacheField name="Material" numFmtId="0">
      <sharedItems containsSemiMixedTypes="0" containsString="0" containsNumber="1" containsInteger="1" minValue="103689" maxValue="605140" count="1521">
        <n v="145214"/>
        <n v="159069"/>
        <n v="159177"/>
        <n v="159193"/>
        <n v="159216"/>
        <n v="159217"/>
        <n v="159252"/>
        <n v="159256"/>
        <n v="159257"/>
        <n v="159259"/>
        <n v="159260"/>
        <n v="159280"/>
        <n v="159282"/>
        <n v="159292"/>
        <n v="159325"/>
        <n v="159326"/>
        <n v="159346"/>
        <n v="159347"/>
        <n v="159666"/>
        <n v="159680"/>
        <n v="160257"/>
        <n v="160970"/>
        <n v="163697"/>
        <n v="163705"/>
        <n v="163706"/>
        <n v="163709"/>
        <n v="163769"/>
        <n v="163812"/>
        <n v="163868"/>
        <n v="166008"/>
        <n v="167189"/>
        <n v="171573"/>
        <n v="171956"/>
        <n v="171958"/>
        <n v="172823"/>
        <n v="174396"/>
        <n v="174397"/>
        <n v="179001"/>
        <n v="179136"/>
        <n v="183030"/>
        <n v="183081"/>
        <n v="187010"/>
        <n v="187208"/>
        <n v="187251"/>
        <n v="187317"/>
        <n v="187463"/>
        <n v="187850"/>
        <n v="187999"/>
        <n v="189019"/>
        <n v="189193"/>
        <n v="190563"/>
        <n v="190565"/>
        <n v="194313"/>
        <n v="194317"/>
        <n v="194460"/>
        <n v="194470"/>
        <n v="194481"/>
        <n v="194498"/>
        <n v="194581"/>
        <n v="194604"/>
        <n v="194650"/>
        <n v="199567"/>
        <n v="200120"/>
        <n v="200658"/>
        <n v="202268"/>
        <n v="202297"/>
        <n v="202702"/>
        <n v="202703"/>
        <n v="202704"/>
        <n v="202705"/>
        <n v="202706"/>
        <n v="202707"/>
        <n v="202708"/>
        <n v="202709"/>
        <n v="202710"/>
        <n v="202720"/>
        <n v="202722"/>
        <n v="203913"/>
        <n v="204008"/>
        <n v="205506"/>
        <n v="205531"/>
        <n v="207305"/>
        <n v="207371"/>
        <n v="208943"/>
        <n v="208944"/>
        <n v="208945"/>
        <n v="209746"/>
        <n v="209751"/>
        <n v="209756"/>
        <n v="209761"/>
        <n v="210994"/>
        <n v="211391"/>
        <n v="214743"/>
        <n v="216883"/>
        <n v="216903"/>
        <n v="216904"/>
        <n v="216911"/>
        <n v="216914"/>
        <n v="216936"/>
        <n v="216961"/>
        <n v="216962"/>
        <n v="216973"/>
        <n v="216987"/>
        <n v="217065"/>
        <n v="217100"/>
        <n v="217120"/>
        <n v="217147"/>
        <n v="217400"/>
        <n v="217548"/>
        <n v="217561"/>
        <n v="217562"/>
        <n v="218794"/>
        <n v="218811"/>
        <n v="218812"/>
        <n v="218986"/>
        <n v="220184"/>
        <n v="220595"/>
        <n v="220596"/>
        <n v="220598"/>
        <n v="220850"/>
        <n v="220948"/>
        <n v="220990"/>
        <n v="220991"/>
        <n v="220994"/>
        <n v="220995"/>
        <n v="220999"/>
        <n v="221003"/>
        <n v="222721"/>
        <n v="222725"/>
        <n v="222742"/>
        <n v="222743"/>
        <n v="222746"/>
        <n v="222754"/>
        <n v="222760"/>
        <n v="223498"/>
        <n v="223629"/>
        <n v="223729"/>
        <n v="223771"/>
        <n v="223772"/>
        <n v="223779"/>
        <n v="223784"/>
        <n v="223858"/>
        <n v="224181"/>
        <n v="224988"/>
        <n v="225125"/>
        <n v="225267"/>
        <n v="225492"/>
        <n v="225529"/>
        <n v="225817"/>
        <n v="225911"/>
        <n v="226004"/>
        <n v="226053"/>
        <n v="226144"/>
        <n v="226198"/>
        <n v="226204"/>
        <n v="226426"/>
        <n v="226438"/>
        <n v="226603"/>
        <n v="227234"/>
        <n v="227260"/>
        <n v="227501"/>
        <n v="227820"/>
        <n v="228140"/>
        <n v="228183"/>
        <n v="228266"/>
        <n v="228302"/>
        <n v="228315"/>
        <n v="228316"/>
        <n v="229314"/>
        <n v="229365"/>
        <n v="229376"/>
        <n v="229401"/>
        <n v="229457"/>
        <n v="229753"/>
        <n v="229865"/>
        <n v="229969"/>
        <n v="230000"/>
        <n v="230001"/>
        <n v="230687"/>
        <n v="230987"/>
        <n v="231235"/>
        <n v="231236"/>
        <n v="231527"/>
        <n v="231591"/>
        <n v="231800"/>
        <n v="231801"/>
        <n v="231802"/>
        <n v="231984"/>
        <n v="232134"/>
        <n v="232178"/>
        <n v="232194"/>
        <n v="232230"/>
        <n v="232480"/>
        <n v="233005"/>
        <n v="233085"/>
        <n v="233144"/>
        <n v="309495"/>
        <n v="309502"/>
        <n v="310181"/>
        <n v="310183"/>
        <n v="314007"/>
        <n v="314102"/>
        <n v="314280"/>
        <n v="314282"/>
        <n v="314291"/>
        <n v="314483"/>
        <n v="314857"/>
        <n v="103790"/>
        <n v="103900"/>
        <n v="145125"/>
        <n v="145135"/>
        <n v="145159"/>
        <n v="145182"/>
        <n v="145374"/>
        <n v="145375"/>
        <n v="145398"/>
        <n v="145679"/>
        <n v="153346"/>
        <n v="159066"/>
        <n v="159067"/>
        <n v="159733"/>
        <n v="160361"/>
        <n v="160363"/>
        <n v="160364"/>
        <n v="160367"/>
        <n v="160369"/>
        <n v="160991"/>
        <n v="163745"/>
        <n v="163755"/>
        <n v="163760"/>
        <n v="163764"/>
        <n v="163786"/>
        <n v="163792"/>
        <n v="163802"/>
        <n v="163807"/>
        <n v="168846"/>
        <n v="172820"/>
        <n v="175396"/>
        <n v="194495"/>
        <n v="194496"/>
        <n v="194497"/>
        <n v="194587"/>
        <n v="194593"/>
        <n v="202278"/>
        <n v="203914"/>
        <n v="203915"/>
        <n v="203917"/>
        <n v="203918"/>
        <n v="203920"/>
        <n v="203921"/>
        <n v="210254"/>
        <n v="217549"/>
        <n v="218796"/>
        <n v="218797"/>
        <n v="218813"/>
        <n v="218814"/>
        <n v="220949"/>
        <n v="220993"/>
        <n v="220998"/>
        <n v="221000"/>
        <n v="221001"/>
        <n v="221010"/>
        <n v="222313"/>
        <n v="224180"/>
        <n v="225226"/>
        <n v="225248"/>
        <n v="226735"/>
        <n v="228303"/>
        <n v="228304"/>
        <n v="229006"/>
        <n v="229195"/>
        <n v="229205"/>
        <n v="229754"/>
        <n v="229755"/>
        <n v="230123"/>
        <n v="230125"/>
        <n v="230304"/>
        <n v="230305"/>
        <n v="231405"/>
        <n v="231526"/>
        <n v="159626"/>
        <n v="166153"/>
        <n v="174678"/>
        <n v="194315"/>
        <n v="194469"/>
        <n v="194472"/>
        <n v="194482"/>
        <n v="194573"/>
        <n v="194693"/>
        <n v="198911"/>
        <n v="199035"/>
        <n v="199146"/>
        <n v="200738"/>
        <n v="201336"/>
        <n v="201338"/>
        <n v="201361"/>
        <n v="204027"/>
        <n v="204673"/>
        <n v="210755"/>
        <n v="222052"/>
        <n v="223499"/>
        <n v="223660"/>
        <n v="223770"/>
        <n v="223776"/>
        <n v="223778"/>
        <n v="223782"/>
        <n v="223989"/>
        <n v="224159"/>
        <n v="224182"/>
        <n v="225403"/>
        <n v="226234"/>
        <n v="226427"/>
        <n v="226428"/>
        <n v="227155"/>
        <n v="227502"/>
        <n v="227737"/>
        <n v="229194"/>
        <n v="229689"/>
        <n v="229701"/>
        <n v="230874"/>
        <n v="233006"/>
        <n v="220599"/>
        <n v="159450"/>
        <n v="159457"/>
        <n v="159458"/>
        <n v="159459"/>
        <n v="159460"/>
        <n v="159463"/>
        <n v="159464"/>
        <n v="159468"/>
        <n v="159807"/>
        <n v="159827"/>
        <n v="159835"/>
        <n v="159871"/>
        <n v="159890"/>
        <n v="159895"/>
        <n v="159903"/>
        <n v="159904"/>
        <n v="160719"/>
        <n v="163860"/>
        <n v="163861"/>
        <n v="163863"/>
        <n v="169325"/>
        <n v="187254"/>
        <n v="187660"/>
        <n v="187899"/>
        <n v="188142"/>
        <n v="189115"/>
        <n v="189493"/>
        <n v="194314"/>
        <n v="194461"/>
        <n v="194463"/>
        <n v="194464"/>
        <n v="194465"/>
        <n v="194466"/>
        <n v="194467"/>
        <n v="194468"/>
        <n v="194471"/>
        <n v="194474"/>
        <n v="194490"/>
        <n v="194528"/>
        <n v="194533"/>
        <n v="194546"/>
        <n v="194547"/>
        <n v="194549"/>
        <n v="194560"/>
        <n v="194566"/>
        <n v="194567"/>
        <n v="194572"/>
        <n v="194575"/>
        <n v="194580"/>
        <n v="194599"/>
        <n v="194618"/>
        <n v="194621"/>
        <n v="194638"/>
        <n v="194656"/>
        <n v="194657"/>
        <n v="194659"/>
        <n v="194668"/>
        <n v="194674"/>
        <n v="194675"/>
        <n v="194678"/>
        <n v="195033"/>
        <n v="195346"/>
        <n v="195725"/>
        <n v="196877"/>
        <n v="196913"/>
        <n v="196917"/>
        <n v="196927"/>
        <n v="199400"/>
        <n v="200121"/>
        <n v="200514"/>
        <n v="201333"/>
        <n v="201334"/>
        <n v="201339"/>
        <n v="201360"/>
        <n v="201363"/>
        <n v="201366"/>
        <n v="201367"/>
        <n v="201369"/>
        <n v="201370"/>
        <n v="202291"/>
        <n v="202294"/>
        <n v="202298"/>
        <n v="204343"/>
        <n v="159255" u="1"/>
        <n v="159642" u="1"/>
        <n v="182558" u="1"/>
        <n v="183368" u="1"/>
        <n v="183410" u="1"/>
        <n v="187955" u="1"/>
        <n v="188014" u="1"/>
        <n v="205056" u="1"/>
        <n v="206403" u="1"/>
        <n v="207548" u="1"/>
        <n v="207755" u="1"/>
        <n v="216899" u="1"/>
        <n v="216986" u="1"/>
        <n v="216998" u="1"/>
        <n v="217012" u="1"/>
        <n v="217023" u="1"/>
        <n v="217048" u="1"/>
        <n v="217093" u="1"/>
        <n v="217121" u="1"/>
        <n v="217143" u="1"/>
        <n v="217144" u="1"/>
        <n v="220875" u="1"/>
        <n v="222722" u="1"/>
        <n v="222726" u="1"/>
        <n v="222753" u="1"/>
        <n v="223773" u="1"/>
        <n v="224779" u="1"/>
        <n v="225247" u="1"/>
        <n v="226123" u="1"/>
        <n v="226199" u="1"/>
        <n v="226275" u="1"/>
        <n v="226343" u="1"/>
        <n v="227731" u="1"/>
        <n v="228806" u="1"/>
        <n v="229287" u="1"/>
        <n v="229316" u="1"/>
        <n v="229367" u="1"/>
        <n v="230211" u="1"/>
        <n v="230914" u="1"/>
        <n v="232079" u="1"/>
        <n v="232171" u="1"/>
        <n v="232951" u="1"/>
        <n v="232971" u="1"/>
        <n v="233143" u="1"/>
        <n v="233327" u="1"/>
        <n v="231483" u="1"/>
        <n v="232489" u="1"/>
        <n v="157658" u="1"/>
        <n v="160714" u="1"/>
        <n v="161167" u="1"/>
        <n v="174164" u="1"/>
        <n v="194579" u="1"/>
        <n v="172821" u="1"/>
        <n v="182557" u="1"/>
        <n v="196876" u="1"/>
        <n v="204760" u="1"/>
        <n v="206613" u="1"/>
        <n v="207372" u="1"/>
        <n v="207373" u="1"/>
        <n v="211211" u="1"/>
        <n v="211803" u="1"/>
        <n v="211852" u="1"/>
        <n v="216902" u="1"/>
        <n v="216915" u="1"/>
        <n v="216928" u="1"/>
        <n v="216980" u="1"/>
        <n v="216989" u="1"/>
        <n v="217004" u="1"/>
        <n v="217008" u="1"/>
        <n v="217096" u="1"/>
        <n v="217124" u="1"/>
        <n v="217125" u="1"/>
        <n v="220597" u="1"/>
        <n v="221020" u="1"/>
        <n v="221022" u="1"/>
        <n v="223781" u="1"/>
        <n v="223783" u="1"/>
        <n v="224289" u="1"/>
        <n v="224778" u="1"/>
        <n v="225910" u="1"/>
        <n v="226730" u="1"/>
        <n v="229286" u="1"/>
        <n v="230210" u="1"/>
        <n v="230220" u="1"/>
        <n v="230362" u="1"/>
        <n v="230363" u="1"/>
        <n v="230583" u="1"/>
        <n v="232812" u="1"/>
        <n v="232916" u="1"/>
        <n v="233022" u="1"/>
        <n v="233411" u="1"/>
        <n v="159361" u="1"/>
        <n v="159363" u="1"/>
        <n v="182802" u="1"/>
        <n v="194487" u="1"/>
        <n v="194489" u="1"/>
        <n v="194522" u="1"/>
        <n v="194538" u="1"/>
        <n v="194601" u="1"/>
        <n v="159277" u="1"/>
        <n v="159304" u="1"/>
        <n v="159305" u="1"/>
        <n v="183367" u="1"/>
        <n v="187884" u="1"/>
        <n v="188179" u="1"/>
        <n v="195410" u="1"/>
        <n v="200383" u="1"/>
        <n v="214742" u="1"/>
        <n v="216890" u="1"/>
        <n v="216893" u="1"/>
        <n v="216917" u="1"/>
        <n v="216947" u="1"/>
        <n v="216955" u="1"/>
        <n v="216956" u="1"/>
        <n v="216957" u="1"/>
        <n v="216966" u="1"/>
        <n v="216971" u="1"/>
        <n v="217027" u="1"/>
        <n v="217059" u="1"/>
        <n v="217063" u="1"/>
        <n v="217111" u="1"/>
        <n v="222747" u="1"/>
        <n v="224045" u="1"/>
        <n v="225569" u="1"/>
        <n v="226121" u="1"/>
        <n v="226276" u="1"/>
        <n v="227238" u="1"/>
        <n v="228924" u="1"/>
        <n v="231057" u="1"/>
        <n v="231744" u="1"/>
        <n v="232168" u="1"/>
        <n v="220567" u="1"/>
        <n v="224030" u="1"/>
        <n v="194316" u="1"/>
        <n v="194631" u="1"/>
        <n v="194632" u="1"/>
        <n v="194636" u="1"/>
        <n v="202692" u="1"/>
        <n v="159219" u="1"/>
        <n v="159652" u="1"/>
        <n v="178790" u="1"/>
        <n v="188176" u="1"/>
        <n v="189133" u="1"/>
        <n v="205530" u="1"/>
        <n v="206780" u="1"/>
        <n v="216964" u="1"/>
        <n v="216968" u="1"/>
        <n v="216991" u="1"/>
        <n v="217053" u="1"/>
        <n v="217076" u="1"/>
        <n v="217114" u="1"/>
        <n v="217736" u="1"/>
        <n v="217737" u="1"/>
        <n v="220152" u="1"/>
        <n v="222741" u="1"/>
        <n v="225183" u="1"/>
        <n v="225900" u="1"/>
        <n v="226211" u="1"/>
        <n v="226277" u="1"/>
        <n v="228093" u="1"/>
        <n v="228267" u="1"/>
        <n v="228347" u="1"/>
        <n v="231354" u="1"/>
        <n v="231418" u="1"/>
        <n v="231631" u="1"/>
        <n v="231953" u="1"/>
        <n v="232170" u="1"/>
        <n v="159880" u="1"/>
        <n v="194671" u="1"/>
        <n v="159281" u="1"/>
        <n v="159634" u="1"/>
        <n v="178248" u="1"/>
        <n v="205053" u="1"/>
        <n v="206360" u="1"/>
        <n v="206405" u="1"/>
        <n v="206406" u="1"/>
        <n v="207729" u="1"/>
        <n v="211804" u="1"/>
        <n v="216978" u="1"/>
        <n v="217036" u="1"/>
        <n v="217118" u="1"/>
        <n v="220458" u="1"/>
        <n v="222724" u="1"/>
        <n v="222740" u="1"/>
        <n v="224294" u="1"/>
        <n v="224822" u="1"/>
        <n v="225124" u="1"/>
        <n v="226445" u="1"/>
        <n v="226729" u="1"/>
        <n v="226880" u="1"/>
        <n v="227989" u="1"/>
        <n v="228099" u="1"/>
        <n v="229403" u="1"/>
        <n v="230129" u="1"/>
        <n v="231595" u="1"/>
        <n v="232159" u="1"/>
        <n v="310153" u="1"/>
        <n v="160382" u="1"/>
        <n v="174794" u="1"/>
        <n v="194644" u="1"/>
        <n v="204777" u="1"/>
        <n v="217045" u="1"/>
        <n v="222744" u="1"/>
        <n v="223790" u="1"/>
        <n v="227154" u="1"/>
        <n v="232058" u="1"/>
        <n v="160821" u="1"/>
        <n v="206359" u="1"/>
        <n v="206361" u="1"/>
        <n v="206404" u="1"/>
        <n v="207164" u="1"/>
        <n v="207374" u="1"/>
        <n v="207611" u="1"/>
        <n v="208450" u="1"/>
        <n v="209677" u="1"/>
        <n v="209881" u="1"/>
        <n v="210896" u="1"/>
        <n v="211208" u="1"/>
        <n v="211800" u="1"/>
        <n v="211844" u="1"/>
        <n v="211893" u="1"/>
        <n v="213241" u="1"/>
        <n v="214747" u="1"/>
        <n v="214772" u="1"/>
        <n v="216849" u="1"/>
        <n v="216892" u="1"/>
        <n v="216895" u="1"/>
        <n v="159341" u="1"/>
        <n v="224642" u="1"/>
        <n v="196909" u="1"/>
        <n v="202960" u="1"/>
        <n v="217079" u="1"/>
        <n v="202961" u="1"/>
        <n v="194641" u="1"/>
        <n v="196911" u="1"/>
        <n v="217081" u="1"/>
        <n v="160353" u="1"/>
        <n v="194642" u="1"/>
        <n v="159345" u="1"/>
        <n v="196912" u="1"/>
        <n v="230697" u="1"/>
        <n v="207250" u="1"/>
        <n v="217083" u="1"/>
        <n v="160355" u="1"/>
        <n v="171953" u="1"/>
        <n v="223891" u="1"/>
        <n v="196914" u="1"/>
        <n v="217084" u="1"/>
        <n v="194645" u="1"/>
        <n v="171954" u="1"/>
        <n v="196915" u="1"/>
        <n v="217842" u="1"/>
        <n v="196916" u="1"/>
        <n v="210279" u="1"/>
        <n v="181789" u="1"/>
        <n v="198934" u="1"/>
        <n v="204985" u="1"/>
        <n v="204986" u="1"/>
        <n v="217088" u="1"/>
        <n v="160360" u="1"/>
        <n v="175740" u="1"/>
        <n v="207508" u="1"/>
        <n v="204987" u="1"/>
        <n v="217089" u="1"/>
        <n v="207509" u="1"/>
        <n v="217090" u="1"/>
        <n v="228184" u="1"/>
        <n v="208267" u="1"/>
        <n v="226420" u="1"/>
        <n v="228185" u="1"/>
        <n v="159355" u="1"/>
        <n v="196922" u="1"/>
        <n v="217092" u="1"/>
        <n v="202721" u="1"/>
        <n v="220874" u="1"/>
        <n v="205747" u="1"/>
        <n v="196924" u="1"/>
        <n v="200958" u="1"/>
        <n v="217094" u="1"/>
        <n v="194655" u="1"/>
        <n v="202723" u="1"/>
        <n v="228188" u="1"/>
        <n v="217095" u="1"/>
        <n v="159359" u="1"/>
        <n v="211045" u="1"/>
        <n v="160368" u="1"/>
        <n v="188102" u="1"/>
        <n v="211046" u="1"/>
        <n v="217097" u="1"/>
        <n v="216845" u="1"/>
        <n v="217098" u="1"/>
        <n v="160370" u="1"/>
        <n v="216846" u="1"/>
        <n v="224158" u="1"/>
        <n v="189113" u="1"/>
        <n v="209031" u="1"/>
        <n v="217099" u="1"/>
        <n v="159868" u="1"/>
        <n v="226429" u="1"/>
        <n v="211806" u="1"/>
        <n v="209033" u="1"/>
        <n v="217101" u="1"/>
        <n v="229203" u="1"/>
        <n v="182308" u="1"/>
        <n v="217102" u="1"/>
        <n v="229204" u="1"/>
        <n v="194663" u="1"/>
        <n v="217103" u="1"/>
        <n v="198951" u="1"/>
        <n v="217104" u="1"/>
        <n v="229206" u="1"/>
        <n v="159368" u="1"/>
        <n v="211810" u="1"/>
        <n v="217106" u="1"/>
        <n v="206769" u="1"/>
        <n v="312754" u="1"/>
        <n v="211812" u="1"/>
        <n v="189373" u="1"/>
        <n v="211813" u="1"/>
        <n v="189374" u="1"/>
        <n v="194669" u="1"/>
        <n v="196182" u="1"/>
        <n v="211814" u="1"/>
        <n v="217109" u="1"/>
        <n v="194670" u="1"/>
        <n v="220891" u="1"/>
        <n v="196183" u="1"/>
        <n v="224169" u="1"/>
        <n v="207781" u="1"/>
        <n v="217110" u="1"/>
        <n v="207782" u="1"/>
        <n v="194672" u="1"/>
        <n v="212825" u="1"/>
        <n v="196185" u="1"/>
        <n v="159627" u="1"/>
        <n v="211817" u="1"/>
        <n v="196186" u="1"/>
        <n v="203750" u="1"/>
        <n v="211818" u="1"/>
        <n v="225181" u="1"/>
        <n v="204759" u="1"/>
        <n v="314281" u="1"/>
        <n v="196187" u="1"/>
        <n v="218374" u="1"/>
        <n v="211819" u="1"/>
        <n v="314283" u="1"/>
        <n v="188120" u="1"/>
        <n v="187616" u="1"/>
        <n v="196945" u="1"/>
        <n v="217115" u="1"/>
        <n v="196946" u="1"/>
        <n v="217116" u="1"/>
        <n v="225184" u="1"/>
        <n v="194677" u="1"/>
        <n v="204762" u="1"/>
        <n v="217117" u="1"/>
        <n v="227202" u="1"/>
        <n v="174256" u="1"/>
        <n v="314290" u="1"/>
        <n v="194679" u="1"/>
        <n v="204764" u="1"/>
        <n v="217119" u="1"/>
        <n v="204009" u="1"/>
        <n v="224179" u="1"/>
        <n v="211825" u="1"/>
        <n v="194681" u="1"/>
        <n v="174259" u="1"/>
        <n v="207540" u="1"/>
        <n v="194682" u="1"/>
        <n v="230988" u="1"/>
        <n v="199221" u="1"/>
        <n v="217122" u="1"/>
        <n v="220148" u="1"/>
        <n v="217123" u="1"/>
        <n v="194684" u="1"/>
        <n v="228469" u="1"/>
        <n v="220149" u="1"/>
        <n v="224183" u="1"/>
        <n v="188130" u="1"/>
        <n v="220150" u="1"/>
        <n v="220151" u="1"/>
        <n v="195695" u="1"/>
        <n v="195696" u="1"/>
        <n v="211832" u="1"/>
        <n v="217127" u="1"/>
        <n v="220153" u="1"/>
        <n v="217380" u="1"/>
        <n v="217128" u="1"/>
        <n v="204774" u="1"/>
        <n v="195698" u="1"/>
        <n v="217129" u="1"/>
        <n v="204775" u="1"/>
        <n v="217130" u="1"/>
        <n v="188136" u="1"/>
        <n v="195700" u="1"/>
        <n v="217131" u="1"/>
        <n v="194692" u="1"/>
        <n v="159395" u="1"/>
        <n v="215871" u="1"/>
        <n v="225956" u="1"/>
        <n v="217132" u="1"/>
        <n v="226713" u="1"/>
        <n v="187886" u="1"/>
        <n v="227470" u="1"/>
        <n v="217133" u="1"/>
        <n v="194694" u="1"/>
        <n v="226210" u="1"/>
        <n v="211839" u="1"/>
        <n v="207301" u="1"/>
        <n v="187888" u="1"/>
        <n v="195704" u="1"/>
        <n v="196965" u="1"/>
        <n v="210328" u="1"/>
        <n v="195705" u="1"/>
        <n v="196966" u="1"/>
        <n v="217136" u="1"/>
        <n v="228986" u="1"/>
        <n v="217137" u="1"/>
        <n v="188647" u="1"/>
        <n v="212599" u="1"/>
        <n v="195707" u="1"/>
        <n v="211339" u="1"/>
        <n v="196968" u="1"/>
        <n v="216887" u="1"/>
        <n v="195709" u="1"/>
        <n v="217140" u="1"/>
        <n v="202769" u="1"/>
        <n v="210333" u="1"/>
        <n v="195710" u="1"/>
        <n v="211846" u="1"/>
        <n v="217141" u="1"/>
        <n v="195711" u="1"/>
        <n v="211847" u="1"/>
        <n v="205040" u="1"/>
        <n v="209074" u="1"/>
        <n v="217142" u="1"/>
        <n v="195712" u="1"/>
        <n v="203528" u="1"/>
        <n v="195713" u="1"/>
        <n v="187141" u="1"/>
        <n v="202269" u="1"/>
        <n v="228490" u="1"/>
        <n v="228491" u="1"/>
        <n v="211851" u="1"/>
        <n v="187143" u="1"/>
        <n v="201262" u="1"/>
        <n v="163696" u="1"/>
        <n v="196977" u="1"/>
        <n v="207062" u="1"/>
        <n v="207063" u="1"/>
        <n v="217148" u="1"/>
        <n v="216896" u="1"/>
        <n v="207820" u="1"/>
        <n v="211854" u="1"/>
        <n v="503446" u="1"/>
        <n v="217149" u="1"/>
        <n v="211855" u="1"/>
        <n v="217150" u="1"/>
        <n v="227235" u="1"/>
        <n v="216898" u="1"/>
        <n v="204040" u="1"/>
        <n v="224210" u="1"/>
        <n v="187652" u="1"/>
        <n v="207822" u="1"/>
        <n v="183366" u="1"/>
        <n v="211352" u="1"/>
        <n v="227236" u="1"/>
        <n v="200511" u="1"/>
        <n v="216900" u="1"/>
        <n v="200512" u="1"/>
        <n v="187654" u="1"/>
        <n v="211354" u="1"/>
        <n v="217153" u="1"/>
        <n v="216901" u="1"/>
        <n v="200513" u="1"/>
        <n v="187655" u="1"/>
        <n v="183369" u="1"/>
        <n v="217154" u="1"/>
        <n v="174545" u="1"/>
        <n v="187153" u="1"/>
        <n v="205054" u="1"/>
        <n v="217156" u="1"/>
        <n v="160681" u="1"/>
        <n v="164715" u="1"/>
        <n v="205055" u="1"/>
        <n v="217157" u="1"/>
        <n v="226990" u="1"/>
        <n v="187659" u="1"/>
        <n v="164716" u="1"/>
        <n v="186903" u="1"/>
        <n v="216906" u="1"/>
        <n v="212620" u="1"/>
        <n v="186904" u="1"/>
        <n v="205057" u="1"/>
        <n v="217159" u="1"/>
        <n v="216907" u="1"/>
        <n v="212621" u="1"/>
        <n v="187661" u="1"/>
        <n v="186905" u="1"/>
        <n v="205058" u="1"/>
        <n v="217160" u="1"/>
        <n v="196738" u="1"/>
        <n v="216908" u="1"/>
        <n v="212622" u="1"/>
        <n v="187662" u="1"/>
        <n v="186906" u="1"/>
        <n v="205059" u="1"/>
        <n v="196739" u="1"/>
        <n v="216909" u="1"/>
        <n v="212623" u="1"/>
        <n v="188167" u="1"/>
        <n v="220187" u="1"/>
        <n v="217414" u="1"/>
        <n v="217162" u="1"/>
        <n v="188168" u="1"/>
        <n v="220188" u="1"/>
        <n v="217415" u="1"/>
        <n v="163713" u="1"/>
        <n v="211869" u="1"/>
        <n v="207332" u="1"/>
        <n v="217165" u="1"/>
        <n v="221199" u="1"/>
        <n v="216913" u="1"/>
        <n v="163715" u="1"/>
        <n v="194475" u="1"/>
        <n v="220192" u="1"/>
        <n v="168003" u="1"/>
        <n v="202292" u="1"/>
        <n v="167247" u="1"/>
        <n v="217168" u="1"/>
        <n v="216916" u="1"/>
        <n v="207588" u="1"/>
        <n v="210866" u="1"/>
        <n v="207589" u="1"/>
        <n v="225742" u="1"/>
        <n v="198513" u="1"/>
        <n v="202295" u="1"/>
        <n v="159686" u="1"/>
        <n v="216919" u="1"/>
        <n v="216920" u="1"/>
        <n v="217173" u="1"/>
        <n v="216921" u="1"/>
        <n v="225494" u="1"/>
        <n v="217174" u="1"/>
        <n v="202299" u="1"/>
        <n v="211376" u="1"/>
        <n v="216923" u="1"/>
        <n v="211377" u="1"/>
        <n v="209108" u="1"/>
        <n v="217176" u="1"/>
        <n v="216924" u="1"/>
        <n v="222723" u="1"/>
        <n v="211378" u="1"/>
        <n v="188939" u="1"/>
        <n v="217177" u="1"/>
        <n v="194486" u="1"/>
        <n v="193730" u="1"/>
        <n v="211379" u="1"/>
        <n v="223229" u="1"/>
        <n v="216926" u="1"/>
        <n v="217179" u="1"/>
        <n v="194488" u="1"/>
        <n v="202304" u="1"/>
        <n v="217180" u="1"/>
        <n v="202557" u="1"/>
        <n v="222727" u="1"/>
        <n v="202305" u="1"/>
        <n v="230543" u="1"/>
        <n v="189699" u="1"/>
        <n v="223988" u="1"/>
        <n v="217181" u="1"/>
        <n v="218946" u="1"/>
        <n v="222728" u="1"/>
        <n v="220459" u="1"/>
        <n v="216930" u="1"/>
        <n v="194491" u="1"/>
        <n v="202307" u="1"/>
        <n v="167010" u="1"/>
        <n v="198022" u="1"/>
        <n v="173566" u="1"/>
        <n v="160960" u="1"/>
        <n v="186929" u="1"/>
        <n v="198023" u="1"/>
        <n v="208108" u="1"/>
        <n v="209873" u="1"/>
        <n v="208109" u="1"/>
        <n v="229288" u="1"/>
        <n v="216934" u="1"/>
        <n v="188192" u="1"/>
        <n v="216935" u="1"/>
        <n v="203573" u="1"/>
        <n v="160712" u="1"/>
        <n v="176850" u="1"/>
        <n v="216938" u="1"/>
        <n v="207610" u="1"/>
        <n v="216939" u="1"/>
        <n v="212653" u="1"/>
        <n v="209880" u="1"/>
        <n v="203577" u="1"/>
        <n v="222991" u="1"/>
        <n v="212654" u="1"/>
        <n v="207612" u="1"/>
        <n v="160717" u="1"/>
        <n v="212655" u="1"/>
        <n v="203579" u="1"/>
        <n v="211395" u="1"/>
        <n v="221228" u="1"/>
        <n v="188200" u="1"/>
        <n v="216944" u="1"/>
        <n v="203582" u="1"/>
        <n v="216945" u="1"/>
        <n v="312432" u="1"/>
        <n v="224509" u="1"/>
        <n v="225518" u="1"/>
        <n v="216946" u="1"/>
        <n v="222745" u="1"/>
        <n v="159462" u="1"/>
        <n v="181649" u="1"/>
        <n v="187700" u="1"/>
        <n v="210897" u="1"/>
        <n v="216948" u="1"/>
        <n v="188206" u="1"/>
        <n v="217705" u="1"/>
        <n v="225521" u="1"/>
        <n v="164759" u="1"/>
        <n v="222748" u="1"/>
        <n v="188207" u="1"/>
        <n v="207369" u="1"/>
        <n v="209386" u="1"/>
        <n v="198797" u="1"/>
        <n v="216950" u="1"/>
        <n v="207370" u="1"/>
        <n v="216951" u="1"/>
        <n v="206614" u="1"/>
        <n v="206362" u="1"/>
        <n v="216952" u="1"/>
        <n v="229054" u="1"/>
        <n v="187958" u="1"/>
        <n v="160729" u="1"/>
        <n v="216953" u="1"/>
        <n v="171571" u="1"/>
        <n v="211155" u="1"/>
        <n v="216954" u="1"/>
        <n v="171572" u="1"/>
        <n v="211156" u="1"/>
        <n v="211157" u="1"/>
        <n v="200316" u="1"/>
        <n v="179138" u="1"/>
        <n v="222756" u="1"/>
        <n v="200317" u="1"/>
        <n v="179139" u="1"/>
        <n v="195023" u="1"/>
        <n v="193511" u="1"/>
        <n v="225279" u="1"/>
        <n v="216959" u="1"/>
        <n v="193512" u="1"/>
        <n v="216960" u="1"/>
        <n v="206371" u="1"/>
        <n v="197295" u="1"/>
        <n v="205364" u="1"/>
        <n v="160738" u="1"/>
        <n v="187464" u="1"/>
        <n v="197297" u="1"/>
        <n v="216963" u="1"/>
        <n v="187465" u="1"/>
        <n v="197298" u="1"/>
        <n v="231587" u="1"/>
        <n v="217216" u="1"/>
        <n v="210913" u="1"/>
        <n v="212426" u="1"/>
        <n v="226293" u="1"/>
        <n v="211922" u="1"/>
        <n v="187466" u="1"/>
        <n v="207384" u="1"/>
        <n v="223520" u="1"/>
        <n v="199064" u="1"/>
        <n v="216965" u="1"/>
        <n v="188223" u="1"/>
        <n v="159229" u="1"/>
        <n v="211167" u="1"/>
        <n v="223774" u="1"/>
        <n v="201335" u="1"/>
        <n v="211168" u="1"/>
        <n v="219236" u="1"/>
        <n v="216967" u="1"/>
        <n v="218984" u="1"/>
        <n v="219237" u="1"/>
        <n v="218985" u="1"/>
        <n v="194529" u="1"/>
        <n v="201337" u="1"/>
        <n v="216969" u="1"/>
        <n v="204615" u="1"/>
        <n v="223777" u="1"/>
        <n v="183185" u="1"/>
        <n v="216970" u="1"/>
        <n v="194531" u="1"/>
        <n v="204616" u="1"/>
        <n v="198313" u="1"/>
        <n v="207390" u="1"/>
        <n v="204617" u="1"/>
        <n v="207391" u="1"/>
        <n v="216972" u="1"/>
        <n v="204618" u="1"/>
        <n v="188230" u="1"/>
        <n v="207896" u="1"/>
        <n v="223780" u="1"/>
        <n v="207392" u="1"/>
        <n v="188231" u="1"/>
        <n v="207897" u="1"/>
        <n v="216974" u="1"/>
        <n v="189494" u="1"/>
        <n v="314006" u="1"/>
        <n v="194537" u="1"/>
        <n v="216977" u="1"/>
        <n v="188235" u="1"/>
        <n v="223785" u="1"/>
        <n v="314010" u="1"/>
        <n v="186975" u="1"/>
        <n v="202103" u="1"/>
        <n v="223786" u="1"/>
        <n v="216979" u="1"/>
        <n v="223787" u="1"/>
        <n v="170841" u="1"/>
        <n v="188994" u="1"/>
        <n v="225300" u="1"/>
        <n v="223788" u="1"/>
        <n v="223789" u="1"/>
        <n v="207401" u="1"/>
        <n v="224546" u="1"/>
        <n v="216983" u="1"/>
        <n v="219253" u="1"/>
        <n v="216984" u="1"/>
        <n v="225052" u="1"/>
        <n v="224548" u="1"/>
        <n v="224044" u="1"/>
        <n v="199084" u="1"/>
        <n v="216985" u="1"/>
        <n v="160258" u="1"/>
        <n v="159250" u="1"/>
        <n v="221021" u="1"/>
        <n v="202364" u="1"/>
        <n v="223795" u="1"/>
        <n v="197070" u="1"/>
        <n v="225056" u="1"/>
        <n v="206399" u="1"/>
        <n v="207912" u="1"/>
        <n v="228839" u="1"/>
        <n v="159254" u="1"/>
        <n v="169340" u="1"/>
        <n v="103689" u="1"/>
        <n v="216992" u="1"/>
        <n v="216993" u="1"/>
        <n v="309503" u="1"/>
        <n v="207917" u="1"/>
        <n v="201362" u="1"/>
        <n v="309504" u="1"/>
        <n v="228592" u="1"/>
        <n v="309505" u="1"/>
        <n v="159258" u="1"/>
        <n v="169343" u="1"/>
        <n v="207162" u="1"/>
        <n v="216995" u="1"/>
        <n v="194556" u="1"/>
        <n v="214726" u="1"/>
        <n v="228089" u="1"/>
        <n v="201364" u="1"/>
        <n v="225568" u="1"/>
        <n v="207163" u="1"/>
        <n v="216996" u="1"/>
        <n v="166319" u="1"/>
        <n v="214727" u="1"/>
        <n v="228090" u="1"/>
        <n v="201365" u="1"/>
        <n v="216997" u="1"/>
        <n v="207921" u="1"/>
        <n v="159261" u="1"/>
        <n v="207165" u="1"/>
        <n v="220780" u="1"/>
        <n v="207922" u="1"/>
        <n v="159262" u="1"/>
        <n v="207166" u="1"/>
        <n v="213217" u="1"/>
        <n v="216999" u="1"/>
        <n v="159263" u="1"/>
        <n v="201368" u="1"/>
        <n v="217000" u="1"/>
        <n v="208428" u="1"/>
        <n v="228346" u="1"/>
        <n v="207924" u="1"/>
        <n v="228094" u="1"/>
        <n v="159264" u="1"/>
        <n v="180947" u="1"/>
        <n v="208429" u="1"/>
        <n v="230364" u="1"/>
        <n v="207925" u="1"/>
        <n v="217002" u="1"/>
        <n v="174393" u="1"/>
        <n v="194563" u="1"/>
        <n v="226583" u="1"/>
        <n v="211204" u="1"/>
        <n v="217003" u="1"/>
        <n v="226584" u="1"/>
        <n v="187757" u="1"/>
        <n v="211205" u="1"/>
        <n v="194565" u="1"/>
        <n v="226585" u="1"/>
        <n v="175656" u="1"/>
        <n v="203894" u="1"/>
        <n v="211206" u="1"/>
        <n v="226586" u="1"/>
        <n v="159773" u="1"/>
        <n v="175657" u="1"/>
        <n v="187255" u="1"/>
        <n v="217006" u="1"/>
        <n v="226587" u="1"/>
        <n v="175658" u="1"/>
        <n v="231882" u="1"/>
        <n v="176919" u="1"/>
        <n v="182970" u="1"/>
        <n v="194568" u="1"/>
        <n v="226588" u="1"/>
        <n v="309531" u="1"/>
        <n v="224824" u="1"/>
        <n v="197595" u="1"/>
        <n v="231884" u="1"/>
        <n v="211210" u="1"/>
        <n v="213228" u="1"/>
        <n v="217010" u="1"/>
        <n v="220792" u="1"/>
        <n v="232138" u="1"/>
        <n v="211212" u="1"/>
        <n v="213229" u="1"/>
        <n v="217011" u="1"/>
        <n v="225584" u="1"/>
        <n v="229366" u="1"/>
        <n v="188018" u="1"/>
        <n v="210205" u="1"/>
        <n v="195330" u="1"/>
        <n v="217013" u="1"/>
        <n v="312568" u="1"/>
        <n v="226342" u="1"/>
        <n v="195331" u="1"/>
        <n v="187011" u="1"/>
        <n v="229368" u="1"/>
        <n v="217014" u="1"/>
        <n v="214745" u="1"/>
        <n v="230377" u="1"/>
        <n v="195332" u="1"/>
        <n v="187012" u="1"/>
        <n v="196089" u="1"/>
        <n v="226344" u="1"/>
        <n v="228361" u="1"/>
        <n v="187013" u="1"/>
        <n v="182727" u="1"/>
        <n v="217016" u="1"/>
        <n v="188022" u="1"/>
        <n v="226345" u="1"/>
        <n v="211218" u="1"/>
        <n v="217017" u="1"/>
        <n v="214748" u="1"/>
        <n v="188023" u="1"/>
        <n v="226346" u="1"/>
        <n v="168862" u="1"/>
        <n v="217018" u="1"/>
        <n v="161047" u="1"/>
        <n v="217019" u="1"/>
        <n v="214750" u="1"/>
        <n v="206430" u="1"/>
        <n v="188025" u="1"/>
        <n v="312077" u="1"/>
        <n v="217020" u="1"/>
        <n v="217021" u="1"/>
        <n v="160293" u="1"/>
        <n v="194582" u="1"/>
        <n v="226602" u="1"/>
        <n v="213240" u="1"/>
        <n v="160294" u="1"/>
        <n v="194583" u="1"/>
        <n v="226855" u="1"/>
        <n v="182482" u="1"/>
        <n v="194584" u="1"/>
        <n v="226856" u="1"/>
        <n v="605140" u="1"/>
        <n v="217024" u="1"/>
        <n v="194585" u="1"/>
        <n v="226857" u="1"/>
        <n v="163322" u="1"/>
        <n v="217025" u="1"/>
        <n v="160297" u="1"/>
        <n v="226858" u="1"/>
        <n v="217026" u="1"/>
        <n v="226859" u="1"/>
        <n v="314107" u="1"/>
        <n v="203916" u="1"/>
        <n v="159795" u="1"/>
        <n v="195345" u="1"/>
        <n v="314110" u="1"/>
        <n v="217028" u="1"/>
        <n v="230391" u="1"/>
        <n v="217029" u="1"/>
        <n v="203919" u="1"/>
        <n v="207197" u="1"/>
        <n v="217030" u="1"/>
        <n v="222829" u="1"/>
        <n v="217031" u="1"/>
        <n v="194592" u="1"/>
        <n v="167363" u="1"/>
        <n v="312605" u="1"/>
        <n v="217032" u="1"/>
        <n v="312606" u="1"/>
        <n v="312607" u="1"/>
        <n v="217033" u="1"/>
        <n v="203923" u="1"/>
        <n v="312609" u="1"/>
        <n v="229388" u="1"/>
        <n v="217034" u="1"/>
        <n v="194595" u="1"/>
        <n v="312610" u="1"/>
        <n v="203924" u="1"/>
        <n v="312611" u="1"/>
        <n v="199386" u="1"/>
        <n v="217035" u="1"/>
        <n v="194596" u="1"/>
        <n v="312613" u="1"/>
        <n v="174679" u="1"/>
        <n v="159804" u="1"/>
        <n v="203926" u="1"/>
        <n v="217037" u="1"/>
        <n v="197876" u="1"/>
        <n v="203927" u="1"/>
        <n v="217038" u="1"/>
        <n v="197877" u="1"/>
        <n v="159302" u="1"/>
        <n v="217039" u="1"/>
        <n v="228637" u="1"/>
        <n v="217040" u="1"/>
        <n v="219057" u="1"/>
        <n v="190567" u="1"/>
        <n v="197879" u="1"/>
        <n v="228134" u="1"/>
        <n v="169389" u="1"/>
        <n v="112538" u="1"/>
        <n v="196871" u="1"/>
        <n v="217041" u="1"/>
        <n v="220571" u="1"/>
        <n v="228135" u="1"/>
        <n v="165104" u="1"/>
        <n v="196872" u="1"/>
        <n v="217042" u="1"/>
        <n v="187040" u="1"/>
        <n v="196873" u="1"/>
        <n v="217043" u="1"/>
        <n v="197882" u="1"/>
        <n v="165106" u="1"/>
        <n v="207211" u="1"/>
        <n v="196874" u="1"/>
        <n v="217044" u="1"/>
        <n v="194606" u="1"/>
        <n v="197884" u="1"/>
        <n v="226122" u="1"/>
        <n v="210995" u="1"/>
        <n v="217046" u="1"/>
        <n v="188052" u="1"/>
        <n v="220324" u="1"/>
        <n v="197885" u="1"/>
        <n v="212004" u="1"/>
        <n v="159310" u="1"/>
        <n v="201667" u="1"/>
        <n v="210996" u="1"/>
        <n v="217047" u="1"/>
        <n v="212005" u="1"/>
        <n v="226124" u="1"/>
        <n v="228141" u="1"/>
        <n v="159311" u="1"/>
        <n v="210997" u="1"/>
        <n v="194609" u="1"/>
        <n v="226881" u="1"/>
        <n v="197887" u="1"/>
        <n v="226125" u="1"/>
        <n v="159312" u="1"/>
        <n v="210998" u="1"/>
        <n v="217049" u="1"/>
        <n v="194610" u="1"/>
        <n v="200661" u="1"/>
        <n v="226126" u="1"/>
        <n v="228143" u="1"/>
        <n v="227387" u="1"/>
        <n v="217050" u="1"/>
        <n v="194611" u="1"/>
        <n v="226883" u="1"/>
        <n v="204192" u="1"/>
        <n v="228144" u="1"/>
        <n v="197637" u="1"/>
        <n v="203688" u="1"/>
        <n v="227388" u="1"/>
        <n v="217051" u="1"/>
        <n v="194612" u="1"/>
        <n v="222850" u="1"/>
        <n v="228145" u="1"/>
        <n v="197638" u="1"/>
        <n v="211757" u="1"/>
        <n v="227389" u="1"/>
        <n v="222851" u="1"/>
        <n v="197639" u="1"/>
        <n v="198900" u="1"/>
        <n v="222852" u="1"/>
        <n v="165872" u="1"/>
        <n v="159317" u="1"/>
        <n v="198901" u="1"/>
        <n v="217054" u="1"/>
        <n v="159822" u="1"/>
        <n v="194111" u="1"/>
        <n v="198902" u="1"/>
        <n v="217055" u="1"/>
        <n v="210752" u="1"/>
        <n v="160075" u="1"/>
        <n v="202432" u="1"/>
        <n v="204449" u="1"/>
        <n v="167891" u="1"/>
        <n v="194112" u="1"/>
        <n v="224367" u="1"/>
        <n v="217056" u="1"/>
        <n v="194617" u="1"/>
        <n v="204450" u="1"/>
        <n v="212518" u="1"/>
        <n v="194113" u="1"/>
        <n v="224368" u="1"/>
        <n v="217057" u="1"/>
        <n v="210754" u="1"/>
        <n v="160077" u="1"/>
        <n v="230672" u="1"/>
        <n v="159825" u="1"/>
        <n v="167893" u="1"/>
        <n v="176970" u="1"/>
        <n v="194619" u="1"/>
        <n v="167894" u="1"/>
        <n v="209747" u="1"/>
        <n v="207226" u="1"/>
        <n v="194620" u="1"/>
        <n v="194116" u="1"/>
        <n v="209748" u="1"/>
        <n v="217060" u="1"/>
        <n v="210757" u="1"/>
        <n v="159324" u="1"/>
        <n v="209749" u="1"/>
        <n v="207228" u="1"/>
        <n v="210758" u="1"/>
        <n v="159829" u="1"/>
        <n v="209750" u="1"/>
        <n v="167141" u="1"/>
        <n v="187059" u="1"/>
        <n v="193110" u="1"/>
        <n v="207229" u="1"/>
        <n v="211263" u="1"/>
        <n v="217062" u="1"/>
        <n v="194623" u="1"/>
        <n v="202691" u="1"/>
        <n v="163864" u="1"/>
        <n v="211768" u="1"/>
        <n v="169159" u="1"/>
        <n v="194624" u="1"/>
        <n v="194120" u="1"/>
        <n v="159327" u="1"/>
        <n v="209752" u="1"/>
        <n v="187061" u="1"/>
        <n v="193112" u="1"/>
        <n v="217064" u="1"/>
        <n v="194625" u="1"/>
        <n v="209753" u="1"/>
        <n v="187062" u="1"/>
        <n v="194122" u="1"/>
        <n v="209754" u="1"/>
        <n v="187063" u="1"/>
        <n v="217066" u="1"/>
        <n v="202695" u="1"/>
        <n v="194123" u="1"/>
        <n v="209755" u="1"/>
        <n v="217067" u="1"/>
        <n v="222110" u="1"/>
        <n v="217068" u="1"/>
        <n v="226145" u="1"/>
        <n v="209757" u="1"/>
        <n v="207236" u="1"/>
        <n v="226146" u="1"/>
        <n v="207741" u="1"/>
        <n v="209758" u="1"/>
        <n v="207237" u="1"/>
        <n v="217070" u="1"/>
        <n v="208246" u="1"/>
        <n v="207742" u="1"/>
        <n v="209759" u="1"/>
        <n v="202700" u="1"/>
        <n v="228921" u="1"/>
        <n v="209760" u="1"/>
        <n v="225896" u="1"/>
        <n v="225644" u="1"/>
        <n v="228922" u="1"/>
        <n v="164126" u="1"/>
        <n v="225897" u="1"/>
        <n v="170430" u="1"/>
        <n v="228923" u="1"/>
        <n v="230688" u="1"/>
        <n v="209762" u="1"/>
        <n v="225898" u="1"/>
        <n v="217074" u="1"/>
        <n v="170431" u="1"/>
        <n v="164128" u="1"/>
        <n v="159338" u="1"/>
        <n v="209763" u="1"/>
        <n v="217075" u="1"/>
        <n v="204721" u="1"/>
        <n v="228925" u="1"/>
        <n v="209764" u="1"/>
        <n v="194637" u="1"/>
        <n v="231952" u="1"/>
        <n v="224641" u="1"/>
      </sharedItems>
    </cacheField>
    <cacheField name="Material Description" numFmtId="0">
      <sharedItems/>
    </cacheField>
    <cacheField name="       Total Stock" numFmtId="0">
      <sharedItems containsSemiMixedTypes="0" containsString="0" containsNumber="1" minValue="3.2000000000000001E-2" maxValue="1368074"/>
    </cacheField>
    <cacheField name="BUn" numFmtId="0">
      <sharedItems/>
    </cacheField>
    <cacheField name="       Total Value" numFmtId="0">
      <sharedItems containsSemiMixedTypes="0" containsString="0" containsNumber="1" minValue="0.05" maxValue="2350833.9"/>
    </cacheField>
    <cacheField name="Crcy" numFmtId="0">
      <sharedItems/>
    </cacheField>
    <cacheField name="   Moving price" numFmtId="0">
      <sharedItems containsSemiMixedTypes="0" containsString="0" containsNumber="1" minValue="0.97" maxValue="5498.77"/>
    </cacheField>
    <cacheField name="ValCl" numFmtId="0">
      <sharedItems/>
    </cacheField>
    <cacheField name="Net weight" numFmtId="0">
      <sharedItems containsSemiMixedTypes="0" containsString="0" containsNumber="1" minValue="1" maxValue="1090"/>
    </cacheField>
    <cacheField name="Quantity (KG)" numFmtId="0">
      <sharedItems containsSemiMixedTypes="0" containsString="0" containsNumber="1" minValue="3.2000000000000001E-2" maxValue="13680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ly CHEN" refreshedDate="45567.742211342593" createdVersion="6" refreshedVersion="8" minRefreshableVersion="3" recordCount="43" xr:uid="{C6CDE5D3-56D9-4606-891E-A6985A8AE9A8}">
  <cacheSource type="worksheet">
    <worksheetSource ref="A1:J1048576" sheet="BO"/>
  </cacheSource>
  <cacheFields count="10">
    <cacheField name="ValA" numFmtId="0">
      <sharedItems containsBlank="1" count="5">
        <s v="H972"/>
        <s v="T227"/>
        <s v="Z019"/>
        <m/>
        <s v="H036" u="1"/>
      </sharedItems>
    </cacheField>
    <cacheField name="Material" numFmtId="0">
      <sharedItems containsString="0" containsBlank="1" containsNumber="1" containsInteger="1" minValue="500026" maxValue="503523"/>
    </cacheField>
    <cacheField name="Material Description" numFmtId="0">
      <sharedItems containsBlank="1"/>
    </cacheField>
    <cacheField name="       Total Stock" numFmtId="0">
      <sharedItems containsString="0" containsBlank="1" containsNumber="1" minValue="268.2" maxValue="7138113.2000000002"/>
    </cacheField>
    <cacheField name="BUn" numFmtId="0">
      <sharedItems containsBlank="1"/>
    </cacheField>
    <cacheField name="       Total Value" numFmtId="0">
      <sharedItems containsString="0" containsBlank="1" containsNumber="1" minValue="509.61" maxValue="6947878.9199999999"/>
    </cacheField>
    <cacheField name="Crcy" numFmtId="0">
      <sharedItems containsBlank="1"/>
    </cacheField>
    <cacheField name="   Moving price" numFmtId="0">
      <sharedItems containsString="0" containsBlank="1" containsNumber="1" minValue="0.88" maxValue="1.9"/>
    </cacheField>
    <cacheField name="ValCl" numFmtId="0">
      <sharedItems containsBlank="1"/>
    </cacheField>
    <cacheField name="Biz" numFmtId="3">
      <sharedItems containsBlank="1" containsMixedTypes="1" containsNumber="1" containsInteger="1" minValue="0" maxValue="0" count="5">
        <s v="Shared"/>
        <s v="Inland"/>
        <s v="LubMarine"/>
        <m/>
        <n v="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ly CHEN" refreshedDate="45567.742325347223" createdVersion="6" refreshedVersion="8" minRefreshableVersion="3" recordCount="231" xr:uid="{130FFDF8-803D-4C91-AD0B-F29FE5BAA2D3}">
  <cacheSource type="worksheet">
    <worksheetSource ref="A1:K1048576" sheet="ADD"/>
  </cacheSource>
  <cacheFields count="11">
    <cacheField name="ValA" numFmtId="0">
      <sharedItems containsBlank="1" count="9">
        <s v="H972"/>
        <s v="H975"/>
        <s v="HD42"/>
        <s v="T227"/>
        <s v="Z019"/>
        <m/>
        <s v="H036" u="1"/>
        <s v="H973" u="1"/>
        <s v="Z020" u="1"/>
      </sharedItems>
    </cacheField>
    <cacheField name="Material" numFmtId="0">
      <sharedItems containsString="0" containsBlank="1" containsNumber="1" containsInteger="1" minValue="149590" maxValue="615873"/>
    </cacheField>
    <cacheField name="Material Description" numFmtId="0">
      <sharedItems containsBlank="1"/>
    </cacheField>
    <cacheField name="       Total Stock" numFmtId="0">
      <sharedItems containsString="0" containsBlank="1" containsNumber="1" minValue="1.4" maxValue="843289"/>
    </cacheField>
    <cacheField name="BUn" numFmtId="0">
      <sharedItems containsBlank="1"/>
    </cacheField>
    <cacheField name="       Total Value" numFmtId="0">
      <sharedItems containsString="0" containsBlank="1" containsNumber="1" minValue="3.14" maxValue="4205555.09"/>
    </cacheField>
    <cacheField name="Crcy" numFmtId="0">
      <sharedItems containsBlank="1"/>
    </cacheField>
    <cacheField name="   Moving price" numFmtId="0">
      <sharedItems containsString="0" containsBlank="1" containsNumber="1" minValue="0.34" maxValue="1583.93"/>
    </cacheField>
    <cacheField name="ValCl" numFmtId="0">
      <sharedItems containsBlank="1"/>
    </cacheField>
    <cacheField name="Net Wt" numFmtId="0">
      <sharedItems containsString="0" containsBlank="1" containsNumber="1" minValue="1" maxValue="199.9"/>
    </cacheField>
    <cacheField name="Total Wt" numFmtId="0">
      <sharedItems containsString="0" containsBlank="1" containsNumber="1" minValue="1.4" maxValue="8432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ly CHEN" refreshedDate="45567.742394444445" createdVersion="6" refreshedVersion="8" minRefreshableVersion="3" recordCount="695" xr:uid="{056EA570-B113-4F0D-9E84-55B2F3DFAFF0}">
  <cacheSource type="worksheet">
    <worksheetSource ref="A1:J1048576" sheet="Packaging"/>
  </cacheSource>
  <cacheFields count="10">
    <cacheField name="ValA" numFmtId="0">
      <sharedItems containsBlank="1"/>
    </cacheField>
    <cacheField name="Material" numFmtId="0">
      <sharedItems containsString="0" containsBlank="1" containsNumber="1" containsInteger="1" minValue="1011591" maxValue="1029525"/>
    </cacheField>
    <cacheField name="Material Description" numFmtId="0">
      <sharedItems containsBlank="1"/>
    </cacheField>
    <cacheField name="       Total Stock" numFmtId="0">
      <sharedItems containsString="0" containsBlank="1" containsNumber="1" containsInteger="1" minValue="1" maxValue="1380613"/>
    </cacheField>
    <cacheField name="BUn" numFmtId="0">
      <sharedItems containsBlank="1"/>
    </cacheField>
    <cacheField name="       Total Value" numFmtId="0">
      <sharedItems containsString="0" containsBlank="1" containsNumber="1" minValue="0.35" maxValue="57396.17"/>
    </cacheField>
    <cacheField name="Crcy" numFmtId="0">
      <sharedItems containsBlank="1"/>
    </cacheField>
    <cacheField name="   Moving price" numFmtId="0">
      <sharedItems containsString="0" containsBlank="1" containsNumber="1" minValue="0.02" maxValue="144.72999999999999"/>
    </cacheField>
    <cacheField name="ValCl" numFmtId="0">
      <sharedItems containsBlank="1"/>
    </cacheField>
    <cacheField name="Biz" numFmtId="3">
      <sharedItems containsBlank="1" count="5">
        <s v="Inland"/>
        <s v="LM"/>
        <m/>
        <e v="#N/A" u="1"/>
        <s v="LubMarin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ly CHEN" refreshedDate="45567.742514814818" createdVersion="6" refreshedVersion="8" minRefreshableVersion="3" recordCount="1454" xr:uid="{E7B17D30-7558-4EB2-889C-230B81598868}">
  <cacheSource type="worksheet">
    <worksheetSource ref="A1:L1048576" sheet="Locally Produced"/>
  </cacheSource>
  <cacheFields count="12">
    <cacheField name="ValA" numFmtId="0">
      <sharedItems containsBlank="1" count="11">
        <s v="H972"/>
        <s v="H975"/>
        <s v="H978"/>
        <s v="HB73"/>
        <s v="HD42"/>
        <s v="N302"/>
        <s v="Z019"/>
        <m/>
        <s v="Z020" u="1"/>
        <s v="H973" u="1"/>
        <s v="Z448" u="1"/>
      </sharedItems>
    </cacheField>
    <cacheField name="Material" numFmtId="0">
      <sharedItems containsString="0" containsBlank="1" containsNumber="1" containsInteger="1" minValue="103790" maxValue="605140"/>
    </cacheField>
    <cacheField name="Material Description" numFmtId="0">
      <sharedItems containsBlank="1"/>
    </cacheField>
    <cacheField name="       Total Stock" numFmtId="0">
      <sharedItems containsString="0" containsBlank="1" containsNumber="1" minValue="3.2000000000000001E-2" maxValue="1368074"/>
    </cacheField>
    <cacheField name="BUn" numFmtId="0">
      <sharedItems containsBlank="1"/>
    </cacheField>
    <cacheField name="       Total Value" numFmtId="0">
      <sharedItems containsString="0" containsBlank="1" containsNumber="1" minValue="0.05" maxValue="2350833.9"/>
    </cacheField>
    <cacheField name="Crcy" numFmtId="0">
      <sharedItems containsBlank="1"/>
    </cacheField>
    <cacheField name="   Moving price" numFmtId="0">
      <sharedItems containsString="0" containsBlank="1" containsNumber="1" minValue="0.97" maxValue="5498.77"/>
    </cacheField>
    <cacheField name="ValCl" numFmtId="0">
      <sharedItems containsBlank="1"/>
    </cacheField>
    <cacheField name="Net weight" numFmtId="0">
      <sharedItems containsString="0" containsBlank="1" containsNumber="1" minValue="1" maxValue="1090"/>
    </cacheField>
    <cacheField name="Quantity (KG)" numFmtId="0">
      <sharedItems containsString="0" containsBlank="1" containsNumber="1" minValue="3.2000000000000001E-2" maxValue="1368074"/>
    </cacheField>
    <cacheField name="Pack size" numFmtId="3">
      <sharedItems containsBlank="1" count="3">
        <s v="PACKED"/>
        <s v="BULK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ly CHEN" refreshedDate="45567.742684027777" createdVersion="5" refreshedVersion="8" minRefreshableVersion="3" recordCount="483" xr:uid="{00000000-000A-0000-FFFF-FFFF53000000}">
  <cacheSource type="worksheet">
    <worksheetSource ref="A1:K1048576" sheet="Imported FGD"/>
  </cacheSource>
  <cacheFields count="11">
    <cacheField name="ValA" numFmtId="0">
      <sharedItems containsBlank="1" count="11">
        <s v="H036"/>
        <s v="H972"/>
        <s v="H975"/>
        <s v="H978"/>
        <s v="HD42"/>
        <s v="N302"/>
        <s v="T227"/>
        <s v="Z019"/>
        <m/>
        <s v="H974" u="1"/>
        <s v="H973" u="1"/>
      </sharedItems>
    </cacheField>
    <cacheField name="Material" numFmtId="0">
      <sharedItems containsString="0" containsBlank="1" containsNumber="1" containsInteger="1" minValue="110404" maxValue="553324"/>
    </cacheField>
    <cacheField name="Material Description" numFmtId="0">
      <sharedItems containsBlank="1"/>
    </cacheField>
    <cacheField name="       Total Stock" numFmtId="0">
      <sharedItems containsString="0" containsBlank="1" containsNumber="1" minValue="1E-3" maxValue="18740"/>
    </cacheField>
    <cacheField name="BUn" numFmtId="0">
      <sharedItems containsBlank="1"/>
    </cacheField>
    <cacheField name="Total Value" numFmtId="0">
      <sharedItems containsString="0" containsBlank="1" containsNumber="1" minValue="0" maxValue="3312213.18"/>
    </cacheField>
    <cacheField name="Crcy" numFmtId="0">
      <sharedItems containsBlank="1"/>
    </cacheField>
    <cacheField name="   Moving price" numFmtId="0">
      <sharedItems containsString="0" containsBlank="1" containsNumber="1" minValue="0" maxValue="6715.25"/>
    </cacheField>
    <cacheField name="ValCl" numFmtId="0">
      <sharedItems containsBlank="1"/>
    </cacheField>
    <cacheField name="Net weight" numFmtId="3">
      <sharedItems containsString="0" containsBlank="1" containsNumber="1" minValue="1" maxValue="1000"/>
    </cacheField>
    <cacheField name="Quantity (KG)" numFmtId="0">
      <sharedItems containsString="0" containsBlank="1" containsNumber="1" minValue="1E-3" maxValue="204812.339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ly CHEN" refreshedDate="45567.803977083335" createdVersion="6" refreshedVersion="8" minRefreshableVersion="3" recordCount="1454" xr:uid="{16B62AC0-E1C4-43CC-8763-C4EAE320DCDA}">
  <cacheSource type="worksheet">
    <worksheetSource ref="A1:M1048576" sheet="Locally Produced"/>
  </cacheSource>
  <cacheFields count="13">
    <cacheField name="ValA" numFmtId="0">
      <sharedItems containsBlank="1" count="10">
        <s v="H972"/>
        <s v="H975"/>
        <s v="H978"/>
        <s v="HB73"/>
        <s v="HD42"/>
        <s v="N302"/>
        <s v="Z019"/>
        <m/>
        <s v="Z020" u="1"/>
        <s v="Z448" u="1"/>
      </sharedItems>
    </cacheField>
    <cacheField name="Material" numFmtId="0">
      <sharedItems containsString="0" containsBlank="1" containsNumber="1" containsInteger="1" minValue="103790" maxValue="605140"/>
    </cacheField>
    <cacheField name="Material Description" numFmtId="0">
      <sharedItems containsBlank="1"/>
    </cacheField>
    <cacheField name="       Total Stock" numFmtId="0">
      <sharedItems containsString="0" containsBlank="1" containsNumber="1" minValue="3.2000000000000001E-2" maxValue="1368074"/>
    </cacheField>
    <cacheField name="BUn" numFmtId="0">
      <sharedItems containsBlank="1"/>
    </cacheField>
    <cacheField name="       Total Value" numFmtId="0">
      <sharedItems containsString="0" containsBlank="1" containsNumber="1" minValue="0.05" maxValue="2350833.9"/>
    </cacheField>
    <cacheField name="Crcy" numFmtId="0">
      <sharedItems containsBlank="1"/>
    </cacheField>
    <cacheField name="   Moving price" numFmtId="0">
      <sharedItems containsString="0" containsBlank="1" containsNumber="1" minValue="0.97" maxValue="5498.77"/>
    </cacheField>
    <cacheField name="ValCl" numFmtId="0">
      <sharedItems containsBlank="1"/>
    </cacheField>
    <cacheField name="Net weight" numFmtId="0">
      <sharedItems containsString="0" containsBlank="1" containsNumber="1" minValue="1" maxValue="1090"/>
    </cacheField>
    <cacheField name="Quantity (KG)" numFmtId="0">
      <sharedItems containsString="0" containsBlank="1" containsNumber="1" minValue="3.2000000000000001E-2" maxValue="1368074"/>
    </cacheField>
    <cacheField name="Pack size" numFmtId="3">
      <sharedItems containsBlank="1" count="3">
        <s v="PACKED"/>
        <s v="BULK"/>
        <m/>
      </sharedItems>
    </cacheField>
    <cacheField name="Biz" numFmtId="0">
      <sharedItems containsBlank="1" containsMixedTypes="1" containsNumber="1" containsInteger="1" minValue="0" maxValue="0" count="4">
        <s v="LM"/>
        <s v="Inland"/>
        <m/>
        <n v="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5">
  <r>
    <x v="0"/>
    <n v="1011591"/>
    <s v="LPDI DL SCA BLANK LABEL         00SG"/>
    <n v="3907"/>
    <s v="ST"/>
    <n v="732.77"/>
  </r>
  <r>
    <x v="0"/>
    <n v="1011592"/>
    <s v="LPDI DL TMB BLANK LABEL         00SG"/>
    <n v="5903"/>
    <s v="ST"/>
    <n v="1056.96"/>
  </r>
  <r>
    <x v="0"/>
    <n v="1011594"/>
    <s v="LPDI DL NEU BLANK LABEL         00SG"/>
    <n v="5793"/>
    <s v="ST"/>
    <n v="1089.4000000000001"/>
  </r>
  <r>
    <x v="0"/>
    <n v="1011607"/>
    <s v="IB10 NA NEU PLASTIC IBC             00SG"/>
    <n v="156"/>
    <s v="ST"/>
    <n v="21160.69"/>
  </r>
  <r>
    <x v="0"/>
    <n v="1011610"/>
    <s v="PL18 PP SCA BLUE PAIL############## 00SG"/>
    <n v="260"/>
    <s v="ST"/>
    <n v="558.96"/>
  </r>
  <r>
    <x v="0"/>
    <n v="1011611"/>
    <s v="PL18 PP TMB BLACK PAIL############# 00SG"/>
    <n v="20"/>
    <s v="ST"/>
    <n v="32.83"/>
  </r>
  <r>
    <x v="0"/>
    <n v="1011620"/>
    <s v="CA20 CO NEU BLACK CAP               00SG"/>
    <n v="6718"/>
    <s v="ST"/>
    <n v="1554.44"/>
  </r>
  <r>
    <x v="0"/>
    <n v="1011633"/>
    <s v="DRUM NT SCA BLUE                    00SG"/>
    <n v="5"/>
    <s v="ST"/>
    <n v="111.07"/>
  </r>
  <r>
    <x v="0"/>
    <n v="1011634"/>
    <s v="DRUM NT TMB BLUE AND WHITE BAND     00SG"/>
    <n v="2"/>
    <s v="ST"/>
    <n v="42.42"/>
  </r>
  <r>
    <x v="0"/>
    <n v="1011753"/>
    <s v="LHAZ OT NEU HAZARD LABEL DR/CTN 00SG"/>
    <n v="37906"/>
    <s v="ST"/>
    <n v="2611.25"/>
  </r>
  <r>
    <x v="0"/>
    <n v="1012183"/>
    <s v="LHAZ OT NEU HAZARD LABEL IBC### 00SG"/>
    <n v="2074"/>
    <s v="ST"/>
    <n v="248.32"/>
  </r>
  <r>
    <x v="0"/>
    <n v="1013500"/>
    <s v="LPDI DL NEU BLANK LABEL (AV) 00SG"/>
    <n v="4240"/>
    <s v="ST"/>
    <n v="785.49"/>
  </r>
  <r>
    <x v="0"/>
    <n v="1013501"/>
    <s v="LHAZ OT NEU HAZ LABEL DR/CTN SC 00SG"/>
    <n v="15871"/>
    <s v="ST"/>
    <n v="1095.3699999999999"/>
  </r>
  <r>
    <x v="0"/>
    <n v="1014746"/>
    <s v="LHAZ DL PLAIN TRANSPORT LABEL 00SG"/>
    <n v="1964"/>
    <s v="ST"/>
    <n v="307.26"/>
  </r>
  <r>
    <x v="0"/>
    <n v="1018003"/>
    <s v="BT08 WV ELF DARK BLUE BOTTLE###### 00SG"/>
    <n v="1881"/>
    <s v="ST"/>
    <n v="404.29"/>
  </r>
  <r>
    <x v="0"/>
    <n v="1018029"/>
    <s v="BT1L WV ELF DARK BLUE BOTTLE        00SG"/>
    <n v="91459"/>
    <s v="ST"/>
    <n v="21805.71"/>
  </r>
  <r>
    <x v="0"/>
    <n v="1018030"/>
    <s v="BT4L WV ELF DARK BLUE BOTTLE        00SG"/>
    <n v="2890"/>
    <s v="ST"/>
    <n v="1793.33"/>
  </r>
  <r>
    <x v="0"/>
    <n v="1018031"/>
    <s v="BT5L WV ELF DARK BLUE BOTTLE        00SG"/>
    <n v="5076"/>
    <s v="ST"/>
    <n v="3576.69"/>
  </r>
  <r>
    <x v="0"/>
    <n v="1018032"/>
    <s v="BT08 WV TOT BRONZE BOTTLE           00SG"/>
    <n v="6470"/>
    <s v="ST"/>
    <n v="1355.52"/>
  </r>
  <r>
    <x v="0"/>
    <n v="1018033"/>
    <s v="BT1L WV TOT BRONZE BOTTLE           00SG"/>
    <n v="5835"/>
    <s v="ST"/>
    <n v="1360.73"/>
  </r>
  <r>
    <x v="0"/>
    <n v="1018034"/>
    <s v="BT3L WV TOT BRONZE BOTTLE###########00SG"/>
    <n v="3378"/>
    <s v="ST"/>
    <n v="2192.5700000000002"/>
  </r>
  <r>
    <x v="0"/>
    <n v="1018035"/>
    <s v="BT4L WV TOT BRONZE BOTTLE           00SG"/>
    <n v="6214"/>
    <s v="ST"/>
    <n v="3805.11"/>
  </r>
  <r>
    <x v="0"/>
    <n v="1018036"/>
    <s v="BT5L WV TOT BRONZE BOTTLE           00SG"/>
    <n v="3020"/>
    <s v="ST"/>
    <n v="2124.41"/>
  </r>
  <r>
    <x v="0"/>
    <n v="1018038"/>
    <s v="BT1L WV NEU GREEN BOTTLE#########00SG"/>
    <n v="5698"/>
    <s v="ST"/>
    <n v="1264.26"/>
  </r>
  <r>
    <x v="0"/>
    <n v="1018039"/>
    <s v="BT5L WV NEU GREEN BOTTLE############00SG"/>
    <n v="1888"/>
    <s v="ST"/>
    <n v="1315.59"/>
  </r>
  <r>
    <x v="0"/>
    <n v="1018040"/>
    <s v="BT08 WV TOT PLATINIUM BOTTLE        00SG"/>
    <n v="2999"/>
    <s v="ST"/>
    <n v="677.89"/>
  </r>
  <r>
    <x v="0"/>
    <n v="1018041"/>
    <s v="BT1L WV TOT PLATINIUM BOTTLE        00SG"/>
    <n v="38169"/>
    <s v="ST"/>
    <n v="9115.4699999999993"/>
  </r>
  <r>
    <x v="0"/>
    <n v="1018042"/>
    <s v="BT4L WV TOT PLATINIUM BOTTLE        00SG"/>
    <n v="7085"/>
    <s v="ST"/>
    <n v="4993.32"/>
  </r>
  <r>
    <x v="0"/>
    <n v="1018043"/>
    <s v="BT5L WV TOT PLATINIUM BOTTLE        00SG"/>
    <n v="14627"/>
    <s v="ST"/>
    <n v="10421.81"/>
  </r>
  <r>
    <x v="0"/>
    <n v="1018045"/>
    <s v="BT08 WV TOT SILVER BOTTLE           00SG"/>
    <n v="14169"/>
    <s v="ST"/>
    <n v="3186.63"/>
  </r>
  <r>
    <x v="0"/>
    <n v="1018046"/>
    <s v="BT1L WV TOT SILVER BOTTLE           00SG"/>
    <n v="16722"/>
    <s v="ST"/>
    <n v="3932.89"/>
  </r>
  <r>
    <x v="0"/>
    <n v="1018047"/>
    <s v="BT4L WV TOT SILVER BOTTLE           00SG"/>
    <n v="16933"/>
    <s v="ST"/>
    <n v="10517.6"/>
  </r>
  <r>
    <x v="0"/>
    <n v="1018048"/>
    <s v="BT5L WV TOT SILVER BOTTLE           00SG"/>
    <n v="1619"/>
    <s v="ST"/>
    <n v="1134.77"/>
  </r>
  <r>
    <x v="0"/>
    <n v="1018200"/>
    <s v="CA38 RPL ELF BLACK CAP   00SG"/>
    <n v="403012"/>
    <s v="ST"/>
    <n v="16576.96"/>
  </r>
  <r>
    <x v="0"/>
    <n v="1018201"/>
    <s v="CA50 RPL ELF BLACK CAP   00SG"/>
    <n v="108645"/>
    <s v="ST"/>
    <n v="7987.35"/>
  </r>
  <r>
    <x v="0"/>
    <n v="1018202"/>
    <s v="CA38 SO NEU BLACK CAP   00SG"/>
    <n v="34195"/>
    <s v="ST"/>
    <n v="961.84"/>
  </r>
  <r>
    <x v="0"/>
    <n v="1018203"/>
    <s v="CA50 SO NEU BLACK CAP   00SG"/>
    <n v="52663"/>
    <s v="ST"/>
    <n v="3154.08"/>
  </r>
  <r>
    <x v="0"/>
    <n v="1018640"/>
    <s v="DRUM NT MAZ BLACK DRUM              00SG"/>
    <n v="1"/>
    <s v="ST"/>
    <n v="21.98"/>
  </r>
  <r>
    <x v="0"/>
    <n v="1018652"/>
    <s v="CT08 WV ELF 12X0.8L WHITE          00SG"/>
    <n v="449"/>
    <s v="ST"/>
    <n v="206.03"/>
  </r>
  <r>
    <x v="0"/>
    <n v="1018656"/>
    <s v="CT5L WV ELF 3X5L WHITE             00SG"/>
    <n v="2143"/>
    <s v="ST"/>
    <n v="1422.69"/>
  </r>
  <r>
    <x v="0"/>
    <n v="1018708"/>
    <s v="LPDI DL NEU BLANK LABEL (DRUM SIDE) 00SG"/>
    <n v="22064"/>
    <s v="ST"/>
    <n v="1491.73"/>
  </r>
  <r>
    <x v="0"/>
    <n v="1018728"/>
    <s v="LB4L ELF FL PERFO HDX 500 15W40#### 00SG"/>
    <n v="1916"/>
    <s v="ST"/>
    <n v="129.19999999999999"/>
  </r>
  <r>
    <x v="0"/>
    <n v="1018729"/>
    <s v="LB4L ELF BL PERFO HDX 500 15W40#### 00SG"/>
    <n v="1932"/>
    <s v="ST"/>
    <n v="130.28"/>
  </r>
  <r>
    <x v="0"/>
    <n v="1018738"/>
    <s v="LB4L ELF FL GEARELF 5 85W140########00SG"/>
    <n v="4133"/>
    <s v="ST"/>
    <n v="323.02"/>
  </r>
  <r>
    <x v="0"/>
    <n v="1018740"/>
    <s v="LB4L ELF FL GEARELF 4 90          00SG##"/>
    <n v="992"/>
    <s v="ST"/>
    <n v="140.55000000000001"/>
  </r>
  <r>
    <x v="0"/>
    <n v="1018741"/>
    <s v="LB4L ELF BL GEARELF 4 90      00SG######"/>
    <n v="1235"/>
    <s v="ST"/>
    <n v="610.36"/>
  </r>
  <r>
    <x v="0"/>
    <n v="1018742"/>
    <s v="LB4L ELF FL GEARELF 4 SAE 140       00SG"/>
    <n v="2406"/>
    <s v="ST"/>
    <n v="165.61"/>
  </r>
  <r>
    <x v="0"/>
    <n v="1018743"/>
    <s v="LB4L ELF BL GEARELF 4 SAE 140#######00SG"/>
    <n v="2407"/>
    <s v="ST"/>
    <n v="165.68"/>
  </r>
  <r>
    <x v="0"/>
    <n v="1018752"/>
    <s v="LB5L ELF FL ELFMATIC DIII MV####    00SG"/>
    <n v="1831"/>
    <s v="ST"/>
    <n v="138.46"/>
  </r>
  <r>
    <x v="0"/>
    <n v="1018768"/>
    <s v="LB1L ELF FL EVOL. 700 FT 10W40###   00SG"/>
    <n v="1613"/>
    <s v="ST"/>
    <n v="66.59"/>
  </r>
  <r>
    <x v="0"/>
    <n v="1018772"/>
    <s v="LB5L ELF FL EVOL. 700 FT 10W40#     00SG"/>
    <n v="1920"/>
    <s v="ST"/>
    <n v="126.96"/>
  </r>
  <r>
    <x v="0"/>
    <n v="1018773"/>
    <s v="LB5L ELF BL EVOL. 700 FT 10W40#     00SG"/>
    <n v="1880"/>
    <s v="ST"/>
    <n v="124.31"/>
  </r>
  <r>
    <x v="0"/>
    <n v="1018776"/>
    <s v="LB5L ELF FL EVOL. 500 FT 15W40######00SG"/>
    <n v="2370"/>
    <s v="ST"/>
    <n v="160.97"/>
  </r>
  <r>
    <x v="0"/>
    <n v="1018777"/>
    <s v="LB5L ELF BL EVOL. 500 FT 15W40#     00SG"/>
    <n v="2370"/>
    <s v="ST"/>
    <n v="160.96"/>
  </r>
  <r>
    <x v="0"/>
    <n v="1018778"/>
    <s v="LB4L ELF FL EVOL. 500 FT 15W50###   00SG"/>
    <n v="1376"/>
    <s v="ST"/>
    <n v="177.81"/>
  </r>
  <r>
    <x v="0"/>
    <n v="1018779"/>
    <s v="LB4L ELF BL EVOL. 500 FT 15W50#     00SG"/>
    <n v="1382"/>
    <s v="ST"/>
    <n v="179.17"/>
  </r>
  <r>
    <x v="0"/>
    <n v="1018780"/>
    <s v="LB1L ELF FL EVOL. 700 FT 15W50      00SG"/>
    <n v="1710"/>
    <s v="ST"/>
    <n v="63.4"/>
  </r>
  <r>
    <x v="0"/>
    <n v="1018781"/>
    <s v="LB1L ELF BL EVOL. 700 FT 15W50    00SG##"/>
    <n v="1706"/>
    <s v="ST"/>
    <n v="63.25"/>
  </r>
  <r>
    <x v="0"/>
    <n v="1018782"/>
    <s v="LB4L ELF FL EVOL. 700 FT 15W50#     00SG"/>
    <n v="1100"/>
    <s v="ST"/>
    <n v="143.6"/>
  </r>
  <r>
    <x v="0"/>
    <n v="1018785"/>
    <s v="LB5L ELF BL EVOL. 500 FT 20W50#     00SG"/>
    <n v="940"/>
    <s v="ST"/>
    <n v="72.58"/>
  </r>
  <r>
    <x v="0"/>
    <n v="1018798"/>
    <s v="LB5L ELF FL EVOL. 900 FTA 5W40######00SG"/>
    <n v="1303"/>
    <s v="ST"/>
    <n v="152.22"/>
  </r>
  <r>
    <x v="0"/>
    <n v="1018799"/>
    <s v="LB5L ELF BL EVOL. 900 FTA 5W40######00SG"/>
    <n v="1285"/>
    <s v="ST"/>
    <n v="86.26"/>
  </r>
  <r>
    <x v="0"/>
    <n v="1018800"/>
    <s v="LB4L ELF FL EVOL. 900 FT 5W50#######00SG"/>
    <n v="3529"/>
    <s v="ST"/>
    <n v="415.92"/>
  </r>
  <r>
    <x v="0"/>
    <n v="1018801"/>
    <s v="LB4L ELF BL EVOL. 900 FT 5W50#######00SG"/>
    <n v="3412"/>
    <s v="ST"/>
    <n v="231.07"/>
  </r>
  <r>
    <x v="0"/>
    <n v="1018822"/>
    <s v="LB1L ELF FL MOTO 4 GOLD 10W40###    00SG"/>
    <n v="294"/>
    <s v="ST"/>
    <n v="12.56"/>
  </r>
  <r>
    <x v="0"/>
    <n v="1018823"/>
    <s v="LB1L ELF BL MOTO 4 GOLD 10W40###    00SG"/>
    <n v="320"/>
    <s v="ST"/>
    <n v="13.68"/>
  </r>
  <r>
    <x v="0"/>
    <n v="1018824"/>
    <s v="LB1L ELF FL MOTO 4 20W40############00SG"/>
    <n v="398"/>
    <s v="ST"/>
    <n v="16.45"/>
  </r>
  <r>
    <x v="0"/>
    <n v="1018846"/>
    <s v="LB4L ELF FL EVOL. 500 FT 10W40######00SG"/>
    <n v="2517"/>
    <s v="ST"/>
    <n v="194.56"/>
  </r>
  <r>
    <x v="0"/>
    <n v="1018855"/>
    <s v="LB5L ELF FL PERFO HDX 300 20W50##   00SG"/>
    <n v="1498"/>
    <s v="ST"/>
    <n v="102.79"/>
  </r>
  <r>
    <x v="0"/>
    <n v="1018857"/>
    <s v="LB1L ELF FL PERFO HDX 300 15W40##   00SG"/>
    <n v="1845"/>
    <s v="ST"/>
    <n v="67.55"/>
  </r>
  <r>
    <x v="0"/>
    <n v="1018858"/>
    <s v="LB1L ELF BL PERFO HDX 300 15W40#    00SG"/>
    <n v="1883"/>
    <s v="ST"/>
    <n v="68.94"/>
  </r>
  <r>
    <x v="0"/>
    <n v="1019002"/>
    <s v="BT3L WV ELF DARK BLUE BOTTLE  00SG"/>
    <n v="455"/>
    <s v="ST"/>
    <n v="294.33"/>
  </r>
  <r>
    <x v="0"/>
    <n v="1019003"/>
    <s v="BT3L WV TOT PLATINIUM BOTTLE  00SG"/>
    <n v="581"/>
    <s v="ST"/>
    <n v="382.22"/>
  </r>
  <r>
    <x v="0"/>
    <n v="1019004"/>
    <s v="BT3L WV TOT SILVER BOTTLE  00SG"/>
    <n v="355"/>
    <s v="ST"/>
    <n v="230.22"/>
  </r>
  <r>
    <x v="0"/>
    <n v="1020156"/>
    <s v="LPDI PL SAY SP. ENG.OILCI-4 15W40   01SG"/>
    <n v="2125"/>
    <s v="ST"/>
    <n v="423.72"/>
  </r>
  <r>
    <x v="0"/>
    <n v="1020252"/>
    <s v="LPDI DL SAY LLAW HY. OIL ZS 68    01SG"/>
    <n v="2977"/>
    <s v="ST"/>
    <n v="593.6"/>
  </r>
  <r>
    <x v="0"/>
    <n v="1020340"/>
    <s v="LB5L ELF FL PERFO HDX 500 15W40#### 01SG"/>
    <n v="425"/>
    <s v="ST"/>
    <n v="32.18"/>
  </r>
  <r>
    <x v="0"/>
    <n v="1020341"/>
    <s v="LB5L ELF BL PERFO HDX 500 15W40#### 01SG"/>
    <n v="391"/>
    <s v="ST"/>
    <n v="29.57"/>
  </r>
  <r>
    <x v="0"/>
    <n v="1020344"/>
    <s v="LB5L ELF BL PERFO HDX 300 20W50## 01SG"/>
    <n v="1511"/>
    <s v="ST"/>
    <n v="103.69"/>
  </r>
  <r>
    <x v="0"/>
    <n v="1020360"/>
    <s v="PL20 JC ELF BLUE JERRYCAN           01SG"/>
    <n v="25"/>
    <s v="ST"/>
    <n v="95.85"/>
  </r>
  <r>
    <x v="0"/>
    <n v="1020418"/>
    <s v="CA20 CO NEU BLACK CAP GREIF  00SG"/>
    <n v="1470"/>
    <s v="ST"/>
    <n v="175.57"/>
  </r>
  <r>
    <x v="0"/>
    <n v="1020427"/>
    <s v="PL20 JC MAR BLUE JERRYCAN           01SG"/>
    <n v="1446"/>
    <s v="ST"/>
    <n v="5481.25"/>
  </r>
  <r>
    <x v="0"/>
    <n v="1020572"/>
    <s v="CT4L WV ELF 3X4L WHITE             01SG"/>
    <n v="1889"/>
    <s v="ST"/>
    <n v="1153.19"/>
  </r>
  <r>
    <x v="0"/>
    <n v="1020731"/>
    <s v="LB5L ELF FL EVOL. 300 CNG 20W50     01SG"/>
    <n v="970"/>
    <s v="ST"/>
    <n v="127.93"/>
  </r>
  <r>
    <x v="0"/>
    <n v="1021592"/>
    <s v="LB1L ELF FL EVOL 900 FTX SP 0W20 00SG"/>
    <n v="254"/>
    <s v="ST"/>
    <n v="17.579999999999998"/>
  </r>
  <r>
    <x v="0"/>
    <n v="1021593"/>
    <s v="LB1L ELF BL EVOL 900 FTX SP 0W20 00SG"/>
    <n v="252"/>
    <s v="ST"/>
    <n v="10.96"/>
  </r>
  <r>
    <x v="0"/>
    <n v="1021794"/>
    <s v="LB1L ElF FL EVOL. 300 CNG 20W50     01SG"/>
    <n v="950"/>
    <s v="ST"/>
    <n v="36.549999999999997"/>
  </r>
  <r>
    <x v="0"/>
    <n v="1021795"/>
    <s v="LB1L ElF BL EVOL. 300 CNG 20W50     01SG"/>
    <n v="990"/>
    <s v="ST"/>
    <n v="38.090000000000003"/>
  </r>
  <r>
    <x v="0"/>
    <n v="1022214"/>
    <s v="LB5L NIS FL MO FS 0W20 SP/GF6 00SG"/>
    <n v="3950"/>
    <s v="ST"/>
    <n v="471.5"/>
  </r>
  <r>
    <x v="0"/>
    <n v="1022217"/>
    <s v="LB4L ELF BL EVOL. 700 FT 15W50##### 01SG"/>
    <n v="1100"/>
    <s v="ST"/>
    <n v="147"/>
  </r>
  <r>
    <x v="0"/>
    <n v="1022226"/>
    <s v="LB5L ELF BL EVOL. 300 CNG 20W50#### 02SG"/>
    <n v="280"/>
    <s v="ST"/>
    <n v="39.69"/>
  </r>
  <r>
    <x v="0"/>
    <n v="1022228"/>
    <s v="LB5L ELF BL PERFO HDX 300 15W40## 02SG"/>
    <n v="4565"/>
    <s v="ST"/>
    <n v="350.84"/>
  </r>
  <r>
    <x v="0"/>
    <n v="1022231"/>
    <s v="LB4L ELF BL GEARELF 5 85W140########01SG"/>
    <n v="4150"/>
    <s v="ST"/>
    <n v="1131.3599999999999"/>
  </r>
  <r>
    <x v="0"/>
    <n v="1022234"/>
    <s v="LB5L ELF BL ELFMATIC DIII MV########01SG"/>
    <n v="1215"/>
    <s v="ST"/>
    <n v="93.09"/>
  </r>
  <r>
    <x v="0"/>
    <n v="1022379"/>
    <s v="LB5L ELF FL PERFO HDX 300 15W40     02SG"/>
    <n v="4548"/>
    <s v="ST"/>
    <n v="349.53"/>
  </r>
  <r>
    <x v="0"/>
    <n v="1022600"/>
    <s v="LB3L ELF FL EVOL. 500 FTX SP 10W30 00SG"/>
    <n v="670"/>
    <s v="ST"/>
    <n v="92.17"/>
  </r>
  <r>
    <x v="0"/>
    <n v="1022601"/>
    <s v="LB3L ELF BL EVOL. 500 FTX SP 10W30 00SG"/>
    <n v="532"/>
    <s v="ST"/>
    <n v="73.180000000000007"/>
  </r>
  <r>
    <x v="0"/>
    <n v="1022745"/>
    <s v="LPDI DL TE ADBLUE 1000L 00SG"/>
    <n v="236"/>
    <s v="ST"/>
    <n v="241.87"/>
  </r>
  <r>
    <x v="0"/>
    <n v="1022746"/>
    <s v="LPDI DL TE ADBLUE SAFETY INFO 00SG"/>
    <n v="236"/>
    <s v="ST"/>
    <n v="241.87"/>
  </r>
  <r>
    <x v="0"/>
    <n v="1022822"/>
    <s v="CT3L WV ELF 5X3L WHITE             01SG"/>
    <n v="375"/>
    <s v="ST"/>
    <n v="240.86"/>
  </r>
  <r>
    <x v="0"/>
    <n v="1023084"/>
    <s v="LB5L NIS BL MO FS 0W20 SP/GF6 00SG"/>
    <n v="3910"/>
    <s v="ST"/>
    <n v="466.93"/>
  </r>
  <r>
    <x v="0"/>
    <n v="1023085"/>
    <s v="LB5L NIS FL MO FS 5W30 SP/GF6 00SG"/>
    <n v="3290"/>
    <s v="ST"/>
    <n v="390.02"/>
  </r>
  <r>
    <x v="0"/>
    <n v="1023086"/>
    <s v="LB5L NIS BL MO FS 5W30 SP/GF6 00SG"/>
    <n v="3340"/>
    <s v="ST"/>
    <n v="395.97"/>
  </r>
  <r>
    <x v="0"/>
    <n v="1023087"/>
    <s v="LB5L NIS FL MO SS 10W40 A3/B4 01SG"/>
    <n v="2694"/>
    <s v="ST"/>
    <n v="306.67"/>
  </r>
  <r>
    <x v="0"/>
    <n v="1023088"/>
    <s v="LB5L NIS BL MO SS 10W40 A3/B4 01SG"/>
    <n v="2694"/>
    <s v="ST"/>
    <n v="306.67"/>
  </r>
  <r>
    <x v="0"/>
    <n v="1023102"/>
    <s v="LB5L NIS FL MO FS 5W30 C4 DPF###### 01SG"/>
    <n v="220"/>
    <s v="ST"/>
    <n v="25.99"/>
  </r>
  <r>
    <x v="0"/>
    <n v="1023103"/>
    <s v="LB5L NIS BL MO FS 5W30 C4 DPF###### 01SG"/>
    <n v="2736"/>
    <s v="ST"/>
    <n v="328"/>
  </r>
  <r>
    <x v="0"/>
    <n v="1023114"/>
    <s v="BT5L PLB NEU BLACK BOTTLE       00SG"/>
    <n v="1922"/>
    <s v="ST"/>
    <n v="1700.92"/>
  </r>
  <r>
    <x v="0"/>
    <n v="1023115"/>
    <s v="CT5L PLB MIT 3X5L BROWN         00SG"/>
    <n v="285"/>
    <s v="ST"/>
    <n v="196.9"/>
  </r>
  <r>
    <x v="0"/>
    <n v="1023116"/>
    <s v="PL20 JC NEU BLACK JERRYCAN          00SG"/>
    <n v="882"/>
    <s v="ST"/>
    <n v="3391.11"/>
  </r>
  <r>
    <x v="0"/>
    <n v="1023120"/>
    <s v="LB5L MIT FL MO GF6 5W30             00SG"/>
    <n v="360"/>
    <s v="ST"/>
    <n v="42.28"/>
  </r>
  <r>
    <x v="0"/>
    <n v="1023121"/>
    <s v="LB5L MIT BL MO GF6 5W30             00SG"/>
    <n v="360"/>
    <s v="ST"/>
    <n v="42.28"/>
  </r>
  <r>
    <x v="0"/>
    <n v="1023123"/>
    <s v="LB5L MIT FL MO A3/B4 10W40          00SG"/>
    <n v="400"/>
    <s v="ST"/>
    <n v="46.98"/>
  </r>
  <r>
    <x v="0"/>
    <n v="1023124"/>
    <s v="LB5L MIT BL MO A3/B4 10W40          00SG"/>
    <n v="300"/>
    <s v="ST"/>
    <n v="35.229999999999997"/>
  </r>
  <r>
    <x v="0"/>
    <n v="1023127"/>
    <s v="DRUM NT NIS GREY 425C               01SG"/>
    <n v="3"/>
    <s v="ST"/>
    <n v="68.38"/>
  </r>
  <r>
    <x v="0"/>
    <n v="1023128"/>
    <s v="BT5L PLB NIS GREY BOTTLE#########   00SG"/>
    <n v="447"/>
    <s v="ST"/>
    <n v="454.74"/>
  </r>
  <r>
    <x v="0"/>
    <n v="1023129"/>
    <s v="CT5L PLB NIS 3X5L BROWN#######   #01SG##"/>
    <n v="437"/>
    <s v="ST"/>
    <n v="309.83999999999997"/>
  </r>
  <r>
    <x v="0"/>
    <n v="1023130"/>
    <s v="LPDI DL NIS MO FS 0W20 SP/GF6       00SG"/>
    <n v="28"/>
    <s v="ST"/>
    <n v="80.62"/>
  </r>
  <r>
    <x v="0"/>
    <n v="1023131"/>
    <s v="LPDI DL NIS MO FS 5W30 C3####       00SG"/>
    <n v="347"/>
    <s v="ST"/>
    <n v="200.67"/>
  </r>
  <r>
    <x v="0"/>
    <n v="1023132"/>
    <s v="LPDI DL NIS MO FS 5W30 C4 DPF 00SG"/>
    <n v="215"/>
    <s v="ST"/>
    <n v="123.36"/>
  </r>
  <r>
    <x v="0"/>
    <n v="1023133"/>
    <s v="LPDI DL NIS MO FS 5W30 SP/GF6       00SG"/>
    <n v="298"/>
    <s v="ST"/>
    <n v="171.1"/>
  </r>
  <r>
    <x v="0"/>
    <n v="1023134"/>
    <s v="LPDI DL NIS MO SS 10W40 A3/B4       00SG"/>
    <n v="83"/>
    <s v="ST"/>
    <n v="63.24"/>
  </r>
  <r>
    <x v="0"/>
    <n v="1023481"/>
    <s v="LB1L ELF BL MOTO 4 20W40########### 02SG"/>
    <n v="302"/>
    <s v="ST"/>
    <n v="12.46"/>
  </r>
  <r>
    <x v="0"/>
    <n v="1023483"/>
    <s v="LB08 ELF FL MOTO 4 SCOOT. 10W40 M## 01SG"/>
    <n v="350"/>
    <s v="ST"/>
    <n v="12.9"/>
  </r>
  <r>
    <x v="0"/>
    <n v="1023484"/>
    <s v="LB08 ELF BL MOTO 4 SCOOT. 10W40 M## 01SG"/>
    <n v="470"/>
    <s v="ST"/>
    <n v="17.329999999999998"/>
  </r>
  <r>
    <x v="0"/>
    <n v="1023629"/>
    <s v="CT1L WV ELF 12X1L WHITE             01SG"/>
    <n v="13006"/>
    <s v="ST"/>
    <n v="8688.9599999999991"/>
  </r>
  <r>
    <x v="0"/>
    <n v="1023646"/>
    <s v="DRUM NT MIT BLACK DRUM              01SG"/>
    <n v="4"/>
    <s v="ST"/>
    <n v="87.72"/>
  </r>
  <r>
    <x v="0"/>
    <n v="1023655"/>
    <s v="LPDI DL MIT# MO GF6 5W30########### 01SG"/>
    <n v="17"/>
    <s v="ST"/>
    <n v="14.27"/>
  </r>
  <r>
    <x v="0"/>
    <n v="1023657"/>
    <s v="LPDI DL MIT MO C2"/>
    <n v="253"/>
    <s v="ST"/>
    <n v="148.79"/>
  </r>
  <r>
    <x v="0"/>
    <n v="1023660"/>
    <s v="LPDI PL FL MIT MO C2"/>
    <n v="158"/>
    <s v="ST"/>
    <n v="88.99"/>
  </r>
  <r>
    <x v="0"/>
    <n v="1023661"/>
    <s v="LPDI PL BL MIT MO C2"/>
    <n v="162"/>
    <s v="ST"/>
    <n v="91.24"/>
  </r>
  <r>
    <x v="0"/>
    <n v="1023662"/>
    <s v="LPDI PL FL MIT MO GF6 5W30###### 01SG"/>
    <n v="380"/>
    <s v="ST"/>
    <n v="216.93"/>
  </r>
  <r>
    <x v="0"/>
    <n v="1023663"/>
    <s v="LPDI PL BL MIT MO GF6 5W30#######01SG"/>
    <n v="360"/>
    <s v="ST"/>
    <n v="205.55"/>
  </r>
  <r>
    <x v="0"/>
    <n v="1023666"/>
    <s v="LB5L MIT FL MO C2"/>
    <n v="2516"/>
    <s v="ST"/>
    <n v="297.16000000000003"/>
  </r>
  <r>
    <x v="0"/>
    <n v="1023667"/>
    <s v="LB5L MIT BL MO C2"/>
    <n v="2476"/>
    <s v="ST"/>
    <n v="292.45"/>
  </r>
  <r>
    <x v="0"/>
    <n v="1023795"/>
    <s v="LB5L ELF FL PERF. PRO 1000 15W40 00SG"/>
    <n v="4690"/>
    <s v="ST"/>
    <n v="363.18"/>
  </r>
  <r>
    <x v="0"/>
    <n v="1023796"/>
    <s v="LB5L ELF BL PERF. PRO 1000 15W40 00SG"/>
    <n v="4750"/>
    <s v="ST"/>
    <n v="367.64"/>
  </r>
  <r>
    <x v="0"/>
    <n v="1023870"/>
    <s v="LB5L ELF FL PERF. PRO 700 20W50     00SG"/>
    <n v="1130"/>
    <s v="ST"/>
    <n v="159.16"/>
  </r>
  <r>
    <x v="0"/>
    <n v="1023871"/>
    <s v="LB5L ELF BL PERF. PRO 700 20W50     00SG"/>
    <n v="1160"/>
    <s v="ST"/>
    <n v="163.38999999999999"/>
  </r>
  <r>
    <x v="0"/>
    <n v="1023915"/>
    <s v="TABS TN NEU WHITE TABSEALS 3 STARS 00SG"/>
    <n v="452"/>
    <s v="ST"/>
    <n v="62.99"/>
  </r>
  <r>
    <x v="0"/>
    <n v="1024017"/>
    <s v="LPDI DL TE DRUM AND PAIL LABEL BC 00SG"/>
    <n v="28024"/>
    <s v="ST"/>
    <n v="2158.23"/>
  </r>
  <r>
    <x v="0"/>
    <n v="1024018"/>
    <s v="LPDI DL TE DRUM AND PAIL LABEL SC 00SG"/>
    <n v="11810"/>
    <s v="ST"/>
    <n v="1362.49"/>
  </r>
  <r>
    <x v="0"/>
    <n v="1024022"/>
    <s v="PL18 PP TE  RED PAIL                00SG"/>
    <n v="4964"/>
    <s v="ST"/>
    <n v="8104.72"/>
  </r>
  <r>
    <x v="0"/>
    <n v="1024024"/>
    <s v="CA18 CO NEU BLACK CAP               00SG"/>
    <n v="5002"/>
    <s v="ST"/>
    <n v="2783.9"/>
  </r>
  <r>
    <x v="0"/>
    <n v="1024109"/>
    <s v="LPDI DL TE WHITE TE LOGO PPRD 00SG"/>
    <n v="25732"/>
    <s v="ST"/>
    <n v="2246.0500000000002"/>
  </r>
  <r>
    <x v="0"/>
    <n v="1024111"/>
    <s v="LPDI DL ELF WHITE LABEL W/ PPRD 00SG"/>
    <n v="1704"/>
    <s v="ST"/>
    <n v="344.49"/>
  </r>
  <r>
    <x v="0"/>
    <n v="1024116"/>
    <s v="LB4L ELF FL EVOL. 900 USX 5W30      01SG"/>
    <n v="76"/>
    <s v="ST"/>
    <n v="6.39"/>
  </r>
  <r>
    <x v="0"/>
    <n v="1024117"/>
    <s v="LB4L ELF BL EVOL. 900 USX 5W30      02SG"/>
    <n v="76"/>
    <s v="ST"/>
    <n v="5.92"/>
  </r>
  <r>
    <x v="0"/>
    <n v="1024188"/>
    <s v="PL20 JC TE  RED JERRYCAN            00SG"/>
    <n v="6357"/>
    <s v="ST"/>
    <n v="25367.05"/>
  </r>
  <r>
    <x v="0"/>
    <n v="1024191"/>
    <s v="PL18 PP ELF BLUE PAIL               01SG"/>
    <n v="1479"/>
    <s v="ST"/>
    <n v="2509.1"/>
  </r>
  <r>
    <x v="0"/>
    <n v="1024192"/>
    <s v="CA18 CO ELF BLUE CAP               00SG"/>
    <n v="1489"/>
    <s v="ST"/>
    <n v="775.59"/>
  </r>
  <r>
    <x v="0"/>
    <n v="1024199"/>
    <s v="LB08 FL TE#HI-PERF 4T 300 20W40(SF) 00SG"/>
    <n v="2677"/>
    <s v="ST"/>
    <n v="238.4"/>
  </r>
  <r>
    <x v="0"/>
    <n v="1024201"/>
    <s v="LB08 BL TE HI-PERF 4T 300 20W40(SF) 00SG"/>
    <n v="2682"/>
    <s v="ST"/>
    <n v="188.23"/>
  </r>
  <r>
    <x v="0"/>
    <n v="1024208"/>
    <s v="LB08 FL TE#HI-PERF 4T 300 SAE 40 00SG"/>
    <n v="1431"/>
    <s v="ST"/>
    <n v="109.01"/>
  </r>
  <r>
    <x v="0"/>
    <n v="1024209"/>
    <s v="LB08 BL TE#HI-PERF 4T 300 SAE 40#00SG"/>
    <n v="1604"/>
    <s v="ST"/>
    <n v="96.41"/>
  </r>
  <r>
    <x v="0"/>
    <n v="1024221"/>
    <s v="LB1L BL TE# HI-PERF 4T 900 10W40# 00SG"/>
    <n v="3000"/>
    <s v="ST"/>
    <n v="211.72"/>
  </r>
  <r>
    <x v="0"/>
    <n v="1024226"/>
    <s v="LB5L FL TE PROSYLVA CHAIN EXPERT 00SG"/>
    <n v="2630"/>
    <s v="ST"/>
    <n v="381.92"/>
  </r>
  <r>
    <x v="0"/>
    <n v="1024227"/>
    <s v="LB5L BL TE# PROSYLVA CHAIN EXPERT##00SG"/>
    <n v="2640"/>
    <s v="ST"/>
    <n v="316.01"/>
  </r>
  <r>
    <x v="0"/>
    <n v="1024230"/>
    <s v="LB5L FL TE Q3500 SUPER 20W50 00SG"/>
    <n v="847"/>
    <s v="ST"/>
    <n v="44.41"/>
  </r>
  <r>
    <x v="0"/>
    <n v="1024232"/>
    <s v="LB3L FL TE#QUARTZ 4000 SM 10W30##00SG"/>
    <n v="2064"/>
    <s v="ST"/>
    <n v="298.10000000000002"/>
  </r>
  <r>
    <x v="0"/>
    <n v="1024233"/>
    <s v="LB3L BL TE# QUARTZ 4000 SM 10W30####00SG"/>
    <n v="2000"/>
    <s v="ST"/>
    <n v="238.1"/>
  </r>
  <r>
    <x v="0"/>
    <n v="1024234"/>
    <s v="LB4L FL TE#QUARTZ 5000 SN 10W40##00SG"/>
    <n v="4000"/>
    <s v="ST"/>
    <n v="571.34"/>
  </r>
  <r>
    <x v="0"/>
    <n v="1024262"/>
    <s v="LB5L FL TE#QTZ INEO LONG LIFE 5W30#00SG"/>
    <n v="20"/>
    <s v="ST"/>
    <n v="4.0599999999999996"/>
  </r>
  <r>
    <x v="0"/>
    <n v="1024263"/>
    <s v="LB5L BL TE QTZ INEO LONG LIFE 5W30#00SG"/>
    <n v="20"/>
    <s v="ST"/>
    <n v="2.42"/>
  </r>
  <r>
    <x v="0"/>
    <n v="1024272"/>
    <s v="CA38 RPL TE BLACK CAP   00SG"/>
    <n v="1380613"/>
    <s v="ST"/>
    <n v="57396.17"/>
  </r>
  <r>
    <x v="0"/>
    <n v="1024274"/>
    <s v="CA50 RPL TE BLACK CAP   00SG"/>
    <n v="380987"/>
    <s v="ST"/>
    <n v="27642.58"/>
  </r>
  <r>
    <x v="0"/>
    <n v="1024311"/>
    <s v="DRUM NT TE WARM RED                00SG"/>
    <n v="747"/>
    <s v="ST"/>
    <n v="15953.09"/>
  </r>
  <r>
    <x v="0"/>
    <n v="1024339"/>
    <s v="DRUM NT TE WHITE RDL44             00SG"/>
    <n v="82"/>
    <s v="ST"/>
    <n v="2304.63"/>
  </r>
  <r>
    <x v="0"/>
    <n v="1024340"/>
    <s v="DRUM NT MAR ELF BLUE AND WHITE BAND 01SG"/>
    <n v="134"/>
    <s v="ST"/>
    <n v="2914.14"/>
  </r>
  <r>
    <x v="0"/>
    <n v="1024341"/>
    <s v="DRUM NT ELF BLUE AND WHITE BAND     01SG"/>
    <n v="31"/>
    <s v="ST"/>
    <n v="674.22"/>
  </r>
  <r>
    <x v="0"/>
    <n v="1024342"/>
    <s v="DRUM NT TE AGRI WHITE              00SG"/>
    <n v="5"/>
    <s v="ST"/>
    <n v="112.25"/>
  </r>
  <r>
    <x v="0"/>
    <n v="1024343"/>
    <s v="DRUM NT TE TP STAR WHITE           00SG"/>
    <n v="3"/>
    <s v="ST"/>
    <n v="67.72"/>
  </r>
  <r>
    <x v="0"/>
    <n v="1024350"/>
    <s v="LB5L FL TE#QUARTZ 5000 SN 15W40#00SG"/>
    <n v="610"/>
    <s v="ST"/>
    <n v="89.06"/>
  </r>
  <r>
    <x v="0"/>
    <n v="1024352"/>
    <s v="LP18 FL TE CAPRANO MT 40 00SG###"/>
    <n v="470"/>
    <s v="ST"/>
    <n v="260.81"/>
  </r>
  <r>
    <x v="0"/>
    <n v="1024353"/>
    <s v="LP18 BL TE CAPRANO MT 40 00SG######"/>
    <n v="475"/>
    <s v="ST"/>
    <n v="263.58"/>
  </r>
  <r>
    <x v="0"/>
    <n v="1024364"/>
    <s v="LP20 FL TE PROSYLVA CHAIN EXPERT#00SG"/>
    <n v="185"/>
    <s v="ST"/>
    <n v="187.92"/>
  </r>
  <r>
    <x v="0"/>
    <n v="1024365"/>
    <s v="LP18/20 BL TE PROSYLVA CHAIN EXPERT#00SG"/>
    <n v="185"/>
    <s v="ST"/>
    <n v="187.92"/>
  </r>
  <r>
    <x v="0"/>
    <n v="1024374"/>
    <s v="LP20 FL TE QUARTZ 7000 SN 10W40#00SG"/>
    <n v="406"/>
    <s v="ST"/>
    <n v="411.59"/>
  </r>
  <r>
    <x v="0"/>
    <n v="1024386"/>
    <s v="LB3L FL TE#QUARTZ 9000FUT.GF6 5W30#00SG"/>
    <n v="3030"/>
    <s v="ST"/>
    <n v="619.87"/>
  </r>
  <r>
    <x v="0"/>
    <n v="1024387"/>
    <s v="LB3L BL TE#QUARTZ 9000FUT.GF6 5W30#00SG"/>
    <n v="2992"/>
    <s v="ST"/>
    <n v="365.91"/>
  </r>
  <r>
    <x v="0"/>
    <n v="1024423"/>
    <s v="CA16 CO NEU GREEN CAP               00SG"/>
    <n v="746"/>
    <s v="ST"/>
    <n v="390.76"/>
  </r>
  <r>
    <x v="0"/>
    <n v="1025253"/>
    <s v="LB1L FL TE#QUARTZ INEO C3 5W30 00SG"/>
    <n v="10000"/>
    <s v="ST"/>
    <n v="868.24"/>
  </r>
  <r>
    <x v="0"/>
    <n v="1025254"/>
    <s v="LB1L BL TE#QUARTZ INEO C3 5W30 00SG"/>
    <n v="10000"/>
    <s v="ST"/>
    <n v="561.16"/>
  </r>
  <r>
    <x v="0"/>
    <n v="1025255"/>
    <s v="LB4L FL TE#QUARTZ INEO C3 5W30 00SG"/>
    <n v="5000"/>
    <s v="ST"/>
    <n v="978.53"/>
  </r>
  <r>
    <x v="0"/>
    <n v="1025256"/>
    <s v="LB4L BL TE#QUARTZ INEO C3 5W30 00SG"/>
    <n v="5000"/>
    <s v="ST"/>
    <n v="628.97"/>
  </r>
  <r>
    <x v="0"/>
    <n v="1025261"/>
    <s v="LP20 FL TE QUARTZ INEO MC3 5W30 00SG"/>
    <n v="270"/>
    <s v="ST"/>
    <n v="277.43"/>
  </r>
  <r>
    <x v="0"/>
    <n v="1025262"/>
    <s v="LP20 BL TE QUARTZ INEO MC3 5W30 00SG"/>
    <n v="270"/>
    <s v="ST"/>
    <n v="277.43"/>
  </r>
  <r>
    <x v="0"/>
    <n v="1025263"/>
    <s v="LB4L FL TE#QUARTZ RACING SN 10W60 00SG"/>
    <n v="3520"/>
    <s v="ST"/>
    <n v="710.73"/>
  </r>
  <r>
    <x v="0"/>
    <n v="1025264"/>
    <s v="LB4L BL TE#QUARTZ RACING SN 10W60 00SG"/>
    <n v="3520"/>
    <s v="ST"/>
    <n v="422.82"/>
  </r>
  <r>
    <x v="0"/>
    <n v="1025276"/>
    <s v="LB1L BL TE#RUBIA FLEET HD 300 15W40 00SG"/>
    <n v="480"/>
    <s v="ST"/>
    <n v="25.5"/>
  </r>
  <r>
    <x v="0"/>
    <n v="1025280"/>
    <s v="CT08 WV TE 12X0.8L HI-PERF WHITE  00SG"/>
    <n v="2572"/>
    <s v="ST"/>
    <n v="1380.12"/>
  </r>
  <r>
    <x v="0"/>
    <n v="1025282"/>
    <s v="LB4L BL TE#RUBIA FLEET HD 300 15W40 00SG"/>
    <n v="40"/>
    <s v="ST"/>
    <n v="4.8"/>
  </r>
  <r>
    <x v="0"/>
    <n v="1025286"/>
    <s v="CA25 CO NEU BLACK CAP Greif 00SG"/>
    <n v="174"/>
    <s v="ST"/>
    <n v="19.39"/>
  </r>
  <r>
    <x v="0"/>
    <n v="1025320"/>
    <s v="PL25 JC ELF BLUE JERRYCAN           01SG"/>
    <n v="201"/>
    <s v="ST"/>
    <n v="770.89"/>
  </r>
  <r>
    <x v="0"/>
    <n v="1025332"/>
    <s v="CT4L WV TE 3X4L QUARTZ WHITE       00SG"/>
    <n v="16594"/>
    <s v="ST"/>
    <n v="10211.89"/>
  </r>
  <r>
    <x v="0"/>
    <n v="1025333"/>
    <s v="CT4L WV TE 3X4L WHITE            00SG"/>
    <n v="1505"/>
    <s v="ST"/>
    <n v="917.51"/>
  </r>
  <r>
    <x v="0"/>
    <n v="1025334"/>
    <s v="CT4L WV TE 3x4L RUBIA WHITE   00SG"/>
    <n v="607"/>
    <s v="ST"/>
    <n v="370.2"/>
  </r>
  <r>
    <x v="0"/>
    <n v="1025335"/>
    <s v="CT5L WV TE 3X5L QUARTZ WHITE      00SG"/>
    <n v="5283"/>
    <s v="ST"/>
    <n v="3575.61"/>
  </r>
  <r>
    <x v="0"/>
    <n v="1025336"/>
    <s v="CT5L WV TE 3X5L RUBIA WHITE      00SG"/>
    <n v="618"/>
    <s v="ST"/>
    <n v="412.35"/>
  </r>
  <r>
    <x v="0"/>
    <n v="1025337"/>
    <s v="CT5L WV TE 3X5L WHITE            00SG"/>
    <n v="250"/>
    <s v="ST"/>
    <n v="161.19999999999999"/>
  </r>
  <r>
    <x v="0"/>
    <n v="1025338"/>
    <s v="CT1L WV TE 12X1L WH W/O MFG IN SG  00SG"/>
    <n v="207"/>
    <s v="ST"/>
    <n v="131.01"/>
  </r>
  <r>
    <x v="0"/>
    <n v="1025339"/>
    <s v="CT3L WV TE 5X3L QUARTZ WHITE      00SG"/>
    <n v="512"/>
    <s v="ST"/>
    <n v="339.25"/>
  </r>
  <r>
    <x v="0"/>
    <n v="1025340"/>
    <s v="CT1L WV TE 12X1L HI-PERF WHITE    00SG"/>
    <n v="2978"/>
    <s v="ST"/>
    <n v="1983.78"/>
  </r>
  <r>
    <x v="0"/>
    <n v="1025341"/>
    <s v="CT1L WV TE 12X1L QUARTZ WHITE      01SG"/>
    <n v="8360"/>
    <s v="ST"/>
    <n v="5544.99"/>
  </r>
  <r>
    <x v="0"/>
    <n v="1025342"/>
    <s v="CT1L WV TE 12X1L RUBIA WHITE      00SG"/>
    <n v="537"/>
    <s v="ST"/>
    <n v="353.42"/>
  </r>
  <r>
    <x v="0"/>
    <n v="1025343"/>
    <s v="CT1L WV TE 12X1L WHITE             00SG"/>
    <n v="667"/>
    <s v="ST"/>
    <n v="440.51"/>
  </r>
  <r>
    <x v="0"/>
    <n v="1025379"/>
    <s v="LPDI PL ELF PAIL &amp; JERRYCAN  01SG"/>
    <n v="6636"/>
    <s v="ST"/>
    <n v="1254.6500000000001"/>
  </r>
  <r>
    <x v="0"/>
    <n v="1025380"/>
    <s v="CT5L WV TE 3X5L WH W/O MFG IN SG   00SG"/>
    <n v="232"/>
    <s v="ST"/>
    <n v="135.13999999999999"/>
  </r>
  <r>
    <x v="0"/>
    <n v="1025382"/>
    <s v="CT08 WV TE 12X0.8L QUARTZ EV WHITE 00SG"/>
    <n v="263"/>
    <s v="ST"/>
    <n v="137.30000000000001"/>
  </r>
  <r>
    <x v="0"/>
    <n v="1025384"/>
    <s v="LPDI PL ELF PAIL &amp; JERRYCAN  PPRD 00SG"/>
    <n v="5818"/>
    <s v="ST"/>
    <n v="883.87"/>
  </r>
  <r>
    <x v="0"/>
    <n v="1025455"/>
    <s v="LB1L BL TE RUBIA FLEET HD 300 20W50 00SG"/>
    <n v="2920"/>
    <s v="ST"/>
    <n v="202.78"/>
  </r>
  <r>
    <x v="0"/>
    <n v="1025463"/>
    <s v="LB5L FL TE RUBIA FLEET HD 500 20W50 00SG"/>
    <n v="611"/>
    <s v="ST"/>
    <n v="62.56"/>
  </r>
  <r>
    <x v="0"/>
    <n v="1025465"/>
    <s v="LB5L BL TE RUBIA FLEET HD 500 20W50 00SG"/>
    <n v="593"/>
    <s v="ST"/>
    <n v="51.22"/>
  </r>
  <r>
    <x v="0"/>
    <n v="1025480"/>
    <s v="LB4L FL TE TRANSTEC 4 85W140 00SG"/>
    <n v="3509"/>
    <s v="ST"/>
    <n v="515.55999999999995"/>
  </r>
  <r>
    <x v="0"/>
    <n v="1025481"/>
    <s v="LB4L BL TE TRANSTEC 4 85W140 00SG"/>
    <n v="3517"/>
    <s v="ST"/>
    <n v="425.96"/>
  </r>
  <r>
    <x v="0"/>
    <n v="1025501"/>
    <s v="LP18 FL TE RUBIA FLEET HD 300 20W50 00SG"/>
    <n v="160"/>
    <s v="ST"/>
    <n v="161.04"/>
  </r>
  <r>
    <x v="0"/>
    <n v="1025502"/>
    <s v="LP18 BL TE RUBIA FLEET HD 300 20W50 00SG"/>
    <n v="160"/>
    <s v="ST"/>
    <n v="161.04"/>
  </r>
  <r>
    <x v="0"/>
    <n v="1025503"/>
    <s v="LP20 FL TE RUBIA FLEET HD 300 20W50 00SG"/>
    <n v="175"/>
    <s v="ST"/>
    <n v="175.25"/>
  </r>
  <r>
    <x v="0"/>
    <n v="1025513"/>
    <s v="LP18 FL TE RUBIA FLEET HD200 SAE10W 00SG"/>
    <n v="346"/>
    <s v="ST"/>
    <n v="354.04"/>
  </r>
  <r>
    <x v="0"/>
    <n v="1025514"/>
    <s v="LP18 BL TE RUBIA FLEET HD200 SAE10W 00SG"/>
    <n v="345"/>
    <s v="ST"/>
    <n v="353"/>
  </r>
  <r>
    <x v="0"/>
    <n v="1025516"/>
    <s v="LP20 FL TE RUBIA OPT.1100 15W40 00SG"/>
    <n v="237"/>
    <s v="ST"/>
    <n v="131.63999999999999"/>
  </r>
  <r>
    <x v="0"/>
    <n v="1025526"/>
    <s v="LP20 FL TE RUBIA WORKS 4000 10W40 00SG"/>
    <n v="200"/>
    <s v="ST"/>
    <n v="202.85"/>
  </r>
  <r>
    <x v="0"/>
    <n v="1025528"/>
    <s v="LP20 BL TE RUBIA WORKS 4000 10W40 00SG"/>
    <n v="200"/>
    <s v="ST"/>
    <n v="362.53"/>
  </r>
  <r>
    <x v="0"/>
    <n v="1025531"/>
    <s v="LP18 FL TE TRANSTEC 4 75W90 00SG"/>
    <n v="137"/>
    <s v="ST"/>
    <n v="139.25"/>
  </r>
  <r>
    <x v="0"/>
    <n v="1025533"/>
    <s v="LP18 BL TE TRANSTEC 4 75W90 00SG"/>
    <n v="143"/>
    <s v="ST"/>
    <n v="145.35"/>
  </r>
  <r>
    <x v="0"/>
    <n v="1025534"/>
    <s v="LP20 FL TE TRAX. AXLE 8 85W140 00SG"/>
    <n v="395"/>
    <s v="ST"/>
    <n v="400.12"/>
  </r>
  <r>
    <x v="0"/>
    <n v="1025535"/>
    <s v="LP20 BL TE TRAX. AXLE 8 85W140 00SG"/>
    <n v="393"/>
    <s v="ST"/>
    <n v="398.09"/>
  </r>
  <r>
    <x v="0"/>
    <n v="1025538"/>
    <s v="LP20 FL TE TRAX. DUAL 9 FE 75W90 00SG"/>
    <n v="315"/>
    <s v="ST"/>
    <n v="173.64"/>
  </r>
  <r>
    <x v="0"/>
    <n v="1025741"/>
    <s v="LB5L FL TE RUBIA WORKS 4000 15W40 00SG"/>
    <n v="2700"/>
    <s v="ST"/>
    <n v="535.98"/>
  </r>
  <r>
    <x v="0"/>
    <n v="1025742"/>
    <s v="LB5L BL TE RUBIA WORKS 4000 15W40 00SG"/>
    <n v="2827"/>
    <s v="ST"/>
    <n v="334.02"/>
  </r>
  <r>
    <x v="0"/>
    <n v="1025756"/>
    <s v="LB1L FL TE HI-PERF 4T 500 CE 20W50 00SG"/>
    <n v="300"/>
    <s v="ST"/>
    <n v="24.4"/>
  </r>
  <r>
    <x v="0"/>
    <n v="1025792"/>
    <s v="LB1L BL TE HI-PERF 4T 500 CE 20W50 00SG"/>
    <n v="286"/>
    <s v="ST"/>
    <n v="23.26"/>
  </r>
  <r>
    <x v="0"/>
    <n v="1025793"/>
    <s v="LB4L FL TE QUARTZ 7000 SN 15W50 00SG"/>
    <n v="3506"/>
    <s v="ST"/>
    <n v="546.4"/>
  </r>
  <r>
    <x v="0"/>
    <n v="1025794"/>
    <s v="LB4L BL TE QUARTZ 7000 SN 15W50 00SG"/>
    <n v="3537"/>
    <s v="ST"/>
    <n v="432.51"/>
  </r>
  <r>
    <x v="0"/>
    <n v="1025802"/>
    <s v="LB1L BL TE QUARTZ 9000FUT.FGC 5W30 00SG"/>
    <n v="1858"/>
    <s v="ST"/>
    <n v="133.4"/>
  </r>
  <r>
    <x v="0"/>
    <n v="1025822"/>
    <s v="LB5L FL TE RUBIA FLEET HD200 SAE 40 00SG"/>
    <n v="2100"/>
    <s v="ST"/>
    <n v="309.04000000000002"/>
  </r>
  <r>
    <x v="0"/>
    <n v="1025823"/>
    <s v="LB5L BL TE RUBIA FLEET HD200 SAE 40 00SG"/>
    <n v="2000"/>
    <s v="ST"/>
    <n v="242.61"/>
  </r>
  <r>
    <x v="0"/>
    <n v="1025825"/>
    <s v="CT5L WV TE 3X5L QUARTZ WH REPACKINSG00SG"/>
    <n v="373"/>
    <s v="ST"/>
    <n v="240.01"/>
  </r>
  <r>
    <x v="0"/>
    <n v="1025835"/>
    <s v="CT1L WV TE 12X1L QUARTZ WH REPACK 00SG"/>
    <n v="2246"/>
    <s v="ST"/>
    <n v="1489.31"/>
  </r>
  <r>
    <x v="0"/>
    <n v="1025854"/>
    <s v="LB4L FL TE QUARTZ 9000 FUT.XT 5W30 00SG"/>
    <n v="337"/>
    <s v="ST"/>
    <n v="69.16"/>
  </r>
  <r>
    <x v="0"/>
    <n v="1025855"/>
    <s v="LB4L BL TE QUARTZ 9000 FUT.XT 5W30 00SG"/>
    <n v="316"/>
    <s v="ST"/>
    <n v="38.58"/>
  </r>
  <r>
    <x v="0"/>
    <n v="1025858"/>
    <s v="LB4L FL TE TRANSTEC 5 85W140 00SG"/>
    <n v="3450"/>
    <s v="ST"/>
    <n v="502.53"/>
  </r>
  <r>
    <x v="0"/>
    <n v="1025864"/>
    <s v="LB4L FL TE QUARTZ 9000 FUT. XT 5W20 00SG"/>
    <n v="2975"/>
    <s v="ST"/>
    <n v="604.20000000000005"/>
  </r>
  <r>
    <x v="0"/>
    <n v="1025865"/>
    <s v="LB4L BL TE QUARTZ 9000 FUT. XT 5W20 00SG"/>
    <n v="2969"/>
    <s v="ST"/>
    <n v="358.73"/>
  </r>
  <r>
    <x v="0"/>
    <n v="1025916"/>
    <s v="LP20 FL TE DYNATRANS DA 85W90 00SG"/>
    <n v="672"/>
    <s v="ST"/>
    <n v="368.93"/>
  </r>
  <r>
    <x v="0"/>
    <n v="1025917"/>
    <s v="LP20 FL TE FLUIDMATIC DIII MV 00SG"/>
    <n v="667"/>
    <s v="ST"/>
    <n v="366.3"/>
  </r>
  <r>
    <x v="0"/>
    <n v="1025919"/>
    <s v="LP20 FL TE FLUIDMATIC MV 00SG"/>
    <n v="189"/>
    <s v="ST"/>
    <n v="190.72"/>
  </r>
  <r>
    <x v="0"/>
    <n v="1025920"/>
    <s v="LP20 BL TE FLUIDMATIC MV 00SG"/>
    <n v="189"/>
    <s v="ST"/>
    <n v="340.85"/>
  </r>
  <r>
    <x v="0"/>
    <n v="1025923"/>
    <s v="LP20 FL TE MULTAGRI SUPER 15W40 00SG"/>
    <n v="100"/>
    <s v="ST"/>
    <n v="100.5"/>
  </r>
  <r>
    <x v="0"/>
    <n v="1025924"/>
    <s v="LP20 BL TE MULTAGRI SUPER 15W40 00SG"/>
    <n v="90"/>
    <s v="ST"/>
    <n v="90.44"/>
  </r>
  <r>
    <x v="0"/>
    <n v="1025925"/>
    <s v="LP20 FL TE RUBIA CF 2 40 00SG"/>
    <n v="135"/>
    <s v="ST"/>
    <n v="136.53"/>
  </r>
  <r>
    <x v="0"/>
    <n v="1025926"/>
    <s v="LP20 FL TE RUBIA FLEET HD200 SAE 30 00SG"/>
    <n v="188"/>
    <s v="ST"/>
    <n v="190.02"/>
  </r>
  <r>
    <x v="0"/>
    <n v="1025927"/>
    <s v="LP20 FL TE RUBIA TIR 7400 10W40 00SG"/>
    <n v="393"/>
    <s v="ST"/>
    <n v="398.93"/>
  </r>
  <r>
    <x v="0"/>
    <n v="1025930"/>
    <s v="LP20 FL TE TRAX. AXLE 7 80W90 00SG"/>
    <n v="195"/>
    <s v="ST"/>
    <n v="203.74"/>
  </r>
  <r>
    <x v="0"/>
    <n v="1025931"/>
    <s v="LP20 BL TE TRAX. AXLE 7 80W90 00SG"/>
    <n v="195"/>
    <s v="ST"/>
    <n v="203.74"/>
  </r>
  <r>
    <x v="0"/>
    <n v="1025932"/>
    <s v="LP20 FL TE TRAX. AXLE 7 85W140 00SG"/>
    <n v="195"/>
    <s v="ST"/>
    <n v="195.65"/>
  </r>
  <r>
    <x v="0"/>
    <n v="1025934"/>
    <s v="LP20 FL TE TRAX. GEAR 9 FE 75W80 00SG"/>
    <n v="35"/>
    <s v="ST"/>
    <n v="35.32"/>
  </r>
  <r>
    <x v="0"/>
    <n v="1025936"/>
    <s v="LP18 FL TE NEPTUNA 2T SUPER SPORT 00SG"/>
    <n v="351"/>
    <s v="ST"/>
    <n v="354.75"/>
  </r>
  <r>
    <x v="0"/>
    <n v="1025937"/>
    <s v="LP18 BL TE NEPTUNA 2T SUPER SPORT 00SG"/>
    <n v="353"/>
    <s v="ST"/>
    <n v="356.78"/>
  </r>
  <r>
    <x v="0"/>
    <n v="1025939"/>
    <s v="LP18 FL TE RUBIA FLEET HD 500 20W50 00SG"/>
    <n v="180"/>
    <s v="ST"/>
    <n v="181.64"/>
  </r>
  <r>
    <x v="0"/>
    <n v="1025940"/>
    <s v="LP18 BL TE RUBIA FLEET HD 500 20W50 00SG"/>
    <n v="180"/>
    <s v="ST"/>
    <n v="181.64"/>
  </r>
  <r>
    <x v="0"/>
    <n v="1025943"/>
    <s v="LP18 FL TE RUBIA TIR 7400 15W40 00SG"/>
    <n v="120"/>
    <s v="ST"/>
    <n v="66.44"/>
  </r>
  <r>
    <x v="0"/>
    <n v="1025944"/>
    <s v="LP18 FL TE TRANSTEC 4 85W140 00SG"/>
    <n v="293"/>
    <s v="ST"/>
    <n v="160.33000000000001"/>
  </r>
  <r>
    <x v="0"/>
    <n v="1025946"/>
    <s v="LP18 FL TE TRANSTEC 4 85W90 00SG"/>
    <n v="361"/>
    <s v="ST"/>
    <n v="198.42"/>
  </r>
  <r>
    <x v="0"/>
    <n v="1025964"/>
    <s v="LP18 FL TE FLUIDMATIC DIII MV#00SG"/>
    <n v="500"/>
    <s v="ST"/>
    <n v="507.35"/>
  </r>
  <r>
    <x v="0"/>
    <n v="1025969"/>
    <s v="LB1L FL TE#QUARTZ 3000 SJ 20W50#00SG"/>
    <n v="30800"/>
    <s v="ST"/>
    <n v="1362.58"/>
  </r>
  <r>
    <x v="0"/>
    <n v="1025970"/>
    <s v="LB1L BL TE#QUARTZ 3000 SJ 20W50#00SG"/>
    <n v="30800"/>
    <s v="ST"/>
    <n v="1124.4100000000001"/>
  </r>
  <r>
    <x v="0"/>
    <n v="1026005"/>
    <s v="LB4L FL TE#QUARTZ 5000 SN 15W50#00SG"/>
    <n v="4850"/>
    <s v="ST"/>
    <n v="709.22"/>
  </r>
  <r>
    <x v="0"/>
    <n v="1026015"/>
    <s v="LB5L FL TE#QUARTZ 7000 SN 10W40#00SG"/>
    <n v="877"/>
    <s v="ST"/>
    <n v="134.28"/>
  </r>
  <r>
    <x v="0"/>
    <n v="1026016"/>
    <s v="LB5L BL TE#QUARTZ 7000 SN 10W40#00SG"/>
    <n v="964"/>
    <s v="ST"/>
    <n v="115.82"/>
  </r>
  <r>
    <x v="0"/>
    <n v="1026019"/>
    <s v="LP20 FL TE DYNATRANS ACX 10W 00SG"/>
    <n v="181"/>
    <s v="ST"/>
    <n v="99.26"/>
  </r>
  <r>
    <x v="0"/>
    <n v="1026023"/>
    <s v="LP20 FL TE DYNATRANS ACX 50 00SG"/>
    <n v="176"/>
    <s v="ST"/>
    <n v="178.1"/>
  </r>
  <r>
    <x v="0"/>
    <n v="1026029"/>
    <s v="LP20 FL TE TRANSTEC 5 80W90 00SG"/>
    <n v="79"/>
    <s v="ST"/>
    <n v="43.7"/>
  </r>
  <r>
    <x v="0"/>
    <n v="1026030"/>
    <s v="LP20 FL TE TRANSTEC 5 85W140 00SG"/>
    <n v="460"/>
    <s v="ST"/>
    <n v="257.32"/>
  </r>
  <r>
    <x v="0"/>
    <n v="1026051"/>
    <s v="PL16 PP TE GREEN QTZ3500 SUPER20W50 00SG"/>
    <n v="2"/>
    <s v="ST"/>
    <n v="3.31"/>
  </r>
  <r>
    <x v="0"/>
    <n v="1026088"/>
    <s v="LP20 FL TE RUBIA TIR 7400 15W40 00SG"/>
    <n v="1627"/>
    <s v="ST"/>
    <n v="389.07"/>
  </r>
  <r>
    <x v="0"/>
    <n v="1026270"/>
    <s v="LB5L FL TE RUBIA OPTIMA 3100 10W40 00SG"/>
    <n v="2396"/>
    <s v="ST"/>
    <n v="476.32"/>
  </r>
  <r>
    <x v="0"/>
    <n v="1026271"/>
    <s v=" LB5L BL TE RUBIA OPTIMA 3100 10W40 00SG"/>
    <n v="2378"/>
    <s v="ST"/>
    <n v="509.86"/>
  </r>
  <r>
    <x v="0"/>
    <n v="1026272"/>
    <s v=" LP20 FL TE RUBIA OPTIMA 3100 10W40 00SG"/>
    <n v="419"/>
    <s v="ST"/>
    <n v="419.3"/>
  </r>
  <r>
    <x v="0"/>
    <n v="1026329"/>
    <s v="LP20 FL TE PROSYLVA CHAIN EXT. PLUS 01SG"/>
    <n v="129"/>
    <s v="ST"/>
    <n v="23.98"/>
  </r>
  <r>
    <x v="0"/>
    <n v="1026331"/>
    <s v="LP18 FL TE RUBIA FLEET HD200 SAE 40 01SG"/>
    <n v="300"/>
    <s v="ST"/>
    <n v="168"/>
  </r>
  <r>
    <x v="0"/>
    <n v="1026332"/>
    <s v="LP18 BL TE RUBIA FLEET HD200 SAE 40 01SG"/>
    <n v="300"/>
    <s v="ST"/>
    <n v="168"/>
  </r>
  <r>
    <x v="0"/>
    <n v="1026355"/>
    <s v="LB4L BL TE#QUARTZ 7000FUT.GF6 5W30#01SG"/>
    <n v="158"/>
    <s v="ST"/>
    <n v="13.02"/>
  </r>
  <r>
    <x v="0"/>
    <n v="1026362"/>
    <s v="LB1L BL TE#HI-PERF 4T 300 20W50(SG)#01SG"/>
    <n v="16850"/>
    <s v="ST"/>
    <n v="574.84"/>
  </r>
  <r>
    <x v="0"/>
    <n v="1026367"/>
    <s v="LB4L BL TE#QUARTZ 3000 SJ 20W50#01SG"/>
    <n v="3790"/>
    <s v="ST"/>
    <n v="461.4"/>
  </r>
  <r>
    <x v="0"/>
    <n v="1026368"/>
    <s v="LB4L BL TE#QUARTZ 5000 SN 15W50#01SG"/>
    <n v="4868"/>
    <s v="ST"/>
    <n v="586.77"/>
  </r>
  <r>
    <x v="0"/>
    <n v="1026407"/>
    <s v="LB1L FL ELF 4T MAX 20W50 00SG"/>
    <n v="10641"/>
    <s v="ST"/>
    <n v="589.92999999999995"/>
  </r>
  <r>
    <x v="0"/>
    <n v="1026410"/>
    <s v="LB1L FL ELF ELFMATIC CVT MV 00SG"/>
    <n v="976"/>
    <s v="ST"/>
    <n v="61.25"/>
  </r>
  <r>
    <x v="0"/>
    <n v="1026413"/>
    <s v="LB4L FL ELF ELFMATIC CVT MV 00SG"/>
    <n v="4000"/>
    <s v="ST"/>
    <n v="610.02"/>
  </r>
  <r>
    <x v="0"/>
    <n v="1026414"/>
    <s v="LB4L BL ELF ELFMATIC CVT MV 00SG"/>
    <n v="4000"/>
    <s v="ST"/>
    <n v="867.74"/>
  </r>
  <r>
    <x v="0"/>
    <n v="1026417"/>
    <s v="LB1L FL ELF ELFMATIC MV#00SG"/>
    <n v="5730"/>
    <s v="ST"/>
    <n v="621.88"/>
  </r>
  <r>
    <x v="0"/>
    <n v="1026419"/>
    <s v="LB4L FL ELF ELFMATIC MV#00SG"/>
    <n v="2870"/>
    <s v="ST"/>
    <n v="440.19"/>
  </r>
  <r>
    <x v="0"/>
    <n v="1026420"/>
    <s v="LB4L BL ELF ELFMATIC MV#00SG"/>
    <n v="2880"/>
    <s v="ST"/>
    <n v="346.59"/>
  </r>
  <r>
    <x v="0"/>
    <n v="1026421"/>
    <s v="LB4L FL ELF ELFMATIC MV LV#00SG"/>
    <n v="3400"/>
    <s v="ST"/>
    <n v="536.36"/>
  </r>
  <r>
    <x v="0"/>
    <n v="1026446"/>
    <s v="LB4L BL ELF ELFMATIC MV LV#00SG"/>
    <n v="3400"/>
    <s v="ST"/>
    <n v="762.95"/>
  </r>
  <r>
    <x v="0"/>
    <n v="1026455"/>
    <s v="LB4L FL ELF EVOL. 500 FT 15W40#00SG"/>
    <n v="3350"/>
    <s v="ST"/>
    <n v="484.96"/>
  </r>
  <r>
    <x v="0"/>
    <n v="1026456"/>
    <s v="LB4L BL ELF EVOL. 500 FT 15W40#00SG"/>
    <n v="3350"/>
    <s v="ST"/>
    <n v="399.76"/>
  </r>
  <r>
    <x v="0"/>
    <n v="1026466"/>
    <s v="LB5L FL ELF EVOL. 500 FTX SP 10W30#00SG"/>
    <n v="1530"/>
    <s v="ST"/>
    <n v="221.42"/>
  </r>
  <r>
    <x v="0"/>
    <n v="1026467"/>
    <s v="LB5L BL ELF EVOL. 500 FTX SP 10W30#00SG"/>
    <n v="6525"/>
    <s v="ST"/>
    <n v="806.65"/>
  </r>
  <r>
    <x v="0"/>
    <n v="1026481"/>
    <s v="LB4L BL TE QUARTZ 9000FUT.FGC 5W30 01SG"/>
    <n v="110"/>
    <s v="ST"/>
    <n v="13.24"/>
  </r>
  <r>
    <x v="0"/>
    <n v="1026490"/>
    <s v="LB1L BL TE QUARTZ INEO HTC 5W30#01SG"/>
    <n v="22480"/>
    <s v="ST"/>
    <n v="1524.13"/>
  </r>
  <r>
    <x v="0"/>
    <n v="1026497"/>
    <s v="LB4L BL TE FLUIDMATIC DIII MV 01SG"/>
    <n v="3318"/>
    <s v="ST"/>
    <n v="746.09"/>
  </r>
  <r>
    <x v="0"/>
    <n v="1026670"/>
    <s v="LB1L FL ELF EVOL. FULL-TECH MSX 5W30#00S"/>
    <n v="2330"/>
    <s v="ST"/>
    <n v="252.81"/>
  </r>
  <r>
    <x v="0"/>
    <n v="1026672"/>
    <s v="LB4L FL ELF EVOL. FULL-TECH MSX 5W30#00S"/>
    <n v="3490"/>
    <s v="ST"/>
    <n v="531.48"/>
  </r>
  <r>
    <x v="0"/>
    <n v="1026673"/>
    <s v="LB4L BL ELF EVOL. FULL-TECH MSX 5W30#00S"/>
    <n v="1490"/>
    <s v="ST"/>
    <n v="179.61"/>
  </r>
  <r>
    <x v="0"/>
    <n v="1026676"/>
    <s v="LB1L FL ELF GEARELF 5 80W90###00SG"/>
    <n v="6000"/>
    <s v="ST"/>
    <n v="420.58"/>
  </r>
  <r>
    <x v="0"/>
    <n v="1026678"/>
    <s v="LB1L FL ELF MOTO 2 GOLD##00SG"/>
    <n v="4030"/>
    <s v="ST"/>
    <n v="280.29000000000002"/>
  </r>
  <r>
    <x v="0"/>
    <n v="1026679"/>
    <s v="LB1L BL ELF MOTO 2 GOLD##00SG"/>
    <n v="4030"/>
    <s v="ST"/>
    <n v="215.61"/>
  </r>
  <r>
    <x v="0"/>
    <n v="1026682"/>
    <s v="LB1L FL ELF MOTO 4 GOLD 15W50##00SG"/>
    <n v="930"/>
    <s v="ST"/>
    <n v="64.959999999999994"/>
  </r>
  <r>
    <x v="0"/>
    <n v="1026684"/>
    <s v="LB1L FL ELF MOTO 4 GOLD 20W40##00SG"/>
    <n v="700"/>
    <s v="ST"/>
    <n v="48.4"/>
  </r>
  <r>
    <x v="0"/>
    <n v="1026686"/>
    <s v="LB1L FL ELF MOTO 4 ROAD 15W50##00SG"/>
    <n v="3862"/>
    <s v="ST"/>
    <n v="270.37"/>
  </r>
  <r>
    <x v="0"/>
    <n v="1026688"/>
    <s v="LB1L FL ELF MOTO 4 SCOOTER 10W30#00SG"/>
    <n v="1900"/>
    <s v="ST"/>
    <n v="175.79"/>
  </r>
  <r>
    <x v="0"/>
    <n v="1026702"/>
    <s v="LB1L FL ELF PERFO HDX 500 15W40#00SG"/>
    <n v="1310"/>
    <s v="ST"/>
    <n v="136.1"/>
  </r>
  <r>
    <x v="0"/>
    <n v="1026703"/>
    <s v="LB1L BL ELF PERFO HDX 500 15W40#00SG"/>
    <n v="1300"/>
    <s v="ST"/>
    <n v="107.53"/>
  </r>
  <r>
    <x v="0"/>
    <n v="1026706"/>
    <s v="LB5L FL ELF PERFO HDX 500 20W50#00SG"/>
    <n v="3853"/>
    <s v="ST"/>
    <n v="505.68"/>
  </r>
  <r>
    <x v="0"/>
    <n v="1026707"/>
    <s v="LB5L BL ELF PERFO HDX 500 20W50#00SG"/>
    <n v="3854"/>
    <s v="ST"/>
    <n v="463.32"/>
  </r>
  <r>
    <x v="0"/>
    <n v="1026709"/>
    <s v="LB1L FL ELF PERF. PRO 1000 15W40##00SG"/>
    <n v="250"/>
    <s v="ST"/>
    <n v="24.45"/>
  </r>
  <r>
    <x v="0"/>
    <n v="1026715"/>
    <s v="LB1L FL ELF ELFMATIC DIII MV#00SG"/>
    <n v="2080"/>
    <s v="ST"/>
    <n v="213.45"/>
  </r>
  <r>
    <x v="0"/>
    <n v="1026716"/>
    <s v="LB1L BL ELF ELFMATIC DIII MV#00SG"/>
    <n v="2060"/>
    <s v="ST"/>
    <n v="305.07"/>
  </r>
  <r>
    <x v="0"/>
    <n v="1026723"/>
    <s v="LB1L FL ELF EVOL. 500 FTX SP 10W30#00SG"/>
    <n v="5770"/>
    <s v="ST"/>
    <n v="380.88"/>
  </r>
  <r>
    <x v="0"/>
    <n v="1026724"/>
    <s v="LB1L BL ELF EVOL. 500 FTX SP 10W30#00SG"/>
    <n v="5790"/>
    <s v="ST"/>
    <n v="307.81"/>
  </r>
  <r>
    <x v="0"/>
    <n v="1026725"/>
    <s v="LB4L FL ELF EVOL. 500 FTX SP 10W30#00SG"/>
    <n v="1000"/>
    <s v="ST"/>
    <n v="147.94999999999999"/>
  </r>
  <r>
    <x v="0"/>
    <n v="1026726"/>
    <s v="LB4L BL ELF EVOL. 500 FTX SP 10W30#00SG"/>
    <n v="1010"/>
    <s v="ST"/>
    <n v="123.16"/>
  </r>
  <r>
    <x v="0"/>
    <n v="1026729"/>
    <s v="LB1L FL ELF EVOL. 700 FTX SP 5W30 00SG"/>
    <n v="2170"/>
    <s v="ST"/>
    <n v="222.98"/>
  </r>
  <r>
    <x v="0"/>
    <n v="1026730"/>
    <s v="LB1L BL ELF EVOL. 700 FTX SP 5W30 00SG"/>
    <n v="2170"/>
    <s v="ST"/>
    <n v="177.52"/>
  </r>
  <r>
    <x v="0"/>
    <n v="1026855"/>
    <s v="LB4L FL ELF EVOL. 700 FTX SP 5W30 00SG"/>
    <n v="923"/>
    <s v="ST"/>
    <n v="133.63"/>
  </r>
  <r>
    <x v="0"/>
    <n v="1026856"/>
    <s v="LB4L BL ELF EVOL. 700 FTX SP 5W30 00SG"/>
    <n v="2923"/>
    <s v="ST"/>
    <n v="347.58"/>
  </r>
  <r>
    <x v="0"/>
    <n v="1026859"/>
    <s v="LB4L FL ELF EVOL. 900 FTX SP 0W20 00SG"/>
    <n v="3305"/>
    <s v="ST"/>
    <n v="502.48"/>
  </r>
  <r>
    <x v="0"/>
    <n v="1026860"/>
    <s v="LB4L BL ELF EVOL. 900 FTX SP 0W20 00SG"/>
    <n v="3305"/>
    <s v="ST"/>
    <n v="394.27"/>
  </r>
  <r>
    <x v="0"/>
    <n v="1026861"/>
    <s v="LB1L FL ELF EVOL. DIESEL 700 10W30 00SG"/>
    <n v="330"/>
    <s v="ST"/>
    <n v="33.93"/>
  </r>
  <r>
    <x v="0"/>
    <n v="1026864"/>
    <s v="LB4L BL ELF EVOL. DIESEL 700 10W30 00SG"/>
    <n v="1220"/>
    <s v="ST"/>
    <n v="149.19"/>
  </r>
  <r>
    <x v="0"/>
    <n v="1026865"/>
    <s v="LB1L FL ELF MOTO 4 ROAD 10W40 00SG"/>
    <n v="7530"/>
    <s v="ST"/>
    <n v="622.78"/>
  </r>
  <r>
    <x v="0"/>
    <n v="1026867"/>
    <s v="LB1L FL ELF PERF. PRO 700 15W40 00SG"/>
    <n v="5510"/>
    <s v="ST"/>
    <n v="328.4"/>
  </r>
  <r>
    <x v="0"/>
    <n v="1026868"/>
    <s v="LB5L FL ELF PERF. PRO 700 15W40 00SG"/>
    <n v="2300"/>
    <s v="ST"/>
    <n v="334.35"/>
  </r>
  <r>
    <x v="0"/>
    <n v="1026872"/>
    <s v="LB4L FL ELF EVOL. 700 FT 10W40# 00SG"/>
    <n v="3427"/>
    <s v="ST"/>
    <n v="461.73"/>
  </r>
  <r>
    <x v="0"/>
    <n v="1026875"/>
    <s v="LB1L BL ELF EVOL. 900 FTA 5W40#00SG"/>
    <n v="4300"/>
    <s v="ST"/>
    <n v="240.59"/>
  </r>
  <r>
    <x v="0"/>
    <n v="1026876"/>
    <s v="LB1L FL ELF EVOL. 900 USX 5W30#00SG"/>
    <n v="3590"/>
    <s v="ST"/>
    <n v="251.85"/>
  </r>
  <r>
    <x v="0"/>
    <n v="1026877"/>
    <s v="LB1L BL ELF EVOL. 900 USX 5W30#00SG"/>
    <n v="3430"/>
    <s v="ST"/>
    <n v="184.9"/>
  </r>
  <r>
    <x v="0"/>
    <n v="1026878"/>
    <s v="LB4L FL ELF EVOL. 900 USX 5W30#00SG"/>
    <n v="3560"/>
    <s v="ST"/>
    <n v="540.29999999999995"/>
  </r>
  <r>
    <x v="0"/>
    <n v="1026936"/>
    <s v="LB1L FL ELF EVOL. 900 FTX SP 5W30#00SG"/>
    <n v="1170"/>
    <s v="ST"/>
    <n v="130.47999999999999"/>
  </r>
  <r>
    <x v="0"/>
    <n v="1026937"/>
    <s v="LB1L BL ELF EVOL. 900 FTX SP 5W30#00SG"/>
    <n v="1150"/>
    <s v="ST"/>
    <n v="96.67"/>
  </r>
  <r>
    <x v="0"/>
    <n v="1026938"/>
    <s v="LB4L FL ELF EVOL. 900 FTX SP 5W30#00SG"/>
    <n v="2560"/>
    <s v="ST"/>
    <n v="390.43"/>
  </r>
  <r>
    <x v="0"/>
    <n v="1026939"/>
    <s v="LB4L BL ELF EVOL. 900 FTX SP 5W30#00SG"/>
    <n v="2560"/>
    <s v="ST"/>
    <n v="306.35000000000002"/>
  </r>
  <r>
    <x v="0"/>
    <n v="1026942"/>
    <s v="LB4L FL ELF GEARELF 5 80W90#00SG"/>
    <n v="4220"/>
    <s v="ST"/>
    <n v="611.71"/>
  </r>
  <r>
    <x v="0"/>
    <n v="1026943"/>
    <s v="LB4L BL ELF GEARELF 5 80W90#00SG"/>
    <n v="4220"/>
    <s v="ST"/>
    <n v="504.25"/>
  </r>
  <r>
    <x v="0"/>
    <n v="1026946"/>
    <s v="LB1L FL ELF MOTO 4 PRO 20W50#00SG"/>
    <n v="534"/>
    <s v="ST"/>
    <n v="58.37"/>
  </r>
  <r>
    <x v="0"/>
    <n v="1026950"/>
    <s v="LB4L FL ELF EVOL. 900 FTA 5W40#00SG"/>
    <n v="330"/>
    <s v="ST"/>
    <n v="50.33"/>
  </r>
  <r>
    <x v="0"/>
    <n v="1026954"/>
    <s v="LB1L FL ELF MOTO 4 TECH 10W50#00SG"/>
    <n v="8600"/>
    <s v="ST"/>
    <n v="613.54999999999995"/>
  </r>
  <r>
    <x v="0"/>
    <n v="1026971"/>
    <s v="LP20 FL TE RUBIA WORKS 5000 10W40 00SG"/>
    <n v="4"/>
    <s v="ST"/>
    <n v="4.03"/>
  </r>
  <r>
    <x v="0"/>
    <n v="1026973"/>
    <s v="LB1L FL TE QUARTZ 7000 10W40 (SN) 00SG"/>
    <n v="91"/>
    <s v="ST"/>
    <n v="9.94"/>
  </r>
  <r>
    <x v="0"/>
    <n v="1026974"/>
    <s v="LB1L BL TE QUARTZ 7000 10W40 (SN) 00SG"/>
    <n v="108"/>
    <s v="ST"/>
    <n v="8.89"/>
  </r>
  <r>
    <x v="0"/>
    <n v="1026975"/>
    <s v="LB4L FL TE QUARTZ 7000 10W40 (SN) 00SG"/>
    <n v="3466"/>
    <s v="ST"/>
    <n v="535.71"/>
  </r>
  <r>
    <x v="0"/>
    <n v="1026976"/>
    <s v="LB4L BL TE QUARTZ 7000 10W40 (SN) 00SG"/>
    <n v="3474"/>
    <s v="ST"/>
    <n v="421.31"/>
  </r>
  <r>
    <x v="0"/>
    <n v="1026999"/>
    <s v="LHAZ OT NEU HAZARD LABEL PAIL/JC01SG"/>
    <n v="2049"/>
    <s v="ST"/>
    <n v="119.91"/>
  </r>
  <r>
    <x v="0"/>
    <n v="1027010"/>
    <s v="LB1L FL TE Q3500 SUPER 20W50 01SG"/>
    <n v="95000"/>
    <s v="ST"/>
    <n v="2281.17"/>
  </r>
  <r>
    <x v="0"/>
    <n v="1027058"/>
    <s v="LB08 FL TE HI-PERF 4T 700 10W30 00SG"/>
    <n v="2960"/>
    <s v="ST"/>
    <n v="234.61"/>
  </r>
  <r>
    <x v="0"/>
    <n v="1027059"/>
    <s v="LB08 BL TE HI-PERF 4T 700 10W30 00SG"/>
    <n v="2940"/>
    <s v="ST"/>
    <n v="136.88999999999999"/>
  </r>
  <r>
    <x v="0"/>
    <n v="1027128"/>
    <s v="LB08 FL ELF MOTO 4 SCOOTER 10W30 00SG"/>
    <n v="4350"/>
    <s v="ST"/>
    <n v="309.85000000000002"/>
  </r>
  <r>
    <x v="0"/>
    <n v="1027131"/>
    <s v="LB5L BL TE RUBIA FLEET HD 300 15W40 01SG"/>
    <n v="2470"/>
    <s v="ST"/>
    <n v="294.88"/>
  </r>
  <r>
    <x v="0"/>
    <n v="1027138"/>
    <s v="LB5L BL TE QUARTZ 5000 SN 15W40 02SG"/>
    <n v="2495"/>
    <s v="ST"/>
    <n v="303.98"/>
  </r>
  <r>
    <x v="0"/>
    <n v="1027140"/>
    <s v="LB4L BL TE TRANSTEC 5 85W140 01SG"/>
    <n v="3450"/>
    <s v="ST"/>
    <n v="747.34"/>
  </r>
  <r>
    <x v="0"/>
    <n v="1027166"/>
    <s v="LB5L FL TE QUARTZ 9000 5W40 01SG"/>
    <n v="3600"/>
    <s v="ST"/>
    <n v="723.07"/>
  </r>
  <r>
    <x v="0"/>
    <n v="1027167"/>
    <s v="LB5L BL TE QUARTZ 9000 5W40 01SG"/>
    <n v="3600"/>
    <s v="ST"/>
    <n v="430.16"/>
  </r>
  <r>
    <x v="0"/>
    <n v="1027174"/>
    <s v="LP20 BL TE RUBIA CF 2 40 00SG"/>
    <n v="134"/>
    <s v="ST"/>
    <n v="135.52000000000001"/>
  </r>
  <r>
    <x v="0"/>
    <n v="1027176"/>
    <s v="LP20 BL TE RUBIA FLEET HD 300 20W50 00SG"/>
    <n v="180"/>
    <s v="ST"/>
    <n v="180.26"/>
  </r>
  <r>
    <x v="0"/>
    <n v="1027224"/>
    <s v="LB08 FL ELF MOTO 4 PRO 20W50 00SG"/>
    <n v="1000"/>
    <s v="ST"/>
    <n v="52.18"/>
  </r>
  <r>
    <x v="0"/>
    <n v="1027379"/>
    <s v="LB4L BL TE QUARTZ 8000 5W40 01SG"/>
    <n v="3850"/>
    <s v="ST"/>
    <n v="859.26"/>
  </r>
  <r>
    <x v="0"/>
    <n v="1027402"/>
    <s v="LB4L FL TE QUARTZ 9KFUT.GF6 5W30 01SG"/>
    <n v="90"/>
    <s v="ST"/>
    <n v="10.82"/>
  </r>
  <r>
    <x v="0"/>
    <n v="1027403"/>
    <s v="LB4L FL TE QUARTZ 5000 SN 20W50 01SG"/>
    <n v="5300"/>
    <s v="ST"/>
    <n v="477.97"/>
  </r>
  <r>
    <x v="0"/>
    <n v="1027404"/>
    <s v="LB4L FL TE QUARTZ 7000FUT.GF6 5W30 01SG"/>
    <n v="678"/>
    <s v="ST"/>
    <n v="48.25"/>
  </r>
  <r>
    <x v="0"/>
    <n v="1027405"/>
    <s v="LB4L FL TE QUARTZ 9000FUT.GF6 0W20 01SG"/>
    <n v="6420"/>
    <s v="ST"/>
    <n v="791.02"/>
  </r>
  <r>
    <x v="0"/>
    <n v="1027407"/>
    <s v="LB1L FL TE FLUIDMATIC DIII MV 01SG"/>
    <n v="9450"/>
    <s v="ST"/>
    <n v="357.01"/>
  </r>
  <r>
    <x v="0"/>
    <n v="1027409"/>
    <s v="LB1L FL TE QUARTZ 7000 SN 10W40 01SG"/>
    <n v="14270"/>
    <s v="ST"/>
    <n v="529.08000000000004"/>
  </r>
  <r>
    <x v="0"/>
    <n v="1027412"/>
    <s v="LB1L FL TE HI-PERF 4T 300 20W50(SG) 01SG"/>
    <n v="16850"/>
    <s v="ST"/>
    <n v="623.36"/>
  </r>
  <r>
    <x v="0"/>
    <n v="1027413"/>
    <s v="LB4L FL TE QUARTZ 3000 SJ 20W50  01SG"/>
    <n v="310"/>
    <s v="ST"/>
    <n v="18.36"/>
  </r>
  <r>
    <x v="0"/>
    <n v="1027414"/>
    <s v="LB4L FL TE QUARTZ 5000FUT.GF6 10W30 01SG"/>
    <n v="2250"/>
    <s v="ST"/>
    <n v="186.36"/>
  </r>
  <r>
    <x v="0"/>
    <n v="1027415"/>
    <s v="LB1L FL TE QUARTZ INEO MC3 5W30 01SG"/>
    <n v="420"/>
    <s v="ST"/>
    <n v="23.56"/>
  </r>
  <r>
    <x v="0"/>
    <n v="1027418"/>
    <s v="LB10 BL TE ADBLUE 00SG"/>
    <n v="130"/>
    <s v="ST"/>
    <n v="133.47"/>
  </r>
  <r>
    <x v="0"/>
    <n v="1027543"/>
    <s v="DRUM NT HIT ORANGE RD AND BK BAND 00SG"/>
    <n v="3"/>
    <s v="ST"/>
    <n v="66.47"/>
  </r>
  <r>
    <x v="0"/>
    <n v="1027544"/>
    <s v="CT5L PLB HIT 3X5L BROWN         00SG"/>
    <n v="815"/>
    <s v="ST"/>
    <n v="566.1"/>
  </r>
  <r>
    <x v="0"/>
    <n v="1027549"/>
    <s v="LPDI PL SAY LLAW HY. OIL ZS 68##### 02SG"/>
    <n v="2722"/>
    <s v="ST"/>
    <n v="542.76"/>
  </r>
  <r>
    <x v="0"/>
    <n v="1027551"/>
    <s v="PL18 PP SAY RED PAIL ####### 00SG"/>
    <n v="388"/>
    <s v="ST"/>
    <n v="709.54"/>
  </r>
  <r>
    <x v="0"/>
    <n v="1027554"/>
    <s v="DRUM NT SAY RED AND WHITE BAND 01SG"/>
    <n v="1"/>
    <s v="ST"/>
    <n v="21.99"/>
  </r>
  <r>
    <x v="0"/>
    <n v="1027556"/>
    <s v="CA18 CO NEU RED CAP############## 00SG"/>
    <n v="388"/>
    <s v="ST"/>
    <n v="260.64"/>
  </r>
  <r>
    <x v="0"/>
    <n v="1027641"/>
    <s v="LB4L FL TE QUARTZ 8000FUT.GF6 0W20 00SG"/>
    <n v="1500"/>
    <s v="ST"/>
    <n v="232.74"/>
  </r>
  <r>
    <x v="0"/>
    <n v="1027645"/>
    <s v="LB1L FL ELF MOTO 4 RACE 10W40 00SG"/>
    <n v="3930"/>
    <s v="ST"/>
    <n v="224.98"/>
  </r>
  <r>
    <x v="0"/>
    <n v="1027646"/>
    <s v="LB1L BL ELF MOTO 4 RACE 10W40 00SG"/>
    <n v="3940"/>
    <s v="ST"/>
    <n v="193.26"/>
  </r>
  <r>
    <x v="0"/>
    <n v="1027749"/>
    <s v="LP20 FL TE AZOLLA ZS 46#00SG"/>
    <n v="2085"/>
    <s v="ST"/>
    <n v="1204.4100000000001"/>
  </r>
  <r>
    <x v="0"/>
    <n v="1027750"/>
    <s v="LP20 BL TE AZOLLA ZS 46#00SG"/>
    <n v="2085"/>
    <s v="ST"/>
    <n v="1204.4100000000001"/>
  </r>
  <r>
    <x v="0"/>
    <n v="1027771"/>
    <s v="LP20 FL TE CARTER EP 150#00SG"/>
    <n v="213"/>
    <s v="ST"/>
    <n v="222.13"/>
  </r>
  <r>
    <x v="0"/>
    <n v="1027772"/>
    <s v="LP20 BL TE CARTER EP 150#00SG"/>
    <n v="212"/>
    <s v="ST"/>
    <n v="221.09"/>
  </r>
  <r>
    <x v="0"/>
    <n v="1027773"/>
    <s v="LP20 FL TE CARTER EP 220#00SG"/>
    <n v="500"/>
    <s v="ST"/>
    <n v="531.23"/>
  </r>
  <r>
    <x v="0"/>
    <n v="1027774"/>
    <s v="LP20 BL TE CARTER EP 220#00SG"/>
    <n v="500"/>
    <s v="ST"/>
    <n v="531.23"/>
  </r>
  <r>
    <x v="0"/>
    <n v="1027812"/>
    <s v="LP20 FL TE DACNIS SH 32#00SG"/>
    <n v="299"/>
    <s v="ST"/>
    <n v="312.58999999999997"/>
  </r>
  <r>
    <x v="0"/>
    <n v="1027813"/>
    <s v="LP20 BL TE DACNIS SH 32#00SG"/>
    <n v="298"/>
    <s v="ST"/>
    <n v="311.54000000000002"/>
  </r>
  <r>
    <x v="0"/>
    <n v="1027816"/>
    <s v="LP20 FL TE DACNIS SH 68#00SG"/>
    <n v="500"/>
    <s v="ST"/>
    <n v="530.99"/>
  </r>
  <r>
    <x v="0"/>
    <n v="1027817"/>
    <s v="LP20 BL TE DACNIS SH 68#00SG"/>
    <n v="500"/>
    <s v="ST"/>
    <n v="530.99"/>
  </r>
  <r>
    <x v="0"/>
    <n v="1027826"/>
    <s v="LP20 FL TE EQUIVIS ZS 46#00SG"/>
    <n v="662"/>
    <s v="ST"/>
    <n v="699.94"/>
  </r>
  <r>
    <x v="0"/>
    <n v="1027827"/>
    <s v="LP20 BL TE EQUIVIS ZS 46#00SG"/>
    <n v="662"/>
    <s v="ST"/>
    <n v="699.94"/>
  </r>
  <r>
    <x v="0"/>
    <n v="1027830"/>
    <s v="LP20 FL TE EQUIVIS ZS 68#00SG"/>
    <n v="500"/>
    <s v="ST"/>
    <n v="531.23"/>
  </r>
  <r>
    <x v="0"/>
    <n v="1027831"/>
    <s v="LP20 BL TE EQUIVIS ZS 68#00SG"/>
    <n v="500"/>
    <s v="ST"/>
    <n v="531.23"/>
  </r>
  <r>
    <x v="0"/>
    <n v="1027832"/>
    <s v="LP20 FL TE LACTUCA LT 2 AP 00SG"/>
    <n v="500"/>
    <s v="ST"/>
    <n v="530.99"/>
  </r>
  <r>
    <x v="0"/>
    <n v="1027833"/>
    <s v="LP20 BL TE LACTUCA LT 2 AP 00SG"/>
    <n v="500"/>
    <s v="ST"/>
    <n v="948.97"/>
  </r>
  <r>
    <x v="0"/>
    <n v="1027845"/>
    <s v="CA18 CO SCA BLUE CAP               00SG"/>
    <n v="260"/>
    <s v="ST"/>
    <n v="174.69"/>
  </r>
  <r>
    <x v="0"/>
    <n v="1027908"/>
    <s v="LB5L FL HIT ENGINE OIL 15W40 DH-1 00SG"/>
    <n v="3850"/>
    <s v="ST"/>
    <n v="368.51"/>
  </r>
  <r>
    <x v="0"/>
    <n v="1027909"/>
    <s v="LB5L BL HIT ENGINE OIL 15W40 DH-1 00SG"/>
    <n v="3850"/>
    <s v="ST"/>
    <n v="368.51"/>
  </r>
  <r>
    <x v="0"/>
    <n v="1027923"/>
    <s v="CT4L PLB NIS 3X4L BROWN 00SG"/>
    <n v="1598"/>
    <s v="ST"/>
    <n v="1114.72"/>
  </r>
  <r>
    <x v="0"/>
    <n v="1027931"/>
    <s v="LPDI DL HIT LABEL         00SG"/>
    <n v="2228"/>
    <s v="ST"/>
    <n v="315.04000000000002"/>
  </r>
  <r>
    <x v="0"/>
    <n v="1027932"/>
    <s v="CT5L PLB NIS 3X5L BROWN NO AUS ADD 00SG"/>
    <n v="149"/>
    <s v="ST"/>
    <n v="104.04"/>
  </r>
  <r>
    <x v="0"/>
    <n v="1028023"/>
    <s v="LB4L FL NIS MO SS 10W40 A3/B4 M 02SG"/>
    <n v="850"/>
    <s v="ST"/>
    <n v="50.51"/>
  </r>
  <r>
    <x v="0"/>
    <n v="1028024"/>
    <s v="LB4L BL NIS MO SS 10W40 A3/B4 M 02SG"/>
    <n v="850"/>
    <s v="ST"/>
    <n v="50.51"/>
  </r>
  <r>
    <x v="0"/>
    <n v="1028028"/>
    <s v="CT4L WV TE 3X4L QUARTZ WH REPACK 00SG"/>
    <n v="468"/>
    <s v="ST"/>
    <n v="276.61"/>
  </r>
  <r>
    <x v="0"/>
    <n v="1028036"/>
    <s v="LP18 BL TE TRANSTEC 4 85W90 01SG"/>
    <n v="361"/>
    <s v="ST"/>
    <n v="198.36"/>
  </r>
  <r>
    <x v="0"/>
    <n v="1028037"/>
    <s v="LP18 BL TE FLUIDMATIC DIII MV#01SG"/>
    <n v="504"/>
    <s v="ST"/>
    <n v="511.39"/>
  </r>
  <r>
    <x v="0"/>
    <n v="1028039"/>
    <s v="LP18 BL TE TRANSTEC 4 85W140 01SG"/>
    <n v="339"/>
    <s v="ST"/>
    <n v="186.17"/>
  </r>
  <r>
    <x v="0"/>
    <n v="1028040"/>
    <s v="LP20 BL TE DYNATRANS MPX 01SG"/>
    <n v="2128"/>
    <s v="ST"/>
    <n v="532.04"/>
  </r>
  <r>
    <x v="0"/>
    <n v="1028043"/>
    <s v="LP20 BL TE RUBIA TIR 7400 10W40 01SG"/>
    <n v="400"/>
    <s v="ST"/>
    <n v="403.69"/>
  </r>
  <r>
    <x v="0"/>
    <n v="1028044"/>
    <s v="LP20 BL TE DYNATRANS DA 85W90 01SG"/>
    <n v="692"/>
    <s v="ST"/>
    <n v="380.03"/>
  </r>
  <r>
    <x v="0"/>
    <n v="1028046"/>
    <s v="LB3L BL TE QUARTZ5000 FUT.GF6 10W30 01SG"/>
    <n v="3150"/>
    <s v="ST"/>
    <n v="383.82"/>
  </r>
  <r>
    <x v="0"/>
    <n v="1028059"/>
    <s v="LB1L BL TE#HI-PERF 4T 500 15W50#01SG#"/>
    <n v="280"/>
    <s v="ST"/>
    <n v="13.77"/>
  </r>
  <r>
    <x v="0"/>
    <n v="1028060"/>
    <s v="LB4L BL TE#QUARTZ 8000FUT.GF6 5W30#01SG"/>
    <n v="2682"/>
    <s v="ST"/>
    <n v="319.55"/>
  </r>
  <r>
    <x v="0"/>
    <n v="1028063"/>
    <s v="LB1L BL TE QUARTZ 7000FUT.GF6 5W30 02SG"/>
    <n v="560"/>
    <s v="ST"/>
    <n v="29.48"/>
  </r>
  <r>
    <x v="0"/>
    <n v="1028067"/>
    <s v="LB1L BL TE HI-PERF 4T 700 SC. 10W40 02SG"/>
    <n v="560"/>
    <s v="ST"/>
    <n v="46.92"/>
  </r>
  <r>
    <x v="0"/>
    <n v="1028073"/>
    <s v="LB1L BL TE#HI-PERF 4T 500 20W50(SL) 01SG"/>
    <n v="5110"/>
    <s v="ST"/>
    <n v="271.63"/>
  </r>
  <r>
    <x v="0"/>
    <n v="1028074"/>
    <s v="LB08 BL TE HI-PERF 4T 500 SC. 10W30 02SG"/>
    <n v="46440"/>
    <s v="ST"/>
    <n v="1399.52"/>
  </r>
  <r>
    <x v="0"/>
    <n v="1028075"/>
    <s v="LB1L BL TE#HI-PERF 4T 300 SAE 40 01SG"/>
    <n v="11000"/>
    <s v="ST"/>
    <n v="611.79"/>
  </r>
  <r>
    <x v="0"/>
    <n v="1028076"/>
    <s v="LB1L BL TE#FLUIDMATIC CVT MV#02SG"/>
    <n v="12760"/>
    <s v="ST"/>
    <n v="726.05"/>
  </r>
  <r>
    <x v="0"/>
    <n v="1028077"/>
    <s v="LB1L BL TE#FLUIDMATIC LV MV#02SG"/>
    <n v="24280"/>
    <s v="ST"/>
    <n v="1612.51"/>
  </r>
  <r>
    <x v="0"/>
    <n v="1028081"/>
    <s v="LB4L BL TE#QUARTZ 9000 ENERGY 0W40#01SG"/>
    <n v="4520"/>
    <s v="ST"/>
    <n v="404.83"/>
  </r>
  <r>
    <x v="0"/>
    <n v="1028082"/>
    <s v="LB1L BL TE HI-PERF 4T 300 20W40(SF) 01SG"/>
    <n v="940"/>
    <s v="ST"/>
    <n v="51.88"/>
  </r>
  <r>
    <x v="0"/>
    <n v="1028083"/>
    <s v="LB1L BL TE#FLUIDMATIC DIII MV#02SG"/>
    <n v="69410"/>
    <s v="ST"/>
    <n v="4378.62"/>
  </r>
  <r>
    <x v="0"/>
    <n v="1028084"/>
    <s v="LB1L BL TE#HI-PERF 4T 700 10W40#02SG"/>
    <n v="13060"/>
    <s v="ST"/>
    <n v="507.92"/>
  </r>
  <r>
    <x v="0"/>
    <n v="1028085"/>
    <s v="LB4L BL TE QUARTZ 9000 SN 5W50 01SG"/>
    <n v="3560"/>
    <s v="ST"/>
    <n v="438.31"/>
  </r>
  <r>
    <x v="0"/>
    <n v="1028086"/>
    <s v="LB1L BL TE#FLUIDMATIC MV#02SG"/>
    <n v="14300"/>
    <s v="ST"/>
    <n v="748.15"/>
  </r>
  <r>
    <x v="0"/>
    <n v="1028088"/>
    <s v="LB1L BL TE#QUARTZ 7000 SN 10W40#01SG"/>
    <n v="9490"/>
    <s v="ST"/>
    <n v="311.07"/>
  </r>
  <r>
    <x v="0"/>
    <n v="1028089"/>
    <s v="LB4L BL TE#QUARTZ 7000 SN 10W40#02SG"/>
    <n v="9800"/>
    <s v="ST"/>
    <n v="643.79"/>
  </r>
  <r>
    <x v="0"/>
    <n v="1028090"/>
    <s v="LB1L BL TE HI-PERF 4T 500 SC. 10W30 01SG"/>
    <n v="3960"/>
    <s v="ST"/>
    <n v="230.41"/>
  </r>
  <r>
    <x v="0"/>
    <n v="1028094"/>
    <s v="LB1L BL TE HI-PERF 4T 500 20W40 01SG"/>
    <n v="4760"/>
    <s v="ST"/>
    <n v="254.71"/>
  </r>
  <r>
    <x v="0"/>
    <n v="1028098"/>
    <s v="LB4L BL ELF EVOL. 700 FT 10W40# 01SG"/>
    <n v="3450"/>
    <s v="ST"/>
    <n v="384.76"/>
  </r>
  <r>
    <x v="0"/>
    <n v="1028100"/>
    <s v="LB1L BL ELF 4T MAX 20W50 01SG"/>
    <n v="44780"/>
    <s v="ST"/>
    <n v="1638.79"/>
  </r>
  <r>
    <x v="0"/>
    <n v="1028101"/>
    <s v="LB1L BL ELF MOTO 4 TECH 10W50#01SG"/>
    <n v="8600"/>
    <s v="ST"/>
    <n v="468.84"/>
  </r>
  <r>
    <x v="0"/>
    <n v="1028102"/>
    <s v="LB1L BL ELF MOTO 4 GOLD 15W50##01SG"/>
    <n v="6170"/>
    <s v="ST"/>
    <n v="334.13"/>
  </r>
  <r>
    <x v="0"/>
    <n v="1028103"/>
    <s v="LB1L BL ELF MOTO 4 ROAD 10W40 01SG"/>
    <n v="29800"/>
    <s v="ST"/>
    <n v="1342.95"/>
  </r>
  <r>
    <x v="0"/>
    <n v="1028104"/>
    <s v="LB1L BL ELF MOTO 4 ROAD 15W50##01SG"/>
    <n v="4618"/>
    <s v="ST"/>
    <n v="248.5"/>
  </r>
  <r>
    <x v="0"/>
    <n v="1028109"/>
    <s v="LB1L BL TE# QUARTZ 5000 SN 15W40# 03SG"/>
    <n v="1330"/>
    <s v="ST"/>
    <n v="108.63"/>
  </r>
  <r>
    <x v="0"/>
    <n v="1028110"/>
    <s v="LB1L BL TE QUARTZ D.7000 CI-4 10W30 01SG"/>
    <n v="1230"/>
    <s v="ST"/>
    <n v="101.37"/>
  </r>
  <r>
    <x v="0"/>
    <n v="1028112"/>
    <s v="LB5L FL TE#QUARTZ INEO FIRST 0W30 00SG#"/>
    <n v="2060"/>
    <s v="ST"/>
    <n v="419.89"/>
  </r>
  <r>
    <x v="0"/>
    <n v="1028113"/>
    <s v="LB5L BL TE#QUARTZ INEO FIRST 0W30 00SG#"/>
    <n v="2050"/>
    <s v="ST"/>
    <n v="248.59"/>
  </r>
  <r>
    <x v="0"/>
    <n v="1028118"/>
    <s v="BT4L PLB NIS BLACK BOTTLE######### 00SG"/>
    <n v="543"/>
    <s v="ST"/>
    <n v="476.6"/>
  </r>
  <r>
    <x v="0"/>
    <n v="1028124"/>
    <s v="LB5L FL TE RUBIA FLEET HD 300 20W50 01SG"/>
    <n v="399"/>
    <s v="ST"/>
    <n v="50.87"/>
  </r>
  <r>
    <x v="0"/>
    <n v="1028133"/>
    <s v="LB1L FL TE QUARTZ 5000 SN 15W40  01SG"/>
    <n v="210"/>
    <s v="ST"/>
    <n v="19.39"/>
  </r>
  <r>
    <x v="0"/>
    <n v="1028139"/>
    <s v="LB5L FL TE QUARTZ 5000 SN 20W50 01SG"/>
    <n v="2040"/>
    <s v="ST"/>
    <n v="266.10000000000002"/>
  </r>
  <r>
    <x v="0"/>
    <n v="1028141"/>
    <s v="LB4L FL TE QUARTZ 8000FUT.GF6 5W30 01SG"/>
    <n v="2680"/>
    <s v="ST"/>
    <n v="366.2"/>
  </r>
  <r>
    <x v="0"/>
    <n v="1028143"/>
    <s v="LB1L BL ELF EVOL. DIESEL 700 10W30 01SG"/>
    <n v="3570"/>
    <s v="ST"/>
    <n v="197.6"/>
  </r>
  <r>
    <x v="0"/>
    <n v="1028145"/>
    <s v="LB5L BL TE#QUARTZ 5000 SN 20W50#01SG"/>
    <n v="1960"/>
    <s v="ST"/>
    <n v="234.19"/>
  </r>
  <r>
    <x v="0"/>
    <n v="1028146"/>
    <s v="LB4L BL TE#QUARTZ 5000 SN 20W50#01SG"/>
    <n v="5590"/>
    <s v="ST"/>
    <n v="460.69"/>
  </r>
  <r>
    <x v="0"/>
    <n v="1028149"/>
    <s v="LB1L BL ELF ELFMATIC MV#01SG"/>
    <n v="4120"/>
    <s v="ST"/>
    <n v="394.05"/>
  </r>
  <r>
    <x v="0"/>
    <n v="1028150"/>
    <s v="LB1L BL ELF GEARELF 5 80W90###01SG"/>
    <n v="5950"/>
    <s v="ST"/>
    <n v="347.31"/>
  </r>
  <r>
    <x v="0"/>
    <n v="1028151"/>
    <s v="LB1L BL ELF ELFMATIC LV MV##01SG"/>
    <n v="6730"/>
    <s v="ST"/>
    <n v="735.03"/>
  </r>
  <r>
    <x v="0"/>
    <n v="1028152"/>
    <s v="LB4L BL ELF EVOL. DIESEL 700 10W30 01SG"/>
    <n v="6704"/>
    <s v="ST"/>
    <n v="613.20000000000005"/>
  </r>
  <r>
    <x v="0"/>
    <n v="1028153"/>
    <s v="LB1L BL ELF PERF. PRO 700 15W40 01SG"/>
    <n v="4850"/>
    <s v="ST"/>
    <n v="258.54000000000002"/>
  </r>
  <r>
    <x v="0"/>
    <n v="1028154"/>
    <s v="LB5L BL ELF PERF. PRO 700 15W40 01SG"/>
    <n v="55"/>
    <s v="ST"/>
    <n v="6.56"/>
  </r>
  <r>
    <x v="0"/>
    <n v="1028157"/>
    <s v="LB4L BL TE QUARTZ 5000 SN 15W40 03SG"/>
    <n v="2740"/>
    <s v="ST"/>
    <n v="338.32"/>
  </r>
  <r>
    <x v="0"/>
    <n v="1028160"/>
    <s v="LB1L FL TE QUARTZ 7000FUT.GF6 5W30 01SG"/>
    <n v="630"/>
    <s v="ST"/>
    <n v="38.69"/>
  </r>
  <r>
    <x v="0"/>
    <n v="1028161"/>
    <s v="LB1L FL TE QUARTZ 9000 FUT.XT 5W30 01SG"/>
    <n v="2630"/>
    <s v="ST"/>
    <n v="219.29"/>
  </r>
  <r>
    <x v="0"/>
    <n v="1028162"/>
    <s v="LB1L FL TE# HI-PERF 2T 700# 01SG"/>
    <n v="3100"/>
    <s v="ST"/>
    <n v="387.79"/>
  </r>
  <r>
    <x v="0"/>
    <n v="1028185"/>
    <s v="LB1L FL TE# HI-PERF 4T 300 SAE 40# 02SG"/>
    <n v="1040"/>
    <s v="ST"/>
    <n v="59.01"/>
  </r>
  <r>
    <x v="0"/>
    <n v="1028186"/>
    <s v="LB08 FL TE HI-PERF 4T 500 10W40#01SG"/>
    <n v="1120"/>
    <s v="ST"/>
    <n v="96.87"/>
  </r>
  <r>
    <x v="0"/>
    <n v="1028188"/>
    <s v="LB1L FL TE HI-PERF 4T 500 20W50(SL)#01SG"/>
    <n v="5110"/>
    <s v="ST"/>
    <n v="317.66000000000003"/>
  </r>
  <r>
    <x v="0"/>
    <n v="1028189"/>
    <s v="LB1L FL TE#QUARTZ INEO HTC 5W30#01SG"/>
    <n v="22510"/>
    <s v="ST"/>
    <n v="1345.56"/>
  </r>
  <r>
    <x v="0"/>
    <n v="1028190"/>
    <s v="LB5L FL TE#QUARTZ INEO HTC 5W30#01SG"/>
    <n v="745"/>
    <s v="ST"/>
    <n v="110.37"/>
  </r>
  <r>
    <x v="0"/>
    <n v="1028191"/>
    <s v="LB1L FL TE#QTZ INEO LONG LIFE 5W30#01SG"/>
    <n v="1457"/>
    <s v="ST"/>
    <n v="179.13"/>
  </r>
  <r>
    <x v="0"/>
    <n v="1028194"/>
    <s v="LB1L FL TE HI-PERF 4T 900 10W40#01SG"/>
    <n v="3000"/>
    <s v="ST"/>
    <n v="294.47000000000003"/>
  </r>
  <r>
    <x v="0"/>
    <n v="1028196"/>
    <s v="LB5L FL TE NEPTUNA 2T SUPER SPORT#01SG"/>
    <n v="4389"/>
    <s v="ST"/>
    <n v="574.79"/>
  </r>
  <r>
    <x v="0"/>
    <n v="1028222"/>
    <s v="LB5L FL TE QUARTZ D.5000 CI-4 15W40 01SG"/>
    <n v="2740"/>
    <s v="ST"/>
    <n v="357.42"/>
  </r>
  <r>
    <x v="0"/>
    <n v="1028225"/>
    <s v="LB1L FL TE#RUBIA FLEET HD 300 15W40 01SG"/>
    <n v="1251"/>
    <s v="ST"/>
    <n v="116.11"/>
  </r>
  <r>
    <x v="0"/>
    <n v="1028227"/>
    <s v="LB1L FL TE QUARTZ D.5000 CI-4 15W40 01SG"/>
    <n v="2770"/>
    <s v="ST"/>
    <n v="257.99"/>
  </r>
  <r>
    <x v="0"/>
    <n v="1028228"/>
    <s v="LB1L FL TE RUBIA FLEET HD 300 20W50 01SG"/>
    <n v="2870"/>
    <s v="ST"/>
    <n v="266.7"/>
  </r>
  <r>
    <x v="0"/>
    <n v="1028230"/>
    <s v="LB08 FL TE HI-PERF 4T 500 SC. 10W30 01SG"/>
    <n v="46442"/>
    <s v="ST"/>
    <n v="1580.25"/>
  </r>
  <r>
    <x v="0"/>
    <n v="1028231"/>
    <s v="LB08 FL TE HI-PERF 4T 500 20W50(SL) 01SG"/>
    <n v="56979"/>
    <s v="ST"/>
    <n v="1695.38"/>
  </r>
  <r>
    <x v="0"/>
    <n v="1028232"/>
    <s v="LB5L FL TE QUARTZ D.9000 CI-4 5W30 01SG"/>
    <n v="2350"/>
    <s v="ST"/>
    <n v="338.48"/>
  </r>
  <r>
    <x v="0"/>
    <n v="1028233"/>
    <s v="LB1L FL TE HI-PERF 4T 500 20W40 01SG"/>
    <n v="4725"/>
    <s v="ST"/>
    <n v="295.67"/>
  </r>
  <r>
    <x v="0"/>
    <n v="1028235"/>
    <s v="LB5L FL TE#QUARTZ INEO MC3 5W30#01SG"/>
    <n v="61"/>
    <s v="ST"/>
    <n v="10.28"/>
  </r>
  <r>
    <x v="0"/>
    <n v="1028254"/>
    <s v="LB1L FL TE TRANSTEC 4 85W140 01SG"/>
    <n v="1800"/>
    <s v="ST"/>
    <n v="167.25"/>
  </r>
  <r>
    <x v="0"/>
    <n v="1028257"/>
    <s v="LB5L FL TE RUBIA TIR 7400 15W40 02SG"/>
    <n v="30"/>
    <s v="ST"/>
    <n v="3.75"/>
  </r>
  <r>
    <x v="0"/>
    <n v="1028258"/>
    <s v="LB08 FL TE HI-PERF 4T 700 SC. 10W40 01SG"/>
    <n v="4150"/>
    <s v="ST"/>
    <n v="193.05"/>
  </r>
  <r>
    <x v="0"/>
    <n v="1028260"/>
    <s v="LB1L FL TE FLUIDMATIC DII MV 01SG"/>
    <n v="320"/>
    <s v="ST"/>
    <n v="29.5"/>
  </r>
  <r>
    <x v="0"/>
    <n v="1028263"/>
    <s v="LB1L FL TE QUARTZ 8000FUT.GF6 0W20 01SG"/>
    <n v="200"/>
    <s v="ST"/>
    <n v="19.57"/>
  </r>
  <r>
    <x v="0"/>
    <n v="1028264"/>
    <s v="LB4L FL TE QUARTZ 9000FUT.FGC 5W30 01SG"/>
    <n v="230"/>
    <s v="ST"/>
    <n v="42.96"/>
  </r>
  <r>
    <x v="0"/>
    <n v="1028265"/>
    <s v="LB1L FL TE QUARTZ 9000 FUT. XT 5W20 01SG"/>
    <n v="576"/>
    <s v="ST"/>
    <n v="72.290000000000006"/>
  </r>
  <r>
    <x v="0"/>
    <n v="1028266"/>
    <s v="LB3L FL TE QUARTZ5000 FUT.GF6 10W30 01SG"/>
    <n v="3150"/>
    <s v="ST"/>
    <n v="597.13"/>
  </r>
  <r>
    <x v="0"/>
    <n v="1028267"/>
    <s v="LB1L FL TE HI-PERF 2T 500 01SG"/>
    <n v="2450"/>
    <s v="ST"/>
    <n v="152.97999999999999"/>
  </r>
  <r>
    <x v="0"/>
    <n v="1028269"/>
    <s v="LB1L FL TE#FLUIDMATIC CVT MV#01SG"/>
    <n v="13038"/>
    <s v="ST"/>
    <n v="791.1"/>
  </r>
  <r>
    <x v="0"/>
    <n v="1028272"/>
    <s v="LB1L FL TE RUBIA FLEET HD200 SAE 40 01SG"/>
    <n v="3930"/>
    <s v="ST"/>
    <n v="238.84"/>
  </r>
  <r>
    <x v="0"/>
    <n v="1028273"/>
    <s v="LB4L BL TE#QUARTZ 9000FUT.GF6 0W20#02SG"/>
    <n v="16410"/>
    <s v="ST"/>
    <n v="1425"/>
  </r>
  <r>
    <x v="0"/>
    <n v="1028275"/>
    <s v="LB4L FL TE FLUIDMATIC DIII MV 01SG"/>
    <n v="3318"/>
    <s v="ST"/>
    <n v="449.28"/>
  </r>
  <r>
    <x v="0"/>
    <n v="1028276"/>
    <s v="LB1L FL TE QUARTZ 9000FUT.GF6 5W30 01SG"/>
    <n v="3600"/>
    <s v="ST"/>
    <n v="219.33"/>
  </r>
  <r>
    <x v="0"/>
    <n v="1028278"/>
    <s v="LB1L FL TE QUARTZ 9000FUT.FGC 5W30 01SG"/>
    <n v="1838"/>
    <s v="ST"/>
    <n v="226.95"/>
  </r>
  <r>
    <x v="0"/>
    <n v="1028279"/>
    <s v="LB1L FL TE HI-PERF 4T 500 SC. 10W30 01SG"/>
    <n v="1220"/>
    <s v="ST"/>
    <n v="118.83"/>
  </r>
  <r>
    <x v="0"/>
    <n v="1028281"/>
    <s v="LB1L FL TE QUARTZ D.7000 CI-4 10W30 01SG"/>
    <n v="1230"/>
    <s v="ST"/>
    <n v="121"/>
  </r>
  <r>
    <x v="0"/>
    <n v="1028283"/>
    <s v="LB4L FL TE FLUIDMATIC LV MV 01SG"/>
    <n v="3090"/>
    <s v="ST"/>
    <n v="581.02"/>
  </r>
  <r>
    <x v="0"/>
    <n v="1028284"/>
    <s v="LB1L FL TE QUARTZ 9000FUT.GF6 0W20 01SG"/>
    <n v="4430"/>
    <s v="ST"/>
    <n v="365.92"/>
  </r>
  <r>
    <x v="0"/>
    <n v="1028285"/>
    <s v="LB4L FL TE FLUIDMATIC CVT MV 01SG"/>
    <n v="1984"/>
    <s v="ST"/>
    <n v="368.82"/>
  </r>
  <r>
    <x v="0"/>
    <n v="1028287"/>
    <s v="LB5L FL TE RUBIA FLEET HD 300 15W40 01SG"/>
    <n v="2470"/>
    <s v="ST"/>
    <n v="321.92"/>
  </r>
  <r>
    <x v="0"/>
    <n v="1028288"/>
    <s v="LB1L FL TE RUBIA TIR 7400 15W40 02SG"/>
    <n v="180"/>
    <s v="ST"/>
    <n v="7.75"/>
  </r>
  <r>
    <x v="0"/>
    <n v="1028289"/>
    <s v="LB08 FL TE HI-PERF 4T 700 10W40 01SG"/>
    <n v="120"/>
    <s v="ST"/>
    <n v="8.58"/>
  </r>
  <r>
    <x v="0"/>
    <n v="1028290"/>
    <s v="LB08 FL TE QUARTZ EV-DHTF2 01SG"/>
    <n v="470"/>
    <s v="ST"/>
    <n v="45.81"/>
  </r>
  <r>
    <x v="0"/>
    <n v="1028292"/>
    <s v="LB4L FL TE QUARTZ 9000 SN 5W50 01SG"/>
    <n v="3560"/>
    <s v="ST"/>
    <n v="681.91"/>
  </r>
  <r>
    <x v="0"/>
    <n v="1028297"/>
    <s v="LB1L FL TE#FLUIDMATIC LV MV#01SG"/>
    <n v="160"/>
    <s v="ST"/>
    <n v="9.34"/>
  </r>
  <r>
    <x v="0"/>
    <n v="1028298"/>
    <s v="LB1L FL TE#FLUIDMATIC MV#01SG"/>
    <n v="14270"/>
    <s v="ST"/>
    <n v="855.05"/>
  </r>
  <r>
    <x v="0"/>
    <n v="1028299"/>
    <s v="LB1L FL TE QUARTZ 9000 5W40 02SG"/>
    <n v="3700"/>
    <s v="ST"/>
    <n v="306.52999999999997"/>
  </r>
  <r>
    <x v="0"/>
    <n v="1028300"/>
    <s v="LB1L FL TE#HI-PERF 4T 700 10W40#01SG"/>
    <n v="13030"/>
    <s v="ST"/>
    <n v="810.47"/>
  </r>
  <r>
    <x v="0"/>
    <n v="1028301"/>
    <s v="LB1L FL TE#HI-PERF 4T 900 10W50#01SG"/>
    <n v="6300"/>
    <s v="ST"/>
    <n v="411.09"/>
  </r>
  <r>
    <x v="0"/>
    <n v="1028304"/>
    <s v="LB1L FL TE#QUARTZ 5000FUT.GF6 10W30#01SG"/>
    <n v="145"/>
    <s v="ST"/>
    <n v="6.51"/>
  </r>
  <r>
    <x v="0"/>
    <n v="1028305"/>
    <s v="LB4L FL TE#QUARTZ 9000 ENERGY 0W40#01SG"/>
    <n v="4520"/>
    <s v="ST"/>
    <n v="650.80999999999995"/>
  </r>
  <r>
    <x v="0"/>
    <n v="1028368"/>
    <s v="LB5L FL NIS MO SS 10W40 A3/B4 M#### 00SG"/>
    <n v="4268"/>
    <s v="ST"/>
    <n v="411.48"/>
  </r>
  <r>
    <x v="0"/>
    <n v="1028369"/>
    <s v="LB5L BL NIS MO SS 10W40 A3/B4 M#### 00SG"/>
    <n v="4268"/>
    <s v="ST"/>
    <n v="411.48"/>
  </r>
  <r>
    <x v="0"/>
    <n v="1028389"/>
    <s v="LB1L BL TE QUARTZ 9000 FUT.XT 5W30 01SG"/>
    <n v="2020"/>
    <s v="ST"/>
    <n v="107.86"/>
  </r>
  <r>
    <x v="0"/>
    <n v="1028390"/>
    <s v="LB5L BL TE QUARTZ D.9000 CI-4 5W30 01SG"/>
    <n v="6640"/>
    <s v="ST"/>
    <n v="653.54"/>
  </r>
  <r>
    <x v="0"/>
    <n v="1028393"/>
    <s v="LB1L BL TE QUARTZ 9000 5W40 04SG"/>
    <n v="3700"/>
    <s v="ST"/>
    <n v="198.12"/>
  </r>
  <r>
    <x v="0"/>
    <n v="1028394"/>
    <s v="LB4L BL TE#QUARTZ D.7000 CI-4 10W30#01SG"/>
    <n v="2535"/>
    <s v="ST"/>
    <n v="311.94"/>
  </r>
  <r>
    <x v="0"/>
    <n v="1028400"/>
    <s v="LB1L BL ELF EVOL. 500 FT 20W50#01SG"/>
    <n v="4480"/>
    <s v="ST"/>
    <n v="246.4"/>
  </r>
  <r>
    <x v="0"/>
    <n v="1028401"/>
    <s v="LB1L BL ELF EVOL. FULL-TECH MSX5W30 01SG"/>
    <n v="2080"/>
    <s v="ST"/>
    <n v="169.93"/>
  </r>
  <r>
    <x v="0"/>
    <n v="1028403"/>
    <s v="LB1L BL ELF MOTO 4 SCOOTER 10W30#01SG"/>
    <n v="3200"/>
    <s v="ST"/>
    <n v="169.59"/>
  </r>
  <r>
    <x v="0"/>
    <n v="1028408"/>
    <s v="LB08 BL ELF MOTO 4 SCOOTER 10W30 01SG"/>
    <n v="4342"/>
    <s v="ST"/>
    <n v="202.35"/>
  </r>
  <r>
    <x v="0"/>
    <n v="1028409"/>
    <s v="LB08 BL ELF MOTO 4 PRO 20W50 01SG"/>
    <n v="585"/>
    <s v="ST"/>
    <n v="27.18"/>
  </r>
  <r>
    <x v="0"/>
    <n v="1028410"/>
    <s v="LP20 BL TE QUARTZ 7000 SN 10W40#01SG"/>
    <n v="205"/>
    <s v="ST"/>
    <n v="207.37"/>
  </r>
  <r>
    <x v="0"/>
    <n v="1028411"/>
    <s v="LP18 BL TE RUBIA FLEET HD 300 15W40 01SG"/>
    <n v="219"/>
    <s v="ST"/>
    <n v="224.21"/>
  </r>
  <r>
    <x v="0"/>
    <n v="1028412"/>
    <s v="LP20 BL TE RUBIA OPT.1100 15W40 01SG"/>
    <n v="370"/>
    <s v="ST"/>
    <n v="203.68"/>
  </r>
  <r>
    <x v="0"/>
    <n v="1028414"/>
    <s v="LP18 BL TE RUBIAFLEET HD500 15W4001SG"/>
    <n v="500"/>
    <s v="ST"/>
    <n v="530.99"/>
  </r>
  <r>
    <x v="0"/>
    <n v="1028415"/>
    <s v="LP18 BL TE RUBIA TIR 7400 15W40 01SG"/>
    <n v="161"/>
    <s v="ST"/>
    <n v="88.88"/>
  </r>
  <r>
    <x v="0"/>
    <n v="1028416"/>
    <s v="LP20 BL TE FLUIDMATIC DIII MV 01SG"/>
    <n v="2755"/>
    <s v="ST"/>
    <n v="681.16"/>
  </r>
  <r>
    <x v="0"/>
    <n v="1028418"/>
    <s v="LP20 BL TE TRAX. AXLE 7 85W140 01SG"/>
    <n v="200"/>
    <s v="ST"/>
    <n v="200.54"/>
  </r>
  <r>
    <x v="0"/>
    <n v="1028419"/>
    <s v="LP20 BL TE DYNATRANS ACX 10W 01SG#"/>
    <n v="90"/>
    <s v="ST"/>
    <n v="49.37"/>
  </r>
  <r>
    <x v="0"/>
    <n v="1028420"/>
    <s v="LP20 BL TE DYNATRANS ACX 30 01SG"/>
    <n v="572"/>
    <s v="ST"/>
    <n v="314.26"/>
  </r>
  <r>
    <x v="0"/>
    <n v="1028421"/>
    <s v="LP20 BL TE DYNATRANS ACX 50 01SG"/>
    <n v="172"/>
    <s v="ST"/>
    <n v="174.05"/>
  </r>
  <r>
    <x v="0"/>
    <n v="1028422"/>
    <s v="LP20 BL TE TRANSTEC 5 80W90 01SG"/>
    <n v="80"/>
    <s v="ST"/>
    <n v="44.25"/>
  </r>
  <r>
    <x v="0"/>
    <n v="1028423"/>
    <s v="LP20 BL TE TRANSTEC 5 85W140 01SG"/>
    <n v="102"/>
    <s v="ST"/>
    <n v="104.97"/>
  </r>
  <r>
    <x v="0"/>
    <n v="1028426"/>
    <s v="LP20 BL TE RUBIA WORKS 5000 10W40 01SG"/>
    <n v="52"/>
    <s v="ST"/>
    <n v="52.32"/>
  </r>
  <r>
    <x v="0"/>
    <n v="1028428"/>
    <s v="LB1L BL TE# HI-PERF 2T 700# 01SG"/>
    <n v="3080"/>
    <s v="ST"/>
    <n v="256.79000000000002"/>
  </r>
  <r>
    <x v="0"/>
    <n v="1028432"/>
    <s v="LB1L BL TE QTZ INEO LONG LIFE 5W30#01SG"/>
    <n v="1454"/>
    <s v="ST"/>
    <n v="119.14"/>
  </r>
  <r>
    <x v="0"/>
    <n v="1028434"/>
    <s v="LB08 BL TE#HI-PERF 4T 500 SC. 20W40 01SG"/>
    <n v="360"/>
    <s v="ST"/>
    <n v="26.75"/>
  </r>
  <r>
    <x v="0"/>
    <n v="1028435"/>
    <s v="LB1L BL TE# NEPTUNA 2T SUPER SPORT# 01SG"/>
    <n v="3000"/>
    <s v="ST"/>
    <n v="170.07"/>
  </r>
  <r>
    <x v="0"/>
    <n v="1028436"/>
    <s v="LB5L BL TE# NEPTUNA 2T SUPER SPORT##01SG"/>
    <n v="4391"/>
    <s v="ST"/>
    <n v="526.75"/>
  </r>
  <r>
    <x v="0"/>
    <n v="1028439"/>
    <s v="LB5L BL TE  Q3500 SUPER 20W50 01SG"/>
    <n v="1737"/>
    <s v="ST"/>
    <n v="85.14"/>
  </r>
  <r>
    <x v="0"/>
    <n v="1028440"/>
    <s v="LB1L BL TE  Q3500 SUPER 20W50 02SG"/>
    <n v="94870"/>
    <s v="ST"/>
    <n v="2278.0300000000002"/>
  </r>
  <r>
    <x v="0"/>
    <n v="1028442"/>
    <s v="LB5L BL TE#QUARTZ D.5000 CI-4 15W40 01SG"/>
    <n v="2740"/>
    <s v="ST"/>
    <n v="327.39999999999998"/>
  </r>
  <r>
    <x v="0"/>
    <n v="1028443"/>
    <s v="LB1L BL TE#QUARTZ D.9000 CI-4 5W30 01SG"/>
    <n v="5860"/>
    <s v="ST"/>
    <n v="321.51"/>
  </r>
  <r>
    <x v="0"/>
    <n v="1028447"/>
    <s v="LB1L BL TE QUARTZ D.5000 CI-4 15W40 01SG"/>
    <n v="3910"/>
    <s v="ST"/>
    <n v="209.92"/>
  </r>
  <r>
    <x v="0"/>
    <n v="1028450"/>
    <s v="LB1L BL TE RUBIA FLEET HD200 SAE 40 01SG"/>
    <n v="3940"/>
    <s v="ST"/>
    <n v="214.16"/>
  </r>
  <r>
    <x v="0"/>
    <n v="1028451"/>
    <s v="LB4L BL TE RUBIA TIR 7400 15W40 02SG"/>
    <n v="3490"/>
    <s v="ST"/>
    <n v="430.13"/>
  </r>
  <r>
    <x v="0"/>
    <n v="1028452"/>
    <s v="LB1L BL TE TRANSTEC 4 85W140 01SG"/>
    <n v="1800"/>
    <s v="ST"/>
    <n v="147.97"/>
  </r>
  <r>
    <x v="0"/>
    <n v="1028455"/>
    <s v="LB08 BL TE HI-PERF 4T 700 SC. 10W40 02SG"/>
    <n v="3636"/>
    <s v="ST"/>
    <n v="104.67"/>
  </r>
  <r>
    <x v="0"/>
    <n v="1028457"/>
    <s v="LB1L BL TE FLUIDMATIC DII MV 01SG"/>
    <n v="320"/>
    <s v="ST"/>
    <n v="26.1"/>
  </r>
  <r>
    <x v="0"/>
    <n v="1028459"/>
    <s v="LB1L BL TE QUARTZ 8000FUT.GF6 0W20 01SG"/>
    <n v="195"/>
    <s v="ST"/>
    <n v="15.98"/>
  </r>
  <r>
    <x v="0"/>
    <n v="1028461"/>
    <s v="LB1L BL TE QUARTZ 9000 FUT. XT 5W20 01SG"/>
    <n v="4500"/>
    <s v="ST"/>
    <n v="255.33"/>
  </r>
  <r>
    <x v="0"/>
    <n v="1028462"/>
    <s v="LB1L BL TE HI-PERF 2T 500 01SG"/>
    <n v="2825"/>
    <s v="ST"/>
    <n v="150.66"/>
  </r>
  <r>
    <x v="0"/>
    <n v="1028463"/>
    <s v="LB4L BL TE FLUIDMATIC MV 02SG"/>
    <n v="4240"/>
    <s v="ST"/>
    <n v="919.83"/>
  </r>
  <r>
    <x v="0"/>
    <n v="1028464"/>
    <s v="LB4L BL TE FLUIDMATIC LV MV 01SG"/>
    <n v="3090"/>
    <s v="ST"/>
    <n v="677.05"/>
  </r>
  <r>
    <x v="0"/>
    <n v="1028465"/>
    <s v="LB1L BL TE QUARTZ 9000FUT.GF6 0W20 01SG"/>
    <n v="4360"/>
    <s v="ST"/>
    <n v="232.76"/>
  </r>
  <r>
    <x v="0"/>
    <n v="1028466"/>
    <s v="LB4L BL TE FLUIDMATIC CVT MV 01SG"/>
    <n v="1984"/>
    <s v="ST"/>
    <n v="237.07"/>
  </r>
  <r>
    <x v="0"/>
    <n v="1028467"/>
    <s v="LB08 BL TE HI-PERF 4T 500 20W50(SL) 01SG"/>
    <n v="58364"/>
    <s v="ST"/>
    <n v="1546.72"/>
  </r>
  <r>
    <x v="0"/>
    <n v="1028468"/>
    <s v="LB1L BL TE RUBIA TIR 7400 15W40 01SG"/>
    <n v="190"/>
    <s v="ST"/>
    <n v="7.24"/>
  </r>
  <r>
    <x v="0"/>
    <n v="1028469"/>
    <s v="LB5L BL TE RUBIA FLEET HD 300 20W50 01SG"/>
    <n v="1639"/>
    <s v="ST"/>
    <n v="198.42"/>
  </r>
  <r>
    <x v="0"/>
    <n v="1028470"/>
    <s v="LB08 BL TE HI-PERF 4T 700 10W40 01SG"/>
    <n v="1950"/>
    <s v="ST"/>
    <n v="93.89"/>
  </r>
  <r>
    <x v="0"/>
    <n v="1028471"/>
    <s v="LB08 BL TE QUARTZ EV-DHTF2 01SG"/>
    <n v="4960"/>
    <s v="ST"/>
    <n v="415.19"/>
  </r>
  <r>
    <x v="0"/>
    <n v="1028491"/>
    <s v="LP20 FL TE FLUIDMATIC SYN T668 00SG"/>
    <n v="80"/>
    <s v="ST"/>
    <n v="83.81"/>
  </r>
  <r>
    <x v="0"/>
    <n v="1028492"/>
    <s v="LB1L FL TE QUARTZ 9000 NFC 5W30# 00SG"/>
    <n v="760"/>
    <s v="ST"/>
    <n v="96.84"/>
  </r>
  <r>
    <x v="0"/>
    <n v="1028494"/>
    <s v="LB5L FL TE QUARTZ 9000 NFC 5W30# 00SG"/>
    <n v="10030"/>
    <s v="ST"/>
    <n v="1519.37"/>
  </r>
  <r>
    <x v="0"/>
    <n v="1028495"/>
    <s v="LB1L BL TE QUARTZ 9000 NFC 5W30# 00SG"/>
    <n v="750"/>
    <s v="ST"/>
    <n v="63.69"/>
  </r>
  <r>
    <x v="0"/>
    <n v="1028497"/>
    <s v="LB5L BL TE QUARTZ 9000 NFC 5W30# 00SG"/>
    <n v="10030"/>
    <s v="ST"/>
    <n v="945.23"/>
  </r>
  <r>
    <x v="0"/>
    <n v="1028498"/>
    <s v="LP20 BL TE FLUIDMATIC SYN T668 00SG"/>
    <n v="80"/>
    <s v="ST"/>
    <n v="149.78"/>
  </r>
  <r>
    <x v="0"/>
    <n v="1028626"/>
    <s v="LB1L BL ELF ELFMATIC CVT MV 01SG"/>
    <n v="380"/>
    <s v="ST"/>
    <n v="37.58"/>
  </r>
  <r>
    <x v="0"/>
    <n v="1028628"/>
    <s v="LB1L BL ELF MOTO 4 GOLD 20W40##01SG"/>
    <n v="46480"/>
    <s v="ST"/>
    <n v="1682.02"/>
  </r>
  <r>
    <x v="0"/>
    <n v="1028631"/>
    <s v="LB1L BL TE QUARTZ 9000FUT.GF6 5W30 03SG"/>
    <n v="3600"/>
    <s v="ST"/>
    <n v="196.18"/>
  </r>
  <r>
    <x v="0"/>
    <n v="1028633"/>
    <s v="LP20 BL TE PROSYLVA CHAIN EXT. PLUS#02SG"/>
    <n v="1069"/>
    <s v="ST"/>
    <n v="235.9"/>
  </r>
  <r>
    <x v="0"/>
    <n v="1028650"/>
    <s v="LB1L BL TE QUARTZ INEO HTC 5W30#02SG"/>
    <n v="22000"/>
    <s v="ST"/>
    <n v="929.88"/>
  </r>
  <r>
    <x v="0"/>
    <n v="1028652"/>
    <s v="CT4L PLB NIS 3X4L BROWN 01SG"/>
    <n v="249"/>
    <s v="ST"/>
    <n v="178.49"/>
  </r>
  <r>
    <x v="0"/>
    <n v="1028741"/>
    <s v="LB4L FL ELF EVOL. 500 FT 20W50##01SG"/>
    <n v="360"/>
    <s v="ST"/>
    <n v="67.27"/>
  </r>
  <r>
    <x v="0"/>
    <n v="1028779"/>
    <s v="LB4L BL ELF EVOL. 900 USX 5W30#01SG"/>
    <n v="3410"/>
    <s v="ST"/>
    <n v="405.89"/>
  </r>
  <r>
    <x v="0"/>
    <n v="1028781"/>
    <s v="LP20 BL TE TRAX. DUAL 9 FE 75W90 01SG#"/>
    <n v="1314"/>
    <s v="ST"/>
    <n v="741.71"/>
  </r>
  <r>
    <x v="0"/>
    <n v="1028782"/>
    <s v="LB4L BL ELF EVOL. 500 FT 20W50##02SG"/>
    <n v="3730"/>
    <s v="ST"/>
    <n v="460.77"/>
  </r>
  <r>
    <x v="0"/>
    <n v="1028797"/>
    <s v="LB4L BL TE QUARTZ 8000FUT.GF6 0W20 01SG"/>
    <n v="1400"/>
    <s v="ST"/>
    <n v="170.48"/>
  </r>
  <r>
    <x v="0"/>
    <n v="1028799"/>
    <s v="LB4L BL TE#QUARTZ 7000FUT.GF6 5W30#03SG"/>
    <n v="20678"/>
    <s v="ST"/>
    <n v="1626.51"/>
  </r>
  <r>
    <x v="0"/>
    <n v="1028800"/>
    <s v="LB4L BL TE#QUARTZ 9000FUT.GF6 5W30#03SG"/>
    <n v="38390"/>
    <s v="ST"/>
    <n v="2844.29"/>
  </r>
  <r>
    <x v="0"/>
    <n v="1028805"/>
    <s v="LB1L BL TE#QUARTZ INEO MC3 5W30#03SG"/>
    <n v="660"/>
    <s v="ST"/>
    <n v="33.54"/>
  </r>
  <r>
    <x v="0"/>
    <n v="1028865"/>
    <s v="LB5L BL TE QUARTZ INEO HTC 5W30#02SG"/>
    <n v="2935"/>
    <s v="ST"/>
    <n v="269.08999999999997"/>
  </r>
  <r>
    <x v="0"/>
    <n v="1028866"/>
    <s v="LB4L FL TE QUARTZ 7000 SN 10W40 02SG"/>
    <n v="3660"/>
    <s v="ST"/>
    <n v="261.26"/>
  </r>
  <r>
    <x v="0"/>
    <n v="1028867"/>
    <s v="LP20 BL TE FLUIDMATIC LV MV#02SG"/>
    <n v="195"/>
    <s v="ST"/>
    <n v="362.41"/>
  </r>
  <r>
    <x v="0"/>
    <n v="1028868"/>
    <s v="LB1L BL TE#HI-PERF 4T 900 10W50#03SG"/>
    <n v="6150"/>
    <s v="ST"/>
    <n v="249.46"/>
  </r>
  <r>
    <x v="0"/>
    <n v="1028870"/>
    <s v="LB1L BL TE RUBIA TIR 7400 15W40 02SG"/>
    <n v="21230"/>
    <s v="ST"/>
    <n v="581.78"/>
  </r>
  <r>
    <x v="0"/>
    <n v="1028871"/>
    <s v="LP20 BL TE RUBIA TIR 7400 15W40 02SG"/>
    <n v="3000"/>
    <s v="ST"/>
    <n v="765.75"/>
  </r>
  <r>
    <x v="0"/>
    <n v="1028872"/>
    <s v="LP20 BL TE RUBIA WORKS 4000 15W40 02SG"/>
    <n v="5784"/>
    <s v="ST"/>
    <n v="1929.78"/>
  </r>
  <r>
    <x v="0"/>
    <n v="1028874"/>
    <s v="LB5L BL TE RUBIA TIR 7400 15W40#02SG"/>
    <n v="180"/>
    <s v="ST"/>
    <n v="22.47"/>
  </r>
  <r>
    <x v="0"/>
    <n v="1028875"/>
    <s v="LP20 BL TE TRAX. GEAR 9 FE 75W80 01SG"/>
    <n v="505"/>
    <s v="ST"/>
    <n v="536.28"/>
  </r>
  <r>
    <x v="0"/>
    <n v="1029050"/>
    <s v="LB1L FL TE#QUARTZ INEO HTC 5W30#02SG"/>
    <n v="22000"/>
    <s v="ST"/>
    <n v="1481.04"/>
  </r>
  <r>
    <x v="0"/>
    <n v="1029076"/>
    <s v="LB1L BL TE#QUARTZ 5000FUT.GF6 10W30#02SG"/>
    <n v="8000"/>
    <s v="ST"/>
    <n v="301.24"/>
  </r>
  <r>
    <x v="0"/>
    <n v="1029077"/>
    <s v="LB4L BL TE#QUARTZ 5000FUT.GF6 10W30#02SG"/>
    <n v="15250"/>
    <s v="ST"/>
    <n v="1499.58"/>
  </r>
  <r>
    <x v="0"/>
    <n v="1029078"/>
    <s v="LB4L BL TE#QUARTZ 7000 SN 10W40#03SG"/>
    <n v="75000"/>
    <s v="ST"/>
    <n v="4347.28"/>
  </r>
  <r>
    <x v="0"/>
    <n v="1029079"/>
    <s v="LB4L BL TE QUARTZ 9000 5W40 04SG#"/>
    <n v="6950"/>
    <s v="ST"/>
    <n v="661.91"/>
  </r>
  <r>
    <x v="0"/>
    <n v="1029080"/>
    <s v="LB1L BL TE#QUARTZ INEO MC3 5W30#04SG"/>
    <n v="29630"/>
    <s v="ST"/>
    <n v="1073.46"/>
  </r>
  <r>
    <x v="0"/>
    <n v="1029081"/>
    <s v="LB5L BL TE#QUARTZ INEO MC3 5W30#02SG"/>
    <n v="16680"/>
    <s v="ST"/>
    <n v="1333.13"/>
  </r>
  <r>
    <x v="0"/>
    <n v="1029082"/>
    <s v="LB1L BL TE#RUBIA FLEET HD 300 15W40 02SG"/>
    <n v="1250"/>
    <s v="ST"/>
    <n v="102.76"/>
  </r>
  <r>
    <x v="0"/>
    <n v="1029083"/>
    <s v="LB5L BL TE RUBIA TIR 7400 10W40 03SG"/>
    <n v="3780"/>
    <s v="ST"/>
    <n v="468.22"/>
  </r>
  <r>
    <x v="0"/>
    <n v="1029123"/>
    <s v="LB5L FL TE RUBIA FLEET HD200 SAE 30 00SG"/>
    <n v="3850"/>
    <s v="ST"/>
    <n v="504.98"/>
  </r>
  <r>
    <x v="0"/>
    <n v="1029124"/>
    <s v="LB5L BL TE RUBIA FLEET HD200 SAE 30 00SG"/>
    <n v="3850"/>
    <s v="ST"/>
    <n v="462.57"/>
  </r>
  <r>
    <x v="0"/>
    <n v="1029126"/>
    <s v="LB1L BL ELF PERF. PRO 1000 15W40##01SG"/>
    <n v="3470"/>
    <s v="ST"/>
    <n v="337.15"/>
  </r>
  <r>
    <x v="0"/>
    <n v="1029127"/>
    <s v="LB1L BL ELF PERF. PRO 700 15W40 02SG"/>
    <n v="10000"/>
    <s v="ST"/>
    <n v="854.12"/>
  </r>
  <r>
    <x v="0"/>
    <n v="1029131"/>
    <s v="LP20 BL TE RUBIA WORKS 1000 15W40 02SG"/>
    <n v="65"/>
    <s v="ST"/>
    <n v="36.78"/>
  </r>
  <r>
    <x v="0"/>
    <n v="1029244"/>
    <s v="LB1L FL TE#HI-PERF 4T 300 20W40(SF) 02SG"/>
    <n v="940"/>
    <s v="ST"/>
    <n v="58"/>
  </r>
  <r>
    <x v="0"/>
    <n v="1029245"/>
    <s v="LB1L FL TE# HI-PERF 4T 300 SAE 40# 03SG"/>
    <n v="10000"/>
    <s v="ST"/>
    <n v="560.9"/>
  </r>
  <r>
    <x v="0"/>
    <n v="1029255"/>
    <s v="LP20 BL TE TRANSTEC 5 80W90 02SG"/>
    <n v="500"/>
    <s v="ST"/>
    <n v="948.97"/>
  </r>
  <r>
    <x v="0"/>
    <n v="1029261"/>
    <s v="LB08 FL TE#HI-PERF 4T 500 SC. 20W40 02SG"/>
    <n v="380"/>
    <s v="ST"/>
    <n v="33.700000000000003"/>
  </r>
  <r>
    <x v="0"/>
    <n v="1029271"/>
    <s v="LB1L FL TE NEPTUNA 2T SUPER SPORT#02SG"/>
    <n v="2500"/>
    <s v="ST"/>
    <n v="154.66"/>
  </r>
  <r>
    <x v="0"/>
    <n v="1029274"/>
    <s v="LB4L FL TE QUARTZ 5000 SN 15W40 02SG"/>
    <n v="2740"/>
    <s v="ST"/>
    <n v="369.35"/>
  </r>
  <r>
    <x v="0"/>
    <n v="1029276"/>
    <s v="LB4L FL TE QUARTZ 8000 5W40 02SG"/>
    <n v="3310"/>
    <s v="ST"/>
    <n v="468.72"/>
  </r>
  <r>
    <x v="0"/>
    <n v="1029279"/>
    <s v="LB1L FL TE#QUARTZ D.9000 CI-4 5W30 02SG"/>
    <n v="5440"/>
    <s v="ST"/>
    <n v="465.68"/>
  </r>
  <r>
    <x v="0"/>
    <n v="1029291"/>
    <s v="LB1L FL TE HI-PERF 4T 700 SC. 10W40 02SG"/>
    <n v="570"/>
    <s v="ST"/>
    <n v="72.63"/>
  </r>
  <r>
    <x v="0"/>
    <n v="1029292"/>
    <s v="LB5L FL TE RUBIA TIR 7400 10W40 02SG"/>
    <n v="3780"/>
    <s v="ST"/>
    <n v="536.97"/>
  </r>
  <r>
    <x v="0"/>
    <n v="1029295"/>
    <s v="LB1L FL TE QUARTZ 9000 FUT. XT 5W20 02SG"/>
    <n v="3930"/>
    <s v="ST"/>
    <n v="335.75"/>
  </r>
  <r>
    <x v="0"/>
    <n v="1029307"/>
    <s v="LB4L FL TE RUBIA TIR 7400 15W40 02SG"/>
    <n v="3490"/>
    <s v="ST"/>
    <n v="496.45"/>
  </r>
  <r>
    <x v="0"/>
    <n v="1029311"/>
    <s v="LB1L FL TE HI-PERF 4T 500 SC. 10W30 02SG"/>
    <n v="2740"/>
    <s v="ST"/>
    <n v="180.65"/>
  </r>
  <r>
    <x v="0"/>
    <n v="1029320"/>
    <s v="LB1L FL TE RUBIA TIR 7400 15W40 03SG"/>
    <n v="21230"/>
    <s v="ST"/>
    <n v="581.78"/>
  </r>
  <r>
    <x v="0"/>
    <n v="1029322"/>
    <s v="LB08 FL TE HI-PERF 4T 700 10W40 02SG"/>
    <n v="1850"/>
    <s v="ST"/>
    <n v="136.49"/>
  </r>
  <r>
    <x v="0"/>
    <n v="1029327"/>
    <s v="LB1L FL TE#FLUIDMATIC LV MV#02SG"/>
    <n v="24120"/>
    <s v="ST"/>
    <n v="1122.8800000000001"/>
  </r>
  <r>
    <x v="0"/>
    <n v="1029330"/>
    <s v="LB1L FL TE#QUARTZ 5000FUT.GF6 10W30#02SG"/>
    <n v="8000"/>
    <s v="ST"/>
    <n v="328.85"/>
  </r>
  <r>
    <x v="0"/>
    <n v="1029334"/>
    <s v="LB5L FL TE#QUARTZ INEO MC3 5W30#02SG"/>
    <n v="16980"/>
    <s v="ST"/>
    <n v="2213.79"/>
  </r>
  <r>
    <x v="0"/>
    <n v="1029339"/>
    <s v="LB4L FL TE QUARTZ 7000 SN 10W40 03SG"/>
    <n v="75000"/>
    <s v="ST"/>
    <n v="3823.03"/>
  </r>
  <r>
    <x v="0"/>
    <n v="1029340"/>
    <s v="LB4L FL TE QUARTZ 9KFUT.GF6 5W30 02SG"/>
    <n v="30000"/>
    <s v="ST"/>
    <n v="3654.57"/>
  </r>
  <r>
    <x v="0"/>
    <n v="1029342"/>
    <s v="LB4L FL TE QUARTZ 7000FUT.GF6 5W30 02SG"/>
    <n v="20000"/>
    <s v="ST"/>
    <n v="1853.4"/>
  </r>
  <r>
    <x v="0"/>
    <n v="1029343"/>
    <s v="LB4L FL TE QUARTZ 9000FUT.GF6 0W20 02SG"/>
    <n v="10000"/>
    <s v="ST"/>
    <n v="1513.58"/>
  </r>
  <r>
    <x v="0"/>
    <n v="1029344"/>
    <s v="LB4L FL TE QUARTZ 9000 5W40 02SG"/>
    <n v="6790"/>
    <s v="ST"/>
    <n v="1032.54"/>
  </r>
  <r>
    <x v="0"/>
    <n v="1029345"/>
    <s v="LB1L FL TE FLUIDMATIC DIII MV 02SG"/>
    <n v="60000"/>
    <s v="ST"/>
    <n v="2076.3000000000002"/>
  </r>
  <r>
    <x v="0"/>
    <n v="1029346"/>
    <s v="LB4L FL TE QUARTZ D.7000 CI-4 10W30 02SG"/>
    <n v="2560"/>
    <s v="ST"/>
    <n v="363.66"/>
  </r>
  <r>
    <x v="0"/>
    <n v="1029348"/>
    <s v="LB4L FL TE QUARTZ 3000 SJ 20W50# 02SG"/>
    <n v="3480"/>
    <s v="ST"/>
    <n v="470.25"/>
  </r>
  <r>
    <x v="0"/>
    <n v="1029349"/>
    <s v="LB4L FL TE QUARTZ 5000FUT.GF6 10W30 02SG"/>
    <n v="13000"/>
    <s v="ST"/>
    <n v="1223.96"/>
  </r>
  <r>
    <x v="0"/>
    <n v="1029350"/>
    <s v="LB1L FL TE QUARTZ INEO MC3 5W30 02SG"/>
    <n v="29810"/>
    <s v="ST"/>
    <n v="1815.5"/>
  </r>
  <r>
    <x v="0"/>
    <n v="1029359"/>
    <s v="LP20 FL TE TRAX. GEAR 9 FE 75W80 01SG"/>
    <n v="500"/>
    <s v="ST"/>
    <n v="531.23"/>
  </r>
  <r>
    <x v="0"/>
    <n v="1029361"/>
    <s v="LP20 FL TE TRAX. DUAL 9 FE 75W90 01SG"/>
    <n v="1000"/>
    <s v="ST"/>
    <n v="568.63"/>
  </r>
  <r>
    <x v="0"/>
    <n v="1029364"/>
    <s v="LB1L FL ELF MOTO 4 GOLD 15W50##01SG"/>
    <n v="3590"/>
    <s v="ST"/>
    <n v="309.60000000000002"/>
  </r>
  <r>
    <x v="0"/>
    <n v="1029371"/>
    <s v="LP20 FL TE TRANSTEC 5 80W90 01SG"/>
    <n v="500"/>
    <s v="ST"/>
    <n v="530.99"/>
  </r>
  <r>
    <x v="0"/>
    <n v="1029376"/>
    <s v="LP20 FL TE RUBIA WORKS 4000 15W40 01SG"/>
    <n v="5780"/>
    <s v="ST"/>
    <n v="1199.03"/>
  </r>
  <r>
    <x v="0"/>
    <n v="1029378"/>
    <s v="LP20 FL TE RUBIA WORKS 1000 15W40 01SG"/>
    <n v="65"/>
    <s v="ST"/>
    <n v="36.78"/>
  </r>
  <r>
    <x v="0"/>
    <n v="1029388"/>
    <s v="LP18 FL TE RUBIA FLEET HD 500 15W40 01SG"/>
    <n v="500"/>
    <s v="ST"/>
    <n v="530.99"/>
  </r>
  <r>
    <x v="0"/>
    <n v="1029391"/>
    <s v="LP18 FL TE RUBIA FLEET HD 300 15W40 01SG"/>
    <n v="209"/>
    <s v="ST"/>
    <n v="217.34"/>
  </r>
  <r>
    <x v="0"/>
    <n v="1029396"/>
    <s v="LP20 FL TE PROSYLVA CHAIN EXT. PLUS 02SG"/>
    <n v="1112"/>
    <s v="ST"/>
    <n v="279.87"/>
  </r>
  <r>
    <x v="0"/>
    <n v="1029401"/>
    <s v="LP20 FL TE FLUIDMATIC LV MV 02SG"/>
    <n v="195"/>
    <s v="ST"/>
    <n v="202.78"/>
  </r>
  <r>
    <x v="0"/>
    <n v="1029404"/>
    <s v="LP20 FL TE DYNATRANS MPX 01SG"/>
    <n v="2204"/>
    <s v="ST"/>
    <n v="554.70000000000005"/>
  </r>
  <r>
    <x v="0"/>
    <n v="1029412"/>
    <s v="LB1L FL ELF 4T MAX 20W50 01SG"/>
    <n v="44000"/>
    <s v="ST"/>
    <n v="1699.68"/>
  </r>
  <r>
    <x v="0"/>
    <n v="1029413"/>
    <s v="LB1L FL ELF ELFMATIC CVT MV 01SG"/>
    <n v="380"/>
    <s v="ST"/>
    <n v="23.51"/>
  </r>
  <r>
    <x v="0"/>
    <n v="1029418"/>
    <s v="LB1L FL ELF EVOL. 500 FT 20W50#02SG"/>
    <n v="4200"/>
    <s v="ST"/>
    <n v="259.48"/>
  </r>
  <r>
    <x v="0"/>
    <n v="1029419"/>
    <s v="LB5L FL ELF EVOL. 500 FTX SP 10W30#01SG"/>
    <n v="5000"/>
    <s v="ST"/>
    <n v="624.73"/>
  </r>
  <r>
    <x v="0"/>
    <n v="1029423"/>
    <s v="LB1L FL ELF MOTO 4 GOLD 20W40##01SG"/>
    <n v="47000"/>
    <s v="ST"/>
    <n v="2747.36"/>
  </r>
  <r>
    <x v="0"/>
    <n v="1029429"/>
    <s v="LB1L FL ELF ELFMATIC LV MV##01SG"/>
    <n v="6680"/>
    <s v="ST"/>
    <n v="412.39"/>
  </r>
  <r>
    <x v="0"/>
    <n v="1029430"/>
    <s v="LB4L FL ELF EVOL. 500 FT 20W50##02SG"/>
    <n v="3370"/>
    <s v="ST"/>
    <n v="455.38"/>
  </r>
  <r>
    <x v="0"/>
    <n v="1029438"/>
    <s v="LB1L FL ELF EVOL. DIESEL 700 10W30 01SG"/>
    <n v="3520"/>
    <s v="ST"/>
    <n v="217.31"/>
  </r>
  <r>
    <x v="0"/>
    <n v="1029439"/>
    <s v="LB4L FL ELF EVOL. DIESEL 700 10W30 01SG"/>
    <n v="2930"/>
    <s v="ST"/>
    <n v="394.96"/>
  </r>
  <r>
    <x v="0"/>
    <n v="1029442"/>
    <s v="LB1L FL ELF MOTO 4 ROAD 10W40 01SG"/>
    <n v="22000"/>
    <s v="ST"/>
    <n v="1491.93"/>
  </r>
  <r>
    <x v="0"/>
    <n v="1029443"/>
    <s v="LB1L FL ELF PERF. PRO 700 15W40 01SG"/>
    <n v="10000"/>
    <s v="ST"/>
    <n v="909.34"/>
  </r>
  <r>
    <x v="0"/>
    <n v="1029446"/>
    <s v="LB1L FL ELF EVOL. 900 FTA 5W40#01SG"/>
    <n v="4000"/>
    <s v="ST"/>
    <n v="341.73"/>
  </r>
  <r>
    <x v="1"/>
    <n v="1011620"/>
    <s v="CA20 CO NEU BLACK CAP               00SG"/>
    <n v="800"/>
    <s v="ST"/>
    <n v="185.96"/>
  </r>
  <r>
    <x v="1"/>
    <n v="1013501"/>
    <s v="LHAZ OT NEU HAZ LABEL DR/CTN SC 00SG"/>
    <n v="5"/>
    <s v="ST"/>
    <n v="0.35"/>
  </r>
  <r>
    <x v="1"/>
    <n v="1023914"/>
    <s v="TABS TN NEU WH TABSEAL 3 STARS SMALL00SG"/>
    <n v="7500"/>
    <s v="ST"/>
    <n v="1042.5999999999999"/>
  </r>
  <r>
    <x v="1"/>
    <n v="1023915"/>
    <s v="TABS TN NEU WHITE TABSEALS 3 STARS 00SG"/>
    <n v="7500"/>
    <s v="ST"/>
    <n v="1047.43"/>
  </r>
  <r>
    <x v="1"/>
    <n v="1024018"/>
    <s v="LPDI DL TE DRUM AND PAIL LABEL SC 00SG"/>
    <n v="5"/>
    <s v="ST"/>
    <n v="0.55000000000000004"/>
  </r>
  <r>
    <x v="1"/>
    <n v="1024190"/>
    <s v="PL20 JC TE  RED JERRYCAN HT PALLET  00SG"/>
    <n v="800"/>
    <s v="ST"/>
    <n v="3303.89"/>
  </r>
  <r>
    <x v="1"/>
    <n v="1024423"/>
    <s v="CA16 CO NEU GREEN CAP               00SG"/>
    <n v="400"/>
    <s v="ST"/>
    <n v="207.25"/>
  </r>
  <r>
    <x v="1"/>
    <n v="1025658"/>
    <s v="LPDI PL TE JERRYCAN OIL IMPORT 00SG"/>
    <n v="5000"/>
    <s v="ST"/>
    <n v="627.83000000000004"/>
  </r>
  <r>
    <x v="2"/>
    <n v="1011611"/>
    <s v="PL18 PP TMB BLACK PAIL############# 00SG"/>
    <n v="650"/>
    <s v="ST"/>
    <n v="1111.07"/>
  </r>
  <r>
    <x v="2"/>
    <n v="1024022"/>
    <s v="PL18 PP TE  RED PAIL                00SG"/>
    <n v="1750"/>
    <s v="ST"/>
    <n v="3114.27"/>
  </r>
  <r>
    <x v="2"/>
    <n v="1024024"/>
    <s v="CA18 CO NEU BLACK CAP               00SG"/>
    <n v="2400"/>
    <s v="ST"/>
    <n v="1311.27"/>
  </r>
  <r>
    <x v="3"/>
    <n v="1011607"/>
    <s v="IB10 NA NEU PLASTIC IBC             00SG"/>
    <n v="4"/>
    <s v="ST"/>
    <n v="578.9"/>
  </r>
  <r>
    <x v="3"/>
    <n v="1011710"/>
    <s v="CTOR CP ELF 24X1L MOTO 4 20W40      00SG"/>
    <n v="27"/>
    <s v="ST"/>
    <n v="27.57"/>
  </r>
  <r>
    <x v="3"/>
    <n v="1011711"/>
    <s v="CTSR CP ELF 24X0.7L MOTO 4 20W40    00SG"/>
    <n v="13"/>
    <s v="ST"/>
    <n v="11.92"/>
  </r>
  <r>
    <x v="3"/>
    <n v="1011712"/>
    <s v="CTER CP ELF 24X0.8L MOTO4 PRO 20W50 00SG"/>
    <n v="68"/>
    <s v="ST"/>
    <n v="65.7"/>
  </r>
  <r>
    <x v="3"/>
    <n v="1012836"/>
    <s v="LHAZ OT TRANSPORT FOR OSYRIS 00SG"/>
    <n v="498"/>
    <s v="ST"/>
    <n v="74.819999999999993"/>
  </r>
  <r>
    <x v="3"/>
    <n v="1013501"/>
    <s v="LHAZ OT NEU HAZ LABEL DR/CTN SC 00SG"/>
    <n v="3237"/>
    <s v="ST"/>
    <n v="222.71"/>
  </r>
  <r>
    <x v="3"/>
    <n v="1021515"/>
    <s v="LPDI DL NEU BLANK LBL DR SIDE S CORE00SG"/>
    <n v="53"/>
    <s v="ST"/>
    <n v="8.2899999999999991"/>
  </r>
  <r>
    <x v="3"/>
    <n v="1023915"/>
    <s v="TABS TN NEU WHITE TABSEALS 3 STARS 00SG"/>
    <n v="26"/>
    <s v="ST"/>
    <n v="3.55"/>
  </r>
  <r>
    <x v="3"/>
    <n v="1024018"/>
    <s v="LPDI DL TE DRUM AND PAIL LABEL SC 00SG"/>
    <n v="79"/>
    <s v="ST"/>
    <n v="8.7100000000000009"/>
  </r>
  <r>
    <x v="3"/>
    <n v="1024021"/>
    <s v="PL20 PAIL TE  METAL PAIL            00SG"/>
    <n v="10"/>
    <s v="ST"/>
    <n v="39.450000000000003"/>
  </r>
  <r>
    <x v="3"/>
    <n v="1024272"/>
    <s v="CA38 RPL TE BLACK CAP   00SG"/>
    <n v="72808"/>
    <s v="ST"/>
    <n v="3206"/>
  </r>
  <r>
    <x v="3"/>
    <n v="1024311"/>
    <s v="DRUM NT TE WARM RED                00SG"/>
    <n v="26"/>
    <s v="ST"/>
    <n v="565.52"/>
  </r>
  <r>
    <x v="3"/>
    <n v="1025331"/>
    <s v="CT05 WV TE 16X0.5L WHITE         00SG"/>
    <n v="3230"/>
    <s v="ST"/>
    <n v="1684.16"/>
  </r>
  <r>
    <x v="3"/>
    <n v="1025343"/>
    <s v="CT1L WV TE 12X1L WHITE             00SG"/>
    <n v="172"/>
    <s v="ST"/>
    <n v="113.18"/>
  </r>
  <r>
    <x v="3"/>
    <n v="1026037"/>
    <s v="LB05 FL TE#HBF 4 SUB 00SG"/>
    <n v="31081"/>
    <s v="ST"/>
    <n v="1004.01"/>
  </r>
  <r>
    <x v="3"/>
    <n v="1026568"/>
    <s v="LB05 FL TE HBF 3 SUB 01SG"/>
    <n v="10718"/>
    <s v="ST"/>
    <n v="477.56"/>
  </r>
  <r>
    <x v="3"/>
    <n v="1026570"/>
    <s v="LB05 FL TE HBF 4 SUB 01SG"/>
    <n v="30984"/>
    <s v="ST"/>
    <n v="1380"/>
  </r>
  <r>
    <x v="3"/>
    <n v="1027076"/>
    <s v="PL20 PAIL TE  METAL PAIL BLUE       00SG"/>
    <n v="56"/>
    <s v="ST"/>
    <n v="227.84"/>
  </r>
  <r>
    <x v="3"/>
    <n v="1027077"/>
    <s v="PL20 PAIL TE  METAL PAIL YELLOW    00SG"/>
    <n v="3"/>
    <s v="ST"/>
    <n v="12.37"/>
  </r>
  <r>
    <x v="3"/>
    <n v="1028096"/>
    <s v="LB05 BL TE HBF 3 SUB 02SG"/>
    <n v="10718"/>
    <s v="ST"/>
    <n v="446.33"/>
  </r>
  <r>
    <x v="3"/>
    <n v="1028097"/>
    <s v="LB05 BL TE HBF 4 SUB 02SG"/>
    <n v="62065"/>
    <s v="ST"/>
    <n v="3774.07"/>
  </r>
  <r>
    <x v="3"/>
    <n v="1028271"/>
    <s v="BT05 WV TE HBF 4 BRONZE BOTTLE## 02SG"/>
    <n v="10186"/>
    <s v="ST"/>
    <n v="2703.12"/>
  </r>
  <r>
    <x v="3"/>
    <n v="1029525"/>
    <s v="BT05 WV TE HBF 3# BRONZE BOTTLE 03SG"/>
    <n v="10570"/>
    <s v="ST"/>
    <n v="2784.6"/>
  </r>
  <r>
    <x v="4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1">
  <r>
    <s v="H972"/>
    <n v="552180"/>
    <s v="CONCENTRE TURB.PRESLIA   PACKED"/>
    <n v="1607.89"/>
    <s v="KG"/>
    <n v="10970.03"/>
    <s v="USD"/>
    <n v="6.82"/>
    <s v="ZL04"/>
    <n v="1"/>
    <n v="1607.89"/>
    <x v="0"/>
  </r>
  <r>
    <s v="H972"/>
    <n v="552200"/>
    <s v="CONCENTRATE MISOLA AFH   PACKED"/>
    <n v="1213.78"/>
    <s v="KG"/>
    <n v="5968"/>
    <s v="USD"/>
    <n v="4.92"/>
    <s v="ZL04"/>
    <n v="1"/>
    <n v="1213.78"/>
    <x v="0"/>
  </r>
  <r>
    <s v="H972"/>
    <n v="552230"/>
    <s v="CONCENTRATE LC00ASC      PACKED"/>
    <n v="977.01"/>
    <s v="KG"/>
    <n v="15656.61"/>
    <s v="USD"/>
    <n v="16.03"/>
    <s v="ZL04"/>
    <n v="1"/>
    <n v="977.01"/>
    <x v="0"/>
  </r>
  <r>
    <s v="H972"/>
    <n v="552270"/>
    <s v="CONC.PRESLIA GT JT00CC   PACKED"/>
    <n v="1749.6"/>
    <s v="KG"/>
    <n v="13991.92"/>
    <s v="USD"/>
    <n v="8"/>
    <s v="ZL04"/>
    <n v="1"/>
    <n v="1749.6"/>
    <x v="0"/>
  </r>
  <r>
    <s v="H972"/>
    <n v="552321"/>
    <s v="CONCENTRE DACNIS J31692  PACKED"/>
    <n v="4107.18"/>
    <s v="KG"/>
    <n v="23555.919999999998"/>
    <s v="USD"/>
    <n v="5.74"/>
    <s v="ZL04"/>
    <n v="1"/>
    <n v="4107.18"/>
    <x v="0"/>
  </r>
  <r>
    <s v="H972"/>
    <n v="552672"/>
    <s v="CONC. PNEUMA J100016     PACKED"/>
    <n v="8043.94"/>
    <s v="KG"/>
    <n v="36414.89"/>
    <s v="USD"/>
    <n v="4.53"/>
    <s v="ZL04"/>
    <n v="1"/>
    <n v="8043.94"/>
    <x v="0"/>
  </r>
  <r>
    <s v="H972"/>
    <n v="552788"/>
    <s v="COILPACK 2001 APZ        PACKIBC"/>
    <n v="2030"/>
    <s v="KG"/>
    <n v="7518.47"/>
    <s v="USD"/>
    <n v="3.7"/>
    <s v="ZL04"/>
    <n v="1"/>
    <n v="2030"/>
    <x v="0"/>
  </r>
  <r>
    <s v="H972"/>
    <n v="552808"/>
    <s v="B032525                  MINBULK      SG"/>
    <n v="1841.8"/>
    <s v="KG"/>
    <n v="10963.29"/>
    <s v="USD"/>
    <n v="5.95"/>
    <s v="ZL04"/>
    <n v="1"/>
    <n v="1841.8"/>
    <x v="0"/>
  </r>
  <r>
    <s v="H972"/>
    <n v="552809"/>
    <s v="L033838                  MINBULK      SG"/>
    <n v="3631.5"/>
    <s v="KG"/>
    <n v="14943.06"/>
    <s v="USD"/>
    <n v="4.1100000000000003"/>
    <s v="ZL04"/>
    <n v="1"/>
    <n v="3631.5"/>
    <x v="0"/>
  </r>
  <r>
    <s v="H972"/>
    <n v="553120"/>
    <s v="SOLUTION MERE S 490      PACKED"/>
    <n v="1.4"/>
    <s v="KG"/>
    <n v="3.14"/>
    <s v="USD"/>
    <n v="2.2400000000000002"/>
    <s v="ZL04"/>
    <n v="1"/>
    <n v="1.4"/>
    <x v="0"/>
  </r>
  <r>
    <s v="H972"/>
    <n v="553156"/>
    <s v="COILPACK KO 12           PACKED"/>
    <n v="6760.2330000000002"/>
    <s v="KG"/>
    <n v="40060.839999999997"/>
    <s v="USD"/>
    <n v="5.93"/>
    <s v="ZL04"/>
    <n v="1"/>
    <n v="6760.2330000000002"/>
    <x v="0"/>
  </r>
  <r>
    <s v="H972"/>
    <n v="553184"/>
    <s v="COILPACK KO 11           PACKED"/>
    <n v="924.7"/>
    <s v="KG"/>
    <n v="6462.98"/>
    <s v="USD"/>
    <n v="6.99"/>
    <s v="ZL04"/>
    <n v="1"/>
    <n v="924.7"/>
    <x v="0"/>
  </r>
  <r>
    <s v="H972"/>
    <n v="553229"/>
    <s v="COILPACK EM 03 V2        PACKIBC"/>
    <n v="7040.4"/>
    <s v="KG"/>
    <n v="39149.300000000003"/>
    <s v="USD"/>
    <n v="5.56"/>
    <s v="ZL04"/>
    <n v="1"/>
    <n v="7040.4"/>
    <x v="0"/>
  </r>
  <r>
    <s v="H972"/>
    <n v="553295"/>
    <s v="SOLUTION MERE S 490      PACKC20      CN"/>
    <n v="5.5549999999999997"/>
    <s v="KG"/>
    <n v="55.5"/>
    <s v="USD"/>
    <n v="9.99"/>
    <s v="ZL04"/>
    <n v="1"/>
    <n v="5.5549999999999997"/>
    <x v="0"/>
  </r>
  <r>
    <s v="H972"/>
    <n v="553332"/>
    <s v="X148282                  MINBULK      SG"/>
    <n v="4118.1000000000004"/>
    <s v="KG"/>
    <n v="10126.6"/>
    <s v="USD"/>
    <n v="2.46"/>
    <s v="ZL04"/>
    <n v="1"/>
    <n v="4118.1000000000004"/>
    <x v="0"/>
  </r>
  <r>
    <s v="H972"/>
    <n v="600062"/>
    <s v="AMINE O                  PACKED"/>
    <n v="106.7"/>
    <s v="KG"/>
    <n v="1681.27"/>
    <s v="USD"/>
    <n v="15.76"/>
    <s v="ZL04"/>
    <n v="1"/>
    <n v="106.7"/>
    <x v="0"/>
  </r>
  <r>
    <s v="H972"/>
    <n v="600063"/>
    <s v="ANTIMOUSSE PC 1244       PACKED"/>
    <n v="337.00299999999999"/>
    <s v="KG"/>
    <n v="6219.5"/>
    <s v="USD"/>
    <n v="18.46"/>
    <s v="ZL04"/>
    <n v="1"/>
    <n v="337.00299999999999"/>
    <x v="0"/>
  </r>
  <r>
    <s v="H972"/>
    <n v="600175"/>
    <s v="IRGANOX L 57             PACKED"/>
    <n v="402.25"/>
    <s v="KG"/>
    <n v="2979.38"/>
    <s v="USD"/>
    <n v="7.41"/>
    <s v="ZL04"/>
    <n v="1"/>
    <n v="402.25"/>
    <x v="0"/>
  </r>
  <r>
    <s v="H972"/>
    <n v="600179"/>
    <s v="IRGAMET 39               PACKED"/>
    <n v="55.12"/>
    <s v="KG"/>
    <n v="1069.5"/>
    <s v="USD"/>
    <n v="19.399999999999999"/>
    <s v="ZL04"/>
    <n v="1"/>
    <n v="55.12"/>
    <x v="0"/>
  </r>
  <r>
    <s v="H972"/>
    <n v="600222"/>
    <s v="0B42626                  PACKED"/>
    <n v="172.4"/>
    <s v="KG"/>
    <n v="3309.89"/>
    <s v="USD"/>
    <n v="19.2"/>
    <s v="ZL04"/>
    <n v="1"/>
    <n v="172.4"/>
    <x v="0"/>
  </r>
  <r>
    <s v="H972"/>
    <n v="600230"/>
    <s v="0D41717                  PACKED"/>
    <n v="2171.7449999999999"/>
    <s v="KG"/>
    <n v="9530.7099999999991"/>
    <s v="USD"/>
    <n v="4.3899999999999997"/>
    <s v="ZL04"/>
    <n v="1"/>
    <n v="2171.7449999999999"/>
    <x v="0"/>
  </r>
  <r>
    <s v="H972"/>
    <n v="600246"/>
    <s v="0B50404                  PACKED"/>
    <n v="5921.7"/>
    <s v="KG"/>
    <n v="108751.36"/>
    <s v="USD"/>
    <n v="18.36"/>
    <s v="ZL04"/>
    <n v="1"/>
    <n v="5921.7"/>
    <x v="0"/>
  </r>
  <r>
    <s v="H972"/>
    <n v="600280"/>
    <s v="X115252 PAO6             PACKED"/>
    <n v="7296.3"/>
    <s v="KG"/>
    <n v="28090.75"/>
    <s v="USD"/>
    <n v="3.85"/>
    <s v="ZL04"/>
    <n v="1"/>
    <n v="7296.3"/>
    <x v="0"/>
  </r>
  <r>
    <s v="H972"/>
    <n v="600281"/>
    <s v="X115050 PAO8             PACKED"/>
    <n v="36.799999999999997"/>
    <s v="KG"/>
    <n v="142.18"/>
    <s v="USD"/>
    <n v="3.86"/>
    <s v="ZL04"/>
    <n v="1"/>
    <n v="36.799999999999997"/>
    <x v="0"/>
  </r>
  <r>
    <s v="H972"/>
    <n v="600291"/>
    <s v="X115151 PAO4             PACKED"/>
    <n v="569.5"/>
    <s v="KG"/>
    <n v="2017.89"/>
    <s v="USD"/>
    <n v="3.54"/>
    <s v="ZL04"/>
    <n v="1"/>
    <n v="569.5"/>
    <x v="0"/>
  </r>
  <r>
    <s v="H972"/>
    <n v="600311"/>
    <s v="0B18282                  PACKED"/>
    <n v="3020.1"/>
    <s v="KG"/>
    <n v="21730.6"/>
    <s v="USD"/>
    <n v="7.2"/>
    <s v="ZL04"/>
    <n v="1"/>
    <n v="3020.1"/>
    <x v="0"/>
  </r>
  <r>
    <s v="H972"/>
    <n v="600352"/>
    <s v="L033838                  PACKED"/>
    <n v="2904.7"/>
    <s v="KG"/>
    <n v="11952.84"/>
    <s v="USD"/>
    <n v="4.1100000000000003"/>
    <s v="ZL04"/>
    <n v="1"/>
    <n v="2904.7"/>
    <x v="0"/>
  </r>
  <r>
    <s v="H972"/>
    <n v="600412"/>
    <s v="L135757                  PACKED"/>
    <n v="2513.62"/>
    <s v="KG"/>
    <n v="12018.01"/>
    <s v="USD"/>
    <n v="4.78"/>
    <s v="ZL04"/>
    <n v="1"/>
    <n v="2513.62"/>
    <x v="0"/>
  </r>
  <r>
    <s v="H972"/>
    <n v="600445"/>
    <s v="B003232                  PACKED"/>
    <n v="12854.7"/>
    <s v="KG"/>
    <n v="83893.98"/>
    <s v="USD"/>
    <n v="6.53"/>
    <s v="ZL04"/>
    <n v="1"/>
    <n v="12854.7"/>
    <x v="0"/>
  </r>
  <r>
    <s v="H972"/>
    <n v="600476"/>
    <s v="B028686                  PACKED"/>
    <n v="10334.9"/>
    <s v="KG"/>
    <n v="114469.95"/>
    <s v="USD"/>
    <n v="11.08"/>
    <s v="ZL04"/>
    <n v="1"/>
    <n v="10334.9"/>
    <x v="0"/>
  </r>
  <r>
    <s v="H972"/>
    <n v="600528"/>
    <s v="C046060 PAO40            PACKED"/>
    <n v="3193.1"/>
    <s v="KG"/>
    <n v="19393.740000000002"/>
    <s v="USD"/>
    <n v="6.07"/>
    <s v="ZL04"/>
    <n v="1"/>
    <n v="3193.1"/>
    <x v="0"/>
  </r>
  <r>
    <s v="H972"/>
    <n v="600616"/>
    <s v="B103636                  PACKED"/>
    <n v="217.9"/>
    <s v="KG"/>
    <n v="1703.75"/>
    <s v="USD"/>
    <n v="7.82"/>
    <s v="ZL04"/>
    <n v="1"/>
    <n v="217.9"/>
    <x v="0"/>
  </r>
  <r>
    <s v="H972"/>
    <n v="600675"/>
    <s v="PRIOLUBE 3970            PACKED"/>
    <n v="40.549999999999997"/>
    <s v="KG"/>
    <n v="461.24"/>
    <s v="USD"/>
    <n v="11.37"/>
    <s v="ZL04"/>
    <n v="1"/>
    <n v="40.549999999999997"/>
    <x v="0"/>
  </r>
  <r>
    <s v="H972"/>
    <n v="600702"/>
    <s v="SARKOSYL O               PACKED"/>
    <n v="67.099999999999994"/>
    <s v="KG"/>
    <n v="1147.08"/>
    <s v="USD"/>
    <n v="17.100000000000001"/>
    <s v="ZL04"/>
    <n v="1"/>
    <n v="67.099999999999994"/>
    <x v="0"/>
  </r>
  <r>
    <s v="H972"/>
    <n v="600727"/>
    <s v="TPS 32                   PACKED"/>
    <n v="248.3"/>
    <s v="KG"/>
    <n v="1879.69"/>
    <s v="USD"/>
    <n v="7.57"/>
    <s v="ZL04"/>
    <n v="1"/>
    <n v="248.3"/>
    <x v="0"/>
  </r>
  <r>
    <s v="H972"/>
    <n v="600920"/>
    <s v="X115151 PAO4             BULK"/>
    <n v="33169.89"/>
    <s v="KG"/>
    <n v="85499.36"/>
    <s v="USD"/>
    <n v="2.58"/>
    <s v="ZL04"/>
    <n v="1"/>
    <n v="33169.89"/>
    <x v="0"/>
  </r>
  <r>
    <s v="H972"/>
    <n v="600958"/>
    <s v="0L30606                  BULK"/>
    <n v="61883.81"/>
    <s v="KG"/>
    <n v="115348.31"/>
    <s v="USD"/>
    <n v="1.86"/>
    <s v="ZL04"/>
    <n v="1"/>
    <n v="61883.81"/>
    <x v="0"/>
  </r>
  <r>
    <s v="H972"/>
    <n v="601021"/>
    <s v="B025959                  PACKED"/>
    <n v="535.20000000000005"/>
    <s v="KG"/>
    <n v="1996.85"/>
    <s v="USD"/>
    <n v="3.73"/>
    <s v="ZL04"/>
    <n v="1"/>
    <n v="535.20000000000005"/>
    <x v="0"/>
  </r>
  <r>
    <s v="H972"/>
    <n v="601222"/>
    <s v="X135151 PAO100           PACKED"/>
    <n v="7706.1580000000004"/>
    <s v="KG"/>
    <n v="50614.04"/>
    <s v="USD"/>
    <n v="6.57"/>
    <s v="ZL04"/>
    <n v="1"/>
    <n v="7706.1580000000004"/>
    <x v="0"/>
  </r>
  <r>
    <s v="H972"/>
    <n v="601620"/>
    <s v="B032525                  PACKED"/>
    <n v="10863.95"/>
    <s v="KG"/>
    <n v="64668.32"/>
    <s v="USD"/>
    <n v="5.95"/>
    <s v="ZL04"/>
    <n v="1"/>
    <n v="10863.95"/>
    <x v="0"/>
  </r>
  <r>
    <s v="H972"/>
    <n v="601691"/>
    <s v="X034747                  PACKED"/>
    <n v="413.4"/>
    <s v="KG"/>
    <n v="1187.23"/>
    <s v="USD"/>
    <n v="2.87"/>
    <s v="ZL04"/>
    <n v="1"/>
    <n v="413.4"/>
    <x v="0"/>
  </r>
  <r>
    <s v="H972"/>
    <n v="602098"/>
    <s v="B015151                  PACKED"/>
    <n v="369.3"/>
    <s v="KG"/>
    <n v="3203.6"/>
    <s v="USD"/>
    <n v="8.67"/>
    <s v="ZL04"/>
    <n v="1"/>
    <n v="369.3"/>
    <x v="0"/>
  </r>
  <r>
    <s v="H972"/>
    <n v="602101"/>
    <s v="B049090                  PACKED"/>
    <n v="593.1"/>
    <s v="KG"/>
    <n v="24617.87"/>
    <s v="USD"/>
    <n v="41.51"/>
    <s v="ZL04"/>
    <n v="1"/>
    <n v="593.1"/>
    <x v="0"/>
  </r>
  <r>
    <s v="H972"/>
    <n v="602233"/>
    <s v="0D79090                  PACKED"/>
    <n v="7508.58"/>
    <s v="KG"/>
    <n v="30909.22"/>
    <s v="USD"/>
    <n v="4.12"/>
    <s v="ZL04"/>
    <n v="1"/>
    <n v="7508.58"/>
    <x v="0"/>
  </r>
  <r>
    <s v="H972"/>
    <n v="602248"/>
    <s v="IRGANOX L 135            PACKED"/>
    <n v="745.17"/>
    <s v="KG"/>
    <n v="5373.36"/>
    <s v="USD"/>
    <n v="7.21"/>
    <s v="ZL04"/>
    <n v="1"/>
    <n v="745.17"/>
    <x v="0"/>
  </r>
  <r>
    <s v="H972"/>
    <n v="602355"/>
    <s v="0B96868                  PACKED"/>
    <n v="1346.3"/>
    <s v="KG"/>
    <n v="12631.78"/>
    <s v="USD"/>
    <n v="9.3800000000000008"/>
    <s v="ZL04"/>
    <n v="1"/>
    <n v="1346.3"/>
    <x v="0"/>
  </r>
  <r>
    <s v="H972"/>
    <n v="602457"/>
    <s v="0D79090                  BULK"/>
    <n v="16274"/>
    <s v="KG"/>
    <n v="59788.53"/>
    <s v="USD"/>
    <n v="3.67"/>
    <s v="ZL04"/>
    <n v="1"/>
    <n v="16274"/>
    <x v="0"/>
  </r>
  <r>
    <s v="H972"/>
    <n v="602987"/>
    <s v="BERYLANE 230             PACKED"/>
    <n v="3279.9"/>
    <s v="KG"/>
    <n v="5354.91"/>
    <s v="USD"/>
    <n v="1.63"/>
    <s v="ZL04"/>
    <n v="1"/>
    <n v="3279.9"/>
    <x v="0"/>
  </r>
  <r>
    <s v="H972"/>
    <n v="603045"/>
    <s v="ISOPAR L                 PACKED"/>
    <n v="1526.4"/>
    <s v="KG"/>
    <n v="2677.14"/>
    <s v="USD"/>
    <n v="1.75"/>
    <s v="ZL04"/>
    <n v="1"/>
    <n v="1526.4"/>
    <x v="0"/>
  </r>
  <r>
    <s v="H972"/>
    <n v="603080"/>
    <s v="B020707                  PACKED"/>
    <n v="5235.8999999999996"/>
    <s v="KG"/>
    <n v="10308.129999999999"/>
    <s v="USD"/>
    <n v="1.97"/>
    <s v="ZL04"/>
    <n v="1"/>
    <n v="5235.8999999999996"/>
    <x v="0"/>
  </r>
  <r>
    <s v="H972"/>
    <n v="603157"/>
    <s v="B020707                  BULK"/>
    <n v="41524.9"/>
    <s v="KG"/>
    <n v="71752.19"/>
    <s v="USD"/>
    <n v="1.73"/>
    <s v="ZL04"/>
    <n v="1"/>
    <n v="41524.9"/>
    <x v="0"/>
  </r>
  <r>
    <s v="H972"/>
    <n v="603159"/>
    <s v="D127272                  PACKED"/>
    <n v="146.4"/>
    <s v="KG"/>
    <n v="1132.69"/>
    <s v="USD"/>
    <n v="7.74"/>
    <s v="ZL04"/>
    <n v="1"/>
    <n v="146.4"/>
    <x v="0"/>
  </r>
  <r>
    <s v="H972"/>
    <n v="603340"/>
    <s v="D101414                  PACKED"/>
    <n v="3920.3"/>
    <s v="KG"/>
    <n v="28961.41"/>
    <s v="USD"/>
    <n v="7.39"/>
    <s v="ZL04"/>
    <n v="1"/>
    <n v="3920.3"/>
    <x v="0"/>
  </r>
  <r>
    <s v="H972"/>
    <n v="603405"/>
    <s v="EMBREAK 2W6975           PACKED"/>
    <n v="199.392"/>
    <s v="KG"/>
    <n v="4360.8900000000003"/>
    <s v="USD"/>
    <n v="21.87"/>
    <s v="ZL04"/>
    <n v="1"/>
    <n v="199.392"/>
    <x v="0"/>
  </r>
  <r>
    <s v="H972"/>
    <n v="603722"/>
    <s v="C104040                  PACKED"/>
    <n v="4905.37"/>
    <s v="KG"/>
    <n v="54438.5"/>
    <s v="USD"/>
    <n v="11.1"/>
    <s v="ZL04"/>
    <n v="1"/>
    <n v="4905.37"/>
    <x v="0"/>
  </r>
  <r>
    <s v="H972"/>
    <n v="605371"/>
    <s v="C046060 PAO40            BULK"/>
    <n v="25836.63"/>
    <s v="KG"/>
    <n v="112505.32"/>
    <s v="USD"/>
    <n v="4.3499999999999996"/>
    <s v="ZL04"/>
    <n v="1"/>
    <n v="25836.63"/>
    <x v="0"/>
  </r>
  <r>
    <s v="H972"/>
    <n v="606228"/>
    <s v="PIB MW 1300              PACKED     G"/>
    <n v="6794.34"/>
    <s v="KG"/>
    <n v="14885.77"/>
    <s v="USD"/>
    <n v="2.19"/>
    <s v="ZL04"/>
    <n v="1"/>
    <n v="6794.34"/>
    <x v="0"/>
  </r>
  <r>
    <s v="H972"/>
    <n v="606790"/>
    <s v="B120505                  PACKED"/>
    <n v="1561.8"/>
    <s v="KG"/>
    <n v="27107.73"/>
    <s v="USD"/>
    <n v="17.36"/>
    <s v="ZL04"/>
    <n v="1"/>
    <n v="1561.8"/>
    <x v="0"/>
  </r>
  <r>
    <s v="H972"/>
    <n v="606880"/>
    <s v="CALCINATE OR             PACKED"/>
    <n v="219.6"/>
    <s v="KG"/>
    <n v="1726.66"/>
    <s v="USD"/>
    <n v="7.86"/>
    <s v="ZL04"/>
    <n v="1"/>
    <n v="219.6"/>
    <x v="0"/>
  </r>
  <r>
    <s v="H972"/>
    <n v="608521"/>
    <s v="A106969                  PACKED"/>
    <n v="2035"/>
    <s v="KG"/>
    <n v="10542.16"/>
    <s v="USD"/>
    <n v="5.18"/>
    <s v="ZL04"/>
    <n v="1"/>
    <n v="2035"/>
    <x v="0"/>
  </r>
  <r>
    <s v="H972"/>
    <n v="608991"/>
    <s v="D101616                  PACKED"/>
    <n v="247.2"/>
    <s v="KG"/>
    <n v="1730.85"/>
    <s v="USD"/>
    <n v="7"/>
    <s v="ZL04"/>
    <n v="1"/>
    <n v="247.2"/>
    <x v="0"/>
  </r>
  <r>
    <s v="H972"/>
    <n v="609101"/>
    <s v="B102323                  PACKED"/>
    <n v="203.7"/>
    <s v="KG"/>
    <n v="2162.34"/>
    <s v="USD"/>
    <n v="10.62"/>
    <s v="ZL04"/>
    <n v="1"/>
    <n v="203.7"/>
    <x v="0"/>
  </r>
  <r>
    <s v="H972"/>
    <n v="609374"/>
    <s v="B112121                  PACKED"/>
    <n v="16.399999999999999"/>
    <s v="KG"/>
    <n v="99.75"/>
    <s v="USD"/>
    <n v="6.08"/>
    <s v="ZL04"/>
    <n v="1"/>
    <n v="16.399999999999999"/>
    <x v="0"/>
  </r>
  <r>
    <s v="H972"/>
    <n v="609771"/>
    <s v="X104949                  PACKED"/>
    <n v="4518.3649999999998"/>
    <s v="KG"/>
    <n v="17632.330000000002"/>
    <s v="USD"/>
    <n v="3.9"/>
    <s v="ZL04"/>
    <n v="1"/>
    <n v="4518.3649999999998"/>
    <x v="0"/>
  </r>
  <r>
    <s v="H972"/>
    <n v="610284"/>
    <s v="IRGALUBE 349             PACKC50"/>
    <n v="57"/>
    <s v="KG"/>
    <n v="1574.26"/>
    <s v="USD"/>
    <n v="27.62"/>
    <s v="ZL04"/>
    <n v="1"/>
    <n v="57"/>
    <x v="0"/>
  </r>
  <r>
    <s v="H972"/>
    <n v="610646"/>
    <s v="MAR489S                  BULK"/>
    <n v="30133"/>
    <s v="KG"/>
    <n v="275194.33"/>
    <s v="USD"/>
    <n v="9.1300000000000008"/>
    <s v="ZL04"/>
    <n v="1"/>
    <n v="30133"/>
    <x v="1"/>
  </r>
  <r>
    <s v="H972"/>
    <n v="610656"/>
    <s v="0B20909                  PACKED"/>
    <n v="5558.7"/>
    <s v="KG"/>
    <n v="52677.1"/>
    <s v="USD"/>
    <n v="9.48"/>
    <s v="ZL04"/>
    <n v="1"/>
    <n v="5558.7"/>
    <x v="0"/>
  </r>
  <r>
    <s v="H972"/>
    <n v="610698"/>
    <s v="L104242                  PACKED"/>
    <n v="7839.75"/>
    <s v="KG"/>
    <n v="43768.7"/>
    <s v="USD"/>
    <n v="5.58"/>
    <s v="ZL04"/>
    <n v="1"/>
    <n v="7839.75"/>
    <x v="0"/>
  </r>
  <r>
    <s v="H972"/>
    <n v="610712"/>
    <s v="C111616                  PACKED"/>
    <n v="284.8"/>
    <s v="KG"/>
    <n v="1898.99"/>
    <s v="USD"/>
    <n v="6.67"/>
    <s v="ZL04"/>
    <n v="1"/>
    <n v="284.8"/>
    <x v="0"/>
  </r>
  <r>
    <s v="H972"/>
    <n v="610726"/>
    <s v="X107070                  PACKED"/>
    <n v="17594.900000000001"/>
    <s v="KG"/>
    <n v="131139.16"/>
    <s v="USD"/>
    <n v="7.45"/>
    <s v="ZL04"/>
    <n v="1"/>
    <n v="17594.900000000001"/>
    <x v="1"/>
  </r>
  <r>
    <s v="H972"/>
    <n v="610851"/>
    <s v="D114646                  PACKED"/>
    <n v="2.6"/>
    <s v="KG"/>
    <n v="18.54"/>
    <s v="USD"/>
    <n v="7.13"/>
    <s v="ZL04"/>
    <n v="1"/>
    <n v="2.6"/>
    <x v="0"/>
  </r>
  <r>
    <s v="H972"/>
    <n v="610875"/>
    <s v="L104444                  PACKED"/>
    <n v="1394.4749999999999"/>
    <s v="KG"/>
    <n v="8565.2000000000007"/>
    <s v="USD"/>
    <n v="6.14"/>
    <s v="ZL04"/>
    <n v="1"/>
    <n v="1394.4749999999999"/>
    <x v="0"/>
  </r>
  <r>
    <s v="H972"/>
    <n v="610971"/>
    <s v="B128383                  BULK"/>
    <n v="38697.839999999997"/>
    <s v="KG"/>
    <n v="139863.29999999999"/>
    <s v="USD"/>
    <n v="3.61"/>
    <s v="ZL04"/>
    <n v="1"/>
    <n v="38697.839999999997"/>
    <x v="0"/>
  </r>
  <r>
    <s v="H972"/>
    <n v="611002"/>
    <s v="D115353                  PACKED"/>
    <n v="423.2"/>
    <s v="KG"/>
    <n v="2354.9299999999998"/>
    <s v="USD"/>
    <n v="5.56"/>
    <s v="ZL04"/>
    <n v="1"/>
    <n v="423.2"/>
    <x v="0"/>
  </r>
  <r>
    <s v="H972"/>
    <n v="611071"/>
    <s v="D115454                  PACKED"/>
    <n v="2133.1999999999998"/>
    <s v="KG"/>
    <n v="7032.94"/>
    <s v="USD"/>
    <n v="3.3"/>
    <s v="ZL04"/>
    <n v="1"/>
    <n v="2133.1999999999998"/>
    <x v="0"/>
  </r>
  <r>
    <s v="H972"/>
    <n v="611075"/>
    <s v="X025252                  PACKED"/>
    <n v="567"/>
    <s v="KG"/>
    <n v="1790.78"/>
    <s v="USD"/>
    <n v="3.16"/>
    <s v="ZL04"/>
    <n v="1"/>
    <n v="567"/>
    <x v="0"/>
  </r>
  <r>
    <s v="H972"/>
    <n v="611169"/>
    <s v="CHLORINATED PARAFF.52    PACKED"/>
    <n v="200.3"/>
    <s v="KG"/>
    <n v="476.72"/>
    <s v="USD"/>
    <n v="2.38"/>
    <s v="ZL04"/>
    <n v="1"/>
    <n v="200.3"/>
    <x v="0"/>
  </r>
  <r>
    <s v="H972"/>
    <n v="611413"/>
    <s v="STRAWBERRY P56V538       PACKED"/>
    <n v="698.65"/>
    <s v="KG"/>
    <n v="15685.53"/>
    <s v="USD"/>
    <n v="22.45"/>
    <s v="ZL04"/>
    <n v="1"/>
    <n v="698.65"/>
    <x v="0"/>
  </r>
  <r>
    <s v="H972"/>
    <n v="611435"/>
    <s v="D117373                  PACKED"/>
    <n v="131.9"/>
    <s v="KG"/>
    <n v="676.91"/>
    <s v="USD"/>
    <n v="5.13"/>
    <s v="ZL04"/>
    <n v="1"/>
    <n v="131.9"/>
    <x v="0"/>
  </r>
  <r>
    <s v="H972"/>
    <n v="611760"/>
    <s v="D119090                  PACKED"/>
    <n v="5137.7"/>
    <s v="KG"/>
    <n v="34175.919999999998"/>
    <s v="USD"/>
    <n v="6.65"/>
    <s v="ZL04"/>
    <n v="1"/>
    <n v="5137.7"/>
    <x v="0"/>
  </r>
  <r>
    <s v="H972"/>
    <n v="611941"/>
    <s v="A114747                  BULK"/>
    <n v="21909"/>
    <s v="KG"/>
    <n v="76046.14"/>
    <s v="USD"/>
    <n v="3.47"/>
    <s v="ZL04"/>
    <n v="1"/>
    <n v="21909"/>
    <x v="0"/>
  </r>
  <r>
    <s v="H972"/>
    <n v="612027"/>
    <s v="D113434                  PACKED"/>
    <n v="5551.25"/>
    <s v="KG"/>
    <n v="26049.55"/>
    <s v="USD"/>
    <n v="4.6900000000000004"/>
    <s v="ZL04"/>
    <n v="1"/>
    <n v="5551.25"/>
    <x v="0"/>
  </r>
  <r>
    <s v="H972"/>
    <n v="612119"/>
    <s v="X124141                  PACKED"/>
    <n v="1338.1"/>
    <s v="KG"/>
    <n v="23796.53"/>
    <s v="USD"/>
    <n v="17.78"/>
    <s v="ZL04"/>
    <n v="1"/>
    <n v="1338.1"/>
    <x v="0"/>
  </r>
  <r>
    <s v="H972"/>
    <n v="612134"/>
    <s v="B133333                  PACKED"/>
    <n v="1031.0999999999999"/>
    <s v="KG"/>
    <n v="7243.19"/>
    <s v="USD"/>
    <n v="7.02"/>
    <s v="ZL04"/>
    <n v="1"/>
    <n v="1031.0999999999999"/>
    <x v="0"/>
  </r>
  <r>
    <s v="H972"/>
    <n v="612194"/>
    <s v="UNISOL LIQ.BLUE AHF      PACKC19"/>
    <n v="16.45"/>
    <s v="KG"/>
    <n v="461.44"/>
    <s v="USD"/>
    <n v="28.05"/>
    <s v="ZL04"/>
    <n v="1"/>
    <n v="16.45"/>
    <x v="0"/>
  </r>
  <r>
    <s v="H972"/>
    <n v="612202"/>
    <s v="D120707                  PACKED"/>
    <n v="6548.9"/>
    <s v="KG"/>
    <n v="50735.68"/>
    <s v="USD"/>
    <n v="7.75"/>
    <s v="ZL04"/>
    <n v="1"/>
    <n v="6548.9"/>
    <x v="0"/>
  </r>
  <r>
    <s v="H972"/>
    <n v="612240"/>
    <s v="C118484                  PACKED"/>
    <n v="9475.7000000000007"/>
    <s v="KG"/>
    <n v="56643.76"/>
    <s v="USD"/>
    <n v="5.98"/>
    <s v="ZL04"/>
    <n v="1"/>
    <n v="9475.7000000000007"/>
    <x v="0"/>
  </r>
  <r>
    <s v="H972"/>
    <n v="612257"/>
    <s v="L104848                  BULK"/>
    <n v="19376"/>
    <s v="KG"/>
    <n v="155061.70000000001"/>
    <s v="USD"/>
    <n v="8"/>
    <s v="ZL04"/>
    <n v="1"/>
    <n v="19376"/>
    <x v="0"/>
  </r>
  <r>
    <s v="H972"/>
    <n v="612259"/>
    <s v="ADDITIN RC 3680          PACKED"/>
    <n v="268.33"/>
    <s v="KG"/>
    <n v="4448.37"/>
    <s v="USD"/>
    <n v="16.579999999999998"/>
    <s v="ZL04"/>
    <n v="1"/>
    <n v="268.33"/>
    <x v="0"/>
  </r>
  <r>
    <s v="H972"/>
    <n v="612626"/>
    <s v="C120000                  PACKED"/>
    <n v="7515.1"/>
    <s v="KG"/>
    <n v="62568.34"/>
    <s v="USD"/>
    <n v="8.33"/>
    <s v="ZL04"/>
    <n v="1"/>
    <n v="7515.1"/>
    <x v="0"/>
  </r>
  <r>
    <s v="H972"/>
    <n v="612647"/>
    <s v="UNISOL LIQUID RED BHF    PACKC19"/>
    <n v="173.1"/>
    <s v="KG"/>
    <n v="3376.06"/>
    <s v="USD"/>
    <n v="19.5"/>
    <s v="ZL04"/>
    <n v="1"/>
    <n v="173.1"/>
    <x v="0"/>
  </r>
  <r>
    <s v="H972"/>
    <n v="612664"/>
    <s v="D122727                  PACKED"/>
    <n v="125.5"/>
    <s v="KG"/>
    <n v="691.02"/>
    <s v="USD"/>
    <n v="5.51"/>
    <s v="ZL04"/>
    <n v="1"/>
    <n v="125.5"/>
    <x v="0"/>
  </r>
  <r>
    <s v="H972"/>
    <n v="612673"/>
    <s v="C120101                  PACKED"/>
    <n v="93.8"/>
    <s v="KG"/>
    <n v="819.22"/>
    <s v="USD"/>
    <n v="8.73"/>
    <s v="ZL04"/>
    <n v="1"/>
    <n v="93.8"/>
    <x v="0"/>
  </r>
  <r>
    <s v="H972"/>
    <n v="612674"/>
    <s v="C120202                  PACKED"/>
    <n v="1891.6"/>
    <s v="KG"/>
    <n v="13533.4"/>
    <s v="USD"/>
    <n v="7.15"/>
    <s v="ZL04"/>
    <n v="1"/>
    <n v="1891.6"/>
    <x v="0"/>
  </r>
  <r>
    <s v="H972"/>
    <n v="612900"/>
    <s v="D122929                  PACKED"/>
    <n v="9155.2999999999993"/>
    <s v="KG"/>
    <n v="81318.59"/>
    <s v="USD"/>
    <n v="8.8800000000000008"/>
    <s v="ZL04"/>
    <n v="1"/>
    <n v="9155.2999999999993"/>
    <x v="0"/>
  </r>
  <r>
    <s v="H972"/>
    <n v="613012"/>
    <s v="L107777                  PACKED"/>
    <n v="3245.6"/>
    <s v="KG"/>
    <n v="16992.830000000002"/>
    <s v="USD"/>
    <n v="5.24"/>
    <s v="ZL04"/>
    <n v="1"/>
    <n v="3245.6"/>
    <x v="0"/>
  </r>
  <r>
    <s v="H972"/>
    <n v="613015"/>
    <s v="A119898                  BULK"/>
    <n v="56384.95"/>
    <s v="KG"/>
    <n v="198136.8"/>
    <s v="USD"/>
    <n v="3.51"/>
    <s v="ZL04"/>
    <n v="1"/>
    <n v="56384.95"/>
    <x v="0"/>
  </r>
  <r>
    <s v="H972"/>
    <n v="613022"/>
    <s v="L107878                  PACKED"/>
    <n v="6524.2"/>
    <s v="KG"/>
    <n v="29878.35"/>
    <s v="USD"/>
    <n v="4.58"/>
    <s v="ZL04"/>
    <n v="1"/>
    <n v="6524.2"/>
    <x v="0"/>
  </r>
  <r>
    <s v="H972"/>
    <n v="613330"/>
    <s v="A122323                  PACKED"/>
    <n v="11567.6"/>
    <s v="KG"/>
    <n v="41192.86"/>
    <s v="USD"/>
    <n v="3.56"/>
    <s v="ZL04"/>
    <n v="1"/>
    <n v="11567.6"/>
    <x v="0"/>
  </r>
  <r>
    <s v="H972"/>
    <n v="613452"/>
    <s v="MAR427R                  PACKED"/>
    <n v="4751.49"/>
    <s v="KG"/>
    <n v="40634.04"/>
    <s v="USD"/>
    <n v="8.5500000000000007"/>
    <s v="ZL04"/>
    <n v="1"/>
    <n v="4751.49"/>
    <x v="1"/>
  </r>
  <r>
    <s v="H972"/>
    <n v="613602"/>
    <s v="D125050                  PACKED"/>
    <n v="2519.6"/>
    <s v="KG"/>
    <n v="10510.58"/>
    <s v="USD"/>
    <n v="4.17"/>
    <s v="ZL04"/>
    <n v="1"/>
    <n v="2519.6"/>
    <x v="0"/>
  </r>
  <r>
    <s v="H972"/>
    <n v="613619"/>
    <s v="A123030                  PACKED"/>
    <n v="2952.7"/>
    <s v="KG"/>
    <n v="17992.37"/>
    <s v="USD"/>
    <n v="6.09"/>
    <s v="ZL04"/>
    <n v="1"/>
    <n v="2952.7"/>
    <x v="0"/>
  </r>
  <r>
    <s v="H972"/>
    <n v="613645"/>
    <s v="A124040                  PACKED"/>
    <n v="4801.3"/>
    <s v="KG"/>
    <n v="24587.46"/>
    <s v="USD"/>
    <n v="5.12"/>
    <s v="ZL04"/>
    <n v="1"/>
    <n v="4801.3"/>
    <x v="0"/>
  </r>
  <r>
    <s v="H972"/>
    <n v="613683"/>
    <s v="UNISOL LIQ. GREEN 2 BHF  PACKC19"/>
    <n v="3.0390000000000001"/>
    <s v="KG"/>
    <n v="84.39"/>
    <s v="USD"/>
    <n v="27.77"/>
    <s v="ZL04"/>
    <n v="1"/>
    <n v="3.0390000000000001"/>
    <x v="0"/>
  </r>
  <r>
    <s v="H972"/>
    <n v="613799"/>
    <s v="UNIGLOW 2292 HF          PACKC19"/>
    <n v="19.88"/>
    <s v="KG"/>
    <n v="1178.6600000000001"/>
    <s v="USD"/>
    <n v="59.29"/>
    <s v="ZL04"/>
    <n v="1"/>
    <n v="19.88"/>
    <x v="0"/>
  </r>
  <r>
    <s v="H972"/>
    <n v="613844"/>
    <s v="A125555 (MPAO 150)       PACKED"/>
    <n v="7612.24"/>
    <s v="KG"/>
    <n v="34579.11"/>
    <s v="USD"/>
    <n v="4.54"/>
    <s v="ZL04"/>
    <n v="1"/>
    <n v="7612.24"/>
    <x v="0"/>
  </r>
  <r>
    <s v="H972"/>
    <n v="613901"/>
    <s v="B157878                  PACKED"/>
    <n v="4050.7"/>
    <s v="KG"/>
    <n v="43658.1"/>
    <s v="USD"/>
    <n v="10.78"/>
    <s v="ZL04"/>
    <n v="1"/>
    <n v="4050.7"/>
    <x v="0"/>
  </r>
  <r>
    <s v="H972"/>
    <n v="613992"/>
    <s v="A126868                  BULK"/>
    <n v="57575.81"/>
    <s v="KG"/>
    <n v="83709.67"/>
    <s v="USD"/>
    <n v="1.45"/>
    <s v="ZL04"/>
    <n v="1"/>
    <n v="57575.81"/>
    <x v="0"/>
  </r>
  <r>
    <s v="H972"/>
    <n v="614017"/>
    <s v="RBD PALM OLEIN IV 60     PACKED"/>
    <n v="53.6"/>
    <s v="KG"/>
    <n v="83.26"/>
    <s v="USD"/>
    <n v="1.55"/>
    <s v="ZL04"/>
    <n v="1"/>
    <n v="53.6"/>
    <x v="0"/>
  </r>
  <r>
    <s v="H972"/>
    <n v="614022"/>
    <s v="A127070                  PACKED"/>
    <n v="18242.8"/>
    <s v="KG"/>
    <n v="95373.34"/>
    <s v="USD"/>
    <n v="5.23"/>
    <s v="ZL04"/>
    <n v="1"/>
    <n v="18242.8"/>
    <x v="1"/>
  </r>
  <r>
    <s v="H972"/>
    <n v="614036"/>
    <s v="X138484 (MPAO 100)       PACKED"/>
    <n v="10242.81"/>
    <s v="KG"/>
    <n v="47084.32"/>
    <s v="USD"/>
    <n v="4.5999999999999996"/>
    <s v="ZL04"/>
    <n v="1"/>
    <n v="10242.81"/>
    <x v="0"/>
  </r>
  <r>
    <s v="H972"/>
    <n v="614064"/>
    <s v="D128181                  PACKED"/>
    <n v="2041.6"/>
    <s v="KG"/>
    <n v="12184.86"/>
    <s v="USD"/>
    <n v="5.97"/>
    <s v="ZL04"/>
    <n v="1"/>
    <n v="2041.6"/>
    <x v="0"/>
  </r>
  <r>
    <s v="H972"/>
    <n v="614130"/>
    <s v="B148585                  PACKED"/>
    <n v="764.15"/>
    <s v="KG"/>
    <n v="7632.04"/>
    <s v="USD"/>
    <n v="9.99"/>
    <s v="ZL04"/>
    <n v="1"/>
    <n v="764.15"/>
    <x v="0"/>
  </r>
  <r>
    <s v="H972"/>
    <n v="614145"/>
    <s v="C124444                  PACKED"/>
    <n v="404.67399999999998"/>
    <s v="KG"/>
    <n v="6377.31"/>
    <s v="USD"/>
    <n v="15.76"/>
    <s v="ZL04"/>
    <n v="1"/>
    <n v="404.67399999999998"/>
    <x v="0"/>
  </r>
  <r>
    <s v="H972"/>
    <n v="614146"/>
    <s v="A127979                  PACKED"/>
    <n v="3546.64"/>
    <s v="KG"/>
    <n v="17467.2"/>
    <s v="USD"/>
    <n v="4.92"/>
    <s v="ZL04"/>
    <n v="1"/>
    <n v="3546.64"/>
    <x v="0"/>
  </r>
  <r>
    <s v="H972"/>
    <n v="614165"/>
    <s v="B148787                  PACKED"/>
    <n v="8804.4"/>
    <s v="KG"/>
    <n v="49408.53"/>
    <s v="USD"/>
    <n v="5.61"/>
    <s v="ZL04"/>
    <n v="1"/>
    <n v="8804.4"/>
    <x v="0"/>
  </r>
  <r>
    <s v="H972"/>
    <n v="614192"/>
    <s v="B148989                  PACKED"/>
    <n v="5512.5"/>
    <s v="KG"/>
    <n v="22088.62"/>
    <s v="USD"/>
    <n v="4.01"/>
    <s v="ZL04"/>
    <n v="1"/>
    <n v="5512.5"/>
    <x v="0"/>
  </r>
  <r>
    <s v="H972"/>
    <n v="614217"/>
    <s v="C124848                  PACKED"/>
    <n v="3906.9"/>
    <s v="KG"/>
    <n v="32657.42"/>
    <s v="USD"/>
    <n v="8.36"/>
    <s v="ZL04"/>
    <n v="1"/>
    <n v="3906.9"/>
    <x v="0"/>
  </r>
  <r>
    <s v="H972"/>
    <n v="614296"/>
    <s v="X142626                  PACKED"/>
    <n v="4392"/>
    <s v="KG"/>
    <n v="22532.16"/>
    <s v="USD"/>
    <n v="5.13"/>
    <s v="ZL04"/>
    <n v="1"/>
    <n v="4392"/>
    <x v="0"/>
  </r>
  <r>
    <s v="H972"/>
    <n v="614338"/>
    <s v="B150000                  PACKED"/>
    <n v="86.3"/>
    <s v="KG"/>
    <n v="1724.95"/>
    <s v="USD"/>
    <n v="19.989999999999998"/>
    <s v="ZL04"/>
    <n v="1"/>
    <n v="86.3"/>
    <x v="0"/>
  </r>
  <r>
    <s v="H972"/>
    <n v="614349"/>
    <s v="X143030                  PACKED"/>
    <n v="160.80000000000001"/>
    <s v="KG"/>
    <n v="951.5"/>
    <s v="USD"/>
    <n v="5.92"/>
    <s v="ZL04"/>
    <n v="1"/>
    <n v="160.80000000000001"/>
    <x v="0"/>
  </r>
  <r>
    <s v="H972"/>
    <n v="614383"/>
    <s v="C125757                  PACKED"/>
    <n v="229.2"/>
    <s v="KG"/>
    <n v="1266.01"/>
    <s v="USD"/>
    <n v="5.52"/>
    <s v="ZL04"/>
    <n v="1"/>
    <n v="229.2"/>
    <x v="0"/>
  </r>
  <r>
    <s v="H972"/>
    <n v="614392"/>
    <s v="C125959                  PACKED"/>
    <n v="2790.55"/>
    <s v="KG"/>
    <n v="17077.95"/>
    <s v="USD"/>
    <n v="6.12"/>
    <s v="ZL04"/>
    <n v="1"/>
    <n v="2790.55"/>
    <x v="0"/>
  </r>
  <r>
    <s v="H972"/>
    <n v="614394"/>
    <s v="D129797                  PACKED"/>
    <n v="2549.3000000000002"/>
    <s v="KG"/>
    <n v="15341.39"/>
    <s v="USD"/>
    <n v="6.02"/>
    <s v="ZL04"/>
    <n v="1"/>
    <n v="2549.3000000000002"/>
    <x v="0"/>
  </r>
  <r>
    <s v="H972"/>
    <n v="614422"/>
    <s v="B150202                  PACKED"/>
    <n v="2532.3000000000002"/>
    <s v="KG"/>
    <n v="10508.86"/>
    <s v="USD"/>
    <n v="4.1500000000000004"/>
    <s v="ZL04"/>
    <n v="1"/>
    <n v="2532.3000000000002"/>
    <x v="0"/>
  </r>
  <r>
    <s v="H972"/>
    <n v="614424"/>
    <s v="C125252                  BULK"/>
    <n v="50907.74"/>
    <s v="KG"/>
    <n v="160713.57999999999"/>
    <s v="USD"/>
    <n v="3.16"/>
    <s v="ZL04"/>
    <n v="1"/>
    <n v="50907.74"/>
    <x v="0"/>
  </r>
  <r>
    <s v="H972"/>
    <n v="614429"/>
    <s v="C126262                  PACKED"/>
    <n v="13252.2"/>
    <s v="KG"/>
    <n v="56295.83"/>
    <s v="USD"/>
    <n v="4.25"/>
    <s v="ZL04"/>
    <n v="1"/>
    <n v="13252.2"/>
    <x v="0"/>
  </r>
  <r>
    <s v="H972"/>
    <n v="614431"/>
    <s v="B150505                  PACKED"/>
    <n v="3554.19"/>
    <s v="KG"/>
    <n v="21884.16"/>
    <s v="USD"/>
    <n v="6.16"/>
    <s v="ZL04"/>
    <n v="1"/>
    <n v="3554.19"/>
    <x v="0"/>
  </r>
  <r>
    <s v="H972"/>
    <n v="614479"/>
    <s v="A129191                  PACKED"/>
    <n v="2237.4"/>
    <s v="KG"/>
    <n v="9509.18"/>
    <s v="USD"/>
    <n v="4.25"/>
    <s v="ZL04"/>
    <n v="1"/>
    <n v="2237.4"/>
    <x v="0"/>
  </r>
  <r>
    <s v="H972"/>
    <n v="614487"/>
    <s v="C126767                  PACKED"/>
    <n v="451.22500000000002"/>
    <s v="KG"/>
    <n v="4091.97"/>
    <s v="USD"/>
    <n v="9.07"/>
    <s v="ZL04"/>
    <n v="1"/>
    <n v="451.22500000000002"/>
    <x v="0"/>
  </r>
  <r>
    <s v="H972"/>
    <n v="614527"/>
    <s v="TALUMAX B                BULK"/>
    <n v="788114"/>
    <s v="KG"/>
    <n v="3368399.22"/>
    <s v="USD"/>
    <n v="4.2699999999999996"/>
    <s v="ZL04"/>
    <n v="1"/>
    <n v="788114"/>
    <x v="1"/>
  </r>
  <r>
    <s v="H972"/>
    <n v="614542"/>
    <s v="B151212                  PACKED"/>
    <n v="3426"/>
    <s v="KG"/>
    <n v="14250.67"/>
    <s v="USD"/>
    <n v="4.16"/>
    <s v="ZL04"/>
    <n v="1"/>
    <n v="3426"/>
    <x v="0"/>
  </r>
  <r>
    <s v="H972"/>
    <n v="614543"/>
    <s v="B151313                  PACKED"/>
    <n v="8207.4"/>
    <s v="KG"/>
    <n v="35370.14"/>
    <s v="USD"/>
    <n v="4.3099999999999996"/>
    <s v="ZL04"/>
    <n v="1"/>
    <n v="8207.4"/>
    <x v="0"/>
  </r>
  <r>
    <s v="H972"/>
    <n v="614551"/>
    <s v="D130000                  PACKED"/>
    <n v="1637.8"/>
    <s v="KG"/>
    <n v="8249.7099999999991"/>
    <s v="USD"/>
    <n v="5.04"/>
    <s v="ZL04"/>
    <n v="1"/>
    <n v="1637.8"/>
    <x v="0"/>
  </r>
  <r>
    <s v="H972"/>
    <n v="614565"/>
    <s v="B151515                  PACKED"/>
    <n v="117.2"/>
    <s v="KG"/>
    <n v="1160.58"/>
    <s v="USD"/>
    <n v="9.9"/>
    <s v="ZL04"/>
    <n v="1"/>
    <n v="117.2"/>
    <x v="0"/>
  </r>
  <r>
    <s v="H972"/>
    <n v="614573"/>
    <s v="A129494                  BULK"/>
    <n v="47503.12"/>
    <s v="KG"/>
    <n v="64442.67"/>
    <s v="USD"/>
    <n v="1.36"/>
    <s v="ZL04"/>
    <n v="1"/>
    <n v="47503.12"/>
    <x v="0"/>
  </r>
  <r>
    <s v="H972"/>
    <n v="614582"/>
    <s v="D130202                  PACKED"/>
    <n v="1057.3"/>
    <s v="KG"/>
    <n v="8843.65"/>
    <s v="USD"/>
    <n v="8.36"/>
    <s v="ZL04"/>
    <n v="1"/>
    <n v="1057.3"/>
    <x v="0"/>
  </r>
  <r>
    <s v="H972"/>
    <n v="614593"/>
    <s v="A130000                  PACKED"/>
    <n v="2147"/>
    <s v="KG"/>
    <n v="13830.99"/>
    <s v="USD"/>
    <n v="6.44"/>
    <s v="ZL04"/>
    <n v="1"/>
    <n v="2147"/>
    <x v="0"/>
  </r>
  <r>
    <s v="H972"/>
    <n v="614607"/>
    <s v="MAR363P                  BULK"/>
    <n v="843289"/>
    <s v="KG"/>
    <n v="4205555.09"/>
    <s v="USD"/>
    <n v="4.99"/>
    <s v="ZL04"/>
    <n v="1"/>
    <n v="843289"/>
    <x v="1"/>
  </r>
  <r>
    <s v="H972"/>
    <n v="614615"/>
    <s v="A130101                  PACKED"/>
    <n v="382.3"/>
    <s v="KG"/>
    <n v="2261.91"/>
    <s v="USD"/>
    <n v="5.92"/>
    <s v="ZL04"/>
    <n v="1"/>
    <n v="382.3"/>
    <x v="0"/>
  </r>
  <r>
    <s v="H972"/>
    <n v="614674"/>
    <s v="A129090                  BULK"/>
    <n v="42580.29"/>
    <s v="KG"/>
    <n v="154239.28"/>
    <s v="USD"/>
    <n v="3.62"/>
    <s v="ZL04"/>
    <n v="1"/>
    <n v="42580.29"/>
    <x v="0"/>
  </r>
  <r>
    <s v="H972"/>
    <n v="614678"/>
    <s v="BLUESIL FLD 47V12500     PACKED"/>
    <n v="171.38"/>
    <s v="KG"/>
    <n v="1575.09"/>
    <s v="USD"/>
    <n v="9.19"/>
    <s v="ZL04"/>
    <n v="1"/>
    <n v="171.38"/>
    <x v="0"/>
  </r>
  <r>
    <s v="H972"/>
    <n v="614689"/>
    <s v="C127171                  PACKED"/>
    <n v="2395.5"/>
    <s v="KG"/>
    <n v="19689.57"/>
    <s v="USD"/>
    <n v="8.2200000000000006"/>
    <s v="ZL04"/>
    <n v="1"/>
    <n v="2395.5"/>
    <x v="0"/>
  </r>
  <r>
    <s v="H972"/>
    <n v="614789"/>
    <s v="B148989                  BULK"/>
    <n v="40"/>
    <s v="KG"/>
    <n v="150.57"/>
    <s v="USD"/>
    <n v="3.76"/>
    <s v="ZL04"/>
    <n v="1"/>
    <n v="40"/>
    <x v="0"/>
  </r>
  <r>
    <s v="H972"/>
    <n v="614822"/>
    <s v="POLARTECH 7015           PACKED"/>
    <n v="5678.6"/>
    <s v="KG"/>
    <n v="19795.21"/>
    <s v="USD"/>
    <n v="3.49"/>
    <s v="ZL04"/>
    <n v="1"/>
    <n v="5678.6"/>
    <x v="0"/>
  </r>
  <r>
    <s v="H972"/>
    <n v="614832"/>
    <s v="B146262                  BULK"/>
    <n v="40281.660000000003"/>
    <s v="KG"/>
    <n v="215332.76"/>
    <s v="USD"/>
    <n v="5.35"/>
    <s v="ZL04"/>
    <n v="1"/>
    <n v="40281.660000000003"/>
    <x v="0"/>
  </r>
  <r>
    <s v="H972"/>
    <n v="614880"/>
    <s v="B152727                  PACKED"/>
    <n v="2844.7"/>
    <s v="KG"/>
    <n v="19631.88"/>
    <s v="USD"/>
    <n v="6.9"/>
    <s v="ZL04"/>
    <n v="1"/>
    <n v="2844.7"/>
    <x v="0"/>
  </r>
  <r>
    <s v="H972"/>
    <n v="614915"/>
    <s v="C128686                  PACKED"/>
    <n v="349"/>
    <s v="KG"/>
    <n v="1978.34"/>
    <s v="USD"/>
    <n v="5.67"/>
    <s v="ZL04"/>
    <n v="1"/>
    <n v="349"/>
    <x v="0"/>
  </r>
  <r>
    <s v="H972"/>
    <n v="614951"/>
    <s v="B152626                  PACKED"/>
    <n v="3900.4"/>
    <s v="KG"/>
    <n v="19902.93"/>
    <s v="USD"/>
    <n v="5.0999999999999996"/>
    <s v="ZL04"/>
    <n v="1"/>
    <n v="3900.4"/>
    <x v="0"/>
  </r>
  <r>
    <s v="H972"/>
    <n v="614952"/>
    <s v="D131717                  PACKED"/>
    <n v="2777.55"/>
    <s v="KG"/>
    <n v="27883.74"/>
    <s v="USD"/>
    <n v="10.039999999999999"/>
    <s v="ZL04"/>
    <n v="1"/>
    <n v="2777.55"/>
    <x v="0"/>
  </r>
  <r>
    <s v="H972"/>
    <n v="615074"/>
    <s v="A130808                  PACKED"/>
    <n v="3761.8"/>
    <s v="KG"/>
    <n v="23927.93"/>
    <s v="USD"/>
    <n v="6.36"/>
    <s v="ZL04"/>
    <n v="1"/>
    <n v="3761.8"/>
    <x v="0"/>
  </r>
  <r>
    <s v="H972"/>
    <n v="615090"/>
    <s v="D132020                  PACKED"/>
    <n v="7963.1"/>
    <s v="KG"/>
    <n v="40284.870000000003"/>
    <s v="USD"/>
    <n v="5.0599999999999996"/>
    <s v="ZL04"/>
    <n v="1"/>
    <n v="7963.1"/>
    <x v="0"/>
  </r>
  <r>
    <s v="H972"/>
    <n v="615193"/>
    <s v="TALUMAX A                BULK"/>
    <n v="342921.19"/>
    <s v="KG"/>
    <n v="1465355.09"/>
    <s v="USD"/>
    <n v="4.2699999999999996"/>
    <s v="ZL04"/>
    <n v="1"/>
    <n v="342921.19"/>
    <x v="1"/>
  </r>
  <r>
    <s v="H972"/>
    <n v="615194"/>
    <s v="MAR 363 A                BULK"/>
    <n v="293910"/>
    <s v="KG"/>
    <n v="1465508.87"/>
    <s v="USD"/>
    <n v="4.99"/>
    <s v="ZL04"/>
    <n v="1"/>
    <n v="293910"/>
    <x v="1"/>
  </r>
  <r>
    <s v="H972"/>
    <n v="615221"/>
    <s v="MAR 503 S                BULK"/>
    <n v="50056.86"/>
    <s v="KG"/>
    <n v="341118.06"/>
    <s v="USD"/>
    <n v="6.81"/>
    <s v="ZL04"/>
    <n v="1"/>
    <n v="50056.86"/>
    <x v="1"/>
  </r>
  <r>
    <s v="H972"/>
    <n v="615224"/>
    <s v="MAR 504 S                PACKED"/>
    <n v="12581.9"/>
    <s v="KG"/>
    <n v="98516.28"/>
    <s v="USD"/>
    <n v="7.83"/>
    <s v="ZL04"/>
    <n v="1"/>
    <n v="12581.9"/>
    <x v="1"/>
  </r>
  <r>
    <s v="H972"/>
    <n v="615249"/>
    <s v="B152525                  PACKED"/>
    <n v="11698.3"/>
    <s v="KG"/>
    <n v="58752.639999999999"/>
    <s v="USD"/>
    <n v="5.0199999999999996"/>
    <s v="ZL04"/>
    <n v="1"/>
    <n v="11698.3"/>
    <x v="0"/>
  </r>
  <r>
    <s v="H972"/>
    <n v="615298"/>
    <s v="D132424                  PACKED"/>
    <n v="1114.3"/>
    <s v="KG"/>
    <n v="7403.94"/>
    <s v="USD"/>
    <n v="6.64"/>
    <s v="ZL04"/>
    <n v="1"/>
    <n v="1114.3"/>
    <x v="0"/>
  </r>
  <r>
    <s v="H972"/>
    <n v="615319"/>
    <s v="MAR 402 P                PACKED"/>
    <n v="8400"/>
    <s v="KG"/>
    <n v="42420"/>
    <s v="USD"/>
    <n v="5.05"/>
    <s v="ZL04"/>
    <n v="1"/>
    <n v="8400"/>
    <x v="1"/>
  </r>
  <r>
    <s v="H972"/>
    <n v="615320"/>
    <s v="MAR 402 P                BULK"/>
    <n v="5529"/>
    <s v="KG"/>
    <n v="26009.09"/>
    <s v="USD"/>
    <n v="4.7"/>
    <s v="ZL04"/>
    <n v="1"/>
    <n v="5529"/>
    <x v="1"/>
  </r>
  <r>
    <s v="H972"/>
    <n v="615322"/>
    <s v="A131212                  PACKED"/>
    <n v="1542.6"/>
    <s v="KG"/>
    <n v="8037"/>
    <s v="USD"/>
    <n v="5.21"/>
    <s v="ZL04"/>
    <n v="1"/>
    <n v="1542.6"/>
    <x v="0"/>
  </r>
  <r>
    <s v="H972"/>
    <n v="615345"/>
    <s v="X145555                  PACKED"/>
    <n v="4240.3599999999997"/>
    <s v="KG"/>
    <n v="19655.939999999999"/>
    <s v="USD"/>
    <n v="4.6399999999999997"/>
    <s v="ZL04"/>
    <n v="1"/>
    <n v="4240.3599999999997"/>
    <x v="0"/>
  </r>
  <r>
    <s v="H972"/>
    <n v="615373"/>
    <s v="A131515                  PACKED"/>
    <n v="2479.6999999999998"/>
    <s v="KG"/>
    <n v="11247.92"/>
    <s v="USD"/>
    <n v="4.54"/>
    <s v="ZL04"/>
    <n v="1"/>
    <n v="2479.6999999999998"/>
    <x v="0"/>
  </r>
  <r>
    <s v="H972"/>
    <n v="615448"/>
    <s v="A132121                  PACKED"/>
    <n v="8194.9"/>
    <s v="KG"/>
    <n v="40407.94"/>
    <s v="USD"/>
    <n v="4.93"/>
    <s v="ZL04"/>
    <n v="1"/>
    <n v="8194.9"/>
    <x v="0"/>
  </r>
  <r>
    <s v="H972"/>
    <n v="615460"/>
    <s v="A132222                  PACKED"/>
    <n v="1099"/>
    <s v="KG"/>
    <n v="4408.6499999999996"/>
    <s v="USD"/>
    <n v="4.01"/>
    <s v="ZL04"/>
    <n v="1"/>
    <n v="1099"/>
    <x v="0"/>
  </r>
  <r>
    <s v="H972"/>
    <n v="615461"/>
    <s v="BERYLANE 230 S           PACKED"/>
    <n v="13.1"/>
    <s v="KG"/>
    <n v="21.54"/>
    <s v="USD"/>
    <n v="1.64"/>
    <s v="ZL04"/>
    <n v="1"/>
    <n v="13.1"/>
    <x v="0"/>
  </r>
  <r>
    <s v="H972"/>
    <n v="615575"/>
    <s v="B154343                  PACKED"/>
    <n v="1420.4"/>
    <s v="KG"/>
    <n v="12587.64"/>
    <s v="USD"/>
    <n v="8.86"/>
    <s v="ZL04"/>
    <n v="1"/>
    <n v="1420.4"/>
    <x v="0"/>
  </r>
  <r>
    <s v="H972"/>
    <n v="615590"/>
    <s v="D132828                  PACKED"/>
    <n v="579.79999999999995"/>
    <s v="KG"/>
    <n v="2411.13"/>
    <s v="USD"/>
    <n v="4.16"/>
    <s v="ZL04"/>
    <n v="1"/>
    <n v="579.79999999999995"/>
    <x v="0"/>
  </r>
  <r>
    <s v="H972"/>
    <n v="615644"/>
    <s v="D133333                  PACKED"/>
    <n v="7583.3"/>
    <s v="KG"/>
    <n v="42100.18"/>
    <s v="USD"/>
    <n v="5.55"/>
    <s v="ZL04"/>
    <n v="1"/>
    <n v="7583.3"/>
    <x v="0"/>
  </r>
  <r>
    <s v="H972"/>
    <n v="615650"/>
    <s v="DEIONIZED WATER          PACKC20      SG"/>
    <n v="393.22"/>
    <s v="KG"/>
    <n v="135.13999999999999"/>
    <s v="USD"/>
    <n v="0.34"/>
    <s v="ZL04"/>
    <n v="1"/>
    <n v="393.22"/>
    <x v="0"/>
  </r>
  <r>
    <s v="H972"/>
    <n v="615651"/>
    <s v="SABOTAN AP               PACKIBC      SG"/>
    <n v="2134.5"/>
    <s v="KG"/>
    <n v="7785.51"/>
    <s v="USD"/>
    <n v="3.65"/>
    <s v="ZL04"/>
    <n v="1"/>
    <n v="2134.5"/>
    <x v="0"/>
  </r>
  <r>
    <s v="H972"/>
    <n v="615652"/>
    <s v="TEGO SMO V               PACKED       SG"/>
    <n v="47.1"/>
    <s v="KG"/>
    <n v="336.53"/>
    <s v="USD"/>
    <n v="7.15"/>
    <s v="ZL04"/>
    <n v="1"/>
    <n v="47.1"/>
    <x v="0"/>
  </r>
  <r>
    <s v="H972"/>
    <n v="615690"/>
    <s v="STRILUBETM 4191          PACKED"/>
    <n v="340.8"/>
    <s v="KG"/>
    <n v="2556"/>
    <s v="USD"/>
    <n v="7.5"/>
    <s v="ZL04"/>
    <n v="1"/>
    <n v="340.8"/>
    <x v="0"/>
  </r>
  <r>
    <s v="H972"/>
    <n v="615745"/>
    <s v="X148282                  PACKED"/>
    <n v="1610"/>
    <s v="KG"/>
    <n v="3963.09"/>
    <s v="USD"/>
    <n v="2.46"/>
    <s v="ZL04"/>
    <n v="1"/>
    <n v="1610"/>
    <x v="0"/>
  </r>
  <r>
    <s v="H972"/>
    <n v="615873"/>
    <s v="C131010                  PACKED"/>
    <n v="207.4"/>
    <s v="KG"/>
    <n v="1055.47"/>
    <s v="USD"/>
    <n v="5.09"/>
    <s v="ZL04"/>
    <n v="1"/>
    <n v="207.4"/>
    <x v="0"/>
  </r>
  <r>
    <s v="H975"/>
    <n v="610726"/>
    <s v="X107070                  PACKED"/>
    <n v="25600"/>
    <s v="KG"/>
    <n v="190770.28"/>
    <s v="USD"/>
    <n v="7.45"/>
    <s v="ZL04"/>
    <n v="1"/>
    <n v="25600"/>
    <x v="1"/>
  </r>
  <r>
    <s v="H975"/>
    <n v="613452"/>
    <s v="MAR427R                  PACKED"/>
    <n v="22920"/>
    <s v="KG"/>
    <n v="194837.62"/>
    <s v="USD"/>
    <n v="8.5"/>
    <s v="ZL04"/>
    <n v="1"/>
    <n v="22920"/>
    <x v="1"/>
  </r>
  <r>
    <s v="HD42"/>
    <n v="149590"/>
    <s v="CONCENTRE PRESLIA GT     208L   TOT C"/>
    <n v="3"/>
    <s v="ST"/>
    <n v="4751.8"/>
    <s v="USD"/>
    <n v="1583.93"/>
    <s v="ZL04"/>
    <n v="199.9"/>
    <n v="599.70000000000005"/>
    <x v="0"/>
  </r>
  <r>
    <s v="HD42"/>
    <n v="553156"/>
    <s v="COILPACK KO 12           PACKED"/>
    <n v="7128.576"/>
    <s v="KG"/>
    <n v="43661.4"/>
    <s v="USD"/>
    <n v="6.12"/>
    <s v="ZL04"/>
    <n v="1"/>
    <n v="7128.576"/>
    <x v="0"/>
  </r>
  <r>
    <s v="HD42"/>
    <n v="600230"/>
    <s v="0D41717                  PACKED"/>
    <n v="167.83"/>
    <s v="KG"/>
    <n v="738.45"/>
    <s v="USD"/>
    <n v="4.4000000000000004"/>
    <s v="ZL04"/>
    <n v="1"/>
    <n v="167.83"/>
    <x v="0"/>
  </r>
  <r>
    <s v="HD42"/>
    <n v="600352"/>
    <s v="L033838                  PACKED"/>
    <n v="4375"/>
    <s v="KG"/>
    <n v="17992.07"/>
    <s v="USD"/>
    <n v="4.1100000000000003"/>
    <s v="ZL04"/>
    <n v="1"/>
    <n v="4375"/>
    <x v="0"/>
  </r>
  <r>
    <s v="HD42"/>
    <n v="602092"/>
    <s v="C026666                  PACKED"/>
    <n v="2400"/>
    <s v="KG"/>
    <n v="16096.8"/>
    <s v="USD"/>
    <n v="6.71"/>
    <s v="ZL04"/>
    <n v="1"/>
    <n v="2400"/>
    <x v="0"/>
  </r>
  <r>
    <s v="HD42"/>
    <n v="602233"/>
    <s v="0D79090                  PACKED"/>
    <n v="1400"/>
    <s v="KG"/>
    <n v="5763.8"/>
    <s v="USD"/>
    <n v="4.12"/>
    <s v="ZL04"/>
    <n v="1"/>
    <n v="1400"/>
    <x v="0"/>
  </r>
  <r>
    <s v="HD42"/>
    <n v="602987"/>
    <s v="BERYLANE 230             PACKED"/>
    <n v="10187"/>
    <s v="KG"/>
    <n v="16289.01"/>
    <s v="USD"/>
    <n v="1.6"/>
    <s v="ZL04"/>
    <n v="1"/>
    <n v="10187"/>
    <x v="0"/>
  </r>
  <r>
    <s v="HD42"/>
    <n v="606228"/>
    <s v="PIB MW 1300              PACKED     G"/>
    <n v="7400"/>
    <s v="KG"/>
    <n v="16343.02"/>
    <s v="USD"/>
    <n v="2.21"/>
    <s v="ZL04"/>
    <n v="1"/>
    <n v="7400"/>
    <x v="0"/>
  </r>
  <r>
    <s v="HD42"/>
    <n v="611413"/>
    <s v="STRAWBERRY P56V538       PACKED"/>
    <n v="2160"/>
    <s v="KG"/>
    <n v="47124"/>
    <s v="USD"/>
    <n v="21.82"/>
    <s v="ZL04"/>
    <n v="1"/>
    <n v="2160"/>
    <x v="0"/>
  </r>
  <r>
    <s v="HD42"/>
    <n v="613012"/>
    <s v="L107777                  PACKED"/>
    <n v="875"/>
    <s v="KG"/>
    <n v="4581.5"/>
    <s v="USD"/>
    <n v="5.24"/>
    <s v="ZL04"/>
    <n v="1"/>
    <n v="875"/>
    <x v="0"/>
  </r>
  <r>
    <s v="HD42"/>
    <n v="613645"/>
    <s v="A124040                  PACKED"/>
    <n v="11160"/>
    <s v="KG"/>
    <n v="57150.36"/>
    <s v="USD"/>
    <n v="5.12"/>
    <s v="ZL04"/>
    <n v="1"/>
    <n v="11160"/>
    <x v="0"/>
  </r>
  <r>
    <s v="HD42"/>
    <n v="614146"/>
    <s v="A127979                  PACKED"/>
    <n v="7600"/>
    <s v="KG"/>
    <n v="37430"/>
    <s v="USD"/>
    <n v="4.93"/>
    <s v="ZL04"/>
    <n v="1"/>
    <n v="7600"/>
    <x v="0"/>
  </r>
  <r>
    <s v="HD42"/>
    <n v="614296"/>
    <s v="X142626                  PACKED"/>
    <n v="16000"/>
    <s v="KG"/>
    <n v="84135.58"/>
    <s v="USD"/>
    <n v="5.26"/>
    <s v="ZL04"/>
    <n v="1"/>
    <n v="16000"/>
    <x v="0"/>
  </r>
  <r>
    <s v="HD42"/>
    <n v="614369"/>
    <s v="ORTHENE 210 - DOT3       PACKED"/>
    <n v="41580"/>
    <s v="KG"/>
    <n v="90178.59"/>
    <s v="USD"/>
    <n v="2.17"/>
    <s v="ZL04"/>
    <n v="1"/>
    <n v="41580"/>
    <x v="0"/>
  </r>
  <r>
    <s v="HD42"/>
    <n v="614394"/>
    <s v="D129797                  PACKED"/>
    <n v="10659"/>
    <s v="KG"/>
    <n v="64476.29"/>
    <s v="USD"/>
    <n v="6.05"/>
    <s v="ZL04"/>
    <n v="1"/>
    <n v="10659"/>
    <x v="0"/>
  </r>
  <r>
    <s v="HD42"/>
    <n v="614401"/>
    <s v="ORTHENE OSS 5 230 DOT4   PACKED"/>
    <n v="47488"/>
    <s v="KG"/>
    <n v="109827.05"/>
    <s v="USD"/>
    <n v="2.31"/>
    <s v="ZL04"/>
    <n v="1"/>
    <n v="47488"/>
    <x v="0"/>
  </r>
  <r>
    <s v="HD42"/>
    <n v="614429"/>
    <s v="C126262                  PACKED"/>
    <n v="7480"/>
    <s v="KG"/>
    <n v="32216.36"/>
    <s v="USD"/>
    <n v="4.3099999999999996"/>
    <s v="ZL04"/>
    <n v="1"/>
    <n v="7480"/>
    <x v="0"/>
  </r>
  <r>
    <s v="HD42"/>
    <n v="614431"/>
    <s v="B150505                  PACKED"/>
    <n v="4508"/>
    <s v="KG"/>
    <n v="27761.07"/>
    <s v="USD"/>
    <n v="6.16"/>
    <s v="ZL04"/>
    <n v="1"/>
    <n v="4508"/>
    <x v="0"/>
  </r>
  <r>
    <s v="HD42"/>
    <n v="614488"/>
    <s v="A129494                  PACKED"/>
    <n v="163"/>
    <s v="KG"/>
    <n v="257.7"/>
    <s v="USD"/>
    <n v="1.58"/>
    <s v="ZL04"/>
    <n v="1"/>
    <n v="163"/>
    <x v="0"/>
  </r>
  <r>
    <s v="HD42"/>
    <n v="614689"/>
    <s v="C127171                  PACKED"/>
    <n v="3672"/>
    <s v="KG"/>
    <n v="30183.84"/>
    <s v="USD"/>
    <n v="8.2200000000000006"/>
    <s v="ZL04"/>
    <n v="1"/>
    <n v="3672"/>
    <x v="0"/>
  </r>
  <r>
    <s v="HD42"/>
    <n v="614822"/>
    <s v="POLARTECH 7015           PACKED"/>
    <n v="8000"/>
    <s v="KG"/>
    <n v="28264.41"/>
    <s v="USD"/>
    <n v="3.53"/>
    <s v="ZL04"/>
    <n v="1"/>
    <n v="8000"/>
    <x v="0"/>
  </r>
  <r>
    <s v="HD42"/>
    <n v="614915"/>
    <s v="C128686                  PACKED"/>
    <n v="1608"/>
    <s v="KG"/>
    <n v="9183.2900000000009"/>
    <s v="USD"/>
    <n v="5.71"/>
    <s v="ZL04"/>
    <n v="1"/>
    <n v="1608"/>
    <x v="0"/>
  </r>
  <r>
    <s v="HD42"/>
    <n v="615249"/>
    <s v="B152525                  PACKED"/>
    <n v="23040"/>
    <s v="KG"/>
    <n v="116037.84"/>
    <s v="USD"/>
    <n v="5.04"/>
    <s v="ZL04"/>
    <n v="1"/>
    <n v="23040"/>
    <x v="0"/>
  </r>
  <r>
    <s v="HD42"/>
    <n v="615345"/>
    <s v="X145555                  PACKED"/>
    <n v="23800"/>
    <s v="KG"/>
    <n v="110801.36"/>
    <s v="USD"/>
    <n v="4.66"/>
    <s v="ZL04"/>
    <n v="1"/>
    <n v="23800"/>
    <x v="0"/>
  </r>
  <r>
    <s v="HD42"/>
    <n v="615745"/>
    <s v="X148282                  PACKED"/>
    <n v="15600"/>
    <s v="KG"/>
    <n v="38799.68"/>
    <s v="USD"/>
    <n v="2.4900000000000002"/>
    <s v="ZL04"/>
    <n v="1"/>
    <n v="15600"/>
    <x v="0"/>
  </r>
  <r>
    <s v="T227"/>
    <n v="614401"/>
    <s v="ORTHENE OSS 5 230 DOT4   PACKED"/>
    <n v="35840"/>
    <s v="KG"/>
    <n v="80299.53"/>
    <s v="USD"/>
    <n v="2.2400000000000002"/>
    <s v="ZL04"/>
    <n v="1"/>
    <n v="35840"/>
    <x v="0"/>
  </r>
  <r>
    <s v="Z019"/>
    <n v="600174"/>
    <s v="IRGANOX L 06             PACKC50"/>
    <n v="50"/>
    <s v="KG"/>
    <n v="2079.9899999999998"/>
    <s v="USD"/>
    <n v="41.6"/>
    <s v="ZL04"/>
    <n v="1"/>
    <n v="50"/>
    <x v="0"/>
  </r>
  <r>
    <s v="Z019"/>
    <n v="602987"/>
    <s v="BERYLANE 230             PACKED"/>
    <n v="13"/>
    <s v="KG"/>
    <n v="22.24"/>
    <s v="USD"/>
    <n v="1.71"/>
    <s v="ZL04"/>
    <n v="1"/>
    <n v="13"/>
    <x v="0"/>
  </r>
  <r>
    <s v="Z019"/>
    <n v="610273"/>
    <s v="ISOPROPYL PALMITATE      PACKED"/>
    <n v="139.80000000000001"/>
    <s v="KG"/>
    <n v="383.63"/>
    <s v="USD"/>
    <n v="2.74"/>
    <s v="ZL04"/>
    <n v="1"/>
    <n v="139.80000000000001"/>
    <x v="0"/>
  </r>
  <r>
    <s v="Z019"/>
    <n v="611171"/>
    <s v="KEROSENE                 PACKED"/>
    <n v="1492.8"/>
    <s v="KG"/>
    <n v="1894.74"/>
    <s v="USD"/>
    <n v="1.27"/>
    <s v="ZL04"/>
    <n v="1"/>
    <n v="1492.8"/>
    <x v="0"/>
  </r>
  <r>
    <s v="Z019"/>
    <n v="613017"/>
    <s v="IRGAFOS 168              PACKC20"/>
    <n v="40"/>
    <s v="KG"/>
    <n v="502.16"/>
    <s v="USD"/>
    <n v="12.55"/>
    <s v="ZL04"/>
    <n v="1"/>
    <n v="40"/>
    <x v="0"/>
  </r>
  <r>
    <s v="Z019"/>
    <n v="614369"/>
    <s v="ORTHENE 210 - DOT3       PACKED"/>
    <n v="5500"/>
    <s v="KG"/>
    <n v="12005.16"/>
    <s v="USD"/>
    <n v="2.1800000000000002"/>
    <s v="ZL04"/>
    <n v="1"/>
    <n v="5500"/>
    <x v="0"/>
  </r>
  <r>
    <s v="Z019"/>
    <n v="614401"/>
    <s v="ORTHENE OSS 5 230 DOT4   PACKED"/>
    <n v="18837"/>
    <s v="KG"/>
    <n v="42504.01"/>
    <s v="USD"/>
    <n v="2.2599999999999998"/>
    <s v="ZL04"/>
    <n v="1"/>
    <n v="18837"/>
    <x v="0"/>
  </r>
  <r>
    <s v="Z019"/>
    <n v="615055"/>
    <s v="DH 526                   PACKED"/>
    <n v="392.1"/>
    <s v="KG"/>
    <n v="2195.7600000000002"/>
    <s v="USD"/>
    <n v="5.6"/>
    <s v="ZL04"/>
    <n v="1"/>
    <n v="392.1"/>
    <x v="0"/>
  </r>
  <r>
    <s v="Z019"/>
    <n v="615461"/>
    <s v="BERYLANE 230 S           PACKED"/>
    <n v="62.2"/>
    <s v="KG"/>
    <n v="98.69"/>
    <s v="USD"/>
    <n v="1.59"/>
    <s v="ZL04"/>
    <n v="1"/>
    <n v="62.2"/>
    <x v="0"/>
  </r>
  <r>
    <s v="Z019"/>
    <n v="615745"/>
    <s v="X148282                  PACKED"/>
    <n v="245.8"/>
    <s v="KG"/>
    <n v="700.66"/>
    <s v="USD"/>
    <n v="2.85"/>
    <s v="ZL04"/>
    <n v="1"/>
    <n v="245.8"/>
    <x v="0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3">
  <r>
    <s v="H036"/>
    <n v="110404"/>
    <s v="MULTIS ZS 000            50K    TOT C"/>
    <n v="8"/>
    <s v="ST"/>
    <n v="1572.64"/>
    <s v="USD"/>
    <n v="196.58"/>
    <s v="ZL01"/>
    <n v="50"/>
    <n v="400"/>
    <x v="0"/>
  </r>
  <r>
    <s v="H036"/>
    <n v="110404"/>
    <s v="MULTIS ZS 000            50K    TOT C"/>
    <n v="5"/>
    <s v="ST"/>
    <n v="991.8"/>
    <s v="USD"/>
    <n v="198.36"/>
    <s v="ZL01"/>
    <n v="50"/>
    <n v="250"/>
    <x v="0"/>
  </r>
  <r>
    <s v="H036"/>
    <n v="110801"/>
    <s v="RUBIA TIR 8600 10W40     20L    TOT C"/>
    <n v="40"/>
    <s v="ST"/>
    <n v="1752"/>
    <s v="USD"/>
    <n v="43.8"/>
    <s v="ZL01"/>
    <n v="17.234999999999999"/>
    <n v="689.4"/>
    <x v="0"/>
  </r>
  <r>
    <s v="H036"/>
    <n v="124680"/>
    <s v="SPECIS CU                18K    TOT C"/>
    <n v="20"/>
    <s v="ST"/>
    <n v="2757.6"/>
    <s v="USD"/>
    <n v="137.88"/>
    <s v="ZL01"/>
    <n v="18"/>
    <n v="360"/>
    <x v="0"/>
  </r>
  <r>
    <s v="H036"/>
    <n v="124680"/>
    <s v="SPECIS CU                18K    TOT C"/>
    <n v="6"/>
    <s v="ST"/>
    <n v="838.44"/>
    <s v="USD"/>
    <n v="139.74"/>
    <s v="ZL01"/>
    <n v="18"/>
    <n v="108"/>
    <x v="0"/>
  </r>
  <r>
    <s v="H036"/>
    <n v="146340"/>
    <s v="AURELIA XL 3030          ASFUTK"/>
    <n v="1E-3"/>
    <s v="KG"/>
    <n v="0"/>
    <s v="USD"/>
    <n v="0"/>
    <s v="ZL01"/>
    <n v="1"/>
    <n v="1E-3"/>
    <x v="0"/>
  </r>
  <r>
    <s v="H036"/>
    <n v="146340"/>
    <s v="AURELIA XL 3030          ASFUTK"/>
    <n v="1E-3"/>
    <s v="KG"/>
    <n v="0"/>
    <s v="USD"/>
    <n v="0"/>
    <s v="ZL01"/>
    <n v="1"/>
    <n v="1E-3"/>
    <x v="0"/>
  </r>
  <r>
    <s v="H036"/>
    <n v="160816"/>
    <s v="MULTIS COMPLEX EP 2      24T04K TOT C1"/>
    <n v="70"/>
    <s v="ST"/>
    <n v="2865.8"/>
    <s v="USD"/>
    <n v="40.94"/>
    <s v="ZL01"/>
    <n v="9.6"/>
    <n v="672"/>
    <x v="0"/>
  </r>
  <r>
    <s v="H036"/>
    <n v="160874"/>
    <s v="VULSOL MSF 7200          20L    TOT C"/>
    <n v="40"/>
    <s v="ST"/>
    <n v="4390.87"/>
    <s v="USD"/>
    <n v="109.77"/>
    <s v="ZL01"/>
    <n v="22.375"/>
    <n v="895"/>
    <x v="0"/>
  </r>
  <r>
    <s v="H036"/>
    <n v="162118"/>
    <s v="DACNIS 32                20L    TOT C"/>
    <n v="3"/>
    <s v="ST"/>
    <n v="105.84"/>
    <s v="USD"/>
    <n v="35.28"/>
    <s v="ZL01"/>
    <n v="17.45"/>
    <n v="52.349999999999994"/>
    <x v="0"/>
  </r>
  <r>
    <s v="H036"/>
    <n v="179304"/>
    <s v="CERAN XM 220             24T042KTOT C"/>
    <n v="20"/>
    <s v="ST"/>
    <n v="1009.69"/>
    <s v="USD"/>
    <n v="50.48"/>
    <s v="ZL01"/>
    <n v="10.199999999999999"/>
    <n v="204"/>
    <x v="0"/>
  </r>
  <r>
    <s v="H036"/>
    <n v="188811"/>
    <s v="AXA GA 3                 170K+L TOT C"/>
    <n v="3"/>
    <s v="ST"/>
    <n v="1750.5"/>
    <s v="USD"/>
    <n v="583.5"/>
    <s v="ZL01"/>
    <n v="170"/>
    <n v="510"/>
    <x v="0"/>
  </r>
  <r>
    <s v="H036"/>
    <n v="188975"/>
    <s v="AGRIMOT SDX 15W40        20L    CLA C1"/>
    <n v="40"/>
    <s v="ST"/>
    <n v="1477.6"/>
    <s v="USD"/>
    <n v="36.94"/>
    <s v="ZL01"/>
    <n v="17.495000000000001"/>
    <n v="699.80000000000007"/>
    <x v="0"/>
  </r>
  <r>
    <s v="H036"/>
    <n v="188975"/>
    <s v="AGRIMOT SDX 15W40        20L    CLA C1"/>
    <n v="80"/>
    <s v="ST"/>
    <n v="2874.4"/>
    <s v="USD"/>
    <n v="35.93"/>
    <s v="ZL01"/>
    <n v="17.495000000000001"/>
    <n v="1399.6000000000001"/>
    <x v="0"/>
  </r>
  <r>
    <s v="H036"/>
    <n v="188977"/>
    <s v="AGRISHIFT XE             20L    CLA C1"/>
    <n v="20"/>
    <s v="ST"/>
    <n v="930.6"/>
    <s v="USD"/>
    <n v="46.53"/>
    <s v="ZL01"/>
    <n v="17.274999999999999"/>
    <n v="345.5"/>
    <x v="0"/>
  </r>
  <r>
    <s v="H036"/>
    <n v="188980"/>
    <s v="AGRIHYD HVLP-D 46        20L    CLA C2"/>
    <n v="40"/>
    <s v="ST"/>
    <n v="1650.8"/>
    <s v="USD"/>
    <n v="41.27"/>
    <s v="ZL01"/>
    <n v="17.355"/>
    <n v="694.2"/>
    <x v="0"/>
  </r>
  <r>
    <s v="H036"/>
    <n v="190340"/>
    <s v="AGRISHIFT GA 12          20L    CLA C1"/>
    <n v="120"/>
    <s v="ST"/>
    <n v="4698"/>
    <s v="USD"/>
    <n v="39.15"/>
    <s v="ZL01"/>
    <n v="17.555"/>
    <n v="2106.6"/>
    <x v="0"/>
  </r>
  <r>
    <s v="H036"/>
    <n v="197991"/>
    <s v="VALONA MS 7023 HC        20L    TOT C"/>
    <n v="6"/>
    <s v="ST"/>
    <n v="292.56"/>
    <s v="USD"/>
    <n v="48.76"/>
    <s v="ZL01"/>
    <n v="17.239999999999998"/>
    <n v="103.44"/>
    <x v="0"/>
  </r>
  <r>
    <s v="H036"/>
    <n v="199604"/>
    <s v="QUARTZ INEO MDC 5W30     208L   TOT C"/>
    <n v="12"/>
    <s v="ST"/>
    <n v="4648.92"/>
    <s v="USD"/>
    <n v="387.41"/>
    <s v="ZL01"/>
    <n v="176.75"/>
    <n v="2121"/>
    <x v="0"/>
  </r>
  <r>
    <s v="H036"/>
    <n v="202211"/>
    <s v="STO 2:0 GEARBOX OIL75W90 208L   SCA C"/>
    <n v="38"/>
    <s v="ST"/>
    <n v="29670.02"/>
    <s v="USD"/>
    <n v="780.79"/>
    <s v="ZL01"/>
    <n v="176.12"/>
    <n v="6692.56"/>
    <x v="0"/>
  </r>
  <r>
    <s v="H036"/>
    <n v="204750"/>
    <s v="ISOVOLTINE P2            208L   TOT   TH"/>
    <n v="80"/>
    <s v="ST"/>
    <n v="23756"/>
    <s v="USD"/>
    <n v="296.95"/>
    <s v="ZL01"/>
    <n v="169.73"/>
    <n v="13578.4"/>
    <x v="0"/>
  </r>
  <r>
    <s v="H036"/>
    <n v="205314"/>
    <s v="QUARTZ INEO FDE 0W30     208L   TOT C"/>
    <n v="20"/>
    <s v="ST"/>
    <n v="10749.6"/>
    <s v="USD"/>
    <n v="537.48"/>
    <s v="ZL01"/>
    <n v="174.67"/>
    <n v="3493.3999999999996"/>
    <x v="0"/>
  </r>
  <r>
    <s v="H036"/>
    <n v="207564"/>
    <s v="AGRIMOT PROTEC 10W40     20L    CLA C2"/>
    <n v="80"/>
    <s v="ST"/>
    <n v="3432"/>
    <s v="USD"/>
    <n v="42.9"/>
    <s v="ZL01"/>
    <n v="17.260000000000002"/>
    <n v="1380.8000000000002"/>
    <x v="0"/>
  </r>
  <r>
    <s v="H036"/>
    <n v="209330"/>
    <s v="SERIOLA AB               200L   TOT   KR"/>
    <n v="80"/>
    <s v="ST"/>
    <n v="22792"/>
    <s v="USD"/>
    <n v="284.89999999999998"/>
    <s v="ZL01"/>
    <n v="175"/>
    <n v="14000"/>
    <x v="0"/>
  </r>
  <r>
    <s v="H036"/>
    <n v="211160"/>
    <s v="QUARTZ INEO FDE 0W30     20L    TOT C"/>
    <n v="120"/>
    <s v="ST"/>
    <n v="6700.8"/>
    <s v="USD"/>
    <n v="55.84"/>
    <s v="ZL01"/>
    <n v="16.795000000000002"/>
    <n v="2015.4"/>
    <x v="0"/>
  </r>
  <r>
    <s v="H036"/>
    <n v="211160"/>
    <s v="QUARTZ INEO FDE 0W30     20L    TOT C"/>
    <n v="120"/>
    <s v="ST"/>
    <n v="6729.6"/>
    <s v="USD"/>
    <n v="56.08"/>
    <s v="ZL01"/>
    <n v="16.795000000000002"/>
    <n v="2015.4"/>
    <x v="0"/>
  </r>
  <r>
    <s v="H036"/>
    <n v="214031"/>
    <s v="QUARTZ INEO MDC 5W30     3B5L   TOT C1"/>
    <n v="30"/>
    <s v="ST"/>
    <n v="969.3"/>
    <s v="USD"/>
    <n v="32.31"/>
    <s v="ZL01"/>
    <n v="12.754"/>
    <n v="382.62"/>
    <x v="0"/>
  </r>
  <r>
    <s v="H036"/>
    <n v="214076"/>
    <s v="TRAX. AXLE 8 75W90       20L    TOT C"/>
    <n v="15"/>
    <s v="ST"/>
    <n v="1062"/>
    <s v="USD"/>
    <n v="70.8"/>
    <s v="ZL01"/>
    <n v="17.561"/>
    <n v="263.41500000000002"/>
    <x v="0"/>
  </r>
  <r>
    <s v="H036"/>
    <n v="214137"/>
    <s v="TRAX. AXLE 9 80W90       208L   TOT C"/>
    <n v="4"/>
    <s v="ST"/>
    <n v="2227.92"/>
    <s v="USD"/>
    <n v="556.98"/>
    <s v="ZL01"/>
    <n v="187.1"/>
    <n v="748.4"/>
    <x v="0"/>
  </r>
  <r>
    <s v="H036"/>
    <n v="214238"/>
    <s v="EVOL. FULLTECH APX 0W20  3B5L   ELF C1"/>
    <n v="4"/>
    <s v="ST"/>
    <n v="199.04"/>
    <s v="USD"/>
    <n v="49.76"/>
    <s v="ZL01"/>
    <n v="12.754"/>
    <n v="51.015999999999998"/>
    <x v="0"/>
  </r>
  <r>
    <s v="H036"/>
    <n v="221190"/>
    <s v="ORITES TW 220 D          200L   TOT   KR"/>
    <n v="160"/>
    <s v="ST"/>
    <n v="45811.199999999997"/>
    <s v="USD"/>
    <n v="286.32"/>
    <s v="ZL01"/>
    <n v="173.8"/>
    <n v="27808"/>
    <x v="0"/>
  </r>
  <r>
    <s v="H036"/>
    <n v="221212"/>
    <s v="CARTER SH 1500           208L   TOT C"/>
    <n v="1"/>
    <s v="ST"/>
    <n v="0.28000000000000003"/>
    <s v="USD"/>
    <n v="0.28000000000000003"/>
    <s v="ZL01"/>
    <n v="180"/>
    <n v="180"/>
    <x v="0"/>
  </r>
  <r>
    <s v="H036"/>
    <n v="225362"/>
    <s v="QUARTZ INEO X.HKRC5 0W20 208L   TOT C"/>
    <n v="2"/>
    <s v="ST"/>
    <n v="1020.54"/>
    <s v="USD"/>
    <n v="510.27"/>
    <s v="ZL01"/>
    <n v="175.08"/>
    <n v="350.16"/>
    <x v="0"/>
  </r>
  <r>
    <s v="H036"/>
    <n v="225797"/>
    <s v="QUARTZ INEO X.HKRC5 0W20 12B1L  TOT C"/>
    <n v="40"/>
    <s v="ST"/>
    <n v="1600"/>
    <s v="USD"/>
    <n v="40"/>
    <s v="ZL01"/>
    <n v="10.102"/>
    <n v="404.08000000000004"/>
    <x v="0"/>
  </r>
  <r>
    <s v="H036"/>
    <n v="225797"/>
    <s v="QUARTZ INEO X.HKRC5 0W20 12B1L  TOT C"/>
    <n v="100"/>
    <s v="ST"/>
    <n v="3931"/>
    <s v="USD"/>
    <n v="39.31"/>
    <s v="ZL01"/>
    <n v="10.102"/>
    <n v="1010.2"/>
    <x v="0"/>
  </r>
  <r>
    <s v="H036"/>
    <n v="225886"/>
    <s v="TRAX. GEAR 9 SG 75W90    208L   TOT C"/>
    <n v="4"/>
    <s v="ST"/>
    <n v="3290.64"/>
    <s v="USD"/>
    <n v="822.66"/>
    <s v="ZL01"/>
    <n v="176.12"/>
    <n v="704.48"/>
    <x v="0"/>
  </r>
  <r>
    <s v="H036"/>
    <n v="225987"/>
    <s v="QUARTZ INEO X.FIRST 0W20 3B5L   TOT C1"/>
    <n v="60"/>
    <s v="ST"/>
    <n v="2269.8000000000002"/>
    <s v="USD"/>
    <n v="37.83"/>
    <s v="ZL01"/>
    <n v="12.581"/>
    <n v="754.86"/>
    <x v="0"/>
  </r>
  <r>
    <s v="H036"/>
    <n v="228776"/>
    <s v="LDF-5 ENGINE OIL         208L   SCA C"/>
    <n v="10"/>
    <s v="ST"/>
    <n v="5009.8"/>
    <s v="USD"/>
    <n v="500.98"/>
    <s v="ZL01"/>
    <n v="178.2"/>
    <n v="1782"/>
    <x v="0"/>
  </r>
  <r>
    <s v="H036"/>
    <n v="230348"/>
    <s v="QUARTZ 9000 HKR 5W30     12B1L  TOT C"/>
    <n v="85"/>
    <s v="ST"/>
    <n v="2776.1"/>
    <s v="USD"/>
    <n v="32.659999999999997"/>
    <s v="ZL01"/>
    <n v="10.648"/>
    <n v="905.07999999999993"/>
    <x v="0"/>
  </r>
  <r>
    <s v="H036"/>
    <n v="232201"/>
    <s v="AGRICOOL OAT 0 PLUS      20L    CLA C"/>
    <n v="32"/>
    <s v="ST"/>
    <n v="818.24"/>
    <s v="USD"/>
    <n v="25.57"/>
    <s v="ZL01"/>
    <n v="21.46"/>
    <n v="686.72"/>
    <x v="0"/>
  </r>
  <r>
    <s v="H972"/>
    <n v="112532"/>
    <s v="CARTER EP 320            20L    TOT C"/>
    <n v="5"/>
    <s v="ST"/>
    <n v="264.75"/>
    <s v="USD"/>
    <n v="52.95"/>
    <s v="ZL01"/>
    <n v="17.96"/>
    <n v="89.800000000000011"/>
    <x v="0"/>
  </r>
  <r>
    <s v="H972"/>
    <n v="112676"/>
    <s v="GLACELF SUPRA            208L   TOT C"/>
    <n v="0.77"/>
    <s v="ST"/>
    <n v="218.66"/>
    <s v="USD"/>
    <n v="283.97000000000003"/>
    <s v="ZL01"/>
    <n v="231.92"/>
    <n v="178.57839999999999"/>
    <x v="0"/>
  </r>
  <r>
    <s v="H972"/>
    <n v="181710"/>
    <s v="QUARTZ INEO L LIFE 5W30  20L    TOT C"/>
    <n v="1"/>
    <s v="ST"/>
    <n v="61.64"/>
    <s v="USD"/>
    <n v="61.64"/>
    <s v="ZL01"/>
    <n v="16.940000000000001"/>
    <n v="16.940000000000001"/>
    <x v="0"/>
  </r>
  <r>
    <s v="H972"/>
    <n v="213818"/>
    <s v="QUARTZ INEO L LIFE 5W30  12B1L  TOT C"/>
    <n v="2"/>
    <s v="ST"/>
    <n v="85.52"/>
    <s v="USD"/>
    <n v="42.76"/>
    <s v="ZL01"/>
    <n v="10.167999999999999"/>
    <n v="20.335999999999999"/>
    <x v="0"/>
  </r>
  <r>
    <s v="H972"/>
    <n v="213819"/>
    <s v="QUARTZ INEO L LIFE 5W30  3B5L   TOT C1"/>
    <n v="1"/>
    <s v="ST"/>
    <n v="47.35"/>
    <s v="USD"/>
    <n v="47.35"/>
    <s v="ZL01"/>
    <n v="12.71"/>
    <n v="12.71"/>
    <x v="0"/>
  </r>
  <r>
    <s v="H972"/>
    <n v="216895"/>
    <s v="HBF 3                    16B05L TOT   SG"/>
    <n v="2"/>
    <s v="ST"/>
    <n v="55.96"/>
    <s v="USD"/>
    <n v="27.98"/>
    <s v="ZL01"/>
    <n v="8.4"/>
    <n v="16.8"/>
    <x v="0"/>
  </r>
  <r>
    <s v="H972"/>
    <n v="225022"/>
    <s v="COOLELF AUTO SUPRA -37‹C 3B4L   TOT   MY"/>
    <n v="1"/>
    <s v="ST"/>
    <n v="14.77"/>
    <s v="USD"/>
    <n v="14.77"/>
    <s v="ZL01"/>
    <n v="12.82"/>
    <n v="12.82"/>
    <x v="0"/>
  </r>
  <r>
    <s v="H972"/>
    <n v="227013"/>
    <s v="QUARTZ INEO L LIFE 5W30  20LBIB TOT C"/>
    <n v="30"/>
    <s v="ST"/>
    <n v="1796.22"/>
    <s v="USD"/>
    <n v="59.87"/>
    <s v="ZL01"/>
    <n v="16.940000000000001"/>
    <n v="508.20000000000005"/>
    <x v="0"/>
  </r>
  <r>
    <s v="H972"/>
    <n v="227017"/>
    <s v="QUARTZ 9000 NFC 5W30     20LBIB TOT C"/>
    <n v="37"/>
    <s v="ST"/>
    <n v="1899.55"/>
    <s v="USD"/>
    <n v="51.34"/>
    <s v="ZL01"/>
    <n v="16.945"/>
    <n v="626.96500000000003"/>
    <x v="0"/>
  </r>
  <r>
    <s v="H972"/>
    <n v="503296"/>
    <s v="EXXON___APE_CORE150_150N PACKED     1 SG"/>
    <n v="516.20000000000005"/>
    <s v="KG"/>
    <n v="548.96"/>
    <s v="USD"/>
    <n v="1.06"/>
    <s v="ZL03"/>
    <n v="1"/>
    <n v="516.20000000000005"/>
    <x v="0"/>
  </r>
  <r>
    <s v="H972"/>
    <n v="503327"/>
    <s v="SK-LUB__INT_YUBASE-6     PACKED     3 SG"/>
    <n v="628.79999999999995"/>
    <s v="KG"/>
    <n v="1020.54"/>
    <s v="USD"/>
    <n v="1.62"/>
    <s v="ZL03"/>
    <n v="1"/>
    <n v="628.79999999999995"/>
    <x v="0"/>
  </r>
  <r>
    <s v="H975"/>
    <n v="110513"/>
    <s v="CARTER SY 220            208L   TOT C"/>
    <n v="6"/>
    <s v="ST"/>
    <n v="927.48"/>
    <s v="USD"/>
    <n v="154.58000000000001"/>
    <s v="ZL01"/>
    <n v="208.83"/>
    <n v="1252.98"/>
    <x v="1"/>
  </r>
  <r>
    <s v="H975"/>
    <n v="110514"/>
    <s v="CARTER SY 220            20L    TOT C"/>
    <n v="235"/>
    <s v="ST"/>
    <n v="27471.63"/>
    <s v="USD"/>
    <n v="116.9"/>
    <s v="ZL01"/>
    <n v="20.015000000000001"/>
    <n v="4703.5250000000005"/>
    <x v="1"/>
  </r>
  <r>
    <s v="H975"/>
    <n v="110515"/>
    <s v="CARTER SY 320            20L    TOT C"/>
    <n v="4"/>
    <s v="ST"/>
    <n v="343.19"/>
    <s v="USD"/>
    <n v="85.8"/>
    <s v="ZL01"/>
    <n v="19.774999999999999"/>
    <n v="79.099999999999994"/>
    <x v="1"/>
  </r>
  <r>
    <s v="H975"/>
    <n v="110516"/>
    <s v="CARTER SY 460            20L    TOT C"/>
    <n v="38"/>
    <s v="ST"/>
    <n v="4421.3999999999996"/>
    <s v="USD"/>
    <n v="116.35"/>
    <s v="ZL01"/>
    <n v="19.895"/>
    <n v="756.01"/>
    <x v="1"/>
  </r>
  <r>
    <s v="H975"/>
    <n v="110801"/>
    <s v="RUBIA TIR 8600 10W40     20L    TOT C"/>
    <n v="32"/>
    <s v="ST"/>
    <n v="1561.08"/>
    <s v="USD"/>
    <n v="48.78"/>
    <s v="ZL01"/>
    <n v="17.234999999999999"/>
    <n v="551.52"/>
    <x v="1"/>
  </r>
  <r>
    <s v="H975"/>
    <n v="112470"/>
    <s v="LUNARIA FR 32            20L    TOT C"/>
    <n v="123"/>
    <s v="ST"/>
    <n v="8018.84"/>
    <s v="USD"/>
    <n v="65.19"/>
    <s v="ZL01"/>
    <n v="18.055"/>
    <n v="2220.7649999999999"/>
    <x v="1"/>
  </r>
  <r>
    <s v="H975"/>
    <n v="112473"/>
    <s v="LUNARIA SK 55            20L    TOT C"/>
    <n v="2"/>
    <s v="ST"/>
    <n v="224.37"/>
    <s v="USD"/>
    <n v="112.19"/>
    <s v="ZL01"/>
    <n v="17.295000000000002"/>
    <n v="34.590000000000003"/>
    <x v="1"/>
  </r>
  <r>
    <s v="H975"/>
    <n v="112550"/>
    <s v="CARTER SH 460            20L    TOT C"/>
    <n v="11"/>
    <s v="ST"/>
    <n v="1365.16"/>
    <s v="USD"/>
    <n v="124.11"/>
    <s v="ZL01"/>
    <n v="17.175000000000001"/>
    <n v="188.92500000000001"/>
    <x v="1"/>
  </r>
  <r>
    <s v="H975"/>
    <n v="112591"/>
    <s v="DACNIS SH 46             20L    TOT C"/>
    <n v="23"/>
    <s v="ST"/>
    <n v="1696.24"/>
    <s v="USD"/>
    <n v="73.75"/>
    <s v="ZL01"/>
    <n v="16.78"/>
    <n v="385.94000000000005"/>
    <x v="1"/>
  </r>
  <r>
    <s v="H975"/>
    <n v="112592"/>
    <s v="DACNIS SH 32             20L    TOT C"/>
    <n v="10"/>
    <s v="ST"/>
    <n v="760.6"/>
    <s v="USD"/>
    <n v="76.06"/>
    <s v="ZL01"/>
    <n v="16.675000000000001"/>
    <n v="166.75"/>
    <x v="1"/>
  </r>
  <r>
    <s v="H975"/>
    <n v="112595"/>
    <s v="DACNIS SH 46             208L   TOT C"/>
    <n v="4"/>
    <s v="ST"/>
    <n v="2979.22"/>
    <s v="USD"/>
    <n v="744.81"/>
    <s v="ZL01"/>
    <n v="174.51"/>
    <n v="698.04"/>
    <x v="1"/>
  </r>
  <r>
    <s v="H975"/>
    <n v="112602"/>
    <s v="LUNARIA FR 68            20L    TOT C"/>
    <n v="19"/>
    <s v="ST"/>
    <n v="1108.6300000000001"/>
    <s v="USD"/>
    <n v="58.35"/>
    <s v="ZL01"/>
    <n v="17.855"/>
    <n v="339.245"/>
    <x v="1"/>
  </r>
  <r>
    <s v="H975"/>
    <n v="112622"/>
    <s v="PLANETELF ACD 32         20L    TOT C"/>
    <n v="158"/>
    <s v="ST"/>
    <n v="22224.3"/>
    <s v="USD"/>
    <n v="140.66"/>
    <s v="ZL01"/>
    <n v="19.7"/>
    <n v="3112.6"/>
    <x v="1"/>
  </r>
  <r>
    <s v="H975"/>
    <n v="112623"/>
    <s v="PLANETELF ACD 46         20L    TOT C"/>
    <n v="107"/>
    <s v="ST"/>
    <n v="15570.96"/>
    <s v="USD"/>
    <n v="145.52000000000001"/>
    <s v="ZL01"/>
    <n v="19.440000000000001"/>
    <n v="2080.08"/>
    <x v="1"/>
  </r>
  <r>
    <s v="H975"/>
    <n v="112624"/>
    <s v="PLANETELF ACD 68         20L    TOT C"/>
    <n v="794"/>
    <s v="ST"/>
    <n v="113755.87"/>
    <s v="USD"/>
    <n v="143.27000000000001"/>
    <s v="ZL01"/>
    <n v="19.34"/>
    <n v="15355.96"/>
    <x v="1"/>
  </r>
  <r>
    <s v="H975"/>
    <n v="112625"/>
    <s v="PLANETELF ACD 100 FY     20L    TOT C"/>
    <n v="211"/>
    <s v="ST"/>
    <n v="31417.599999999999"/>
    <s v="USD"/>
    <n v="148.9"/>
    <s v="ZL01"/>
    <n v="19.14"/>
    <n v="4038.54"/>
    <x v="1"/>
  </r>
  <r>
    <s v="H975"/>
    <n v="120616"/>
    <s v="CARTER SH 460            208L   TOT C"/>
    <n v="8"/>
    <s v="ST"/>
    <n v="8914.16"/>
    <s v="USD"/>
    <n v="1114.27"/>
    <s v="ZL01"/>
    <n v="178.62"/>
    <n v="1428.96"/>
    <x v="1"/>
  </r>
  <r>
    <s v="H975"/>
    <n v="125883"/>
    <s v="PLANETELF ACD 150 FY     20L    TOT C"/>
    <n v="112"/>
    <s v="ST"/>
    <n v="18677.5"/>
    <s v="USD"/>
    <n v="166.76"/>
    <s v="ZL01"/>
    <n v="19.84"/>
    <n v="2222.08"/>
    <x v="1"/>
  </r>
  <r>
    <s v="H975"/>
    <n v="125884"/>
    <s v="PLANETELF ACD 220 FY     20L    TOT C"/>
    <n v="17"/>
    <s v="ST"/>
    <n v="2918.51"/>
    <s v="USD"/>
    <n v="171.68"/>
    <s v="ZL01"/>
    <n v="20.3"/>
    <n v="345.1"/>
    <x v="1"/>
  </r>
  <r>
    <s v="H975"/>
    <n v="127702"/>
    <s v="ELFMATIC G3              20L    ELF C"/>
    <n v="91"/>
    <s v="ST"/>
    <n v="5852.51"/>
    <s v="USD"/>
    <n v="64.31"/>
    <s v="ZL01"/>
    <n v="17.02"/>
    <n v="1548.82"/>
    <x v="1"/>
  </r>
  <r>
    <s v="H975"/>
    <n v="130088"/>
    <s v="TRANSELF TYPE B80W90     20L    ELF C"/>
    <n v="107"/>
    <s v="ST"/>
    <n v="6332.77"/>
    <s v="USD"/>
    <n v="59.18"/>
    <s v="ZL01"/>
    <n v="17.655000000000001"/>
    <n v="1889.085"/>
    <x v="1"/>
  </r>
  <r>
    <s v="H975"/>
    <n v="140071"/>
    <s v="MULTIS COMPLEX EP 2      18K    TOT C"/>
    <n v="106"/>
    <s v="ST"/>
    <n v="10061.02"/>
    <s v="USD"/>
    <n v="94.92"/>
    <s v="ZL01"/>
    <n v="18"/>
    <n v="1908"/>
    <x v="1"/>
  </r>
  <r>
    <s v="H975"/>
    <n v="140190"/>
    <s v="ALTIS EM 2               18K    TOT C"/>
    <n v="25"/>
    <s v="ST"/>
    <n v="1662.85"/>
    <s v="USD"/>
    <n v="66.510000000000005"/>
    <s v="ZL01"/>
    <n v="18"/>
    <n v="450"/>
    <x v="1"/>
  </r>
  <r>
    <s v="H975"/>
    <n v="147900"/>
    <s v="MULTIS COMPLEX S2A       18K    TOT C"/>
    <n v="15"/>
    <s v="ST"/>
    <n v="2023.84"/>
    <s v="USD"/>
    <n v="134.91999999999999"/>
    <s v="ZL01"/>
    <n v="18"/>
    <n v="270"/>
    <x v="1"/>
  </r>
  <r>
    <s v="H975"/>
    <n v="148520"/>
    <s v="CAPRANO TDI 15W40        20L    TOT C1"/>
    <n v="20"/>
    <s v="ST"/>
    <n v="961.91"/>
    <s v="USD"/>
    <n v="48.1"/>
    <s v="ZL01"/>
    <n v="17.495000000000001"/>
    <n v="349.90000000000003"/>
    <x v="1"/>
  </r>
  <r>
    <s v="H975"/>
    <n v="150889"/>
    <s v="NEPTUNA 2T SUPER SPORT   20L    TOT C"/>
    <n v="81"/>
    <s v="ST"/>
    <n v="4964.8900000000003"/>
    <s v="USD"/>
    <n v="61.29"/>
    <s v="ZL01"/>
    <n v="17.239999999999998"/>
    <n v="1396.4399999999998"/>
    <x v="1"/>
  </r>
  <r>
    <s v="H975"/>
    <n v="152102"/>
    <s v="CERAN AD PLUS            18K    TOT C"/>
    <n v="3314"/>
    <s v="ST"/>
    <n v="252893.38"/>
    <s v="USD"/>
    <n v="76.31"/>
    <s v="ZL01"/>
    <n v="18"/>
    <n v="59652"/>
    <x v="1"/>
  </r>
  <r>
    <s v="H975"/>
    <n v="157422"/>
    <s v="LUNARIA SH 68            208L   TOT C"/>
    <n v="44"/>
    <s v="ST"/>
    <n v="46737.48"/>
    <s v="USD"/>
    <n v="1062.22"/>
    <s v="ZL01"/>
    <n v="173.26"/>
    <n v="7623.44"/>
    <x v="1"/>
  </r>
  <r>
    <s v="H975"/>
    <n v="157423"/>
    <s v="LUNARIA SH 68            20L    TOT C"/>
    <n v="220"/>
    <s v="ST"/>
    <n v="18029.509999999998"/>
    <s v="USD"/>
    <n v="81.95"/>
    <s v="ZL01"/>
    <n v="16.66"/>
    <n v="3665.2"/>
    <x v="1"/>
  </r>
  <r>
    <s v="H975"/>
    <n v="157479"/>
    <s v="CARTER SY 150            20L    TOT C"/>
    <n v="65"/>
    <s v="ST"/>
    <n v="7136.19"/>
    <s v="USD"/>
    <n v="109.79"/>
    <s v="ZL01"/>
    <n v="20"/>
    <n v="1300"/>
    <x v="1"/>
  </r>
  <r>
    <s v="H975"/>
    <n v="158921"/>
    <s v="CARTER BIO 220           208L   TOT C"/>
    <n v="16"/>
    <s v="ST"/>
    <n v="34354.36"/>
    <s v="USD"/>
    <n v="2147.15"/>
    <s v="ZL01"/>
    <n v="208"/>
    <n v="3328"/>
    <x v="1"/>
  </r>
  <r>
    <s v="H975"/>
    <n v="161610"/>
    <s v="DROSERA MS 2             20L    TOT C1"/>
    <n v="18"/>
    <s v="ST"/>
    <n v="1204.56"/>
    <s v="USD"/>
    <n v="66.92"/>
    <s v="ZL01"/>
    <n v="16.36"/>
    <n v="294.48"/>
    <x v="1"/>
  </r>
  <r>
    <s v="H975"/>
    <n v="161611"/>
    <s v="AEROHYDRAULIC 520        20L    TOT C1"/>
    <n v="26"/>
    <s v="ST"/>
    <n v="2024.26"/>
    <s v="USD"/>
    <n v="77.86"/>
    <s v="ZL01"/>
    <n v="17.295000000000002"/>
    <n v="449.67000000000007"/>
    <x v="1"/>
  </r>
  <r>
    <s v="H975"/>
    <n v="162118"/>
    <s v="DACNIS 32                20L    TOT C"/>
    <n v="1"/>
    <s v="ST"/>
    <n v="51.32"/>
    <s v="USD"/>
    <n v="51.32"/>
    <s v="ZL01"/>
    <n v="17.45"/>
    <n v="17.45"/>
    <x v="1"/>
  </r>
  <r>
    <s v="H975"/>
    <n v="162122"/>
    <s v="DACNIS 68                20L    TOT C"/>
    <n v="39"/>
    <s v="ST"/>
    <n v="1577.2"/>
    <s v="USD"/>
    <n v="40.44"/>
    <s v="ZL01"/>
    <n v="17.68"/>
    <n v="689.52"/>
    <x v="1"/>
  </r>
  <r>
    <s v="H975"/>
    <n v="163320"/>
    <s v="BIOHYDRAN TMP 32         208L   TOT C1"/>
    <n v="13"/>
    <s v="ST"/>
    <n v="14221.11"/>
    <s v="USD"/>
    <n v="1093.93"/>
    <s v="ZL01"/>
    <n v="188.81"/>
    <n v="2454.5300000000002"/>
    <x v="1"/>
  </r>
  <r>
    <s v="H975"/>
    <n v="163330"/>
    <s v="BIOHYDRAN TMP 46         208L   TOT C1"/>
    <n v="28"/>
    <s v="ST"/>
    <n v="34560.480000000003"/>
    <s v="USD"/>
    <n v="1234.3"/>
    <s v="ZL01"/>
    <n v="190.68"/>
    <n v="5339.04"/>
    <x v="1"/>
  </r>
  <r>
    <s v="H975"/>
    <n v="163332"/>
    <s v="BIOHYDRAN TMP 68         20L    TOT C1"/>
    <n v="5"/>
    <s v="ST"/>
    <n v="490.15"/>
    <s v="USD"/>
    <n v="98.03"/>
    <s v="ZL01"/>
    <n v="18.414999999999999"/>
    <n v="92.074999999999989"/>
    <x v="1"/>
  </r>
  <r>
    <s v="H975"/>
    <n v="164922"/>
    <s v="EPONA SA 320             20L    MAR C"/>
    <n v="24"/>
    <s v="ST"/>
    <n v="5716.6"/>
    <s v="USD"/>
    <n v="238.19"/>
    <s v="ZL01"/>
    <n v="17.14"/>
    <n v="411.36"/>
    <x v="1"/>
  </r>
  <r>
    <s v="H975"/>
    <n v="164924"/>
    <s v="PRIMERIA LPG 150         20L    MAR C"/>
    <n v="95"/>
    <s v="ST"/>
    <n v="13975.23"/>
    <s v="USD"/>
    <n v="147.11000000000001"/>
    <s v="ZL01"/>
    <n v="20.94"/>
    <n v="1989.3000000000002"/>
    <x v="1"/>
  </r>
  <r>
    <s v="H975"/>
    <n v="165879"/>
    <s v="BARELF AL 100            20L    MAR C"/>
    <n v="342"/>
    <s v="ST"/>
    <n v="80563.77"/>
    <s v="USD"/>
    <n v="235.57"/>
    <s v="ZL01"/>
    <n v="17.34"/>
    <n v="5930.28"/>
    <x v="1"/>
  </r>
  <r>
    <s v="H975"/>
    <n v="165909"/>
    <s v="BARELF SM 46             20L    MAR C"/>
    <n v="3"/>
    <s v="ST"/>
    <n v="522"/>
    <s v="USD"/>
    <n v="174"/>
    <s v="ZL01"/>
    <n v="16.78"/>
    <n v="50.34"/>
    <x v="1"/>
  </r>
  <r>
    <s v="H975"/>
    <n v="165921"/>
    <s v="BARELF CH 100            20L    MAR C"/>
    <n v="5191"/>
    <s v="ST"/>
    <n v="1326423.18"/>
    <s v="USD"/>
    <n v="255.52"/>
    <s v="ZL01"/>
    <n v="19.14"/>
    <n v="99355.74"/>
    <x v="1"/>
  </r>
  <r>
    <s v="H975"/>
    <n v="165922"/>
    <s v="BARELF CH 68             20L    MAR C1"/>
    <n v="88"/>
    <s v="ST"/>
    <n v="22482.78"/>
    <s v="USD"/>
    <n v="255.49"/>
    <s v="ZL01"/>
    <n v="19.18"/>
    <n v="1687.84"/>
    <x v="1"/>
  </r>
  <r>
    <s v="H975"/>
    <n v="167268"/>
    <s v="CERAN XM 100             18K    TOT C"/>
    <n v="11"/>
    <s v="ST"/>
    <n v="808.18"/>
    <s v="USD"/>
    <n v="73.47"/>
    <s v="ZL01"/>
    <n v="18"/>
    <n v="198"/>
    <x v="1"/>
  </r>
  <r>
    <s v="H975"/>
    <n v="167873"/>
    <s v="BIOHYDRAN TMP 100        208L   TOT C"/>
    <n v="1"/>
    <s v="ST"/>
    <n v="1160.1300000000001"/>
    <s v="USD"/>
    <n v="1160.1300000000001"/>
    <s v="ZL01"/>
    <n v="192.14"/>
    <n v="192.14"/>
    <x v="1"/>
  </r>
  <r>
    <s v="H975"/>
    <n v="167874"/>
    <s v="BIONEPTAN 100            208L   MAR C"/>
    <n v="182"/>
    <s v="ST"/>
    <n v="393239.88"/>
    <s v="USD"/>
    <n v="2160.66"/>
    <s v="ZL01"/>
    <n v="192.14"/>
    <n v="34969.479999999996"/>
    <x v="1"/>
  </r>
  <r>
    <s v="H975"/>
    <n v="167881"/>
    <s v="BIONEPTAN 150            208L   MAR C"/>
    <n v="25"/>
    <s v="ST"/>
    <n v="60579.78"/>
    <s v="USD"/>
    <n v="2423.19"/>
    <s v="ZL01"/>
    <n v="204.2"/>
    <n v="5105"/>
    <x v="1"/>
  </r>
  <r>
    <s v="H975"/>
    <n v="167883"/>
    <s v="BIONEPTAN 220            208L   MAR C"/>
    <n v="10"/>
    <s v="ST"/>
    <n v="25430.2"/>
    <s v="USD"/>
    <n v="2543.02"/>
    <s v="ZL01"/>
    <n v="208"/>
    <n v="2080"/>
    <x v="1"/>
  </r>
  <r>
    <s v="H975"/>
    <n v="170669"/>
    <s v="MULTIS COMPLEX SHD 100   17K    TOT C"/>
    <n v="95"/>
    <s v="ST"/>
    <n v="14733.84"/>
    <s v="USD"/>
    <n v="155.09"/>
    <s v="ZL01"/>
    <n v="17"/>
    <n v="1615"/>
    <x v="1"/>
  </r>
  <r>
    <s v="H975"/>
    <n v="171822"/>
    <s v="PRIMERIA LPG 150         205L   MAR C"/>
    <n v="16"/>
    <s v="ST"/>
    <n v="23978.14"/>
    <s v="USD"/>
    <n v="1498.63"/>
    <s v="ZL01"/>
    <n v="214.64"/>
    <n v="3434.24"/>
    <x v="1"/>
  </r>
  <r>
    <s v="H975"/>
    <n v="174278"/>
    <s v="EPONA Z 68               205L   MAR C"/>
    <n v="5"/>
    <s v="ST"/>
    <n v="2792.95"/>
    <s v="USD"/>
    <n v="558.59"/>
    <s v="ZL01"/>
    <n v="181.22"/>
    <n v="906.1"/>
    <x v="1"/>
  </r>
  <r>
    <s v="H975"/>
    <n v="177040"/>
    <s v="CERAN XM 220             18K    TOT C"/>
    <n v="5063"/>
    <s v="ST"/>
    <n v="357075.7"/>
    <s v="USD"/>
    <n v="70.53"/>
    <s v="ZL01"/>
    <n v="18"/>
    <n v="91134"/>
    <x v="1"/>
  </r>
  <r>
    <s v="H975"/>
    <n v="180921"/>
    <s v="BIOADHESIVE PLUS         18K    TOT C"/>
    <n v="599"/>
    <s v="ST"/>
    <n v="85623.75"/>
    <s v="USD"/>
    <n v="142.94"/>
    <s v="ZL01"/>
    <n v="18"/>
    <n v="10782"/>
    <x v="1"/>
  </r>
  <r>
    <s v="H975"/>
    <n v="182836"/>
    <s v="BIOMULTIS EP 2           18K    TOT C"/>
    <n v="2896"/>
    <s v="ST"/>
    <n v="452852.8"/>
    <s v="USD"/>
    <n v="156.37"/>
    <s v="ZL01"/>
    <n v="18"/>
    <n v="52128"/>
    <x v="1"/>
  </r>
  <r>
    <s v="H975"/>
    <n v="182838"/>
    <s v="BIOMULTIS EP 2           180K   TOT C"/>
    <n v="66"/>
    <s v="ST"/>
    <n v="104182.67"/>
    <s v="USD"/>
    <n v="1578.53"/>
    <s v="ZL01"/>
    <n v="180"/>
    <n v="11880"/>
    <x v="1"/>
  </r>
  <r>
    <s v="H975"/>
    <n v="183177"/>
    <s v="CARTER BIO 68            208L   TOT C"/>
    <n v="6"/>
    <s v="ST"/>
    <n v="12616.2"/>
    <s v="USD"/>
    <n v="2102.6999999999998"/>
    <s v="ZL01"/>
    <n v="197.13"/>
    <n v="1182.78"/>
    <x v="1"/>
  </r>
  <r>
    <s v="H975"/>
    <n v="183440"/>
    <s v="CARTER BIO 100           208L   TOT C"/>
    <n v="63"/>
    <s v="ST"/>
    <n v="119538.88"/>
    <s v="USD"/>
    <n v="1897.44"/>
    <s v="ZL01"/>
    <n v="199.84"/>
    <n v="12589.92"/>
    <x v="1"/>
  </r>
  <r>
    <s v="H975"/>
    <n v="193142"/>
    <s v="FINASOL MF               200L   TOT C"/>
    <n v="36"/>
    <s v="ST"/>
    <n v="19926.43"/>
    <s v="USD"/>
    <n v="553.51"/>
    <s v="ZL01"/>
    <n v="163"/>
    <n v="5868"/>
    <x v="1"/>
  </r>
  <r>
    <s v="H975"/>
    <n v="197566"/>
    <s v="MULTIS COMPLEX SHD 460   17K    TOT C"/>
    <n v="10"/>
    <s v="ST"/>
    <n v="1347.01"/>
    <s v="USD"/>
    <n v="134.69999999999999"/>
    <s v="ZL01"/>
    <n v="17"/>
    <n v="170"/>
    <x v="1"/>
  </r>
  <r>
    <s v="H975"/>
    <n v="198470"/>
    <s v="BIONEPTAN HT 100         205L   MAR C"/>
    <n v="1091"/>
    <s v="ST"/>
    <n v="3312213.18"/>
    <s v="USD"/>
    <n v="3035.94"/>
    <s v="ZL01"/>
    <n v="187.72900000000001"/>
    <n v="204812.33900000001"/>
    <x v="1"/>
  </r>
  <r>
    <s v="H975"/>
    <n v="203654"/>
    <s v="BIO OG+                  18K    TOT C"/>
    <n v="57"/>
    <s v="ST"/>
    <n v="10401.219999999999"/>
    <s v="USD"/>
    <n v="182.48"/>
    <s v="ZL01"/>
    <n v="18"/>
    <n v="1026"/>
    <x v="1"/>
  </r>
  <r>
    <s v="H975"/>
    <n v="211529"/>
    <s v="MULTIS EP 0              18K    TOT Y AE"/>
    <n v="148"/>
    <s v="ST"/>
    <n v="6804.76"/>
    <s v="USD"/>
    <n v="45.98"/>
    <s v="ZL01"/>
    <n v="18"/>
    <n v="2664"/>
    <x v="1"/>
  </r>
  <r>
    <s v="H975"/>
    <n v="211530"/>
    <s v="MULTIS EP 1              18K    TOT Y AE"/>
    <n v="121"/>
    <s v="ST"/>
    <n v="6365.65"/>
    <s v="USD"/>
    <n v="52.61"/>
    <s v="ZL01"/>
    <n v="18"/>
    <n v="2178"/>
    <x v="1"/>
  </r>
  <r>
    <s v="H975"/>
    <n v="211531"/>
    <s v="MULTIS EP 2              18K    TOT Y AE"/>
    <n v="551"/>
    <s v="ST"/>
    <n v="28078.49"/>
    <s v="USD"/>
    <n v="50.96"/>
    <s v="ZL01"/>
    <n v="18"/>
    <n v="9918"/>
    <x v="1"/>
  </r>
  <r>
    <s v="H975"/>
    <n v="211532"/>
    <s v="MULTIS EP 3              18K    TOT Y AE"/>
    <n v="116"/>
    <s v="ST"/>
    <n v="6886.74"/>
    <s v="USD"/>
    <n v="59.37"/>
    <s v="ZL01"/>
    <n v="18"/>
    <n v="2088"/>
    <x v="1"/>
  </r>
  <r>
    <s v="H975"/>
    <n v="211542"/>
    <s v="MULTIS MS 2              18K    TOT   AE"/>
    <n v="92"/>
    <s v="ST"/>
    <n v="5473.31"/>
    <s v="USD"/>
    <n v="59.49"/>
    <s v="ZL01"/>
    <n v="18"/>
    <n v="1656"/>
    <x v="1"/>
  </r>
  <r>
    <s v="H975"/>
    <n v="224827"/>
    <s v="BIOMULTIS EP 0           18K    TOT C"/>
    <n v="166"/>
    <s v="ST"/>
    <n v="27641.07"/>
    <s v="USD"/>
    <n v="166.51"/>
    <s v="ZL01"/>
    <n v="18"/>
    <n v="2988"/>
    <x v="1"/>
  </r>
  <r>
    <s v="H975"/>
    <n v="228198"/>
    <s v="RUBIA OPT. 3500 10W40    20L    TOT C"/>
    <n v="22"/>
    <s v="ST"/>
    <n v="1374.12"/>
    <s v="USD"/>
    <n v="62.46"/>
    <s v="ZL01"/>
    <n v="17.175000000000001"/>
    <n v="377.85"/>
    <x v="1"/>
  </r>
  <r>
    <s v="H978"/>
    <n v="110489"/>
    <s v="CARTER EP 220            208L   TOT C"/>
    <n v="31"/>
    <s v="ST"/>
    <n v="13251.94"/>
    <s v="USD"/>
    <n v="427.48"/>
    <s v="ZL01"/>
    <n v="187.36"/>
    <n v="5808.1600000000008"/>
    <x v="0"/>
  </r>
  <r>
    <s v="H978"/>
    <n v="112461"/>
    <s v="CARTER SH 150            208L   TOT C"/>
    <n v="58"/>
    <s v="ST"/>
    <n v="54654.6"/>
    <s v="USD"/>
    <n v="942.32"/>
    <s v="ZL01"/>
    <n v="177.21"/>
    <n v="10278.18"/>
    <x v="0"/>
  </r>
  <r>
    <s v="H978"/>
    <n v="112594"/>
    <s v="DACNIS SH 68             20L    TOT C"/>
    <n v="24"/>
    <s v="ST"/>
    <n v="1807.82"/>
    <s v="USD"/>
    <n v="75.33"/>
    <s v="ZL01"/>
    <n v="16.84"/>
    <n v="404.15999999999997"/>
    <x v="0"/>
  </r>
  <r>
    <s v="H978"/>
    <n v="126851"/>
    <s v="DACNIS SH 32             208L   TOT C"/>
    <n v="20"/>
    <s v="ST"/>
    <n v="17700.02"/>
    <s v="USD"/>
    <n v="885"/>
    <s v="ZL01"/>
    <n v="173.42"/>
    <n v="3468.3999999999996"/>
    <x v="0"/>
  </r>
  <r>
    <s v="H978"/>
    <n v="160976"/>
    <s v="MULTIS EP 2              180K   TOT   AE"/>
    <n v="82"/>
    <s v="ST"/>
    <n v="42676.480000000003"/>
    <s v="USD"/>
    <n v="520.44000000000005"/>
    <s v="ZL01"/>
    <n v="180"/>
    <n v="14760"/>
    <x v="0"/>
  </r>
  <r>
    <s v="H978"/>
    <n v="161846"/>
    <s v="MULTIS EP 1              180K   TOT   AE"/>
    <n v="20"/>
    <s v="ST"/>
    <n v="11061.25"/>
    <s v="USD"/>
    <n v="553.05999999999995"/>
    <s v="ZL01"/>
    <n v="180"/>
    <n v="3600"/>
    <x v="0"/>
  </r>
  <r>
    <s v="H978"/>
    <n v="180921"/>
    <s v="BIOADHESIVE PLUS         18K    TOT C"/>
    <n v="690"/>
    <s v="ST"/>
    <n v="85857.5"/>
    <s v="USD"/>
    <n v="124.43"/>
    <s v="ZL01"/>
    <n v="18"/>
    <n v="12420"/>
    <x v="0"/>
  </r>
  <r>
    <s v="H978"/>
    <n v="209594"/>
    <s v="MULTIS COMPLEX XHV2 MOLY 180K   TOT T AE"/>
    <n v="28"/>
    <s v="ST"/>
    <n v="23126.880000000001"/>
    <s v="USD"/>
    <n v="825.96"/>
    <s v="ZL01"/>
    <n v="180"/>
    <n v="5040"/>
    <x v="0"/>
  </r>
  <r>
    <s v="H978"/>
    <n v="215937"/>
    <s v="HYDRANSAFE HFDU 68       1000L  TOT   MY"/>
    <n v="49"/>
    <s v="ST"/>
    <n v="143001.01"/>
    <s v="USD"/>
    <n v="2918.39"/>
    <s v="ZL01"/>
    <n v="900"/>
    <n v="44100"/>
    <x v="0"/>
  </r>
  <r>
    <s v="H978"/>
    <n v="216232"/>
    <s v="MULTIS COMPLEX HV 0 MOLY 180K   TOT   AE"/>
    <n v="75"/>
    <s v="ST"/>
    <n v="59589.75"/>
    <s v="USD"/>
    <n v="794.53"/>
    <s v="ZL01"/>
    <n v="180"/>
    <n v="13500"/>
    <x v="0"/>
  </r>
  <r>
    <s v="HD42"/>
    <n v="110484"/>
    <s v="CARTER EP 100            20L    TOT C"/>
    <n v="9"/>
    <s v="ST"/>
    <n v="373.74"/>
    <s v="USD"/>
    <n v="41.53"/>
    <s v="ZL01"/>
    <n v="17.62"/>
    <n v="158.58000000000001"/>
    <x v="0"/>
  </r>
  <r>
    <s v="HD42"/>
    <n v="110548"/>
    <s v="DROSERA MS 150           208L   TOT C"/>
    <n v="2"/>
    <s v="ST"/>
    <n v="858.68"/>
    <s v="USD"/>
    <n v="429.34"/>
    <s v="ZL01"/>
    <n v="184.44"/>
    <n v="368.88"/>
    <x v="0"/>
  </r>
  <r>
    <s v="HD42"/>
    <n v="110556"/>
    <s v="DROSERA MS 68            20L    TOT C"/>
    <n v="7"/>
    <s v="ST"/>
    <n v="287.14"/>
    <s v="USD"/>
    <n v="41.02"/>
    <s v="ZL01"/>
    <n v="17.579999999999998"/>
    <n v="123.05999999999999"/>
    <x v="0"/>
  </r>
  <r>
    <s v="HD42"/>
    <n v="110568"/>
    <s v="EQUIVIS ZS 15            208L   TOT C"/>
    <n v="8"/>
    <s v="ST"/>
    <n v="3712.99"/>
    <s v="USD"/>
    <n v="464.12"/>
    <s v="ZL01"/>
    <n v="178"/>
    <n v="1424"/>
    <x v="0"/>
  </r>
  <r>
    <s v="HD42"/>
    <n v="110569"/>
    <s v="EQUIVIS ZS 15            20L    TOT C"/>
    <n v="28"/>
    <s v="ST"/>
    <n v="1236.99"/>
    <s v="USD"/>
    <n v="44.18"/>
    <s v="ZL01"/>
    <n v="17.114999999999998"/>
    <n v="479.21999999999997"/>
    <x v="0"/>
  </r>
  <r>
    <s v="HD42"/>
    <n v="110571"/>
    <s v="EQUIVIS ZS 32            20L    TOT C"/>
    <n v="40"/>
    <s v="ST"/>
    <n v="1462.75"/>
    <s v="USD"/>
    <n v="36.57"/>
    <s v="ZL01"/>
    <n v="17.335000000000001"/>
    <n v="693.40000000000009"/>
    <x v="0"/>
  </r>
  <r>
    <s v="HD42"/>
    <n v="110801"/>
    <s v="RUBIA TIR 8600 10W40     20L    TOT C"/>
    <n v="58"/>
    <s v="ST"/>
    <n v="2716.24"/>
    <s v="USD"/>
    <n v="46.83"/>
    <s v="ZL01"/>
    <n v="17.234999999999999"/>
    <n v="999.63"/>
    <x v="0"/>
  </r>
  <r>
    <s v="HD42"/>
    <n v="112211"/>
    <s v="KASSILLA GMP 320         208L   TOT C"/>
    <n v="1"/>
    <s v="ST"/>
    <n v="556.35"/>
    <s v="USD"/>
    <n v="556.35"/>
    <s v="ZL01"/>
    <n v="187.35"/>
    <n v="187.35"/>
    <x v="0"/>
  </r>
  <r>
    <s v="HD42"/>
    <n v="112474"/>
    <s v="LUNARIA SK 100           20L    TOT C"/>
    <n v="10"/>
    <s v="ST"/>
    <n v="1513.89"/>
    <s v="USD"/>
    <n v="151.38999999999999"/>
    <s v="ZL01"/>
    <n v="17.335000000000001"/>
    <n v="173.35000000000002"/>
    <x v="0"/>
  </r>
  <r>
    <s v="HD42"/>
    <n v="112534"/>
    <s v="CARTER EP 680            20L    TOT C"/>
    <n v="31"/>
    <s v="ST"/>
    <n v="1740.58"/>
    <s v="USD"/>
    <n v="56.15"/>
    <s v="ZL01"/>
    <n v="18.420000000000002"/>
    <n v="571.0200000000001"/>
    <x v="0"/>
  </r>
  <r>
    <s v="HD42"/>
    <n v="112593"/>
    <s v="DACNIS SH 100            20L    TOT C"/>
    <n v="20"/>
    <s v="ST"/>
    <n v="1830.39"/>
    <s v="USD"/>
    <n v="91.52"/>
    <s v="ZL01"/>
    <n v="16.88"/>
    <n v="337.59999999999997"/>
    <x v="0"/>
  </r>
  <r>
    <s v="HD42"/>
    <n v="112622"/>
    <s v="PLANETELF ACD 32         20L    TOT C"/>
    <n v="90"/>
    <s v="ST"/>
    <n v="12264.49"/>
    <s v="USD"/>
    <n v="136.27000000000001"/>
    <s v="ZL01"/>
    <n v="19.7"/>
    <n v="1773"/>
    <x v="0"/>
  </r>
  <r>
    <s v="HD42"/>
    <n v="112624"/>
    <s v="PLANETELF ACD 68         20L    TOT C"/>
    <n v="1"/>
    <s v="ST"/>
    <n v="137.91"/>
    <s v="USD"/>
    <n v="137.91"/>
    <s v="ZL01"/>
    <n v="19.34"/>
    <n v="19.34"/>
    <x v="0"/>
  </r>
  <r>
    <s v="HD42"/>
    <n v="112625"/>
    <s v="PLANETELF ACD 100 FY     20L    TOT C"/>
    <n v="21"/>
    <s v="ST"/>
    <n v="3096.03"/>
    <s v="USD"/>
    <n v="147.43"/>
    <s v="ZL01"/>
    <n v="19.14"/>
    <n v="401.94"/>
    <x v="0"/>
  </r>
  <r>
    <s v="HD42"/>
    <n v="112633"/>
    <s v="DACNIS SE 68             20L    TOT C"/>
    <n v="20"/>
    <s v="ST"/>
    <n v="2646.16"/>
    <s v="USD"/>
    <n v="132.31"/>
    <s v="ZL01"/>
    <n v="19.175000000000001"/>
    <n v="383.5"/>
    <x v="0"/>
  </r>
  <r>
    <s v="HD42"/>
    <n v="115250"/>
    <s v="MARTOL EP 405 CF         208L   TOT C"/>
    <n v="4"/>
    <s v="ST"/>
    <n v="2688.72"/>
    <s v="USD"/>
    <n v="672.18"/>
    <s v="ZL01"/>
    <n v="195.52"/>
    <n v="782.08"/>
    <x v="0"/>
  </r>
  <r>
    <s v="HD42"/>
    <n v="120616"/>
    <s v="CARTER SH 460            208L   TOT C"/>
    <n v="1"/>
    <s v="ST"/>
    <n v="1151.52"/>
    <s v="USD"/>
    <n v="1151.52"/>
    <s v="ZL01"/>
    <n v="178.62"/>
    <n v="178.62"/>
    <x v="0"/>
  </r>
  <r>
    <s v="HD42"/>
    <n v="120659"/>
    <s v="DACNIS SE 100            20L    TOT C"/>
    <n v="18"/>
    <s v="ST"/>
    <n v="2313.2399999999998"/>
    <s v="USD"/>
    <n v="128.51"/>
    <s v="ZL01"/>
    <n v="19.135000000000002"/>
    <n v="344.43"/>
    <x v="0"/>
  </r>
  <r>
    <s v="HD42"/>
    <n v="125883"/>
    <s v="PLANETELF ACD 150 FY     20L    TOT C"/>
    <n v="25"/>
    <s v="ST"/>
    <n v="4060.4"/>
    <s v="USD"/>
    <n v="162.41999999999999"/>
    <s v="ZL01"/>
    <n v="19.84"/>
    <n v="496"/>
    <x v="0"/>
  </r>
  <r>
    <s v="HD42"/>
    <n v="125884"/>
    <s v="PLANETELF ACD 220 FY     20L    TOT C"/>
    <n v="1"/>
    <s v="ST"/>
    <n v="173.66"/>
    <s v="USD"/>
    <n v="173.66"/>
    <s v="ZL01"/>
    <n v="20.3"/>
    <n v="20.3"/>
    <x v="0"/>
  </r>
  <r>
    <s v="HD42"/>
    <n v="126429"/>
    <s v="RUBIA TIR 9200 FE 5W30   20L    TOT C"/>
    <n v="20"/>
    <s v="ST"/>
    <n v="1174.27"/>
    <s v="USD"/>
    <n v="58.71"/>
    <s v="ZL01"/>
    <n v="17.094999999999999"/>
    <n v="341.9"/>
    <x v="0"/>
  </r>
  <r>
    <s v="HD42"/>
    <n v="126461"/>
    <s v="WT SUPRA                 208L   TOT C"/>
    <n v="165"/>
    <s v="ST"/>
    <n v="59897.52"/>
    <s v="USD"/>
    <n v="363.02"/>
    <s v="ZL01"/>
    <n v="219.39"/>
    <n v="36199.35"/>
    <x v="0"/>
  </r>
  <r>
    <s v="HD42"/>
    <n v="140155"/>
    <s v="JARYTHERM DBT            200K   TOT C"/>
    <n v="2"/>
    <s v="ST"/>
    <n v="2733.8"/>
    <s v="USD"/>
    <n v="1366.9"/>
    <s v="ZL01"/>
    <n v="200"/>
    <n v="400"/>
    <x v="0"/>
  </r>
  <r>
    <s v="HD42"/>
    <n v="140186"/>
    <s v="CALORIS 23               18K    TOT C"/>
    <n v="20"/>
    <s v="ST"/>
    <n v="1323.11"/>
    <s v="USD"/>
    <n v="66.16"/>
    <s v="ZL01"/>
    <n v="18"/>
    <n v="360"/>
    <x v="0"/>
  </r>
  <r>
    <s v="HD42"/>
    <n v="140190"/>
    <s v="ALTIS EM 2               18K    TOT C"/>
    <n v="32"/>
    <s v="ST"/>
    <n v="2126.2600000000002"/>
    <s v="USD"/>
    <n v="66.45"/>
    <s v="ZL01"/>
    <n v="18"/>
    <n v="576"/>
    <x v="0"/>
  </r>
  <r>
    <s v="HD42"/>
    <n v="146190"/>
    <s v="ALTIS EM 2               180K   TOT C"/>
    <n v="4"/>
    <s v="ST"/>
    <n v="2590.21"/>
    <s v="USD"/>
    <n v="647.54999999999995"/>
    <s v="ZL01"/>
    <n v="180"/>
    <n v="720"/>
    <x v="0"/>
  </r>
  <r>
    <s v="HD42"/>
    <n v="148851"/>
    <s v="JET MARINE ROUGE         18K    TOT C"/>
    <n v="70"/>
    <s v="ST"/>
    <n v="5844.59"/>
    <s v="USD"/>
    <n v="83.49"/>
    <s v="ZL01"/>
    <n v="18"/>
    <n v="1260"/>
    <x v="0"/>
  </r>
  <r>
    <s v="HD42"/>
    <n v="152101"/>
    <s v="CERAN AD PLUS            50K    TOT C"/>
    <n v="1"/>
    <s v="ST"/>
    <n v="193.28"/>
    <s v="USD"/>
    <n v="193.28"/>
    <s v="ZL01"/>
    <n v="50"/>
    <n v="50"/>
    <x v="0"/>
  </r>
  <r>
    <s v="HD42"/>
    <n v="152102"/>
    <s v="CERAN AD PLUS            18K    TOT C"/>
    <n v="1"/>
    <s v="ST"/>
    <n v="74.61"/>
    <s v="USD"/>
    <n v="74.61"/>
    <s v="ZL01"/>
    <n v="18"/>
    <n v="18"/>
    <x v="0"/>
  </r>
  <r>
    <s v="HD42"/>
    <n v="157422"/>
    <s v="LUNARIA SH 68            208L   TOT C"/>
    <n v="3"/>
    <s v="ST"/>
    <n v="2450.8000000000002"/>
    <s v="USD"/>
    <n v="816.93"/>
    <s v="ZL01"/>
    <n v="173.26"/>
    <n v="519.78"/>
    <x v="0"/>
  </r>
  <r>
    <s v="HD42"/>
    <n v="160777"/>
    <s v="RUBIA TIR 8900 10W40     20L    TOT C"/>
    <n v="18"/>
    <s v="ST"/>
    <n v="881.83"/>
    <s v="USD"/>
    <n v="48.99"/>
    <s v="ZL01"/>
    <n v="17.155000000000001"/>
    <n v="308.79000000000002"/>
    <x v="0"/>
  </r>
  <r>
    <s v="HD42"/>
    <n v="160804"/>
    <s v="MULTIS EP 2              24T04K TOT C1"/>
    <n v="382"/>
    <s v="ST"/>
    <n v="17372.32"/>
    <s v="USD"/>
    <n v="45.48"/>
    <s v="ZL01"/>
    <n v="9.6"/>
    <n v="3667.2"/>
    <x v="0"/>
  </r>
  <r>
    <s v="HD42"/>
    <n v="160833"/>
    <s v="MULTIS COMPLEX S2A       24T04K TOT C1"/>
    <n v="11"/>
    <s v="ST"/>
    <n v="868.11"/>
    <s v="USD"/>
    <n v="78.92"/>
    <s v="ZL01"/>
    <n v="9.6"/>
    <n v="105.6"/>
    <x v="0"/>
  </r>
  <r>
    <s v="HD42"/>
    <n v="160976"/>
    <s v="MULTIS EP 2              180K   TOT   AE"/>
    <n v="2"/>
    <s v="ST"/>
    <n v="967.12"/>
    <s v="USD"/>
    <n v="483.56"/>
    <s v="ZL01"/>
    <n v="180"/>
    <n v="360"/>
    <x v="0"/>
  </r>
  <r>
    <s v="HD42"/>
    <n v="161399"/>
    <s v="FINASOL MF               20L    TOT C"/>
    <n v="50"/>
    <s v="ST"/>
    <n v="2994.49"/>
    <s v="USD"/>
    <n v="59.89"/>
    <s v="ZL01"/>
    <n v="16.3"/>
    <n v="815"/>
    <x v="0"/>
  </r>
  <r>
    <s v="HD42"/>
    <n v="161849"/>
    <s v="MULTIS 3                 180K   TOT   AE"/>
    <n v="4"/>
    <s v="ST"/>
    <n v="1957.66"/>
    <s v="USD"/>
    <n v="489.42"/>
    <s v="ZL01"/>
    <n v="180"/>
    <n v="720"/>
    <x v="0"/>
  </r>
  <r>
    <s v="HD42"/>
    <n v="163333"/>
    <s v="BIOHYDRAN TMP 68         208L   TOT C1"/>
    <n v="12"/>
    <s v="ST"/>
    <n v="12013.62"/>
    <s v="USD"/>
    <n v="1001.14"/>
    <s v="ZL01"/>
    <n v="191.52"/>
    <n v="2298.2400000000002"/>
    <x v="0"/>
  </r>
  <r>
    <s v="HD42"/>
    <n v="168517"/>
    <s v="NEVASTANE HTF            208L   TOT C"/>
    <n v="2"/>
    <s v="ST"/>
    <n v="1009.03"/>
    <s v="USD"/>
    <n v="504.52"/>
    <s v="ZL01"/>
    <n v="178.62"/>
    <n v="357.24"/>
    <x v="0"/>
  </r>
  <r>
    <s v="HD42"/>
    <n v="172826"/>
    <s v="MULTIS COMPLEX SHD 100   24T037KTOT C"/>
    <n v="1"/>
    <s v="ST"/>
    <n v="102.87"/>
    <s v="USD"/>
    <n v="102.87"/>
    <s v="ZL01"/>
    <n v="9"/>
    <n v="9"/>
    <x v="0"/>
  </r>
  <r>
    <s v="HD42"/>
    <n v="175203"/>
    <s v="ZF ECOFLUID M            20L    ZF  C"/>
    <n v="25"/>
    <s v="ST"/>
    <n v="1483.1"/>
    <s v="USD"/>
    <n v="59.32"/>
    <s v="ZL01"/>
    <n v="17.100000000000001"/>
    <n v="427.50000000000006"/>
    <x v="0"/>
  </r>
  <r>
    <s v="HD42"/>
    <n v="176269"/>
    <s v="CERAN XM 220             180K   TOT C"/>
    <n v="24"/>
    <s v="ST"/>
    <n v="14552.25"/>
    <s v="USD"/>
    <n v="606.34"/>
    <s v="ZL01"/>
    <n v="180"/>
    <n v="4320"/>
    <x v="0"/>
  </r>
  <r>
    <s v="HD42"/>
    <n v="177040"/>
    <s v="CERAN XM 220             18K    TOT C"/>
    <n v="594"/>
    <s v="ST"/>
    <n v="42312.4"/>
    <s v="USD"/>
    <n v="71.23"/>
    <s v="ZL01"/>
    <n v="18"/>
    <n v="10692"/>
    <x v="0"/>
  </r>
  <r>
    <s v="HD42"/>
    <n v="179304"/>
    <s v="CERAN XM 220             24T042KTOT C"/>
    <n v="348"/>
    <s v="ST"/>
    <n v="16256.43"/>
    <s v="USD"/>
    <n v="46.71"/>
    <s v="ZL01"/>
    <n v="10.199999999999999"/>
    <n v="3549.6"/>
    <x v="0"/>
  </r>
  <r>
    <s v="HD42"/>
    <n v="180921"/>
    <s v="BIOADHESIVE PLUS         18K    TOT C"/>
    <n v="22"/>
    <s v="ST"/>
    <n v="2862.36"/>
    <s v="USD"/>
    <n v="130.11000000000001"/>
    <s v="ZL01"/>
    <n v="18"/>
    <n v="396"/>
    <x v="0"/>
  </r>
  <r>
    <s v="HD42"/>
    <n v="180949"/>
    <s v="NEVASTANE CHAIN OIL XT   20L    TOT C"/>
    <n v="1"/>
    <s v="ST"/>
    <n v="160.76"/>
    <s v="USD"/>
    <n v="160.76"/>
    <s v="ZL01"/>
    <n v="20.059999999999999"/>
    <n v="20.059999999999999"/>
    <x v="0"/>
  </r>
  <r>
    <s v="HD42"/>
    <n v="182158"/>
    <s v="CERAN XM 460             180K   TOT C"/>
    <n v="24"/>
    <s v="ST"/>
    <n v="14552.97"/>
    <s v="USD"/>
    <n v="606.37"/>
    <s v="ZL01"/>
    <n v="180"/>
    <n v="4320"/>
    <x v="0"/>
  </r>
  <r>
    <s v="HD42"/>
    <n v="182690"/>
    <s v="MULTIS COMPLEX SHD 220   17K    TOT C"/>
    <n v="2"/>
    <s v="ST"/>
    <n v="269.66000000000003"/>
    <s v="USD"/>
    <n v="134.83000000000001"/>
    <s v="ZL01"/>
    <n v="17"/>
    <n v="34"/>
    <x v="0"/>
  </r>
  <r>
    <s v="HD42"/>
    <n v="187213"/>
    <s v="AGRIGREASE EP3           24T04K CLA C"/>
    <n v="32"/>
    <s v="ST"/>
    <n v="2060.7800000000002"/>
    <s v="USD"/>
    <n v="64.400000000000006"/>
    <s v="ZL01"/>
    <n v="9.6"/>
    <n v="307.2"/>
    <x v="0"/>
  </r>
  <r>
    <s v="HD42"/>
    <n v="188590"/>
    <s v="CERAN XS 320             18K    TOT C"/>
    <n v="10"/>
    <s v="ST"/>
    <n v="1269.49"/>
    <s v="USD"/>
    <n v="126.95"/>
    <s v="ZL01"/>
    <n v="18"/>
    <n v="180"/>
    <x v="0"/>
  </r>
  <r>
    <s v="HD42"/>
    <n v="188973"/>
    <s v="AGRIMOT ULTRATEC 10W40   20L    CLA C1"/>
    <n v="20"/>
    <s v="ST"/>
    <n v="1003.4"/>
    <s v="USD"/>
    <n v="50.17"/>
    <s v="ZL01"/>
    <n v="17.234999999999999"/>
    <n v="344.7"/>
    <x v="0"/>
  </r>
  <r>
    <s v="HD42"/>
    <n v="188978"/>
    <s v="AGRISHIFT MT 80W90       20L    CLA C1"/>
    <n v="20"/>
    <s v="ST"/>
    <n v="882.02"/>
    <s v="USD"/>
    <n v="44.1"/>
    <s v="ZL01"/>
    <n v="17.655000000000001"/>
    <n v="353.1"/>
    <x v="0"/>
  </r>
  <r>
    <s v="HD42"/>
    <n v="190484"/>
    <s v="NEVASTANE SH 32          208L   TOT C"/>
    <n v="7"/>
    <s v="ST"/>
    <n v="4948.1099999999997"/>
    <s v="USD"/>
    <n v="706.87"/>
    <s v="ZL01"/>
    <n v="173"/>
    <n v="1211"/>
    <x v="0"/>
  </r>
  <r>
    <s v="HD42"/>
    <n v="190508"/>
    <s v="NEVASTANE AW 46          208L   TOT C"/>
    <n v="2"/>
    <s v="ST"/>
    <n v="1042.19"/>
    <s v="USD"/>
    <n v="521.1"/>
    <s v="ZL01"/>
    <n v="178.83"/>
    <n v="357.66"/>
    <x v="0"/>
  </r>
  <r>
    <s v="HD42"/>
    <n v="190544"/>
    <s v="NEVASTANE SH 100         208L   TOT C"/>
    <n v="3"/>
    <s v="ST"/>
    <n v="3009.98"/>
    <s v="USD"/>
    <n v="1003.33"/>
    <s v="ZL01"/>
    <n v="175.08"/>
    <n v="525.24"/>
    <x v="0"/>
  </r>
  <r>
    <s v="HD42"/>
    <n v="190574"/>
    <s v="NEVASTANE EP 150         20L    TOT C"/>
    <n v="37"/>
    <s v="ST"/>
    <n v="2636.16"/>
    <s v="USD"/>
    <n v="71.25"/>
    <s v="ZL01"/>
    <n v="17.555"/>
    <n v="649.53499999999997"/>
    <x v="0"/>
  </r>
  <r>
    <s v="HD42"/>
    <n v="190578"/>
    <s v="NEVASTANE EP 220         20L    TOT C"/>
    <n v="2"/>
    <s v="ST"/>
    <n v="138.88999999999999"/>
    <s v="USD"/>
    <n v="69.45"/>
    <s v="ZL01"/>
    <n v="17.614999999999998"/>
    <n v="35.229999999999997"/>
    <x v="0"/>
  </r>
  <r>
    <s v="HD42"/>
    <n v="190579"/>
    <s v="NEVASTANE EP 220         208L   TOT C"/>
    <n v="30"/>
    <s v="ST"/>
    <n v="20408.330000000002"/>
    <s v="USD"/>
    <n v="680.28"/>
    <s v="ZL01"/>
    <n v="183.2"/>
    <n v="5496"/>
    <x v="0"/>
  </r>
  <r>
    <s v="HD42"/>
    <n v="190581"/>
    <s v="NEVASTANE EP 320         20L    TOT C"/>
    <n v="8"/>
    <s v="ST"/>
    <n v="582.41999999999996"/>
    <s v="USD"/>
    <n v="72.8"/>
    <s v="ZL01"/>
    <n v="17.695"/>
    <n v="141.56"/>
    <x v="0"/>
  </r>
  <r>
    <s v="HD42"/>
    <n v="190585"/>
    <s v="NEVASTANE EP 460         208L   TOT C"/>
    <n v="8"/>
    <s v="ST"/>
    <n v="5644.11"/>
    <s v="USD"/>
    <n v="705.51"/>
    <s v="ZL01"/>
    <n v="184.24"/>
    <n v="1473.92"/>
    <x v="0"/>
  </r>
  <r>
    <s v="HD42"/>
    <n v="190640"/>
    <s v="NEVASTANE XSH 460        208L   TOT C"/>
    <n v="34"/>
    <s v="ST"/>
    <n v="52297.22"/>
    <s v="USD"/>
    <n v="1538.15"/>
    <s v="ZL01"/>
    <n v="175.71"/>
    <n v="5974.14"/>
    <x v="0"/>
  </r>
  <r>
    <s v="HD42"/>
    <n v="194395"/>
    <s v="AGRIGREASE EP2           24T04K CLA C2"/>
    <n v="2"/>
    <s v="ST"/>
    <n v="78.14"/>
    <s v="USD"/>
    <n v="39.07"/>
    <s v="ZL01"/>
    <n v="9.6"/>
    <n v="19.2"/>
    <x v="0"/>
  </r>
  <r>
    <s v="HD42"/>
    <n v="198154"/>
    <s v="MISOLA MAP SH 220        208L   TOT C"/>
    <n v="2"/>
    <s v="ST"/>
    <n v="2161.35"/>
    <s v="USD"/>
    <n v="1080.68"/>
    <s v="ZL01"/>
    <n v="179.92"/>
    <n v="359.84"/>
    <x v="0"/>
  </r>
  <r>
    <s v="HD42"/>
    <n v="198155"/>
    <s v="MISOLA MAP SH 320        208L   TOT C"/>
    <n v="8"/>
    <s v="ST"/>
    <n v="8812.11"/>
    <s v="USD"/>
    <n v="1101.51"/>
    <s v="ZL01"/>
    <n v="180.75"/>
    <n v="1446"/>
    <x v="0"/>
  </r>
  <r>
    <s v="HD42"/>
    <n v="199507"/>
    <s v="CARTER SG 150            20L    TOT C"/>
    <n v="28"/>
    <s v="ST"/>
    <n v="3476.95"/>
    <s v="USD"/>
    <n v="124.18"/>
    <s v="ZL01"/>
    <n v="20.914999999999999"/>
    <n v="585.62"/>
    <x v="0"/>
  </r>
  <r>
    <s v="HD42"/>
    <n v="199604"/>
    <s v="QUARTZ INEO MDC 5W30     208L   TOT C"/>
    <n v="42"/>
    <s v="ST"/>
    <n v="18184.78"/>
    <s v="USD"/>
    <n v="432.97"/>
    <s v="ZL01"/>
    <n v="176.75"/>
    <n v="7423.5"/>
    <x v="0"/>
  </r>
  <r>
    <s v="HD42"/>
    <n v="199636"/>
    <s v="CARTER SG 460            20L    TOT C"/>
    <n v="28"/>
    <s v="ST"/>
    <n v="3370.46"/>
    <s v="USD"/>
    <n v="120.37"/>
    <s v="ZL01"/>
    <n v="18.809999999999999"/>
    <n v="526.67999999999995"/>
    <x v="0"/>
  </r>
  <r>
    <s v="HD42"/>
    <n v="199673"/>
    <s v="CARTER SG 320            20L    TOT C"/>
    <n v="40"/>
    <s v="ST"/>
    <n v="4740.8900000000003"/>
    <s v="USD"/>
    <n v="118.52"/>
    <s v="ZL01"/>
    <n v="21.187999999999999"/>
    <n v="847.52"/>
    <x v="0"/>
  </r>
  <r>
    <s v="HD42"/>
    <n v="200543"/>
    <s v="HTX 3820                 18B1L  ELF C"/>
    <n v="18"/>
    <s v="ST"/>
    <n v="4387.32"/>
    <s v="USD"/>
    <n v="243.74"/>
    <s v="ZL01"/>
    <n v="15.26"/>
    <n v="274.68"/>
    <x v="0"/>
  </r>
  <r>
    <s v="HD42"/>
    <n v="201514"/>
    <s v="QUARTZ 7000 10W40 (SN)   208L   TOT C"/>
    <n v="32"/>
    <s v="ST"/>
    <n v="12308.66"/>
    <s v="USD"/>
    <n v="384.65"/>
    <s v="ZL01"/>
    <n v="180.13"/>
    <n v="5764.16"/>
    <x v="0"/>
  </r>
  <r>
    <s v="HD42"/>
    <n v="201515"/>
    <s v="QUARTZ 7000 10W40 (SN)   20L    TOT C"/>
    <n v="40"/>
    <s v="ST"/>
    <n v="1747.45"/>
    <s v="USD"/>
    <n v="43.69"/>
    <s v="ZL01"/>
    <n v="17.32"/>
    <n v="692.8"/>
    <x v="0"/>
  </r>
  <r>
    <s v="HD42"/>
    <n v="203631"/>
    <s v="FINAVESTAN A 80 B        208L   TOT C1"/>
    <n v="14"/>
    <s v="ST"/>
    <n v="5092.42"/>
    <s v="USD"/>
    <n v="363.74"/>
    <s v="ZL01"/>
    <n v="175.08"/>
    <n v="2451.1200000000003"/>
    <x v="0"/>
  </r>
  <r>
    <s v="HD42"/>
    <n v="203958"/>
    <s v="COOLELF SI-OAT           208L   TOT C"/>
    <n v="12"/>
    <s v="ST"/>
    <n v="4683.21"/>
    <s v="USD"/>
    <n v="390.27"/>
    <s v="ZL01"/>
    <n v="222.56"/>
    <n v="2670.7200000000003"/>
    <x v="0"/>
  </r>
  <r>
    <s v="HD42"/>
    <n v="205631"/>
    <s v="GEAR FLUID 550           180K   TLG C"/>
    <n v="37"/>
    <s v="ST"/>
    <n v="37497.339999999997"/>
    <s v="USD"/>
    <n v="1013.44"/>
    <s v="ZL01"/>
    <n v="180"/>
    <n v="6660"/>
    <x v="0"/>
  </r>
  <r>
    <s v="HD42"/>
    <n v="205679"/>
    <s v="FF BMW EN 0W20           208L   TOT C"/>
    <n v="24"/>
    <s v="ST"/>
    <n v="15202.2"/>
    <s v="USD"/>
    <n v="633.42999999999995"/>
    <s v="ZL01"/>
    <n v="177"/>
    <n v="4248"/>
    <x v="0"/>
  </r>
  <r>
    <s v="HD42"/>
    <n v="205810"/>
    <s v="GRAFOLOG H 2200          180K   TLG C"/>
    <n v="16"/>
    <s v="ST"/>
    <n v="15954.12"/>
    <s v="USD"/>
    <n v="997.13"/>
    <s v="ZL01"/>
    <n v="180"/>
    <n v="2880"/>
    <x v="0"/>
  </r>
  <r>
    <s v="HD42"/>
    <n v="205885"/>
    <s v="LUBRICLEAN EP            180K   TLG C"/>
    <n v="12"/>
    <s v="ST"/>
    <n v="16785.75"/>
    <s v="USD"/>
    <n v="1398.81"/>
    <s v="ZL01"/>
    <n v="180"/>
    <n v="2160"/>
    <x v="0"/>
  </r>
  <r>
    <s v="HD42"/>
    <n v="205906"/>
    <s v="MULTIS COMPLEX EP 2      180K   TOT T AE"/>
    <n v="24"/>
    <s v="ST"/>
    <n v="13751.44"/>
    <s v="USD"/>
    <n v="572.98"/>
    <s v="ZL01"/>
    <n v="180"/>
    <n v="4320"/>
    <x v="0"/>
  </r>
  <r>
    <s v="HD42"/>
    <n v="205915"/>
    <s v="GRAFOLOG H 0+            180K   TLG C"/>
    <n v="16"/>
    <s v="ST"/>
    <n v="17418.009999999998"/>
    <s v="USD"/>
    <n v="1088.6300000000001"/>
    <s v="ZL01"/>
    <n v="180"/>
    <n v="2880"/>
    <x v="0"/>
  </r>
  <r>
    <s v="HD42"/>
    <n v="209596"/>
    <s v="MULTIS COMPLEX HV 2 MOLY 180K   TOT T AE"/>
    <n v="7"/>
    <s v="ST"/>
    <n v="5565.07"/>
    <s v="USD"/>
    <n v="795.01"/>
    <s v="ZL01"/>
    <n v="180"/>
    <n v="1260"/>
    <x v="0"/>
  </r>
  <r>
    <s v="HD42"/>
    <n v="209717"/>
    <s v="HTX CHRONO 10W60         2B5L   ELF C"/>
    <n v="44"/>
    <s v="ST"/>
    <n v="1880.06"/>
    <s v="USD"/>
    <n v="42.73"/>
    <s v="ZL01"/>
    <n v="8.4580000000000002"/>
    <n v="372.15199999999999"/>
    <x v="0"/>
  </r>
  <r>
    <s v="HD42"/>
    <n v="210222"/>
    <s v="MULTIS COMPLEX HV 2 MOLY 180K+L TOT T AE"/>
    <n v="2"/>
    <s v="ST"/>
    <n v="1644.33"/>
    <s v="USD"/>
    <n v="822.17"/>
    <s v="ZL01"/>
    <n v="180"/>
    <n v="360"/>
    <x v="0"/>
  </r>
  <r>
    <s v="HD42"/>
    <n v="211160"/>
    <s v="QUARTZ INEO FDE 0W30     20L    TOT C"/>
    <n v="40"/>
    <s v="ST"/>
    <n v="2338"/>
    <s v="USD"/>
    <n v="58.45"/>
    <s v="ZL01"/>
    <n v="16.795000000000002"/>
    <n v="671.80000000000007"/>
    <x v="0"/>
  </r>
  <r>
    <s v="HD42"/>
    <n v="211161"/>
    <s v="QUARTZ INEO ECS 5W30     20L    TOT C"/>
    <n v="14"/>
    <s v="ST"/>
    <n v="744.36"/>
    <s v="USD"/>
    <n v="53.17"/>
    <s v="ZL01"/>
    <n v="16.954999999999998"/>
    <n v="237.36999999999998"/>
    <x v="0"/>
  </r>
  <r>
    <s v="HD42"/>
    <n v="211162"/>
    <s v="CARTER OGL 600 M         180K   TOT C"/>
    <n v="1"/>
    <s v="ST"/>
    <n v="891.87"/>
    <s v="USD"/>
    <n v="891.87"/>
    <s v="ZL01"/>
    <n v="180"/>
    <n v="180"/>
    <x v="0"/>
  </r>
  <r>
    <s v="HD42"/>
    <n v="211531"/>
    <s v="MULTIS EP 2              18K    TOT Y AE"/>
    <n v="74"/>
    <s v="ST"/>
    <n v="3733.01"/>
    <s v="USD"/>
    <n v="50.45"/>
    <s v="ZL01"/>
    <n v="18"/>
    <n v="1332"/>
    <x v="0"/>
  </r>
  <r>
    <s v="HD42"/>
    <n v="211534"/>
    <s v="MULTIS 3                 18K    TOT Y AE"/>
    <n v="62"/>
    <s v="ST"/>
    <n v="3227.61"/>
    <s v="USD"/>
    <n v="52.06"/>
    <s v="ZL01"/>
    <n v="18"/>
    <n v="1116"/>
    <x v="0"/>
  </r>
  <r>
    <s v="HD42"/>
    <n v="212296"/>
    <s v="LUBRICLEAN EP KIT        3D180K TLG C"/>
    <n v="4"/>
    <s v="ST"/>
    <n v="26860.98"/>
    <s v="USD"/>
    <n v="6715.25"/>
    <s v="ZL01"/>
    <n v="642"/>
    <n v="2568"/>
    <x v="0"/>
  </r>
  <r>
    <s v="HD42"/>
    <n v="213101"/>
    <s v="QUARTZ INEO C3 5W40      208L   TOT C"/>
    <n v="68"/>
    <s v="ST"/>
    <n v="32222.94"/>
    <s v="USD"/>
    <n v="473.87"/>
    <s v="ZL01"/>
    <n v="176.18"/>
    <n v="11980.24"/>
    <x v="0"/>
  </r>
  <r>
    <s v="HD42"/>
    <n v="213616"/>
    <s v="QUARTZ INEO MDC 5W30     20L    TOT C"/>
    <n v="42"/>
    <s v="ST"/>
    <n v="2027.81"/>
    <s v="USD"/>
    <n v="48.28"/>
    <s v="ZL01"/>
    <n v="17.065000000000001"/>
    <n v="716.73"/>
    <x v="0"/>
  </r>
  <r>
    <s v="HD42"/>
    <n v="213668"/>
    <s v="RUBIA TIR 9200 FE 5W30   3B5L   TOT C1"/>
    <n v="1"/>
    <s v="ST"/>
    <n v="52.96"/>
    <s v="USD"/>
    <n v="52.96"/>
    <s v="ZL01"/>
    <n v="12.831"/>
    <n v="12.831"/>
    <x v="0"/>
  </r>
  <r>
    <s v="HD42"/>
    <n v="213670"/>
    <s v="RUBIA TIR 8600 10W40     3B5L   TOT C1"/>
    <n v="80"/>
    <s v="ST"/>
    <n v="2954.31"/>
    <s v="USD"/>
    <n v="36.93"/>
    <s v="ZL01"/>
    <n v="12.942"/>
    <n v="1035.3600000000001"/>
    <x v="0"/>
  </r>
  <r>
    <s v="HD42"/>
    <n v="213678"/>
    <s v="QUARTZ 9000 5W40         3B5L   TOT C2"/>
    <n v="30"/>
    <s v="ST"/>
    <n v="1226.96"/>
    <s v="USD"/>
    <n v="40.9"/>
    <s v="ZL01"/>
    <n v="12.797000000000001"/>
    <n v="383.91"/>
    <x v="0"/>
  </r>
  <r>
    <s v="HD42"/>
    <n v="213697"/>
    <s v="QUARTZ 9000 ENERGY 5W40  3B5L   TOT C1"/>
    <n v="335"/>
    <s v="ST"/>
    <n v="12662.54"/>
    <s v="USD"/>
    <n v="37.799999999999997"/>
    <s v="ZL01"/>
    <n v="12.797000000000001"/>
    <n v="4286.9949999999999"/>
    <x v="0"/>
  </r>
  <r>
    <s v="HD42"/>
    <n v="213713"/>
    <s v="PROSYLVA 2T SYN          6B2L   TOT C"/>
    <n v="25"/>
    <s v="ST"/>
    <n v="931.47"/>
    <s v="USD"/>
    <n v="37.26"/>
    <s v="ZL01"/>
    <n v="10.462999999999999"/>
    <n v="261.57499999999999"/>
    <x v="0"/>
  </r>
  <r>
    <s v="HD42"/>
    <n v="213762"/>
    <s v="NEPTUNA SPEEDER 10W30    12B1L  TOT C"/>
    <n v="60"/>
    <s v="ST"/>
    <n v="2126.66"/>
    <s v="USD"/>
    <n v="35.44"/>
    <s v="ZL01"/>
    <n v="10.292999999999999"/>
    <n v="617.57999999999993"/>
    <x v="0"/>
  </r>
  <r>
    <s v="HD42"/>
    <n v="213776"/>
    <s v="QUARTZ 9000 NFC 5W30     208L   TOT C"/>
    <n v="11"/>
    <s v="ST"/>
    <n v="4820.78"/>
    <s v="USD"/>
    <n v="438.25"/>
    <s v="ZL01"/>
    <n v="176.25"/>
    <n v="1938.75"/>
    <x v="0"/>
  </r>
  <r>
    <s v="HD42"/>
    <n v="213777"/>
    <s v="QUARTZ 9000 NFC 5W30     12B1L  TOT C"/>
    <n v="10"/>
    <s v="ST"/>
    <n v="315.32"/>
    <s v="USD"/>
    <n v="31.53"/>
    <s v="ZL01"/>
    <n v="10.167999999999999"/>
    <n v="101.67999999999999"/>
    <x v="0"/>
  </r>
  <r>
    <s v="HD42"/>
    <n v="213781"/>
    <s v="GLACELF AUTO SUPRA       12B1L  TOT C"/>
    <n v="31"/>
    <s v="ST"/>
    <n v="767.78"/>
    <s v="USD"/>
    <n v="24.77"/>
    <s v="ZL01"/>
    <n v="13.311999999999999"/>
    <n v="412.67199999999997"/>
    <x v="0"/>
  </r>
  <r>
    <s v="HD42"/>
    <n v="213790"/>
    <s v="QUARTZ INEO C3 5W40      3B5L   TOT C1"/>
    <n v="13"/>
    <s v="ST"/>
    <n v="494.28"/>
    <s v="USD"/>
    <n v="38.020000000000003"/>
    <s v="ZL01"/>
    <n v="12.71"/>
    <n v="165.23000000000002"/>
    <x v="0"/>
  </r>
  <r>
    <s v="HD42"/>
    <n v="213835"/>
    <s v="QUARTZ 9000 NFC 5W30     3B5L   TOT C"/>
    <n v="136"/>
    <s v="ST"/>
    <n v="4925.8599999999997"/>
    <s v="USD"/>
    <n v="36.22"/>
    <s v="ZL01"/>
    <n v="12.71"/>
    <n v="1728.5600000000002"/>
    <x v="0"/>
  </r>
  <r>
    <s v="HD42"/>
    <n v="213837"/>
    <s v="NEPTUNA 2T SUPER SPORT   16B05L TOT C"/>
    <n v="75"/>
    <s v="ST"/>
    <n v="2736.02"/>
    <s v="USD"/>
    <n v="36.479999999999997"/>
    <s v="ZL01"/>
    <n v="6.8959999999999999"/>
    <n v="517.20000000000005"/>
    <x v="0"/>
  </r>
  <r>
    <s v="HD42"/>
    <n v="213873"/>
    <s v="RENAULTMATIC D3 SYN      12B1L  ELF C"/>
    <n v="13"/>
    <s v="ST"/>
    <n v="831.8"/>
    <s v="USD"/>
    <n v="63.98"/>
    <s v="ZL01"/>
    <n v="10.202999999999999"/>
    <n v="132.63899999999998"/>
    <x v="0"/>
  </r>
  <r>
    <s v="HD42"/>
    <n v="213946"/>
    <s v="MOTO 2 RACE              12B1L  ELF C"/>
    <n v="23"/>
    <s v="ST"/>
    <n v="1460.15"/>
    <s v="USD"/>
    <n v="63.48"/>
    <s v="ZL01"/>
    <n v="10.462999999999999"/>
    <n v="240.64899999999997"/>
    <x v="0"/>
  </r>
  <r>
    <s v="HD42"/>
    <n v="213950"/>
    <s v="MOTO 4 TECH 10W50        3B4L   ELF C"/>
    <n v="44"/>
    <s v="ST"/>
    <n v="1633.14"/>
    <s v="USD"/>
    <n v="37.119999999999997"/>
    <s v="ZL01"/>
    <n v="10.247"/>
    <n v="450.86799999999999"/>
    <x v="0"/>
  </r>
  <r>
    <s v="HD42"/>
    <n v="213958"/>
    <s v="MOTO 4 ROAD 10W40        3B4L   ELF C"/>
    <n v="38"/>
    <s v="ST"/>
    <n v="1093.51"/>
    <s v="USD"/>
    <n v="28.78"/>
    <s v="ZL01"/>
    <n v="10.472"/>
    <n v="397.93599999999998"/>
    <x v="0"/>
  </r>
  <r>
    <s v="HD42"/>
    <n v="213960"/>
    <s v="SCOOTER 4 MAXI CITY 5W40 12B1L  ELF C"/>
    <n v="20"/>
    <s v="ST"/>
    <n v="610.07000000000005"/>
    <s v="USD"/>
    <n v="30.5"/>
    <s v="ZL01"/>
    <n v="10.220000000000001"/>
    <n v="204.4"/>
    <x v="0"/>
  </r>
  <r>
    <s v="HD42"/>
    <n v="213983"/>
    <s v="SCOOTER 4 CITY 10W40     12B1L  ELF C"/>
    <n v="3"/>
    <s v="ST"/>
    <n v="96.33"/>
    <s v="USD"/>
    <n v="32.11"/>
    <s v="ZL01"/>
    <n v="10.472"/>
    <n v="31.415999999999997"/>
    <x v="0"/>
  </r>
  <r>
    <s v="HD42"/>
    <n v="214004"/>
    <s v="MOTO 4 PRO TECH 5W40     12B1L  ELF C"/>
    <n v="60"/>
    <s v="ST"/>
    <n v="2231.29"/>
    <s v="USD"/>
    <n v="37.19"/>
    <s v="ZL01"/>
    <n v="10.177"/>
    <n v="610.62"/>
    <x v="0"/>
  </r>
  <r>
    <s v="HD42"/>
    <n v="214005"/>
    <s v="SPEEDMATIC               12B1L  ELF C"/>
    <n v="30"/>
    <s v="ST"/>
    <n v="2442.58"/>
    <s v="USD"/>
    <n v="81.42"/>
    <s v="ZL01"/>
    <n v="9.923"/>
    <n v="297.69"/>
    <x v="0"/>
  </r>
  <r>
    <s v="HD42"/>
    <n v="214012"/>
    <s v="FLUIDMATIC DCT MV        12B1L  TOT C"/>
    <n v="15"/>
    <s v="ST"/>
    <n v="621.03"/>
    <s v="USD"/>
    <n v="41.4"/>
    <s v="ZL01"/>
    <n v="10.220000000000001"/>
    <n v="153.30000000000001"/>
    <x v="0"/>
  </r>
  <r>
    <s v="HD42"/>
    <n v="214024"/>
    <s v="HTX 740                  12B1L  ELF C"/>
    <n v="60"/>
    <s v="ST"/>
    <n v="9013.73"/>
    <s v="USD"/>
    <n v="150.22999999999999"/>
    <s v="ZL01"/>
    <n v="10.082000000000001"/>
    <n v="604.92000000000007"/>
    <x v="0"/>
  </r>
  <r>
    <s v="HD42"/>
    <n v="214026"/>
    <s v="HTX 909                  12B1L  ELF C"/>
    <n v="120"/>
    <s v="ST"/>
    <n v="22767.23"/>
    <s v="USD"/>
    <n v="189.73"/>
    <s v="ZL01"/>
    <n v="11.327999999999999"/>
    <n v="1359.36"/>
    <x v="0"/>
  </r>
  <r>
    <s v="HD42"/>
    <n v="214030"/>
    <s v="QUARTZ INEO MDC 5W30     12B1L  TOT C"/>
    <n v="20"/>
    <s v="ST"/>
    <n v="621.57000000000005"/>
    <s v="USD"/>
    <n v="31.08"/>
    <s v="ZL01"/>
    <n v="10.202999999999999"/>
    <n v="204.06"/>
    <x v="0"/>
  </r>
  <r>
    <s v="HD42"/>
    <n v="214031"/>
    <s v="QUARTZ INEO MDC 5W30     3B5L   TOT C1"/>
    <n v="70"/>
    <s v="ST"/>
    <n v="2433.41"/>
    <s v="USD"/>
    <n v="34.76"/>
    <s v="ZL01"/>
    <n v="12.754"/>
    <n v="892.78"/>
    <x v="0"/>
  </r>
  <r>
    <s v="HD42"/>
    <n v="214032"/>
    <s v="HTX 976+                 12B1L  ELF C"/>
    <n v="98"/>
    <s v="ST"/>
    <n v="19879.25"/>
    <s v="USD"/>
    <n v="202.85"/>
    <s v="ZL01"/>
    <n v="10.933"/>
    <n v="1071.434"/>
    <x v="0"/>
  </r>
  <r>
    <s v="HD42"/>
    <n v="214039"/>
    <s v="HTX 860                  3B5L   ELF C1"/>
    <n v="34"/>
    <s v="ST"/>
    <n v="5895.55"/>
    <s v="USD"/>
    <n v="173.4"/>
    <s v="ZL01"/>
    <n v="12.791"/>
    <n v="434.89400000000001"/>
    <x v="0"/>
  </r>
  <r>
    <s v="HD42"/>
    <n v="214042"/>
    <s v="HTX 3835                 12B1L  ELF C"/>
    <n v="60"/>
    <s v="ST"/>
    <n v="9013.7099999999991"/>
    <s v="USD"/>
    <n v="150.22999999999999"/>
    <s v="ZL01"/>
    <n v="10.202999999999999"/>
    <n v="612.17999999999995"/>
    <x v="0"/>
  </r>
  <r>
    <s v="HD42"/>
    <n v="214043"/>
    <s v="HTX 840                  3B5L   ELF C1"/>
    <n v="25"/>
    <s v="ST"/>
    <n v="4453.43"/>
    <s v="USD"/>
    <n v="178.14"/>
    <s v="ZL01"/>
    <n v="12.731999999999999"/>
    <n v="318.29999999999995"/>
    <x v="0"/>
  </r>
  <r>
    <s v="HD42"/>
    <n v="214044"/>
    <s v="HTX 850                  3B5L   ELF C1"/>
    <n v="30"/>
    <s v="ST"/>
    <n v="5595.5"/>
    <s v="USD"/>
    <n v="186.52"/>
    <s v="ZL01"/>
    <n v="12.776"/>
    <n v="383.28"/>
    <x v="0"/>
  </r>
  <r>
    <s v="HD42"/>
    <n v="214045"/>
    <s v="HTX 3820                 12B1L  ELF C"/>
    <n v="33"/>
    <s v="ST"/>
    <n v="5391.22"/>
    <s v="USD"/>
    <n v="163.37"/>
    <s v="ZL01"/>
    <n v="10.177"/>
    <n v="335.84100000000001"/>
    <x v="0"/>
  </r>
  <r>
    <s v="HD42"/>
    <n v="214076"/>
    <s v="TRAX. AXLE 8 75W90       20L    TOT C"/>
    <n v="12"/>
    <s v="ST"/>
    <n v="861.99"/>
    <s v="USD"/>
    <n v="71.83"/>
    <s v="ZL01"/>
    <n v="17.561"/>
    <n v="210.732"/>
    <x v="0"/>
  </r>
  <r>
    <s v="HD42"/>
    <n v="214104"/>
    <s v="QUARTZ INEO C1 5W30      3B5L   TOT C1"/>
    <n v="45"/>
    <s v="ST"/>
    <n v="2055.6999999999998"/>
    <s v="USD"/>
    <n v="45.68"/>
    <s v="ZL01"/>
    <n v="12.571"/>
    <n v="565.69499999999994"/>
    <x v="0"/>
  </r>
  <r>
    <s v="HD42"/>
    <n v="214109"/>
    <s v="QUARTZ 7000 10W40 (SN)   3B5L   TOT C1"/>
    <n v="3"/>
    <s v="ST"/>
    <n v="91.81"/>
    <s v="USD"/>
    <n v="30.6"/>
    <s v="ZL01"/>
    <n v="12.987"/>
    <n v="38.960999999999999"/>
    <x v="0"/>
  </r>
  <r>
    <s v="HD42"/>
    <n v="214112"/>
    <s v="QUARTZ 7000 EGY10W40(SN) 12B1L  TOT C"/>
    <n v="40"/>
    <s v="ST"/>
    <n v="1097.1600000000001"/>
    <s v="USD"/>
    <n v="27.43"/>
    <s v="ZL01"/>
    <n v="10.39"/>
    <n v="415.6"/>
    <x v="0"/>
  </r>
  <r>
    <s v="HD42"/>
    <n v="214114"/>
    <s v="QUARTZ 7000 EGY10W40(SN) 3B5L   TOT C1"/>
    <n v="14"/>
    <s v="ST"/>
    <n v="438.43"/>
    <s v="USD"/>
    <n v="31.32"/>
    <s v="ZL01"/>
    <n v="12.987"/>
    <n v="181.81800000000001"/>
    <x v="0"/>
  </r>
  <r>
    <s v="HD42"/>
    <n v="214150"/>
    <s v="TRAX. GEAR 9V FE 75W90   208L   TOT C"/>
    <n v="2"/>
    <s v="ST"/>
    <n v="2060.48"/>
    <s v="USD"/>
    <n v="1030.24"/>
    <s v="ZL01"/>
    <n v="178.07"/>
    <n v="356.14"/>
    <x v="0"/>
  </r>
  <r>
    <s v="HD42"/>
    <n v="214204"/>
    <s v="ORIGINAL OIL ULTRA 5W30  12B1L  MAZ C"/>
    <n v="77"/>
    <s v="ST"/>
    <n v="2439.23"/>
    <s v="USD"/>
    <n v="31.68"/>
    <s v="ZL01"/>
    <n v="10.202999999999999"/>
    <n v="785.63099999999997"/>
    <x v="0"/>
  </r>
  <r>
    <s v="HD42"/>
    <n v="214205"/>
    <s v="ORIGINAL OIL ULTRA 5W30  3B5L   MAZ C1"/>
    <n v="62"/>
    <s v="ST"/>
    <n v="2132.35"/>
    <s v="USD"/>
    <n v="34.39"/>
    <s v="ZL01"/>
    <n v="12.754"/>
    <n v="790.74799999999993"/>
    <x v="0"/>
  </r>
  <r>
    <s v="HD42"/>
    <n v="214228"/>
    <s v="QUARTZ INEO X.LL 0W20    208L   TOT C"/>
    <n v="10"/>
    <s v="ST"/>
    <n v="6266.14"/>
    <s v="USD"/>
    <n v="626.61"/>
    <s v="ZL01"/>
    <n v="173.63"/>
    <n v="1736.3"/>
    <x v="0"/>
  </r>
  <r>
    <s v="HD42"/>
    <n v="214246"/>
    <s v="TRAX. GEAR 9 FE SAE 75W  60L    TOT C"/>
    <n v="66"/>
    <s v="ST"/>
    <n v="11393.92"/>
    <s v="USD"/>
    <n v="172.64"/>
    <s v="ZL01"/>
    <n v="51.234000000000002"/>
    <n v="3381.444"/>
    <x v="0"/>
  </r>
  <r>
    <s v="HD42"/>
    <n v="214263"/>
    <s v="BLUE CONCENTRATE         3B5L   TOT C1"/>
    <n v="15"/>
    <s v="ST"/>
    <n v="703.25"/>
    <s v="USD"/>
    <n v="46.88"/>
    <s v="ZL01"/>
    <n v="12.864000000000001"/>
    <n v="192.96"/>
    <x v="0"/>
  </r>
  <r>
    <s v="HD42"/>
    <n v="216242"/>
    <s v="RUBIA OPT.1100 15W40     3B5L   TOT C1"/>
    <n v="90"/>
    <s v="ST"/>
    <n v="3182.71"/>
    <s v="USD"/>
    <n v="35.36"/>
    <s v="ZL01"/>
    <n v="13.031000000000001"/>
    <n v="1172.79"/>
    <x v="0"/>
  </r>
  <r>
    <s v="HD42"/>
    <n v="216243"/>
    <s v="ORIGINAL OIL SUPR-X 0W20 3B5L   MAZ C1"/>
    <n v="93"/>
    <s v="ST"/>
    <n v="3831.48"/>
    <s v="USD"/>
    <n v="41.2"/>
    <s v="ZL01"/>
    <n v="12.536"/>
    <n v="1165.848"/>
    <x v="0"/>
  </r>
  <r>
    <s v="HD42"/>
    <n v="216247"/>
    <s v="ORIGINAL OIL SUPR-X 0W20 12B1L  MAZ C"/>
    <n v="37"/>
    <s v="ST"/>
    <n v="1456.91"/>
    <s v="USD"/>
    <n v="39.380000000000003"/>
    <s v="ZL01"/>
    <n v="10.029"/>
    <n v="371.07299999999998"/>
    <x v="0"/>
  </r>
  <r>
    <s v="HD42"/>
    <n v="216693"/>
    <s v="NEVASTANE MP 1.5         16K    TOT C"/>
    <n v="21"/>
    <s v="ST"/>
    <n v="1441.92"/>
    <s v="USD"/>
    <n v="68.66"/>
    <s v="ZL01"/>
    <n v="16"/>
    <n v="336"/>
    <x v="0"/>
  </r>
  <r>
    <s v="HD42"/>
    <n v="217513"/>
    <s v="COPAL OGL 2              18K    TOT T AE"/>
    <n v="21"/>
    <s v="ST"/>
    <n v="1774.13"/>
    <s v="USD"/>
    <n v="84.48"/>
    <s v="ZL01"/>
    <n v="18"/>
    <n v="378"/>
    <x v="0"/>
  </r>
  <r>
    <s v="HD42"/>
    <n v="220193"/>
    <s v="QUARTZ INEO FGO 5W40     3B5L   TOT C"/>
    <n v="22"/>
    <s v="ST"/>
    <n v="1124.5999999999999"/>
    <s v="USD"/>
    <n v="51.12"/>
    <s v="ZL01"/>
    <n v="12.701000000000001"/>
    <n v="279.42200000000003"/>
    <x v="0"/>
  </r>
  <r>
    <s v="HD42"/>
    <n v="220778"/>
    <s v="KASSILLA GMP 1500        208L   TOT C"/>
    <n v="10"/>
    <s v="ST"/>
    <n v="6519.83"/>
    <s v="USD"/>
    <n v="651.98"/>
    <s v="ZL01"/>
    <n v="194.68799999999999"/>
    <n v="1946.8799999999999"/>
    <x v="0"/>
  </r>
  <r>
    <s v="HD42"/>
    <n v="220784"/>
    <s v="ISOVOLTINE II            208L   TOT C2"/>
    <n v="2"/>
    <s v="ST"/>
    <n v="723.12"/>
    <s v="USD"/>
    <n v="361.56"/>
    <s v="ZL01"/>
    <n v="182"/>
    <n v="364"/>
    <x v="0"/>
  </r>
  <r>
    <s v="HD42"/>
    <n v="221212"/>
    <s v="CARTER SH 1500           208L   TOT C"/>
    <n v="5"/>
    <s v="ST"/>
    <n v="9005.14"/>
    <s v="USD"/>
    <n v="1801.03"/>
    <s v="ZL01"/>
    <n v="180"/>
    <n v="900"/>
    <x v="0"/>
  </r>
  <r>
    <s v="HD42"/>
    <n v="222301"/>
    <s v="FLUIDMATIC DVI MV        20L    TOT C"/>
    <n v="39"/>
    <s v="ST"/>
    <n v="2100.44"/>
    <s v="USD"/>
    <n v="53.86"/>
    <s v="ZL01"/>
    <n v="16.754999999999999"/>
    <n v="653.44499999999994"/>
    <x v="0"/>
  </r>
  <r>
    <s v="HD42"/>
    <n v="222325"/>
    <s v="ESTAR 250 SUPER PLUS     190K   TLG C"/>
    <n v="4"/>
    <s v="ST"/>
    <n v="5710.76"/>
    <s v="USD"/>
    <n v="1427.69"/>
    <s v="ZL01"/>
    <n v="190"/>
    <n v="760"/>
    <x v="0"/>
  </r>
  <r>
    <s v="HD42"/>
    <n v="222759"/>
    <s v="QUARTZ INEO C4 5W30      208L   TOT C"/>
    <n v="7"/>
    <s v="ST"/>
    <n v="3555"/>
    <s v="USD"/>
    <n v="507.86"/>
    <s v="ZL01"/>
    <n v="177.15"/>
    <n v="1240.05"/>
    <x v="0"/>
  </r>
  <r>
    <s v="HD42"/>
    <n v="222886"/>
    <s v="HYDRANSAFE HFC-E  68     1000K  TOT W"/>
    <n v="2"/>
    <s v="ST"/>
    <n v="5941.98"/>
    <s v="USD"/>
    <n v="2970.99"/>
    <s v="ZL01"/>
    <n v="1000"/>
    <n v="2000"/>
    <x v="0"/>
  </r>
  <r>
    <s v="HD42"/>
    <n v="224053"/>
    <s v="CHAIN OIL SPRAY          4S0435KTOT Z"/>
    <n v="16"/>
    <s v="ST"/>
    <n v="347.96"/>
    <s v="USD"/>
    <n v="21.75"/>
    <s v="ZL01"/>
    <n v="1.74"/>
    <n v="27.84"/>
    <x v="0"/>
  </r>
  <r>
    <s v="HD42"/>
    <n v="224827"/>
    <s v="BIOMULTIS EP 0           18K    TOT C"/>
    <n v="2"/>
    <s v="ST"/>
    <n v="319.75"/>
    <s v="USD"/>
    <n v="159.88"/>
    <s v="ZL01"/>
    <n v="18"/>
    <n v="36"/>
    <x v="0"/>
  </r>
  <r>
    <s v="HD42"/>
    <n v="225014"/>
    <s v="COOLELF AUTO SUPRA -26‹C 208L   TOT   MY"/>
    <n v="43"/>
    <s v="ST"/>
    <n v="7390.64"/>
    <s v="USD"/>
    <n v="171.88"/>
    <s v="ZL01"/>
    <n v="219"/>
    <n v="9417"/>
    <x v="0"/>
  </r>
  <r>
    <s v="HD42"/>
    <n v="225015"/>
    <s v="COOLELF AUTO SUPRA -26‹C 20L    TOT   MY"/>
    <n v="8"/>
    <s v="ST"/>
    <n v="147.38"/>
    <s v="USD"/>
    <n v="18.420000000000002"/>
    <s v="ZL01"/>
    <n v="21.06"/>
    <n v="168.48"/>
    <x v="0"/>
  </r>
  <r>
    <s v="HD42"/>
    <n v="225016"/>
    <s v="COOLELF AUTO SUPRA -26‹C 3B4L   TOT   MY"/>
    <n v="41"/>
    <s v="ST"/>
    <n v="557.84"/>
    <s v="USD"/>
    <n v="13.61"/>
    <s v="ZL01"/>
    <n v="12.64"/>
    <n v="518.24"/>
    <x v="0"/>
  </r>
  <r>
    <s v="HD42"/>
    <n v="225017"/>
    <s v="COOLELF AUTO SUPRA -26‹C 12B1L  TOT   MY"/>
    <n v="1686"/>
    <s v="ST"/>
    <n v="29026.42"/>
    <s v="USD"/>
    <n v="17.22"/>
    <s v="ZL01"/>
    <n v="12.64"/>
    <n v="21311.040000000001"/>
    <x v="0"/>
  </r>
  <r>
    <s v="HD42"/>
    <n v="225020"/>
    <s v="COOLELF AUTO SUPRA -37‹C 208L   TOT   MY"/>
    <n v="26"/>
    <s v="ST"/>
    <n v="4893.03"/>
    <s v="USD"/>
    <n v="188.19"/>
    <s v="ZL01"/>
    <n v="222.1"/>
    <n v="5774.5999999999995"/>
    <x v="0"/>
  </r>
  <r>
    <s v="HD42"/>
    <n v="225021"/>
    <s v="COOLELF AUTO SUPRA -37‹C 20L    TOT   MY"/>
    <n v="22"/>
    <s v="ST"/>
    <n v="462.96"/>
    <s v="USD"/>
    <n v="21.04"/>
    <s v="ZL01"/>
    <n v="21.36"/>
    <n v="469.91999999999996"/>
    <x v="0"/>
  </r>
  <r>
    <s v="HD42"/>
    <n v="225022"/>
    <s v="COOLELF AUTO SUPRA -37‹C 3B4L   TOT   MY"/>
    <n v="1522"/>
    <s v="ST"/>
    <n v="23011.23"/>
    <s v="USD"/>
    <n v="15.12"/>
    <s v="ZL01"/>
    <n v="12.82"/>
    <n v="19512.04"/>
    <x v="0"/>
  </r>
  <r>
    <s v="HD42"/>
    <n v="225498"/>
    <s v="GLACELF AUTO SUPRA       208L   TOT   MY"/>
    <n v="24"/>
    <s v="ST"/>
    <n v="8489.0400000000009"/>
    <s v="USD"/>
    <n v="353.71"/>
    <s v="ZL01"/>
    <n v="231.5"/>
    <n v="5556"/>
    <x v="0"/>
  </r>
  <r>
    <s v="HD42"/>
    <n v="225499"/>
    <s v="GLACELF AUTO SUPRA       20L    TOT   MY"/>
    <n v="44"/>
    <s v="ST"/>
    <n v="1552.52"/>
    <s v="USD"/>
    <n v="35.28"/>
    <s v="ZL01"/>
    <n v="22.26"/>
    <n v="979.44"/>
    <x v="0"/>
  </r>
  <r>
    <s v="HD42"/>
    <n v="225508"/>
    <s v="QUARTZ 9000 X.F.XT 0W16  12B1L  TOT C"/>
    <n v="10"/>
    <s v="ST"/>
    <n v="368.85"/>
    <s v="USD"/>
    <n v="36.89"/>
    <s v="ZL01"/>
    <n v="10.125"/>
    <n v="101.25"/>
    <x v="0"/>
  </r>
  <r>
    <s v="HD42"/>
    <n v="225776"/>
    <s v="FF GET TR DCT-1 (MB)     208L   TOT C"/>
    <n v="18"/>
    <s v="ST"/>
    <n v="15109.65"/>
    <s v="USD"/>
    <n v="839.43"/>
    <s v="ZL01"/>
    <n v="174.04"/>
    <n v="3132.72"/>
    <x v="0"/>
  </r>
  <r>
    <s v="HD42"/>
    <n v="226004"/>
    <s v="QUARTZ INEO X.DYN. 0W20  3B5L   TOT C1"/>
    <n v="47"/>
    <s v="ST"/>
    <n v="2384.1999999999998"/>
    <s v="USD"/>
    <n v="50.73"/>
    <s v="ZL01"/>
    <n v="12.754"/>
    <n v="599.43799999999999"/>
    <x v="0"/>
  </r>
  <r>
    <s v="HD42"/>
    <n v="226005"/>
    <s v="QUARTZ INEO X.LL 0W20    12B1L  TOT C1"/>
    <n v="17"/>
    <s v="ST"/>
    <n v="691.2"/>
    <s v="USD"/>
    <n v="40.659999999999997"/>
    <s v="ZL01"/>
    <n v="10.016999999999999"/>
    <n v="170.28899999999999"/>
    <x v="0"/>
  </r>
  <r>
    <s v="HD42"/>
    <n v="226006"/>
    <s v="QUARTZ INEO X.LL 0W20    3B5L   TOT C2"/>
    <n v="88"/>
    <s v="ST"/>
    <n v="4483.16"/>
    <s v="USD"/>
    <n v="50.95"/>
    <s v="ZL01"/>
    <n v="12.521000000000001"/>
    <n v="1101.848"/>
    <x v="0"/>
  </r>
  <r>
    <s v="HD42"/>
    <n v="226025"/>
    <s v="QUARTZ INEO X.VDR. 0W20  3B5L   TOT C1"/>
    <n v="24"/>
    <s v="ST"/>
    <n v="1120.6500000000001"/>
    <s v="USD"/>
    <n v="46.69"/>
    <s v="ZL01"/>
    <n v="12.624000000000001"/>
    <n v="302.976"/>
    <x v="0"/>
  </r>
  <r>
    <s v="HD42"/>
    <n v="226143"/>
    <s v="HI-PERF EV DRIVE MP 7.0  12B1L  TOT C"/>
    <n v="5"/>
    <s v="ST"/>
    <n v="903.83"/>
    <s v="USD"/>
    <n v="180.77"/>
    <s v="ZL01"/>
    <n v="10.08"/>
    <n v="50.4"/>
    <x v="0"/>
  </r>
  <r>
    <s v="HD42"/>
    <n v="226156"/>
    <s v="AGRISHIFT SYN FE 75W90   3B5L   CLA C1"/>
    <n v="35"/>
    <s v="ST"/>
    <n v="2641.43"/>
    <s v="USD"/>
    <n v="75.47"/>
    <s v="ZL01"/>
    <n v="12.96"/>
    <n v="453.6"/>
    <x v="0"/>
  </r>
  <r>
    <s v="HD42"/>
    <n v="226167"/>
    <s v="AGRISHIFT BLS 80W90      3B5L   CLA C1"/>
    <n v="45"/>
    <s v="ST"/>
    <n v="2087.69"/>
    <s v="USD"/>
    <n v="46.39"/>
    <s v="ZL01"/>
    <n v="13.451000000000001"/>
    <n v="605.29500000000007"/>
    <x v="0"/>
  </r>
  <r>
    <s v="HD42"/>
    <n v="226626"/>
    <s v="COOLELF HD N-OAT         208L   TOT   MY"/>
    <n v="4"/>
    <s v="ST"/>
    <n v="876.49"/>
    <s v="USD"/>
    <n v="219.12"/>
    <s v="ZL01"/>
    <n v="221"/>
    <n v="884"/>
    <x v="0"/>
  </r>
  <r>
    <s v="HD42"/>
    <n v="227018"/>
    <s v="QUARTZ INEO MDC 5W30     20LBIB TOT C"/>
    <n v="19"/>
    <s v="ST"/>
    <n v="908.95"/>
    <s v="USD"/>
    <n v="47.84"/>
    <s v="ZL01"/>
    <n v="17.065000000000001"/>
    <n v="324.23500000000001"/>
    <x v="0"/>
  </r>
  <r>
    <s v="HD42"/>
    <n v="227279"/>
    <s v="FLUIDMATIC SYN T668      208L   TOT C"/>
    <n v="1"/>
    <s v="ST"/>
    <n v="1049.3499999999999"/>
    <s v="USD"/>
    <n v="1049.3499999999999"/>
    <s v="ZL01"/>
    <n v="176.33"/>
    <n v="176.33"/>
    <x v="0"/>
  </r>
  <r>
    <s v="HD42"/>
    <n v="228198"/>
    <s v="RUBIA OPT. 3500 10W40    20L    TOT C"/>
    <n v="17"/>
    <s v="ST"/>
    <n v="1039.3699999999999"/>
    <s v="USD"/>
    <n v="61.14"/>
    <s v="ZL01"/>
    <n v="17.175000000000001"/>
    <n v="291.97500000000002"/>
    <x v="0"/>
  </r>
  <r>
    <s v="HD42"/>
    <n v="228208"/>
    <s v="RUBIA OPT. 3500 FE 5W30  3B5L   TOT C"/>
    <n v="18"/>
    <s v="ST"/>
    <n v="858.79"/>
    <s v="USD"/>
    <n v="47.71"/>
    <s v="ZL01"/>
    <n v="12.715999999999999"/>
    <n v="228.88799999999998"/>
    <x v="0"/>
  </r>
  <r>
    <s v="HD42"/>
    <n v="228344"/>
    <s v="QUARTZ INEO X.EC6 0W20   3B5L   TOT C"/>
    <n v="28"/>
    <s v="ST"/>
    <n v="1248.19"/>
    <s v="USD"/>
    <n v="44.58"/>
    <s v="ZL01"/>
    <n v="12.631"/>
    <n v="353.66800000000001"/>
    <x v="0"/>
  </r>
  <r>
    <s v="HD42"/>
    <n v="228694"/>
    <s v="QUARTZ INEO EFFICEN 0W30 3B5L   TOT C"/>
    <n v="2"/>
    <s v="ST"/>
    <n v="107.55"/>
    <s v="USD"/>
    <n v="53.78"/>
    <s v="ZL01"/>
    <n v="12.625"/>
    <n v="25.25"/>
    <x v="0"/>
  </r>
  <r>
    <s v="HD42"/>
    <n v="229334"/>
    <s v="FF BMW EN 0W12           208L   TOT C"/>
    <n v="9"/>
    <s v="ST"/>
    <n v="4323.75"/>
    <s v="USD"/>
    <n v="480.42"/>
    <s v="ZL01"/>
    <n v="174.7"/>
    <n v="1572.3"/>
    <x v="0"/>
  </r>
  <r>
    <s v="HD42"/>
    <n v="229418"/>
    <s v="SPIRIT 7000              210L   TOT   IN"/>
    <n v="2"/>
    <s v="ST"/>
    <n v="1312.05"/>
    <s v="USD"/>
    <n v="656.03"/>
    <s v="ZL01"/>
    <n v="198.45"/>
    <n v="396.9"/>
    <x v="0"/>
  </r>
  <r>
    <s v="HD42"/>
    <n v="229466"/>
    <s v="ESTAR SHT 200            20L    TOT C"/>
    <n v="8"/>
    <s v="ST"/>
    <n v="778.55"/>
    <s v="USD"/>
    <n v="97.32"/>
    <s v="ZL01"/>
    <n v="19.035"/>
    <n v="152.28"/>
    <x v="0"/>
  </r>
  <r>
    <s v="HD42"/>
    <n v="230031"/>
    <s v="SPIRIT 5000              210L   TOT   IN"/>
    <n v="42"/>
    <s v="ST"/>
    <n v="21837.34"/>
    <s v="USD"/>
    <n v="519.94000000000005"/>
    <s v="ZL01"/>
    <n v="211.05"/>
    <n v="8864.1"/>
    <x v="0"/>
  </r>
  <r>
    <s v="HD42"/>
    <n v="230782"/>
    <s v="SPIRIT 3000              210L   TOT   IN"/>
    <n v="3"/>
    <s v="ST"/>
    <n v="1224.72"/>
    <s v="USD"/>
    <n v="408.24"/>
    <s v="ZL02"/>
    <n v="216.93"/>
    <n v="650.79"/>
    <x v="0"/>
  </r>
  <r>
    <s v="HD42"/>
    <n v="230879"/>
    <s v="TURBOCOOL READYMIX       3B4L   TOT  1MY"/>
    <n v="304"/>
    <s v="ST"/>
    <n v="3299.81"/>
    <s v="USD"/>
    <n v="10.85"/>
    <s v="ZL01"/>
    <n v="12.36"/>
    <n v="3757.4399999999996"/>
    <x v="0"/>
  </r>
  <r>
    <s v="HD42"/>
    <n v="230900"/>
    <s v="TURBOCOOL READYMIX       12B1L  TOT  1MY"/>
    <n v="720"/>
    <s v="ST"/>
    <n v="10024.01"/>
    <s v="USD"/>
    <n v="13.92"/>
    <s v="ZL01"/>
    <n v="12.36"/>
    <n v="8899.1999999999989"/>
    <x v="0"/>
  </r>
  <r>
    <s v="HD42"/>
    <n v="232017"/>
    <s v="ADBLUE                   10L BS TOT   SG"/>
    <n v="85"/>
    <s v="ST"/>
    <n v="573.77"/>
    <s v="USD"/>
    <n v="6.75"/>
    <s v="ZL01"/>
    <n v="10.9"/>
    <n v="926.5"/>
    <x v="0"/>
  </r>
  <r>
    <s v="HD42"/>
    <n v="553324"/>
    <s v="COILPACK EM 04           PACKIBC"/>
    <n v="5932.8"/>
    <s v="KG"/>
    <n v="35686.86"/>
    <s v="USD"/>
    <n v="6.02"/>
    <s v="ZL01"/>
    <n v="1"/>
    <n v="5932.8"/>
    <x v="0"/>
  </r>
  <r>
    <s v="N302"/>
    <n v="112623"/>
    <s v="PLANETELF ACD 46         20L    TOT C"/>
    <n v="6"/>
    <s v="ST"/>
    <n v="850.91"/>
    <s v="USD"/>
    <n v="141.82"/>
    <s v="ZL01"/>
    <n v="19.440000000000001"/>
    <n v="116.64000000000001"/>
    <x v="1"/>
  </r>
  <r>
    <s v="N302"/>
    <n v="112624"/>
    <s v="PLANETELF ACD 68         20L    TOT C"/>
    <n v="1"/>
    <s v="ST"/>
    <n v="143.27000000000001"/>
    <s v="USD"/>
    <n v="143.27000000000001"/>
    <s v="ZL01"/>
    <n v="19.34"/>
    <n v="19.34"/>
    <x v="1"/>
  </r>
  <r>
    <s v="N302"/>
    <n v="112625"/>
    <s v="PLANETELF ACD 100 FY     20L    TOT C"/>
    <n v="3"/>
    <s v="ST"/>
    <n v="462.5"/>
    <s v="USD"/>
    <n v="154.16999999999999"/>
    <s v="ZL01"/>
    <n v="19.14"/>
    <n v="57.42"/>
    <x v="1"/>
  </r>
  <r>
    <s v="N302"/>
    <n v="130088"/>
    <s v="TRANSELF TYPE B80W90     20L    ELF C"/>
    <n v="1"/>
    <s v="ST"/>
    <n v="42.49"/>
    <s v="USD"/>
    <n v="42.49"/>
    <s v="ZL01"/>
    <n v="17.655000000000001"/>
    <n v="17.655000000000001"/>
    <x v="1"/>
  </r>
  <r>
    <s v="N302"/>
    <n v="152102"/>
    <s v="CERAN AD PLUS            18K    TOT C"/>
    <n v="19"/>
    <s v="ST"/>
    <n v="1445.86"/>
    <s v="USD"/>
    <n v="76.099999999999994"/>
    <s v="ZL01"/>
    <n v="18"/>
    <n v="342"/>
    <x v="1"/>
  </r>
  <r>
    <s v="N302"/>
    <n v="162122"/>
    <s v="DACNIS 68                20L    TOT C"/>
    <n v="2"/>
    <s v="ST"/>
    <n v="103.39"/>
    <s v="USD"/>
    <n v="51.7"/>
    <s v="ZL01"/>
    <n v="17.68"/>
    <n v="35.36"/>
    <x v="1"/>
  </r>
  <r>
    <s v="N302"/>
    <n v="165879"/>
    <s v="BARELF AL 100            20L    MAR C"/>
    <n v="2"/>
    <s v="ST"/>
    <n v="470.52"/>
    <s v="USD"/>
    <n v="235.26"/>
    <s v="ZL01"/>
    <n v="17.34"/>
    <n v="34.68"/>
    <x v="1"/>
  </r>
  <r>
    <s v="N302"/>
    <n v="165921"/>
    <s v="BARELF CH 100            20L    MAR C"/>
    <n v="32"/>
    <s v="ST"/>
    <n v="8177.01"/>
    <s v="USD"/>
    <n v="255.53"/>
    <s v="ZL01"/>
    <n v="19.14"/>
    <n v="612.48"/>
    <x v="1"/>
  </r>
  <r>
    <s v="N302"/>
    <n v="165922"/>
    <s v="BARELF CH 68             20L    MAR C1"/>
    <n v="2"/>
    <s v="ST"/>
    <n v="509.57"/>
    <s v="USD"/>
    <n v="254.79"/>
    <s v="ZL01"/>
    <n v="19.18"/>
    <n v="38.36"/>
    <x v="1"/>
  </r>
  <r>
    <s v="N302"/>
    <n v="167874"/>
    <s v="BIONEPTAN 100            208L   MAR C"/>
    <n v="6"/>
    <s v="ST"/>
    <n v="12963.96"/>
    <s v="USD"/>
    <n v="2160.66"/>
    <s v="ZL01"/>
    <n v="192.14"/>
    <n v="1152.8399999999999"/>
    <x v="1"/>
  </r>
  <r>
    <s v="N302"/>
    <n v="177040"/>
    <s v="CERAN XM 220             18K    TOT C"/>
    <n v="23"/>
    <s v="ST"/>
    <n v="1621.71"/>
    <s v="USD"/>
    <n v="70.510000000000005"/>
    <s v="ZL01"/>
    <n v="18"/>
    <n v="414"/>
    <x v="1"/>
  </r>
  <r>
    <s v="N302"/>
    <n v="180921"/>
    <s v="BIOADHESIVE PLUS         18K    TOT C"/>
    <n v="10"/>
    <s v="ST"/>
    <n v="1429.85"/>
    <s v="USD"/>
    <n v="142.99"/>
    <s v="ZL01"/>
    <n v="18"/>
    <n v="180"/>
    <x v="1"/>
  </r>
  <r>
    <s v="N302"/>
    <n v="182836"/>
    <s v="BIOMULTIS EP 2           18K    TOT C"/>
    <n v="6"/>
    <s v="ST"/>
    <n v="999.16"/>
    <s v="USD"/>
    <n v="166.53"/>
    <s v="ZL01"/>
    <n v="18"/>
    <n v="108"/>
    <x v="1"/>
  </r>
  <r>
    <s v="N302"/>
    <n v="198470"/>
    <s v="BIONEPTAN HT 100         205L   MAR C"/>
    <n v="3"/>
    <s v="ST"/>
    <n v="8912.0400000000009"/>
    <s v="USD"/>
    <n v="2970.68"/>
    <s v="ZL01"/>
    <n v="187.72900000000001"/>
    <n v="563.18700000000001"/>
    <x v="1"/>
  </r>
  <r>
    <s v="N302"/>
    <n v="211529"/>
    <s v="MULTIS EP 0              18K    TOT Y AE"/>
    <n v="1"/>
    <s v="ST"/>
    <n v="46.07"/>
    <s v="USD"/>
    <n v="46.07"/>
    <s v="ZL01"/>
    <n v="18"/>
    <n v="18"/>
    <x v="1"/>
  </r>
  <r>
    <s v="N302"/>
    <n v="211530"/>
    <s v="MULTIS EP 1              18K    TOT Y AE"/>
    <n v="2"/>
    <s v="ST"/>
    <n v="105.14"/>
    <s v="USD"/>
    <n v="52.57"/>
    <s v="ZL01"/>
    <n v="18"/>
    <n v="36"/>
    <x v="1"/>
  </r>
  <r>
    <s v="N302"/>
    <n v="211531"/>
    <s v="MULTIS EP 2              18K    TOT Y AE"/>
    <n v="2"/>
    <s v="ST"/>
    <n v="101.92"/>
    <s v="USD"/>
    <n v="50.96"/>
    <s v="ZL01"/>
    <n v="18"/>
    <n v="36"/>
    <x v="1"/>
  </r>
  <r>
    <s v="N302"/>
    <n v="211532"/>
    <s v="MULTIS EP 3              18K    TOT Y AE"/>
    <n v="2"/>
    <s v="ST"/>
    <n v="118.74"/>
    <s v="USD"/>
    <n v="59.37"/>
    <s v="ZL01"/>
    <n v="18"/>
    <n v="36"/>
    <x v="1"/>
  </r>
  <r>
    <s v="N302"/>
    <n v="211542"/>
    <s v="MULTIS MS 2              18K    TOT   AE"/>
    <n v="5"/>
    <s v="ST"/>
    <n v="302.24"/>
    <s v="USD"/>
    <n v="60.45"/>
    <s v="ZL01"/>
    <n v="18"/>
    <n v="90"/>
    <x v="1"/>
  </r>
  <r>
    <s v="N302"/>
    <n v="224827"/>
    <s v="BIOMULTIS EP 0           18K    TOT C"/>
    <n v="3"/>
    <s v="ST"/>
    <n v="636.98"/>
    <s v="USD"/>
    <n v="212.33"/>
    <s v="ZL01"/>
    <n v="18"/>
    <n v="54"/>
    <x v="1"/>
  </r>
  <r>
    <s v="T227"/>
    <n v="112594"/>
    <s v="DACNIS SH 68             20L    TOT C"/>
    <n v="1"/>
    <s v="ST"/>
    <n v="76.91"/>
    <s v="USD"/>
    <n v="76.91"/>
    <s v="ZL01"/>
    <n v="16.84"/>
    <n v="16.84"/>
    <x v="0"/>
  </r>
  <r>
    <s v="T227"/>
    <n v="112601"/>
    <s v="LUNARIA FR 46            20L    TOT C"/>
    <n v="20"/>
    <s v="ST"/>
    <n v="1534.98"/>
    <s v="USD"/>
    <n v="76.75"/>
    <s v="ZL01"/>
    <n v="18.14"/>
    <n v="362.8"/>
    <x v="0"/>
  </r>
  <r>
    <s v="T227"/>
    <n v="112676"/>
    <s v="GLACELF SUPRA            208L   TOT C"/>
    <n v="8"/>
    <s v="ST"/>
    <n v="2861.68"/>
    <s v="USD"/>
    <n v="357.71"/>
    <s v="ZL01"/>
    <n v="231.92"/>
    <n v="1855.36"/>
    <x v="0"/>
  </r>
  <r>
    <s v="T227"/>
    <n v="140071"/>
    <s v="MULTIS COMPLEX EP 2      18K    TOT C"/>
    <n v="48"/>
    <s v="ST"/>
    <n v="4660.67"/>
    <s v="USD"/>
    <n v="97.1"/>
    <s v="ZL01"/>
    <n v="18"/>
    <n v="864"/>
    <x v="0"/>
  </r>
  <r>
    <s v="T227"/>
    <n v="152102"/>
    <s v="CERAN AD PLUS            18K    TOT C"/>
    <n v="1"/>
    <s v="ST"/>
    <n v="72.34"/>
    <s v="USD"/>
    <n v="72.34"/>
    <s v="ZL01"/>
    <n v="18"/>
    <n v="18"/>
    <x v="0"/>
  </r>
  <r>
    <s v="T227"/>
    <n v="162118"/>
    <s v="DACNIS 32                20L    TOT C"/>
    <n v="40"/>
    <s v="ST"/>
    <n v="2073.4899999999998"/>
    <s v="USD"/>
    <n v="51.84"/>
    <s v="ZL01"/>
    <n v="17.45"/>
    <n v="698"/>
    <x v="0"/>
  </r>
  <r>
    <s v="T227"/>
    <n v="164924"/>
    <s v="PRIMERIA LPG 150         20L    MAR C"/>
    <n v="40"/>
    <s v="ST"/>
    <n v="6042.1"/>
    <s v="USD"/>
    <n v="151.05000000000001"/>
    <s v="ZL01"/>
    <n v="20.94"/>
    <n v="837.6"/>
    <x v="0"/>
  </r>
  <r>
    <s v="T227"/>
    <n v="165921"/>
    <s v="BARELF CH 100            20L    MAR C"/>
    <n v="20"/>
    <s v="ST"/>
    <n v="5135.92"/>
    <s v="USD"/>
    <n v="256.8"/>
    <s v="ZL01"/>
    <n v="19.14"/>
    <n v="382.8"/>
    <x v="0"/>
  </r>
  <r>
    <s v="T227"/>
    <n v="167874"/>
    <s v="BIONEPTAN 100            208L   MAR C"/>
    <n v="40"/>
    <s v="ST"/>
    <n v="95186.39"/>
    <s v="USD"/>
    <n v="2379.66"/>
    <s v="ZL01"/>
    <n v="192.14"/>
    <n v="7685.5999999999995"/>
    <x v="0"/>
  </r>
  <r>
    <s v="T227"/>
    <n v="183440"/>
    <s v="CARTER BIO 100           208L   TOT C"/>
    <n v="20"/>
    <s v="ST"/>
    <n v="42512.160000000003"/>
    <s v="USD"/>
    <n v="2125.61"/>
    <s v="ZL01"/>
    <n v="199.84"/>
    <n v="3996.8"/>
    <x v="0"/>
  </r>
  <r>
    <s v="T227"/>
    <n v="190508"/>
    <s v="NEVASTANE AW 46          208L   TOT C"/>
    <n v="18"/>
    <s v="ST"/>
    <n v="9669.06"/>
    <s v="USD"/>
    <n v="537.16999999999996"/>
    <s v="ZL01"/>
    <n v="178.83"/>
    <n v="3218.94"/>
    <x v="0"/>
  </r>
  <r>
    <s v="T227"/>
    <n v="190594"/>
    <s v="NEVASTANE XSH 220        20L    TOT C"/>
    <n v="2"/>
    <s v="ST"/>
    <n v="245.07"/>
    <s v="USD"/>
    <n v="122.54"/>
    <s v="ZL01"/>
    <n v="16.774999999999999"/>
    <n v="33.549999999999997"/>
    <x v="0"/>
  </r>
  <r>
    <s v="T227"/>
    <n v="190595"/>
    <s v="NEVASTANE XSH 220        208L   TOT C"/>
    <n v="4"/>
    <s v="ST"/>
    <n v="4802.6400000000003"/>
    <s v="USD"/>
    <n v="1200.6600000000001"/>
    <s v="ZL01"/>
    <n v="174.46"/>
    <n v="697.84"/>
    <x v="0"/>
  </r>
  <r>
    <s v="T227"/>
    <n v="194332"/>
    <s v="AGRISHIFT MT 80W90       208L   CLA C1"/>
    <n v="12"/>
    <s v="ST"/>
    <n v="4867.92"/>
    <s v="USD"/>
    <n v="405.66"/>
    <s v="ZL01"/>
    <n v="183.61"/>
    <n v="2203.3200000000002"/>
    <x v="0"/>
  </r>
  <r>
    <s v="T227"/>
    <n v="203631"/>
    <s v="FINAVESTAN A 80 B        208L   TOT C1"/>
    <n v="2"/>
    <s v="ST"/>
    <n v="717.38"/>
    <s v="USD"/>
    <n v="358.69"/>
    <s v="ZL01"/>
    <n v="175.08"/>
    <n v="350.16"/>
    <x v="0"/>
  </r>
  <r>
    <s v="T227"/>
    <n v="203635"/>
    <s v="FINAVESTAN A 360 B       208L   TOT C1"/>
    <n v="4"/>
    <s v="ST"/>
    <n v="1469.2"/>
    <s v="USD"/>
    <n v="367.3"/>
    <s v="ZL01"/>
    <n v="180.33600000000001"/>
    <n v="721.34400000000005"/>
    <x v="0"/>
  </r>
  <r>
    <s v="T227"/>
    <n v="213101"/>
    <s v="QUARTZ INEO C3 5W40      208L   TOT C"/>
    <n v="32"/>
    <s v="ST"/>
    <n v="14713.92"/>
    <s v="USD"/>
    <n v="459.81"/>
    <s v="ZL01"/>
    <n v="176.18"/>
    <n v="5637.76"/>
    <x v="0"/>
  </r>
  <r>
    <s v="T227"/>
    <n v="213782"/>
    <s v="COOLELF AUTO SUPRA -37‹C 12B1L  TOT C"/>
    <n v="1"/>
    <s v="ST"/>
    <n v="20.05"/>
    <s v="USD"/>
    <n v="20.05"/>
    <s v="ZL01"/>
    <n v="12.785"/>
    <n v="12.785"/>
    <x v="0"/>
  </r>
  <r>
    <s v="T227"/>
    <n v="213960"/>
    <s v="SCOOTER 4 MAXI CITY 5W40 12B1L  ELF C"/>
    <n v="3"/>
    <s v="ST"/>
    <n v="89.62"/>
    <s v="USD"/>
    <n v="29.87"/>
    <s v="ZL01"/>
    <n v="10.220000000000001"/>
    <n v="30.660000000000004"/>
    <x v="0"/>
  </r>
  <r>
    <s v="T227"/>
    <n v="214039"/>
    <s v="HTX 860                  3B5L   ELF C1"/>
    <n v="45"/>
    <s v="ST"/>
    <n v="7306.9"/>
    <s v="USD"/>
    <n v="162.38"/>
    <s v="ZL01"/>
    <n v="12.791"/>
    <n v="575.59500000000003"/>
    <x v="0"/>
  </r>
  <r>
    <s v="T227"/>
    <n v="214104"/>
    <s v="QUARTZ INEO C1 5W30      3B5L   TOT C1"/>
    <n v="1"/>
    <s v="ST"/>
    <n v="44.51"/>
    <s v="USD"/>
    <n v="44.51"/>
    <s v="ZL01"/>
    <n v="12.571"/>
    <n v="12.571"/>
    <x v="0"/>
  </r>
  <r>
    <s v="T227"/>
    <n v="214114"/>
    <s v="QUARTZ 7000 EGY10W40(SN) 3B5L   TOT C1"/>
    <n v="1"/>
    <s v="ST"/>
    <n v="30.3"/>
    <s v="USD"/>
    <n v="30.3"/>
    <s v="ZL01"/>
    <n v="12.987"/>
    <n v="12.987"/>
    <x v="0"/>
  </r>
  <r>
    <s v="T227"/>
    <n v="220193"/>
    <s v="QUARTZ INEO FGO 5W40     3B5L   TOT C"/>
    <n v="1"/>
    <s v="ST"/>
    <n v="49.62"/>
    <s v="USD"/>
    <n v="49.62"/>
    <s v="ZL01"/>
    <n v="12.701000000000001"/>
    <n v="12.701000000000001"/>
    <x v="0"/>
  </r>
  <r>
    <s v="T227"/>
    <n v="231968"/>
    <s v="LUBRILOG PE 1447/3       200K   TLG C"/>
    <n v="12"/>
    <s v="ST"/>
    <n v="21797"/>
    <s v="USD"/>
    <n v="1816.42"/>
    <s v="ZL01"/>
    <n v="200"/>
    <n v="2400"/>
    <x v="0"/>
  </r>
  <r>
    <s v="T227"/>
    <n v="314079"/>
    <s v="QUARTZ INEO HTC 5W30     BULK   TOT"/>
    <n v="18740"/>
    <s v="KG"/>
    <n v="50712.42"/>
    <s v="USD"/>
    <n v="2.71"/>
    <s v="ZL01"/>
    <n v="1"/>
    <n v="18740"/>
    <x v="0"/>
  </r>
  <r>
    <s v="Z019"/>
    <n v="218545"/>
    <s v="FLUIDMATIC DCT MV        208L   TOT   CN"/>
    <n v="0.20200000000000001"/>
    <s v="ST"/>
    <n v="171.96"/>
    <s v="USD"/>
    <n v="851.29"/>
    <s v="ZL01"/>
    <n v="177.17"/>
    <n v="35.788339999999998"/>
    <x v="0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  <r>
    <m/>
    <m/>
    <m/>
    <m/>
    <m/>
    <m/>
    <m/>
    <m/>
    <m/>
    <m/>
    <m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4">
  <r>
    <x v="0"/>
    <n v="145214"/>
    <s v="VISGA 68                 205L   MAR   SG"/>
    <n v="202"/>
    <s v="ST"/>
    <n v="70267.72"/>
    <s v="USD"/>
    <n v="347.86"/>
    <s v="ZPF1"/>
    <n v="177.53"/>
    <n v="35861.06"/>
    <x v="0"/>
    <s v="LM"/>
    <m/>
    <m/>
    <x v="0"/>
  </r>
  <r>
    <x v="0"/>
    <n v="159069"/>
    <s v="DISOLA M 4015            205L   MAR   SG"/>
    <n v="1"/>
    <s v="ST"/>
    <n v="301.52999999999997"/>
    <s v="USD"/>
    <n v="301.52999999999997"/>
    <s v="ZPF1"/>
    <n v="182.86"/>
    <n v="182.86"/>
    <x v="0"/>
    <s v="LM"/>
    <m/>
    <m/>
    <x v="0"/>
  </r>
  <r>
    <x v="0"/>
    <n v="159177"/>
    <s v="AURELIA TI 4030          FXTANK MAR   SG"/>
    <n v="2.15"/>
    <s v="KG"/>
    <n v="3.93"/>
    <s v="USD"/>
    <n v="1.83"/>
    <s v="ZPF1"/>
    <n v="1"/>
    <n v="2.15"/>
    <x v="1"/>
    <s v="LM"/>
    <m/>
    <m/>
    <x v="0"/>
  </r>
  <r>
    <x v="0"/>
    <n v="159193"/>
    <s v="ATLANTA MARINE D 3005    FXTANK MAR   SG"/>
    <n v="18.864999999999998"/>
    <s v="KG"/>
    <n v="24.36"/>
    <s v="USD"/>
    <n v="1.29"/>
    <s v="ZPF1"/>
    <n v="1"/>
    <n v="18.864999999999998"/>
    <x v="1"/>
    <s v="LM"/>
    <m/>
    <m/>
    <x v="0"/>
  </r>
  <r>
    <x v="0"/>
    <n v="159216"/>
    <s v="HM046BB_H_SG             PGEN         SG"/>
    <n v="769.4"/>
    <s v="KG"/>
    <n v="882"/>
    <s v="USD"/>
    <n v="1.1499999999999999"/>
    <s v="ZPF1"/>
    <n v="1"/>
    <n v="769.4"/>
    <x v="1"/>
    <s v="Inland"/>
    <m/>
    <m/>
    <x v="0"/>
  </r>
  <r>
    <x v="0"/>
    <n v="159217"/>
    <s v="HM068BB_H_SG             PGEN         SG"/>
    <n v="12394.717000000001"/>
    <s v="KG"/>
    <n v="15956.71"/>
    <s v="USD"/>
    <n v="1.29"/>
    <s v="ZPF1"/>
    <n v="1"/>
    <n v="12394.717000000001"/>
    <x v="1"/>
    <s v="Inland"/>
    <m/>
    <m/>
    <x v="0"/>
  </r>
  <r>
    <x v="0"/>
    <n v="159252"/>
    <s v="HM100AA_H_SG             PGEN         SG"/>
    <n v="245.8"/>
    <s v="KG"/>
    <n v="292.49"/>
    <s v="USD"/>
    <n v="1.19"/>
    <s v="ZPF1"/>
    <n v="1"/>
    <n v="245.8"/>
    <x v="1"/>
    <s v="Inland"/>
    <m/>
    <m/>
    <x v="0"/>
  </r>
  <r>
    <x v="0"/>
    <n v="159256"/>
    <s v="HM046AA_H_SG             PGEN         SG"/>
    <n v="293103.2"/>
    <s v="KG"/>
    <n v="306782.71999999997"/>
    <s v="USD"/>
    <n v="1.05"/>
    <s v="ZPF1"/>
    <n v="1"/>
    <n v="293103.2"/>
    <x v="1"/>
    <s v="Inland"/>
    <m/>
    <m/>
    <x v="0"/>
  </r>
  <r>
    <x v="0"/>
    <n v="159257"/>
    <s v="HM068AA_H_SG             PGEN         SG"/>
    <n v="235138.95"/>
    <s v="KG"/>
    <n v="249165.17"/>
    <s v="USD"/>
    <n v="1.06"/>
    <s v="ZPF1"/>
    <n v="1"/>
    <n v="235138.95"/>
    <x v="1"/>
    <s v="Inland"/>
    <m/>
    <m/>
    <x v="0"/>
  </r>
  <r>
    <x v="0"/>
    <n v="159259"/>
    <s v="CK150AA_H_SG             PGEN         SG"/>
    <n v="16754.580000000002"/>
    <s v="KG"/>
    <n v="22554.76"/>
    <s v="USD"/>
    <n v="1.35"/>
    <s v="ZPF1"/>
    <n v="1"/>
    <n v="16754.580000000002"/>
    <x v="1"/>
    <s v="Inland"/>
    <m/>
    <m/>
    <x v="0"/>
  </r>
  <r>
    <x v="0"/>
    <n v="159260"/>
    <s v="CK220AA_H_SG             PGEN         SG"/>
    <n v="496"/>
    <s v="KG"/>
    <n v="672.15"/>
    <s v="USD"/>
    <n v="1.36"/>
    <s v="ZPF1"/>
    <n v="1"/>
    <n v="496"/>
    <x v="1"/>
    <s v="Inland"/>
    <m/>
    <m/>
    <x v="0"/>
  </r>
  <r>
    <x v="0"/>
    <n v="159280"/>
    <s v="HV100AA_H_SG             PGEN         SG"/>
    <n v="332.4"/>
    <s v="KG"/>
    <n v="442.59"/>
    <s v="USD"/>
    <n v="1.33"/>
    <s v="ZPF1"/>
    <n v="1"/>
    <n v="332.4"/>
    <x v="1"/>
    <s v="Inland"/>
    <m/>
    <m/>
    <x v="0"/>
  </r>
  <r>
    <x v="0"/>
    <n v="159282"/>
    <s v="HV068AA_H_SG             PGEN         SG"/>
    <n v="3634.57"/>
    <s v="KG"/>
    <n v="4542.16"/>
    <s v="USD"/>
    <n v="1.25"/>
    <s v="ZPF1"/>
    <n v="1"/>
    <n v="3634.57"/>
    <x v="1"/>
    <s v="Inland"/>
    <m/>
    <m/>
    <x v="0"/>
  </r>
  <r>
    <x v="0"/>
    <n v="159292"/>
    <s v="MAA0_H_SG02              PGEN         SG"/>
    <n v="18527.599999999999"/>
    <s v="KG"/>
    <n v="29096.73"/>
    <s v="USD"/>
    <n v="1.57"/>
    <s v="ZPF1"/>
    <n v="1"/>
    <n v="18527.599999999999"/>
    <x v="1"/>
    <s v="Inland"/>
    <m/>
    <m/>
    <x v="0"/>
  </r>
  <r>
    <x v="0"/>
    <n v="159325"/>
    <s v="300HDAA_H_SG             PGEN         SG"/>
    <n v="228.4"/>
    <s v="KG"/>
    <n v="286.42"/>
    <s v="USD"/>
    <n v="1.25"/>
    <s v="ZPF1"/>
    <n v="1"/>
    <n v="228.4"/>
    <x v="1"/>
    <s v="Inland"/>
    <m/>
    <m/>
    <x v="0"/>
  </r>
  <r>
    <x v="0"/>
    <n v="159326"/>
    <s v="400HDHH_H_SG             PGEN         SG"/>
    <n v="176"/>
    <s v="KG"/>
    <n v="231.01"/>
    <s v="USD"/>
    <n v="1.31"/>
    <s v="ZPF1"/>
    <n v="1"/>
    <n v="176"/>
    <x v="1"/>
    <s v="Inland"/>
    <m/>
    <m/>
    <x v="0"/>
  </r>
  <r>
    <x v="0"/>
    <n v="159346"/>
    <s v="G8090VV_H_SG             PGEN         SG"/>
    <n v="40709.699999999997"/>
    <s v="KG"/>
    <n v="55094.39"/>
    <s v="USD"/>
    <n v="1.35"/>
    <s v="ZPF1"/>
    <n v="1"/>
    <n v="40709.699999999997"/>
    <x v="1"/>
    <s v="Inland"/>
    <m/>
    <m/>
    <x v="0"/>
  </r>
  <r>
    <x v="0"/>
    <n v="159347"/>
    <s v="G8514II_H_SG             PGEN         SG"/>
    <n v="262.39999999999998"/>
    <s v="KG"/>
    <n v="383.78"/>
    <s v="USD"/>
    <n v="1.46"/>
    <s v="ZPF1"/>
    <n v="1"/>
    <n v="262.39999999999998"/>
    <x v="1"/>
    <s v="Inland"/>
    <m/>
    <m/>
    <x v="0"/>
  </r>
  <r>
    <x v="0"/>
    <n v="159666"/>
    <s v="205PC_H_SG01             PGEN         SG"/>
    <n v="2829.2"/>
    <s v="KG"/>
    <n v="3862.92"/>
    <s v="USD"/>
    <n v="1.37"/>
    <s v="ZPF1"/>
    <n v="1"/>
    <n v="2829.2"/>
    <x v="1"/>
    <s v="Inland"/>
    <m/>
    <m/>
    <x v="0"/>
  </r>
  <r>
    <x v="0"/>
    <n v="159680"/>
    <s v="HV046AA_H_SG             PGEN         SG"/>
    <n v="37042.86"/>
    <s v="KG"/>
    <n v="42393.82"/>
    <s v="USD"/>
    <n v="1.1399999999999999"/>
    <s v="ZPF1"/>
    <n v="1"/>
    <n v="37042.86"/>
    <x v="1"/>
    <s v="Inland"/>
    <m/>
    <m/>
    <x v="0"/>
  </r>
  <r>
    <x v="0"/>
    <n v="160257"/>
    <s v="204MOAA_H_SG             PGEN         SG"/>
    <n v="851"/>
    <s v="KG"/>
    <n v="1074.98"/>
    <s v="USD"/>
    <n v="1.26"/>
    <s v="ZPF1"/>
    <n v="1"/>
    <n v="851"/>
    <x v="1"/>
    <s v="Inland"/>
    <m/>
    <m/>
    <x v="0"/>
  </r>
  <r>
    <x v="0"/>
    <n v="160970"/>
    <s v="EQUIVIS ZS 68            1000L  TOT   SG"/>
    <n v="30"/>
    <s v="ST"/>
    <n v="37543.51"/>
    <s v="USD"/>
    <n v="1251.45"/>
    <s v="ZPF1"/>
    <n v="883"/>
    <n v="26490"/>
    <x v="0"/>
    <s v="Inland"/>
    <m/>
    <m/>
    <x v="0"/>
  </r>
  <r>
    <x v="0"/>
    <n v="163697"/>
    <s v="3005SBB_H_SG             PGEN         SG"/>
    <n v="1176429"/>
    <s v="KG"/>
    <n v="1468022.23"/>
    <s v="USD"/>
    <n v="1.25"/>
    <s v="ZPF1"/>
    <n v="1"/>
    <n v="1176429"/>
    <x v="1"/>
    <s v="LM"/>
    <m/>
    <m/>
    <x v="0"/>
  </r>
  <r>
    <x v="0"/>
    <n v="163705"/>
    <s v="3015MAA_H_SG             PGEN         SG"/>
    <n v="237"/>
    <s v="KG"/>
    <n v="359.51"/>
    <s v="USD"/>
    <n v="1.52"/>
    <s v="ZPF1"/>
    <n v="1"/>
    <n v="237"/>
    <x v="1"/>
    <s v="LM"/>
    <m/>
    <m/>
    <x v="0"/>
  </r>
  <r>
    <x v="0"/>
    <n v="163706"/>
    <s v="4015MAA_H_SG             PGEN         SG"/>
    <n v="722.6"/>
    <s v="KG"/>
    <n v="1089.3699999999999"/>
    <s v="USD"/>
    <n v="1.51"/>
    <s v="ZPF1"/>
    <n v="1"/>
    <n v="722.6"/>
    <x v="1"/>
    <s v="LM"/>
    <m/>
    <m/>
    <x v="0"/>
  </r>
  <r>
    <x v="0"/>
    <n v="163709"/>
    <s v="154HDBB_H_SG             PGEN         SG"/>
    <n v="131246.39999999999"/>
    <s v="KG"/>
    <n v="169425.79"/>
    <s v="USD"/>
    <n v="1.29"/>
    <s v="ZPF1"/>
    <n v="1"/>
    <n v="131246.39999999999"/>
    <x v="1"/>
    <s v="Inland"/>
    <m/>
    <m/>
    <x v="0"/>
  </r>
  <r>
    <x v="0"/>
    <n v="163769"/>
    <s v="EPONA Z 460              20L    MAR   SG"/>
    <n v="281"/>
    <s v="ST"/>
    <n v="10419.18"/>
    <s v="USD"/>
    <n v="37.08"/>
    <s v="ZPF1"/>
    <n v="17.899999999999999"/>
    <n v="5029.8999999999996"/>
    <x v="0"/>
    <s v="LM"/>
    <m/>
    <m/>
    <x v="0"/>
  </r>
  <r>
    <x v="0"/>
    <n v="163812"/>
    <s v="VISGA 68                 20L    MAR   SG"/>
    <n v="230"/>
    <s v="ST"/>
    <n v="8799.25"/>
    <s v="USD"/>
    <n v="38.26"/>
    <s v="ZPF1"/>
    <n v="17.22"/>
    <n v="3960.6"/>
    <x v="0"/>
    <s v="LM"/>
    <m/>
    <m/>
    <x v="0"/>
  </r>
  <r>
    <x v="0"/>
    <n v="163868"/>
    <s v="154HDAA_H_SG             PGEN         SG"/>
    <n v="49044"/>
    <s v="KG"/>
    <n v="63883.78"/>
    <s v="USD"/>
    <n v="1.3"/>
    <s v="ZPF1"/>
    <n v="1"/>
    <n v="49044"/>
    <x v="1"/>
    <s v="Inland"/>
    <m/>
    <m/>
    <x v="0"/>
  </r>
  <r>
    <x v="0"/>
    <n v="166008"/>
    <s v="DA100AA_H_SG             PGEN         SG"/>
    <n v="546.29999999999995"/>
    <s v="KG"/>
    <n v="676.01"/>
    <s v="USD"/>
    <n v="1.24"/>
    <s v="ZPF1"/>
    <n v="1"/>
    <n v="546.29999999999995"/>
    <x v="1"/>
    <s v="Inland"/>
    <m/>
    <m/>
    <x v="0"/>
  </r>
  <r>
    <x v="0"/>
    <n v="167189"/>
    <s v="DA150AA_H_SG             PGEN         SG"/>
    <n v="3.2000000000000001E-2"/>
    <s v="KG"/>
    <n v="0.05"/>
    <s v="USD"/>
    <n v="1.56"/>
    <s v="ZPF1"/>
    <n v="1"/>
    <n v="3.2000000000000001E-2"/>
    <x v="1"/>
    <s v="Inland"/>
    <m/>
    <m/>
    <x v="0"/>
  </r>
  <r>
    <x v="0"/>
    <n v="171573"/>
    <s v="4055MCC_H_SG             PGEN         SG"/>
    <n v="1156.3"/>
    <s v="KG"/>
    <n v="2648.39"/>
    <s v="USD"/>
    <n v="2.29"/>
    <s v="ZPF1"/>
    <n v="1"/>
    <n v="1156.3"/>
    <x v="1"/>
    <s v="LM"/>
    <m/>
    <m/>
    <x v="0"/>
  </r>
  <r>
    <x v="0"/>
    <n v="171956"/>
    <s v="3030MEE_H_SG             PGEN         SG"/>
    <n v="1603"/>
    <s v="KG"/>
    <n v="2903.43"/>
    <s v="USD"/>
    <n v="1.81"/>
    <s v="ZPF1"/>
    <n v="1"/>
    <n v="1603"/>
    <x v="1"/>
    <s v="LM"/>
    <m/>
    <m/>
    <x v="0"/>
  </r>
  <r>
    <x v="0"/>
    <n v="171958"/>
    <s v="AURELIA TI 3030          FXTANK MAR   SG"/>
    <n v="1.9"/>
    <s v="KG"/>
    <n v="3.49"/>
    <s v="USD"/>
    <n v="1.84"/>
    <s v="ZPF1"/>
    <n v="1"/>
    <n v="1.9"/>
    <x v="1"/>
    <s v="LM"/>
    <m/>
    <m/>
    <x v="0"/>
  </r>
  <r>
    <x v="0"/>
    <n v="172823"/>
    <s v="AURELIA TI 4040          FXTANK MAR   SG"/>
    <n v="0.34799999999999998"/>
    <s v="KG"/>
    <n v="0.71"/>
    <s v="USD"/>
    <n v="2.04"/>
    <s v="ZPF1"/>
    <n v="1"/>
    <n v="0.34799999999999998"/>
    <x v="1"/>
    <s v="LM"/>
    <m/>
    <m/>
    <x v="0"/>
  </r>
  <r>
    <x v="0"/>
    <n v="174396"/>
    <s v="4030MBB_H_SG             PGEN         SG"/>
    <n v="314828"/>
    <s v="KG"/>
    <n v="561805.24"/>
    <s v="USD"/>
    <n v="1.78"/>
    <s v="ZPF1"/>
    <n v="1"/>
    <n v="314828"/>
    <x v="1"/>
    <s v="LM"/>
    <m/>
    <m/>
    <x v="0"/>
  </r>
  <r>
    <x v="0"/>
    <n v="174397"/>
    <s v="4040MCC_H_SG             PGEN         SG"/>
    <n v="224813"/>
    <s v="KG"/>
    <n v="446803.37"/>
    <s v="USD"/>
    <n v="1.99"/>
    <s v="ZPF1"/>
    <n v="1"/>
    <n v="224813"/>
    <x v="1"/>
    <s v="LM"/>
    <m/>
    <m/>
    <x v="0"/>
  </r>
  <r>
    <x v="0"/>
    <n v="179001"/>
    <s v="104HDMM_H_SG             PGEN         SG"/>
    <n v="221.2"/>
    <s v="KG"/>
    <n v="461.07"/>
    <s v="USD"/>
    <n v="2.08"/>
    <s v="ZPF1"/>
    <n v="1"/>
    <n v="221.2"/>
    <x v="1"/>
    <s v="Inland"/>
    <m/>
    <m/>
    <x v="0"/>
  </r>
  <r>
    <x v="0"/>
    <n v="179136"/>
    <s v="104HDCC_H_SG             PGEN         SG"/>
    <n v="107"/>
    <s v="KG"/>
    <n v="184"/>
    <s v="USD"/>
    <n v="1.72"/>
    <s v="ZPF1"/>
    <n v="1"/>
    <n v="107"/>
    <x v="1"/>
    <s v="Inland"/>
    <m/>
    <m/>
    <x v="0"/>
  </r>
  <r>
    <x v="0"/>
    <n v="183030"/>
    <s v="CK150KK_H_SG             PGEN         SG"/>
    <n v="5854.78"/>
    <s v="KG"/>
    <n v="9670.09"/>
    <s v="USD"/>
    <n v="1.65"/>
    <s v="ZPF1"/>
    <n v="1"/>
    <n v="5854.78"/>
    <x v="1"/>
    <s v="Inland"/>
    <m/>
    <m/>
    <x v="0"/>
  </r>
  <r>
    <x v="0"/>
    <n v="183081"/>
    <s v="530HDEE_H_SG             PGEN         SG"/>
    <n v="258.2"/>
    <s v="KG"/>
    <n v="609.41"/>
    <s v="USD"/>
    <n v="2.36"/>
    <s v="ZPF1"/>
    <n v="1"/>
    <n v="258.2"/>
    <x v="1"/>
    <s v="Inland"/>
    <m/>
    <m/>
    <x v="0"/>
  </r>
  <r>
    <x v="0"/>
    <n v="187010"/>
    <s v="103PCOO_H_SG             PGEN         SG"/>
    <n v="132.4"/>
    <s v="KG"/>
    <n v="166.79"/>
    <s v="USD"/>
    <n v="1.26"/>
    <s v="ZPF1"/>
    <n v="1"/>
    <n v="132.4"/>
    <x v="1"/>
    <s v="Inland"/>
    <m/>
    <m/>
    <x v="0"/>
  </r>
  <r>
    <x v="0"/>
    <n v="187208"/>
    <s v="205PCUU_H_SG             PGEN         SG"/>
    <n v="158.4"/>
    <s v="KG"/>
    <n v="407.29"/>
    <s v="USD"/>
    <n v="2.57"/>
    <s v="ZPF1"/>
    <n v="1"/>
    <n v="158.4"/>
    <x v="1"/>
    <s v="Inland"/>
    <m/>
    <m/>
    <x v="0"/>
  </r>
  <r>
    <x v="0"/>
    <n v="187251"/>
    <s v="205HDJJ_H_SG             PGEN         SG"/>
    <n v="33359"/>
    <s v="KG"/>
    <n v="44381.4"/>
    <s v="USD"/>
    <n v="1.33"/>
    <s v="ZPF1"/>
    <n v="1"/>
    <n v="33359"/>
    <x v="1"/>
    <s v="Inland"/>
    <m/>
    <m/>
    <x v="0"/>
  </r>
  <r>
    <x v="0"/>
    <n v="187317"/>
    <s v="155PCOO_H_SG             PGEN         SG"/>
    <n v="254.1"/>
    <s v="KG"/>
    <n v="491.35"/>
    <s v="USD"/>
    <n v="1.93"/>
    <s v="ZPF1"/>
    <n v="1"/>
    <n v="254.1"/>
    <x v="1"/>
    <s v="Inland"/>
    <m/>
    <m/>
    <x v="0"/>
  </r>
  <r>
    <x v="0"/>
    <n v="187463"/>
    <s v="104PCJJ_H_SG             PGEN         SG"/>
    <n v="66061.240000000005"/>
    <s v="KG"/>
    <n v="88839.33"/>
    <s v="USD"/>
    <n v="1.34"/>
    <s v="ZPF1"/>
    <n v="1"/>
    <n v="66061.240000000005"/>
    <x v="1"/>
    <s v="Inland"/>
    <m/>
    <m/>
    <x v="0"/>
  </r>
  <r>
    <x v="0"/>
    <n v="187850"/>
    <s v="540PCXX_H_SG             PGEN         SG"/>
    <n v="460.2"/>
    <s v="KG"/>
    <n v="723.14"/>
    <s v="USD"/>
    <n v="1.57"/>
    <s v="ZPF1"/>
    <n v="1"/>
    <n v="460.2"/>
    <x v="1"/>
    <s v="Inland"/>
    <m/>
    <m/>
    <x v="0"/>
  </r>
  <r>
    <x v="0"/>
    <n v="187999"/>
    <s v="ATF0AD_H_SG              PGEN         SG"/>
    <n v="276.2"/>
    <s v="KG"/>
    <n v="910.8"/>
    <s v="USD"/>
    <n v="3.3"/>
    <s v="ZPF1"/>
    <n v="1"/>
    <n v="276.2"/>
    <x v="1"/>
    <s v="Inland"/>
    <m/>
    <m/>
    <x v="0"/>
  </r>
  <r>
    <x v="0"/>
    <n v="189019"/>
    <s v="205MO_H_SG02             PGEN         SG"/>
    <n v="38043.61"/>
    <s v="KG"/>
    <n v="45575.17"/>
    <s v="USD"/>
    <n v="1.2"/>
    <s v="ZPF1"/>
    <n v="1"/>
    <n v="38043.61"/>
    <x v="1"/>
    <s v="Inland"/>
    <m/>
    <m/>
    <x v="0"/>
  </r>
  <r>
    <x v="0"/>
    <n v="189193"/>
    <s v="EQUIVIS ZS 68            FXTANK TOT   SG"/>
    <n v="99540"/>
    <s v="KG"/>
    <n v="127796.7"/>
    <s v="USD"/>
    <n v="1.28"/>
    <s v="ZPF1"/>
    <n v="1"/>
    <n v="99540"/>
    <x v="1"/>
    <s v="Inland"/>
    <m/>
    <m/>
    <x v="0"/>
  </r>
  <r>
    <x v="0"/>
    <n v="190563"/>
    <s v="SOL_M_N31_H_SG           PGEN         SG"/>
    <n v="409.6"/>
    <s v="KG"/>
    <n v="797.39"/>
    <s v="USD"/>
    <n v="1.95"/>
    <s v="ZPF1"/>
    <n v="1"/>
    <n v="409.6"/>
    <x v="1"/>
    <s v="Inland"/>
    <m/>
    <m/>
    <x v="0"/>
  </r>
  <r>
    <x v="0"/>
    <n v="190565"/>
    <s v="PA320AA_H_SG             PGEN         SG"/>
    <n v="16283.13"/>
    <s v="KG"/>
    <n v="23592.53"/>
    <s v="USD"/>
    <n v="1.45"/>
    <s v="ZPF1"/>
    <n v="1"/>
    <n v="16283.13"/>
    <x v="1"/>
    <s v="Inland"/>
    <m/>
    <m/>
    <x v="0"/>
  </r>
  <r>
    <x v="0"/>
    <n v="194313"/>
    <s v="AZOLLA ZS 68             208L   TOT   SG"/>
    <n v="5"/>
    <s v="ST"/>
    <n v="1099.02"/>
    <s v="USD"/>
    <n v="219.8"/>
    <s v="ZPF1"/>
    <n v="182"/>
    <n v="910"/>
    <x v="0"/>
    <s v="Inland"/>
    <m/>
    <m/>
    <x v="0"/>
  </r>
  <r>
    <x v="0"/>
    <n v="194317"/>
    <s v="AZOLLA ZS 46             208L   TOT   SG"/>
    <n v="1"/>
    <s v="ST"/>
    <n v="214.84"/>
    <s v="USD"/>
    <n v="214.84"/>
    <s v="ZPF1"/>
    <n v="179.92"/>
    <n v="179.92"/>
    <x v="0"/>
    <s v="Inland"/>
    <m/>
    <m/>
    <x v="0"/>
  </r>
  <r>
    <x v="0"/>
    <n v="194460"/>
    <s v="AZOLLA AF 46             208L   TOT   SG"/>
    <n v="1"/>
    <s v="ST"/>
    <n v="256.5"/>
    <s v="USD"/>
    <n v="256.5"/>
    <s v="ZPF1"/>
    <n v="181.38"/>
    <n v="181.38"/>
    <x v="0"/>
    <s v="Inland"/>
    <m/>
    <m/>
    <x v="0"/>
  </r>
  <r>
    <x v="0"/>
    <n v="194470"/>
    <s v="CARTER EP 320            208L   TOT   SG"/>
    <n v="1"/>
    <s v="ST"/>
    <n v="286.83999999999997"/>
    <s v="USD"/>
    <n v="286.83999999999997"/>
    <s v="ZPF1"/>
    <n v="186.99"/>
    <n v="186.99"/>
    <x v="0"/>
    <s v="Inland"/>
    <m/>
    <m/>
    <x v="0"/>
  </r>
  <r>
    <x v="0"/>
    <n v="194481"/>
    <s v="EQUIVIS ZS 32            208L   TOT   SG"/>
    <n v="1"/>
    <s v="ST"/>
    <n v="259.95"/>
    <s v="USD"/>
    <n v="259.95"/>
    <s v="ZPF1"/>
    <n v="178.26"/>
    <n v="178.26"/>
    <x v="0"/>
    <s v="Inland"/>
    <m/>
    <m/>
    <x v="0"/>
  </r>
  <r>
    <x v="0"/>
    <n v="194498"/>
    <s v="PRESLIA 68               208L   TOT   SG"/>
    <n v="4"/>
    <s v="ST"/>
    <n v="1044.6300000000001"/>
    <s v="USD"/>
    <n v="261.16000000000003"/>
    <s v="ZPF1"/>
    <n v="181.38"/>
    <n v="725.52"/>
    <x v="0"/>
    <s v="Inland"/>
    <m/>
    <m/>
    <x v="0"/>
  </r>
  <r>
    <x v="0"/>
    <n v="194581"/>
    <s v="RUBIA TIR 7400 15W40     208L   TOT   SG"/>
    <n v="38"/>
    <s v="ST"/>
    <n v="9962.4500000000007"/>
    <s v="USD"/>
    <n v="262.17"/>
    <s v="ZPF1"/>
    <n v="182"/>
    <n v="6916"/>
    <x v="0"/>
    <s v="Inland"/>
    <m/>
    <m/>
    <x v="0"/>
  </r>
  <r>
    <x v="0"/>
    <n v="194604"/>
    <s v="CIRKAN RO 150            208L   TOT   SG"/>
    <n v="1"/>
    <s v="ST"/>
    <n v="280.29000000000002"/>
    <s v="USD"/>
    <n v="280.29000000000002"/>
    <s v="ZPF1"/>
    <n v="183.87"/>
    <n v="183.87"/>
    <x v="0"/>
    <s v="Inland"/>
    <m/>
    <m/>
    <x v="0"/>
  </r>
  <r>
    <x v="0"/>
    <n v="194650"/>
    <s v="QUARTZ 5000 SN 20W50     208L   TOT   SG"/>
    <n v="5"/>
    <s v="ST"/>
    <n v="1525.06"/>
    <s v="USD"/>
    <n v="305.01"/>
    <s v="ZPF1"/>
    <n v="183.46"/>
    <n v="917.30000000000007"/>
    <x v="0"/>
    <s v="Inland"/>
    <m/>
    <m/>
    <x v="0"/>
  </r>
  <r>
    <x v="0"/>
    <n v="199567"/>
    <s v="205MOFF_H_SG             PGEN         SG"/>
    <n v="5906.9"/>
    <s v="KG"/>
    <n v="8053.37"/>
    <s v="USD"/>
    <n v="1.36"/>
    <s v="ZPF1"/>
    <n v="1"/>
    <n v="5906.9"/>
    <x v="1"/>
    <s v="Inland"/>
    <m/>
    <m/>
    <x v="0"/>
  </r>
  <r>
    <x v="0"/>
    <n v="200120"/>
    <s v="MHE0BK_H_SG              PGEN         SG"/>
    <n v="5436.3"/>
    <s v="KG"/>
    <n v="7533.48"/>
    <s v="USD"/>
    <n v="1.39"/>
    <s v="ZPF1"/>
    <n v="1"/>
    <n v="5436.3"/>
    <x v="1"/>
    <s v="Inland"/>
    <m/>
    <m/>
    <x v="0"/>
  </r>
  <r>
    <x v="0"/>
    <n v="200658"/>
    <s v="5025SAA_H_SG             PGEN         SG"/>
    <n v="583"/>
    <s v="KG"/>
    <n v="1181.5999999999999"/>
    <s v="USD"/>
    <n v="2.0299999999999998"/>
    <s v="ZPF1"/>
    <n v="1"/>
    <n v="583"/>
    <x v="1"/>
    <s v="LM"/>
    <m/>
    <m/>
    <x v="0"/>
  </r>
  <r>
    <x v="0"/>
    <n v="202268"/>
    <s v="UT600BB_H_SG             PGEN         SG"/>
    <n v="1356.5"/>
    <s v="KG"/>
    <n v="3279.46"/>
    <s v="USD"/>
    <n v="2.42"/>
    <s v="ZPF1"/>
    <n v="1"/>
    <n v="1356.5"/>
    <x v="1"/>
    <s v="Inland"/>
    <m/>
    <m/>
    <x v="0"/>
  </r>
  <r>
    <x v="0"/>
    <n v="202297"/>
    <s v="RUBIA FLEET HD200 SAE 40 208L   TOT   SG"/>
    <n v="4"/>
    <s v="ST"/>
    <n v="1103.99"/>
    <s v="USD"/>
    <n v="276"/>
    <s v="ZPF1"/>
    <n v="184.14"/>
    <n v="736.56"/>
    <x v="0"/>
    <s v="Inland"/>
    <m/>
    <m/>
    <x v="0"/>
  </r>
  <r>
    <x v="0"/>
    <n v="202702"/>
    <s v="CONT 2D_H_SG             PGEN         SG"/>
    <n v="4485.5839999999998"/>
    <s v="KG"/>
    <n v="6658.33"/>
    <s v="USD"/>
    <n v="1.48"/>
    <s v="ZPF1"/>
    <n v="1"/>
    <n v="4485.5839999999998"/>
    <x v="1"/>
    <s v="Inland"/>
    <m/>
    <m/>
    <x v="0"/>
  </r>
  <r>
    <x v="0"/>
    <n v="202703"/>
    <s v="CONT 4H_H_SG             PGEN         SG"/>
    <n v="4146.9960000000001"/>
    <s v="KG"/>
    <n v="9015.0499999999993"/>
    <s v="USD"/>
    <n v="2.17"/>
    <s v="ZPF1"/>
    <n v="1"/>
    <n v="4146.9960000000001"/>
    <x v="1"/>
    <s v="Inland"/>
    <m/>
    <m/>
    <x v="0"/>
  </r>
  <r>
    <x v="0"/>
    <n v="202704"/>
    <s v="CONT DTR_H_SG            PGEN         SG"/>
    <n v="3625"/>
    <s v="KG"/>
    <n v="4970.68"/>
    <s v="USD"/>
    <n v="1.37"/>
    <s v="ZPF1"/>
    <n v="1"/>
    <n v="3625"/>
    <x v="1"/>
    <s v="Inland"/>
    <m/>
    <m/>
    <x v="0"/>
  </r>
  <r>
    <x v="0"/>
    <n v="202705"/>
    <s v="CONT DTB_H_SG            PGEN         SG"/>
    <n v="2097.6"/>
    <s v="KG"/>
    <n v="5214.37"/>
    <s v="USD"/>
    <n v="2.4900000000000002"/>
    <s v="ZPF1"/>
    <n v="1"/>
    <n v="2097.6"/>
    <x v="1"/>
    <s v="Inland"/>
    <m/>
    <m/>
    <x v="0"/>
  </r>
  <r>
    <x v="0"/>
    <n v="202706"/>
    <s v="CONT 4I_H_SG             PGEN         SG"/>
    <n v="67447.085000000006"/>
    <s v="KG"/>
    <n v="113474.71"/>
    <s v="USD"/>
    <n v="1.68"/>
    <s v="ZPF1"/>
    <n v="1"/>
    <n v="67447.085000000006"/>
    <x v="1"/>
    <s v="Inland"/>
    <m/>
    <m/>
    <x v="0"/>
  </r>
  <r>
    <x v="0"/>
    <n v="202707"/>
    <s v="CONT MA_H_SG             PGEN         SG"/>
    <n v="1985.3"/>
    <s v="KG"/>
    <n v="3402.01"/>
    <s v="USD"/>
    <n v="1.71"/>
    <s v="ZPF1"/>
    <n v="1"/>
    <n v="1985.3"/>
    <x v="1"/>
    <s v="Inland"/>
    <m/>
    <m/>
    <x v="0"/>
  </r>
  <r>
    <x v="0"/>
    <n v="202708"/>
    <s v="CONT AD_H_SG             PGEN         SG"/>
    <n v="3138.1"/>
    <s v="KG"/>
    <n v="4989.8100000000004"/>
    <s v="USD"/>
    <n v="1.59"/>
    <s v="ZPF1"/>
    <n v="1"/>
    <n v="3138.1"/>
    <x v="1"/>
    <s v="Inland"/>
    <m/>
    <m/>
    <x v="0"/>
  </r>
  <r>
    <x v="0"/>
    <n v="202709"/>
    <s v="CONT RES_H_SG            PGEN         SG"/>
    <n v="18658.8"/>
    <s v="KG"/>
    <n v="30249.62"/>
    <s v="USD"/>
    <n v="1.62"/>
    <s v="ZPF1"/>
    <n v="1"/>
    <n v="18658.8"/>
    <x v="1"/>
    <s v="Inland"/>
    <m/>
    <m/>
    <x v="0"/>
  </r>
  <r>
    <x v="0"/>
    <n v="202710"/>
    <s v="CONT REA_H_SG            PGEN         SG"/>
    <n v="15559.616"/>
    <s v="KG"/>
    <n v="43062.94"/>
    <s v="USD"/>
    <n v="2.77"/>
    <s v="ZPF1"/>
    <n v="1"/>
    <n v="15559.616"/>
    <x v="1"/>
    <s v="Inland"/>
    <m/>
    <m/>
    <x v="0"/>
  </r>
  <r>
    <x v="0"/>
    <n v="202720"/>
    <s v="CONT RA_H_SG             PGEN         SG"/>
    <n v="7014.14"/>
    <s v="KG"/>
    <n v="13032.61"/>
    <s v="USD"/>
    <n v="1.86"/>
    <s v="ZPF1"/>
    <n v="1"/>
    <n v="7014.14"/>
    <x v="1"/>
    <s v="Inland"/>
    <m/>
    <m/>
    <x v="0"/>
  </r>
  <r>
    <x v="0"/>
    <n v="202722"/>
    <s v="CONT 2DRF_H_SG           PGEN         SG"/>
    <n v="2310.04"/>
    <s v="KG"/>
    <n v="2848.68"/>
    <s v="USD"/>
    <n v="1.23"/>
    <s v="ZPF1"/>
    <n v="1"/>
    <n v="2310.04"/>
    <x v="1"/>
    <s v="Inland"/>
    <m/>
    <m/>
    <x v="0"/>
  </r>
  <r>
    <x v="0"/>
    <n v="203913"/>
    <s v="ATLANTA MARINE D 3005    1000L  MAR   SG"/>
    <n v="50"/>
    <s v="ST"/>
    <n v="55980.62"/>
    <s v="USD"/>
    <n v="1119.6099999999999"/>
    <s v="ZPF1"/>
    <n v="885"/>
    <n v="44250"/>
    <x v="0"/>
    <s v="LM"/>
    <m/>
    <m/>
    <x v="0"/>
  </r>
  <r>
    <x v="0"/>
    <n v="204008"/>
    <s v="AN220_H_SG01             PGEN         SG"/>
    <n v="71.400000000000006"/>
    <s v="KG"/>
    <n v="126.56"/>
    <s v="USD"/>
    <n v="1.77"/>
    <s v="ZPF1"/>
    <n v="1"/>
    <n v="71.400000000000006"/>
    <x v="1"/>
    <s v="Inland"/>
    <m/>
    <m/>
    <x v="0"/>
  </r>
  <r>
    <x v="0"/>
    <n v="205506"/>
    <s v="ST154MM_H_SG             PGEN         SG"/>
    <n v="345662.61"/>
    <s v="KG"/>
    <n v="471211.42"/>
    <s v="USD"/>
    <n v="1.36"/>
    <s v="ZPF1"/>
    <n v="1"/>
    <n v="345662.61"/>
    <x v="1"/>
    <s v="Inland"/>
    <m/>
    <m/>
    <x v="0"/>
  </r>
  <r>
    <x v="0"/>
    <n v="205531"/>
    <s v="DYNATRANS GEA 680        1000L  TOT   SG"/>
    <n v="6"/>
    <s v="ST"/>
    <n v="29951.94"/>
    <s v="USD"/>
    <n v="4991.99"/>
    <s v="ZPF1"/>
    <n v="855.5"/>
    <n v="5133"/>
    <x v="0"/>
    <s v="Inland"/>
    <m/>
    <m/>
    <x v="0"/>
  </r>
  <r>
    <x v="0"/>
    <n v="207305"/>
    <s v="103HDOO_H_SG             PGEN         SG"/>
    <n v="179"/>
    <s v="KG"/>
    <n v="317.74"/>
    <s v="USD"/>
    <n v="1.78"/>
    <s v="ZPF1"/>
    <n v="1"/>
    <n v="179"/>
    <x v="1"/>
    <s v="Inland"/>
    <m/>
    <m/>
    <x v="0"/>
  </r>
  <r>
    <x v="0"/>
    <n v="207371"/>
    <s v="154HDAT_H_SG             PGEN         SG"/>
    <n v="0.8"/>
    <s v="KG"/>
    <n v="1.39"/>
    <s v="USD"/>
    <n v="1.74"/>
    <s v="ZPF1"/>
    <n v="1"/>
    <n v="0.8"/>
    <x v="1"/>
    <s v="Inland"/>
    <m/>
    <m/>
    <x v="0"/>
  </r>
  <r>
    <x v="0"/>
    <n v="208943"/>
    <s v="CONT HCT_H_SG            PGEN         SG"/>
    <n v="42111.48"/>
    <s v="KG"/>
    <n v="51252.46"/>
    <s v="USD"/>
    <n v="1.22"/>
    <s v="ZPF1"/>
    <n v="1"/>
    <n v="42111.48"/>
    <x v="1"/>
    <s v="Inland"/>
    <m/>
    <m/>
    <x v="0"/>
  </r>
  <r>
    <x v="0"/>
    <n v="208944"/>
    <s v="CONT RIN_H_SG            PGEN         SG"/>
    <n v="7704.96"/>
    <s v="KG"/>
    <n v="10013.9"/>
    <s v="USD"/>
    <n v="1.3"/>
    <s v="ZPF1"/>
    <n v="1"/>
    <n v="7704.96"/>
    <x v="1"/>
    <s v="Inland"/>
    <m/>
    <m/>
    <x v="0"/>
  </r>
  <r>
    <x v="0"/>
    <n v="208945"/>
    <s v="CONT DEM_H_SG            PGEN         SG"/>
    <n v="3601.7"/>
    <s v="KG"/>
    <n v="4320.55"/>
    <s v="USD"/>
    <n v="1.2"/>
    <s v="ZPF1"/>
    <n v="1"/>
    <n v="3601.7"/>
    <x v="1"/>
    <s v="Inland"/>
    <m/>
    <m/>
    <x v="0"/>
  </r>
  <r>
    <x v="0"/>
    <n v="209746"/>
    <s v="UT100EE_H_SG             PGEN         SG"/>
    <n v="157203.34"/>
    <s v="KG"/>
    <n v="205145.49"/>
    <s v="USD"/>
    <n v="1.3"/>
    <s v="ZPF1"/>
    <n v="1"/>
    <n v="157203.34"/>
    <x v="1"/>
    <s v="Inland"/>
    <m/>
    <m/>
    <x v="0"/>
  </r>
  <r>
    <x v="0"/>
    <n v="209751"/>
    <s v="UT300CC_H_SG             PGEN         SG"/>
    <n v="270387.59999999998"/>
    <s v="KG"/>
    <n v="369575.65"/>
    <s v="USD"/>
    <n v="1.37"/>
    <s v="ZPF1"/>
    <n v="1"/>
    <n v="270387.59999999998"/>
    <x v="1"/>
    <s v="Inland"/>
    <m/>
    <m/>
    <x v="0"/>
  </r>
  <r>
    <x v="0"/>
    <n v="209756"/>
    <s v="UT500CC_H_SG             PGEN         SG"/>
    <n v="98956.94"/>
    <s v="KG"/>
    <n v="143745.1"/>
    <s v="USD"/>
    <n v="1.45"/>
    <s v="ZPF1"/>
    <n v="1"/>
    <n v="98956.94"/>
    <x v="1"/>
    <s v="Inland"/>
    <m/>
    <m/>
    <x v="0"/>
  </r>
  <r>
    <x v="0"/>
    <n v="209761"/>
    <s v="UT600CC_H_SG             PGEN         SG"/>
    <n v="801"/>
    <s v="KG"/>
    <n v="1234.1600000000001"/>
    <s v="USD"/>
    <n v="1.54"/>
    <s v="ZPF1"/>
    <n v="1"/>
    <n v="801"/>
    <x v="1"/>
    <s v="Inland"/>
    <m/>
    <m/>
    <x v="0"/>
  </r>
  <r>
    <x v="0"/>
    <n v="210994"/>
    <s v="104MOQQ_H_SG             PGEN         SG"/>
    <n v="54.9"/>
    <s v="KG"/>
    <n v="91.58"/>
    <s v="USD"/>
    <n v="1.67"/>
    <s v="ZPF1"/>
    <n v="1"/>
    <n v="54.9"/>
    <x v="1"/>
    <s v="Inland"/>
    <m/>
    <m/>
    <x v="0"/>
  </r>
  <r>
    <x v="0"/>
    <n v="211391"/>
    <s v="530PCBU_H_SG             PGEN         SG"/>
    <n v="2011.3"/>
    <s v="KG"/>
    <n v="5354.64"/>
    <s v="USD"/>
    <n v="2.66"/>
    <s v="ZPF1"/>
    <n v="1"/>
    <n v="2011.3"/>
    <x v="1"/>
    <s v="Inland"/>
    <m/>
    <m/>
    <x v="0"/>
  </r>
  <r>
    <x v="0"/>
    <n v="214743"/>
    <s v="QUARTZ INEO MC3 5W30     208L   TOT  1SG"/>
    <n v="2"/>
    <s v="ST"/>
    <n v="925.47"/>
    <s v="USD"/>
    <n v="462.74"/>
    <s v="ZPF1"/>
    <n v="177.22"/>
    <n v="354.44"/>
    <x v="0"/>
    <s v="Inland"/>
    <m/>
    <m/>
    <x v="0"/>
  </r>
  <r>
    <x v="0"/>
    <n v="216883"/>
    <s v="RUBIA TIR 7400 15W40     3B5L   TOT  1SG"/>
    <n v="1637"/>
    <s v="ST"/>
    <n v="35573.769999999997"/>
    <s v="USD"/>
    <n v="21.73"/>
    <s v="ZPF1"/>
    <n v="13.002000000000001"/>
    <n v="21284.274000000001"/>
    <x v="0"/>
    <s v="Inland"/>
    <m/>
    <m/>
    <x v="0"/>
  </r>
  <r>
    <x v="0"/>
    <n v="216903"/>
    <s v="PERF. PRO 700 15W40      12B1L  ELF   SG"/>
    <n v="3"/>
    <s v="ST"/>
    <n v="63.9"/>
    <s v="USD"/>
    <n v="21.3"/>
    <s v="ZPF1"/>
    <n v="10.603"/>
    <n v="31.808999999999997"/>
    <x v="0"/>
    <s v="Inland"/>
    <m/>
    <m/>
    <x v="0"/>
  </r>
  <r>
    <x v="0"/>
    <n v="216904"/>
    <s v="PERF. PRO 700 15W40      3B5L   ELF  1SG"/>
    <n v="727"/>
    <s v="ST"/>
    <n v="16061.32"/>
    <s v="USD"/>
    <n v="22.09"/>
    <s v="ZPF1"/>
    <n v="13.254"/>
    <n v="9635.6579999999994"/>
    <x v="0"/>
    <s v="Inland"/>
    <m/>
    <m/>
    <x v="0"/>
  </r>
  <r>
    <x v="0"/>
    <n v="216911"/>
    <s v="HI-PERF 4T 900 10W50     12B1L  TOT   SG"/>
    <n v="8"/>
    <s v="ST"/>
    <n v="194.8"/>
    <s v="USD"/>
    <n v="24.35"/>
    <s v="ZPF1"/>
    <n v="10.14"/>
    <n v="81.12"/>
    <x v="0"/>
    <s v="Inland"/>
    <m/>
    <m/>
    <x v="0"/>
  </r>
  <r>
    <x v="0"/>
    <n v="216914"/>
    <s v="QUARTZ INEO MC3 5W30     12B1L  TOT   SG"/>
    <n v="1"/>
    <s v="ST"/>
    <n v="32.020000000000003"/>
    <s v="USD"/>
    <n v="32.020000000000003"/>
    <s v="ZPF1"/>
    <n v="10.247"/>
    <n v="10.247"/>
    <x v="0"/>
    <s v="Inland"/>
    <m/>
    <m/>
    <x v="0"/>
  </r>
  <r>
    <x v="0"/>
    <n v="216936"/>
    <s v="RUBIA TIR 7400 15W40     12B1L  TOT   SG"/>
    <n v="8"/>
    <s v="ST"/>
    <n v="162.37"/>
    <s v="USD"/>
    <n v="20.3"/>
    <s v="ZPF1"/>
    <n v="10.427"/>
    <n v="83.415999999999997"/>
    <x v="0"/>
    <s v="Inland"/>
    <m/>
    <m/>
    <x v="0"/>
  </r>
  <r>
    <x v="0"/>
    <n v="216961"/>
    <s v="QUARTZ 7000 SN 10W40     3B4L   TOT   SG"/>
    <n v="4"/>
    <s v="ST"/>
    <n v="70.2"/>
    <s v="USD"/>
    <n v="17.55"/>
    <s v="ZPF1"/>
    <n v="10.388"/>
    <n v="41.552"/>
    <x v="0"/>
    <s v="Inland"/>
    <m/>
    <m/>
    <x v="0"/>
  </r>
  <r>
    <x v="0"/>
    <n v="216962"/>
    <s v="QUARTZ 7000 SN 10W40     12B1L  TOT   SG"/>
    <n v="6"/>
    <s v="ST"/>
    <n v="123.16"/>
    <s v="USD"/>
    <n v="20.53"/>
    <s v="ZPF1"/>
    <n v="10.387"/>
    <n v="62.322000000000003"/>
    <x v="0"/>
    <s v="Inland"/>
    <m/>
    <m/>
    <x v="0"/>
  </r>
  <r>
    <x v="0"/>
    <n v="216973"/>
    <s v="QUARTZ 9000 SN 5W50      3B4L   TOT   SG"/>
    <n v="23"/>
    <s v="ST"/>
    <n v="646.91999999999996"/>
    <s v="USD"/>
    <n v="28.13"/>
    <s v="ZPF1"/>
    <n v="10.252000000000001"/>
    <n v="235.79600000000002"/>
    <x v="0"/>
    <s v="Inland"/>
    <m/>
    <m/>
    <x v="0"/>
  </r>
  <r>
    <x v="0"/>
    <n v="216987"/>
    <s v="FLUIDMATIC DIII MV       12B1L  TOT   SG"/>
    <n v="10"/>
    <s v="ST"/>
    <n v="222.29"/>
    <s v="USD"/>
    <n v="22.23"/>
    <s v="ZPF1"/>
    <n v="10.212999999999999"/>
    <n v="102.13"/>
    <x v="0"/>
    <s v="Inland"/>
    <m/>
    <m/>
    <x v="0"/>
  </r>
  <r>
    <x v="0"/>
    <n v="217065"/>
    <s v="QUARTZ 9000 ENERGY 0W40  3B4L   TOT   SG"/>
    <n v="1"/>
    <s v="ST"/>
    <n v="34.549999999999997"/>
    <s v="USD"/>
    <n v="34.549999999999997"/>
    <s v="ZPF1"/>
    <n v="10.125"/>
    <n v="10.125"/>
    <x v="0"/>
    <s v="Inland"/>
    <m/>
    <m/>
    <x v="0"/>
  </r>
  <r>
    <x v="0"/>
    <n v="217100"/>
    <s v="EVOL. 500 FT 10W40       3B4L   ELF   SG"/>
    <n v="1"/>
    <s v="ST"/>
    <n v="19.7"/>
    <s v="USD"/>
    <n v="19.7"/>
    <s v="ZPF1"/>
    <n v="10.425000000000001"/>
    <n v="10.425000000000001"/>
    <x v="0"/>
    <s v="Inland"/>
    <m/>
    <m/>
    <x v="0"/>
  </r>
  <r>
    <x v="0"/>
    <n v="217120"/>
    <s v="QUARTZ D.9000 CI-4 5W30  12B1L  TOT   SG"/>
    <n v="4"/>
    <s v="ST"/>
    <n v="130.30000000000001"/>
    <s v="USD"/>
    <n v="32.58"/>
    <s v="ZPF1"/>
    <n v="10.266999999999999"/>
    <n v="41.067999999999998"/>
    <x v="0"/>
    <s v="Inland"/>
    <m/>
    <m/>
    <x v="0"/>
  </r>
  <r>
    <x v="0"/>
    <n v="217147"/>
    <s v="MOTOR OIL SS 10W40 A3/B4 3B4L   NIS M SG"/>
    <n v="810"/>
    <s v="ST"/>
    <n v="15690.3"/>
    <s v="USD"/>
    <n v="19.37"/>
    <s v="ZPF1"/>
    <n v="10.388"/>
    <n v="8414.2800000000007"/>
    <x v="0"/>
    <s v="Inland"/>
    <m/>
    <m/>
    <x v="0"/>
  </r>
  <r>
    <x v="0"/>
    <n v="217400"/>
    <s v="530PCCL_H_SG             PGEN         SG"/>
    <n v="1029.2"/>
    <s v="KG"/>
    <n v="1581.76"/>
    <s v="USD"/>
    <n v="1.54"/>
    <s v="ZPF1"/>
    <n v="1"/>
    <n v="1029.2"/>
    <x v="1"/>
    <s v="Inland"/>
    <m/>
    <m/>
    <x v="0"/>
  </r>
  <r>
    <x v="0"/>
    <n v="217548"/>
    <s v="5040SDD_H_SG             PGEN         SG"/>
    <n v="1368074"/>
    <s v="KG"/>
    <n v="2350833.9"/>
    <s v="USD"/>
    <n v="1.72"/>
    <s v="ZPF1"/>
    <n v="1"/>
    <n v="1368074"/>
    <x v="1"/>
    <s v="LM"/>
    <m/>
    <m/>
    <x v="0"/>
  </r>
  <r>
    <x v="0"/>
    <n v="217561"/>
    <s v="TALUSIA LS 40            1000L  MAR  1SG"/>
    <n v="2"/>
    <s v="ST"/>
    <n v="3090.56"/>
    <s v="USD"/>
    <n v="1545.28"/>
    <s v="ZPF1"/>
    <n v="916"/>
    <n v="1832"/>
    <x v="0"/>
    <s v="LM"/>
    <m/>
    <m/>
    <x v="0"/>
  </r>
  <r>
    <x v="0"/>
    <n v="217562"/>
    <s v="TALUSIA LS 40            FXTANK MAR  1SG"/>
    <n v="2.286"/>
    <s v="KG"/>
    <n v="4.0199999999999996"/>
    <s v="USD"/>
    <n v="1.76"/>
    <s v="ZPF1"/>
    <n v="1"/>
    <n v="2.286"/>
    <x v="1"/>
    <s v="LM"/>
    <m/>
    <m/>
    <x v="0"/>
  </r>
  <r>
    <x v="0"/>
    <n v="218794"/>
    <s v="AURELIA TI 4020          FXTANK MAR  1SG"/>
    <n v="1.3340000000000001"/>
    <s v="KG"/>
    <n v="2.15"/>
    <s v="USD"/>
    <n v="1.61"/>
    <s v="ZPF1"/>
    <n v="1"/>
    <n v="1.3340000000000001"/>
    <x v="1"/>
    <s v="LM"/>
    <m/>
    <m/>
    <x v="0"/>
  </r>
  <r>
    <x v="0"/>
    <n v="218811"/>
    <s v="3020MEE_H_SG             PGEN         SG"/>
    <n v="317"/>
    <s v="KG"/>
    <n v="511.48"/>
    <s v="USD"/>
    <n v="1.61"/>
    <s v="ZPF1"/>
    <n v="1"/>
    <n v="317"/>
    <x v="1"/>
    <s v="LM"/>
    <m/>
    <m/>
    <x v="0"/>
  </r>
  <r>
    <x v="0"/>
    <n v="218812"/>
    <s v="4020MEE_H_SG             PGEN         SG"/>
    <n v="203093.5"/>
    <s v="KG"/>
    <n v="318682.62"/>
    <s v="USD"/>
    <n v="1.57"/>
    <s v="ZPF1"/>
    <n v="1"/>
    <n v="203093.5"/>
    <x v="1"/>
    <s v="LM"/>
    <m/>
    <m/>
    <x v="0"/>
  </r>
  <r>
    <x v="0"/>
    <n v="218986"/>
    <s v="104MOTT_H_SG             PGEN         SG"/>
    <n v="36051.9"/>
    <s v="KG"/>
    <n v="51158.53"/>
    <s v="USD"/>
    <n v="1.42"/>
    <s v="ZPF1"/>
    <n v="1"/>
    <n v="36051.9"/>
    <x v="1"/>
    <s v="Inland"/>
    <m/>
    <m/>
    <x v="0"/>
  </r>
  <r>
    <x v="0"/>
    <n v="220184"/>
    <s v="HM100DD_H_SG             PGEN         SG"/>
    <n v="2756.7"/>
    <s v="KG"/>
    <n v="3906.14"/>
    <s v="USD"/>
    <n v="1.42"/>
    <s v="ZPF1"/>
    <n v="1"/>
    <n v="2756.7"/>
    <x v="1"/>
    <s v="Inland"/>
    <m/>
    <m/>
    <x v="0"/>
  </r>
  <r>
    <x v="0"/>
    <n v="220595"/>
    <s v="ST154NN_H_SG_A           PGEN         SG"/>
    <n v="155095.79999999999"/>
    <s v="KG"/>
    <n v="224168.15"/>
    <s v="USD"/>
    <n v="1.45"/>
    <s v="ZPF1"/>
    <n v="1"/>
    <n v="155095.79999999999"/>
    <x v="1"/>
    <s v="Inland"/>
    <m/>
    <m/>
    <x v="0"/>
  </r>
  <r>
    <x v="0"/>
    <n v="220596"/>
    <s v="RUBIA WORKS 4000 15W40   1000L  TOT  3SG"/>
    <n v="23"/>
    <s v="ST"/>
    <n v="32908.57"/>
    <s v="USD"/>
    <n v="1430.81"/>
    <s v="ZPF1"/>
    <n v="875.7"/>
    <n v="20141.100000000002"/>
    <x v="0"/>
    <s v="Inland"/>
    <m/>
    <m/>
    <x v="0"/>
  </r>
  <r>
    <x v="0"/>
    <n v="220598"/>
    <s v="RUBIA WORKS 4000 15W40   20LJ   TOT  3SG"/>
    <n v="1200"/>
    <s v="ST"/>
    <n v="37331.31"/>
    <s v="USD"/>
    <n v="31.11"/>
    <s v="ZPF1"/>
    <n v="17.510000000000002"/>
    <n v="21012.000000000004"/>
    <x v="0"/>
    <s v="Inland"/>
    <m/>
    <m/>
    <x v="0"/>
  </r>
  <r>
    <x v="0"/>
    <n v="220850"/>
    <s v="5057SCC_H_SG             PGEN         SG"/>
    <n v="1109755.5"/>
    <s v="KG"/>
    <n v="2056886.96"/>
    <s v="USD"/>
    <n v="1.85"/>
    <s v="ZPF1"/>
    <n v="1"/>
    <n v="1109755.5"/>
    <x v="1"/>
    <s v="LM"/>
    <m/>
    <m/>
    <x v="0"/>
  </r>
  <r>
    <x v="0"/>
    <n v="220948"/>
    <s v="TALUSIA UNIVERSAL        FXTANK MAR  1SG"/>
    <n v="8.7509999999999994"/>
    <s v="KG"/>
    <n v="16.600000000000001"/>
    <s v="USD"/>
    <n v="1.9"/>
    <s v="ZPF1"/>
    <n v="1"/>
    <n v="8.7509999999999994"/>
    <x v="1"/>
    <s v="LM"/>
    <m/>
    <m/>
    <x v="0"/>
  </r>
  <r>
    <x v="0"/>
    <n v="220990"/>
    <s v="5070SDD_H_SG             PGEN         SG"/>
    <n v="869628"/>
    <s v="KG"/>
    <n v="1578270.77"/>
    <s v="USD"/>
    <n v="1.81"/>
    <s v="ZPF1"/>
    <n v="1"/>
    <n v="869628"/>
    <x v="1"/>
    <s v="LM"/>
    <m/>
    <m/>
    <x v="0"/>
  </r>
  <r>
    <x v="0"/>
    <n v="220991"/>
    <s v="TALUSIA HR 70            1000L  MAR  1SG"/>
    <n v="40"/>
    <s v="ST"/>
    <n v="67609.64"/>
    <s v="USD"/>
    <n v="1690.24"/>
    <s v="ZPF1"/>
    <n v="930"/>
    <n v="37200"/>
    <x v="0"/>
    <s v="LM"/>
    <m/>
    <m/>
    <x v="0"/>
  </r>
  <r>
    <x v="0"/>
    <n v="220994"/>
    <s v="TALUSIA HR 70            FXTANK MAR  1SG"/>
    <n v="1.0369999999999999"/>
    <s v="KG"/>
    <n v="1.92"/>
    <s v="USD"/>
    <n v="1.85"/>
    <s v="ZPF1"/>
    <n v="1"/>
    <n v="1.0369999999999999"/>
    <x v="1"/>
    <s v="LM"/>
    <m/>
    <m/>
    <x v="0"/>
  </r>
  <r>
    <x v="0"/>
    <n v="220995"/>
    <s v="5140SCC_H_SG             PGEN         SG"/>
    <n v="697"/>
    <s v="KG"/>
    <n v="1776.95"/>
    <s v="USD"/>
    <n v="2.5499999999999998"/>
    <s v="ZPF1"/>
    <n v="1"/>
    <n v="697"/>
    <x v="1"/>
    <s v="LM"/>
    <m/>
    <m/>
    <x v="0"/>
  </r>
  <r>
    <x v="0"/>
    <n v="220999"/>
    <s v="5099SFF_H_SG             PGEN         SG"/>
    <n v="939136.5"/>
    <s v="KG"/>
    <n v="1947059.62"/>
    <s v="USD"/>
    <n v="2.0699999999999998"/>
    <s v="ZPF1"/>
    <n v="1"/>
    <n v="939136.5"/>
    <x v="1"/>
    <s v="LM"/>
    <m/>
    <m/>
    <x v="0"/>
  </r>
  <r>
    <x v="0"/>
    <n v="221003"/>
    <s v="TALUSIA UNIVERSAL 100    FXTANK MAR  1SG"/>
    <n v="5.1630000000000003"/>
    <s v="KG"/>
    <n v="10.95"/>
    <s v="USD"/>
    <n v="2.12"/>
    <s v="ZPF1"/>
    <n v="1"/>
    <n v="5.1630000000000003"/>
    <x v="1"/>
    <s v="LM"/>
    <m/>
    <m/>
    <x v="0"/>
  </r>
  <r>
    <x v="0"/>
    <n v="222721"/>
    <s v="020PCAE_H_SG             PGEN         SG"/>
    <n v="18647.599999999999"/>
    <s v="KG"/>
    <n v="29332.35"/>
    <s v="USD"/>
    <n v="1.57"/>
    <s v="ZPF1"/>
    <n v="1"/>
    <n v="18647.599999999999"/>
    <x v="1"/>
    <s v="Inland"/>
    <m/>
    <m/>
    <x v="0"/>
  </r>
  <r>
    <x v="0"/>
    <n v="222725"/>
    <s v="530PCCO_H_SG             PGEN         SG"/>
    <n v="893.5"/>
    <s v="KG"/>
    <n v="1341.21"/>
    <s v="USD"/>
    <n v="1.5"/>
    <s v="ZPF1"/>
    <n v="1"/>
    <n v="893.5"/>
    <x v="1"/>
    <s v="Inland"/>
    <m/>
    <m/>
    <x v="0"/>
  </r>
  <r>
    <x v="0"/>
    <n v="222742"/>
    <s v="QUARTZ 7000FUT.GF6 5W30  12B1L  TOT   SG"/>
    <n v="2"/>
    <s v="ST"/>
    <n v="44.51"/>
    <s v="USD"/>
    <n v="22.26"/>
    <s v="ZPF1"/>
    <n v="10.29"/>
    <n v="20.58"/>
    <x v="0"/>
    <s v="Inland"/>
    <m/>
    <m/>
    <x v="0"/>
  </r>
  <r>
    <x v="0"/>
    <n v="222743"/>
    <s v="QUARTZ 7000FUT.GF6 5W30  3B4L   TOT   SG"/>
    <n v="23"/>
    <s v="ST"/>
    <n v="419.78"/>
    <s v="USD"/>
    <n v="18.25"/>
    <s v="ZPF1"/>
    <n v="10.29"/>
    <n v="236.67"/>
    <x v="0"/>
    <s v="Inland"/>
    <m/>
    <m/>
    <x v="0"/>
  </r>
  <r>
    <x v="0"/>
    <n v="222746"/>
    <s v="520PCQQ_H_SG             PGEN         SG"/>
    <n v="278.39999999999998"/>
    <s v="KG"/>
    <n v="516.16"/>
    <s v="USD"/>
    <n v="1.85"/>
    <s v="ZPF1"/>
    <n v="1"/>
    <n v="278.39999999999998"/>
    <x v="1"/>
    <s v="Inland"/>
    <m/>
    <m/>
    <x v="0"/>
  </r>
  <r>
    <x v="0"/>
    <n v="222754"/>
    <s v="EVOL. 900 USX 5W30       3B4L   ELF   SG"/>
    <n v="206"/>
    <s v="ST"/>
    <n v="5363.96"/>
    <s v="USD"/>
    <n v="26.04"/>
    <s v="ZPF1"/>
    <n v="10.199999999999999"/>
    <n v="2101.1999999999998"/>
    <x v="0"/>
    <s v="Inland"/>
    <m/>
    <m/>
    <x v="0"/>
  </r>
  <r>
    <x v="0"/>
    <n v="222760"/>
    <s v="QUARTZ 9000FUT.GF6 5W30  12B1L  TOT   SG"/>
    <n v="603"/>
    <s v="ST"/>
    <n v="13735.84"/>
    <s v="USD"/>
    <n v="22.78"/>
    <s v="ZPF1"/>
    <n v="10.18"/>
    <n v="6138.54"/>
    <x v="0"/>
    <s v="Inland"/>
    <m/>
    <m/>
    <x v="0"/>
  </r>
  <r>
    <x v="0"/>
    <n v="223498"/>
    <s v="UT103CC_H_SG             PGEN         SG"/>
    <n v="672.5"/>
    <s v="KG"/>
    <n v="1360.87"/>
    <s v="USD"/>
    <n v="2.02"/>
    <s v="ZPF1"/>
    <n v="1"/>
    <n v="672.5"/>
    <x v="1"/>
    <s v="Inland"/>
    <m/>
    <m/>
    <x v="0"/>
  </r>
  <r>
    <x v="0"/>
    <n v="223629"/>
    <s v="HV046TT_H_SG             PGEN         SG"/>
    <n v="1125.0999999999999"/>
    <s v="KG"/>
    <n v="1834.52"/>
    <s v="USD"/>
    <n v="1.63"/>
    <s v="ZPF1"/>
    <n v="1"/>
    <n v="1125.0999999999999"/>
    <x v="1"/>
    <s v="Inland"/>
    <m/>
    <m/>
    <x v="0"/>
  </r>
  <r>
    <x v="0"/>
    <n v="223729"/>
    <s v="400GMSS_H_SG             PGEN         SG"/>
    <n v="1077.7"/>
    <s v="KG"/>
    <n v="2631.7"/>
    <s v="USD"/>
    <n v="2.44"/>
    <s v="ZPF1"/>
    <n v="1"/>
    <n v="1077.7"/>
    <x v="1"/>
    <s v="Inland"/>
    <m/>
    <m/>
    <x v="0"/>
  </r>
  <r>
    <x v="0"/>
    <n v="223771"/>
    <s v="DYNATRANS ACX 10W        20LJ   TOT  1SG"/>
    <n v="1"/>
    <s v="ST"/>
    <n v="32.72"/>
    <s v="USD"/>
    <n v="32.72"/>
    <s v="ZPF1"/>
    <n v="17.329999999999998"/>
    <n v="17.329999999999998"/>
    <x v="0"/>
    <s v="Inland"/>
    <m/>
    <m/>
    <x v="0"/>
  </r>
  <r>
    <x v="0"/>
    <n v="223772"/>
    <s v="DYNATRANS ACX 10W        FXTANK TOT   SG"/>
    <n v="99560"/>
    <s v="KG"/>
    <n v="135620.96"/>
    <s v="USD"/>
    <n v="1.36"/>
    <s v="ZPF1"/>
    <n v="1"/>
    <n v="99560"/>
    <x v="1"/>
    <s v="Inland"/>
    <m/>
    <m/>
    <x v="0"/>
  </r>
  <r>
    <x v="0"/>
    <n v="223779"/>
    <s v="DYNATRANS ACX 30         208L   TOT  1SG"/>
    <n v="100"/>
    <s v="ST"/>
    <n v="27970.720000000001"/>
    <s v="USD"/>
    <n v="279.70999999999998"/>
    <s v="ZPF1"/>
    <n v="183.87"/>
    <n v="18387"/>
    <x v="0"/>
    <s v="Inland"/>
    <m/>
    <m/>
    <x v="0"/>
  </r>
  <r>
    <x v="0"/>
    <n v="223784"/>
    <s v="DYNATRANS ACX 50         FXTANK TOT   SG"/>
    <n v="59990"/>
    <s v="KG"/>
    <n v="90169.13"/>
    <s v="USD"/>
    <n v="1.5"/>
    <s v="ZPF1"/>
    <n v="1"/>
    <n v="59990"/>
    <x v="1"/>
    <s v="Inland"/>
    <m/>
    <m/>
    <x v="0"/>
  </r>
  <r>
    <x v="0"/>
    <n v="223858"/>
    <s v="QUARTZ 7000 SN 10W40     FXTANK TOT   SG"/>
    <n v="19850"/>
    <s v="KG"/>
    <n v="27546.32"/>
    <s v="USD"/>
    <n v="1.39"/>
    <s v="ZPF1"/>
    <n v="1"/>
    <n v="19850"/>
    <x v="1"/>
    <s v="Inland"/>
    <m/>
    <m/>
    <x v="0"/>
  </r>
  <r>
    <x v="0"/>
    <n v="224181"/>
    <s v="CK320DD_H_SG             PGEN         SG"/>
    <n v="727.5"/>
    <s v="KG"/>
    <n v="3768.08"/>
    <s v="USD"/>
    <n v="5.18"/>
    <s v="ZPF1"/>
    <n v="1"/>
    <n v="727.5"/>
    <x v="1"/>
    <s v="Inland"/>
    <m/>
    <m/>
    <x v="0"/>
  </r>
  <r>
    <x v="0"/>
    <n v="224988"/>
    <s v="G7590AA_H_SG             PGEN         SG"/>
    <n v="766.8"/>
    <s v="KG"/>
    <n v="4291.93"/>
    <s v="USD"/>
    <n v="5.6"/>
    <s v="ZPF1"/>
    <n v="1"/>
    <n v="766.8"/>
    <x v="1"/>
    <s v="Inland"/>
    <m/>
    <m/>
    <x v="0"/>
  </r>
  <r>
    <x v="0"/>
    <n v="225125"/>
    <s v="FF NIS EN C3 5W30        208L   NIS   SG"/>
    <n v="1"/>
    <s v="ST"/>
    <n v="363.37"/>
    <s v="USD"/>
    <n v="363.37"/>
    <s v="ZPF1"/>
    <n v="177.84"/>
    <n v="177.84"/>
    <x v="0"/>
    <s v="Inland"/>
    <m/>
    <m/>
    <x v="0"/>
  </r>
  <r>
    <x v="0"/>
    <n v="225267"/>
    <s v="FF GWM EV DHTF2          208L   GWM   SG"/>
    <n v="1"/>
    <s v="ST"/>
    <n v="419.98"/>
    <s v="USD"/>
    <n v="419.98"/>
    <s v="ZPF1"/>
    <n v="174.78"/>
    <n v="174.78"/>
    <x v="0"/>
    <s v="Inland"/>
    <m/>
    <m/>
    <x v="0"/>
  </r>
  <r>
    <x v="0"/>
    <n v="225492"/>
    <s v="CONT 2D_4H_MA_RIN_H_SG   PGEN         SG"/>
    <n v="16377.419"/>
    <s v="KG"/>
    <n v="21016.2"/>
    <s v="USD"/>
    <n v="1.28"/>
    <s v="ZPF1"/>
    <n v="1"/>
    <n v="16377.419"/>
    <x v="1"/>
    <s v="Inland"/>
    <m/>
    <m/>
    <x v="0"/>
  </r>
  <r>
    <x v="0"/>
    <n v="225529"/>
    <s v="MOTO 4 GOLD 15W50        12B1L  ELF   SG"/>
    <n v="1"/>
    <s v="ST"/>
    <n v="24.01"/>
    <s v="USD"/>
    <n v="24.01"/>
    <s v="ZPF1"/>
    <n v="10.45"/>
    <n v="10.45"/>
    <x v="0"/>
    <s v="Inland"/>
    <m/>
    <m/>
    <x v="0"/>
  </r>
  <r>
    <x v="0"/>
    <n v="225817"/>
    <s v="MOTO 4 ROAD 15W50        12B1L  ELF   SG"/>
    <n v="1"/>
    <s v="ST"/>
    <n v="24.13"/>
    <s v="USD"/>
    <n v="24.13"/>
    <s v="ZPF1"/>
    <n v="10.44"/>
    <n v="10.44"/>
    <x v="0"/>
    <s v="Inland"/>
    <m/>
    <m/>
    <x v="0"/>
  </r>
  <r>
    <x v="0"/>
    <n v="225911"/>
    <s v="QUARTZ EV-DHTF2          12B08L TOT   SG"/>
    <n v="1"/>
    <s v="ST"/>
    <n v="26.09"/>
    <s v="USD"/>
    <n v="26.09"/>
    <s v="ZPF1"/>
    <n v="8.07"/>
    <n v="8.07"/>
    <x v="0"/>
    <s v="Inland"/>
    <m/>
    <m/>
    <x v="0"/>
  </r>
  <r>
    <x v="0"/>
    <n v="226004"/>
    <s v="QUARTZ INEO X.DYN. 0W20  3B5L   TOT C1"/>
    <n v="1"/>
    <s v="ST"/>
    <n v="54.43"/>
    <s v="USD"/>
    <n v="54.43"/>
    <s v="ZPF1"/>
    <n v="12.754"/>
    <n v="12.754"/>
    <x v="0"/>
    <s v="Inland"/>
    <m/>
    <m/>
    <x v="0"/>
  </r>
  <r>
    <x v="0"/>
    <n v="226053"/>
    <s v="TALUSIA HR 140           FXTANK MAR   SG"/>
    <n v="0.495"/>
    <s v="KG"/>
    <n v="1.26"/>
    <s v="USD"/>
    <n v="2.5499999999999998"/>
    <s v="ZPF1"/>
    <n v="1"/>
    <n v="0.495"/>
    <x v="1"/>
    <s v="LM"/>
    <m/>
    <m/>
    <x v="0"/>
  </r>
  <r>
    <x v="0"/>
    <n v="226144"/>
    <s v="EVOL. 700 FTX SP 5W30    3B4L   ELF   SG"/>
    <n v="5"/>
    <s v="ST"/>
    <n v="97.45"/>
    <s v="USD"/>
    <n v="19.489999999999998"/>
    <s v="ZPF1"/>
    <n v="10.29"/>
    <n v="51.449999999999996"/>
    <x v="0"/>
    <s v="Inland"/>
    <m/>
    <m/>
    <x v="0"/>
  </r>
  <r>
    <x v="0"/>
    <n v="226198"/>
    <s v="103PCBC_H_SG             PGEN         SG"/>
    <n v="57871.199999999997"/>
    <s v="KG"/>
    <n v="75781.06"/>
    <s v="USD"/>
    <n v="1.31"/>
    <s v="ZPF1"/>
    <n v="1"/>
    <n v="57871.199999999997"/>
    <x v="1"/>
    <s v="Inland"/>
    <m/>
    <m/>
    <x v="0"/>
  </r>
  <r>
    <x v="0"/>
    <n v="226204"/>
    <s v="HV068CC_H_SG             PGEN         SG"/>
    <n v="1022"/>
    <s v="KG"/>
    <n v="1604.18"/>
    <s v="USD"/>
    <n v="1.57"/>
    <s v="ZPF1"/>
    <n v="1"/>
    <n v="1022"/>
    <x v="1"/>
    <s v="Inland"/>
    <m/>
    <m/>
    <x v="0"/>
  </r>
  <r>
    <x v="0"/>
    <n v="226426"/>
    <s v="UT000XX_H_SG             PGEN         SG"/>
    <n v="846.5"/>
    <s v="KG"/>
    <n v="1501.48"/>
    <s v="USD"/>
    <n v="1.77"/>
    <s v="ZPF1"/>
    <n v="1"/>
    <n v="846.5"/>
    <x v="1"/>
    <s v="Inland"/>
    <m/>
    <m/>
    <x v="0"/>
  </r>
  <r>
    <x v="0"/>
    <n v="226438"/>
    <s v="QUARTZ 9000FUT.XT 5W20   20LJ   TOT   SG"/>
    <n v="1"/>
    <s v="ST"/>
    <n v="27.89"/>
    <s v="USD"/>
    <n v="27.89"/>
    <s v="ZPF1"/>
    <n v="16.98"/>
    <n v="16.98"/>
    <x v="0"/>
    <s v="Inland"/>
    <m/>
    <m/>
    <x v="0"/>
  </r>
  <r>
    <x v="0"/>
    <n v="226603"/>
    <s v="MOTOR OIL FS 5W30 C4 DPF 208L   NIS  1SG"/>
    <n v="1"/>
    <s v="ST"/>
    <n v="462.58"/>
    <s v="USD"/>
    <n v="462.58"/>
    <s v="ZPF1"/>
    <n v="177.01"/>
    <n v="177.01"/>
    <x v="0"/>
    <s v="Inland"/>
    <m/>
    <m/>
    <x v="0"/>
  </r>
  <r>
    <x v="0"/>
    <n v="227234"/>
    <s v="YYT0CP_H_SG              PGEN         SG"/>
    <n v="20145.599999999999"/>
    <s v="KG"/>
    <n v="25061.13"/>
    <s v="USD"/>
    <n v="1.24"/>
    <s v="ZPF1"/>
    <n v="1"/>
    <n v="20145.599999999999"/>
    <x v="1"/>
    <s v="Inland"/>
    <m/>
    <m/>
    <x v="0"/>
  </r>
  <r>
    <x v="0"/>
    <n v="227260"/>
    <s v="YYT0DV_H_SG              PGEN         SG"/>
    <n v="13"/>
    <s v="KG"/>
    <n v="15.42"/>
    <s v="USD"/>
    <n v="1.19"/>
    <s v="ZPF1"/>
    <n v="1"/>
    <n v="13"/>
    <x v="1"/>
    <s v="Inland"/>
    <m/>
    <m/>
    <x v="0"/>
  </r>
  <r>
    <x v="0"/>
    <n v="227501"/>
    <s v="TRAX. DUAL 9 FE 75W90    20LJ   TOT   SG"/>
    <n v="1"/>
    <s v="ST"/>
    <n v="105.37"/>
    <s v="USD"/>
    <n v="105.37"/>
    <s v="ZPF1"/>
    <n v="17.37"/>
    <n v="17.37"/>
    <x v="0"/>
    <s v="Inland"/>
    <m/>
    <m/>
    <x v="0"/>
  </r>
  <r>
    <x v="0"/>
    <n v="227820"/>
    <s v="QUARTZ 5000FUT.GF6 10W30 5B3L   TOT   SG"/>
    <n v="18"/>
    <s v="ST"/>
    <n v="457.8"/>
    <s v="USD"/>
    <n v="25.43"/>
    <s v="ZPF1"/>
    <n v="13"/>
    <n v="234"/>
    <x v="0"/>
    <s v="Inland"/>
    <m/>
    <m/>
    <x v="0"/>
  </r>
  <r>
    <x v="0"/>
    <n v="228140"/>
    <s v="CK460VV_H_SG             PGEN         SG"/>
    <n v="0.48"/>
    <s v="KG"/>
    <n v="0.81"/>
    <s v="USD"/>
    <n v="1.69"/>
    <s v="ZPF1"/>
    <n v="1"/>
    <n v="0.48"/>
    <x v="1"/>
    <s v="Inland"/>
    <m/>
    <m/>
    <x v="0"/>
  </r>
  <r>
    <x v="0"/>
    <n v="228183"/>
    <s v="CK220AB_H_SG             PGEN         SG"/>
    <n v="1051.0999999999999"/>
    <s v="KG"/>
    <n v="1876.43"/>
    <s v="USD"/>
    <n v="1.79"/>
    <s v="ZPF1"/>
    <n v="1"/>
    <n v="1051.0999999999999"/>
    <x v="1"/>
    <s v="Inland"/>
    <m/>
    <m/>
    <x v="0"/>
  </r>
  <r>
    <x v="0"/>
    <n v="228266"/>
    <s v="CK680QQ_H_SG             PGEN         SG"/>
    <n v="547.56799999999998"/>
    <s v="KG"/>
    <n v="920.8"/>
    <s v="USD"/>
    <n v="1.68"/>
    <s v="ZPF1"/>
    <n v="1"/>
    <n v="547.56799999999998"/>
    <x v="1"/>
    <s v="Inland"/>
    <m/>
    <m/>
    <x v="0"/>
  </r>
  <r>
    <x v="0"/>
    <n v="228302"/>
    <s v="400GMQQ_H_SG             PGEN         SG"/>
    <n v="775.5"/>
    <s v="KG"/>
    <n v="1304.24"/>
    <s v="USD"/>
    <n v="1.68"/>
    <s v="ZPF1"/>
    <n v="1"/>
    <n v="775.5"/>
    <x v="1"/>
    <s v="LM"/>
    <m/>
    <m/>
    <x v="0"/>
  </r>
  <r>
    <x v="0"/>
    <n v="228315"/>
    <s v="CONT 4I_H_SG (D122929)   PGEN         SG"/>
    <n v="2667.5709999999999"/>
    <s v="KG"/>
    <n v="6356.84"/>
    <s v="USD"/>
    <n v="2.38"/>
    <s v="ZPF1"/>
    <n v="1"/>
    <n v="2667.5709999999999"/>
    <x v="1"/>
    <s v="Inland"/>
    <m/>
    <m/>
    <x v="0"/>
  </r>
  <r>
    <x v="0"/>
    <n v="228316"/>
    <s v="CONT 4I_H_SG (C124848)   PGEN         SG"/>
    <n v="1336.5329999999999"/>
    <s v="KG"/>
    <n v="3456.89"/>
    <s v="USD"/>
    <n v="2.59"/>
    <s v="ZPF1"/>
    <n v="1"/>
    <n v="1336.5329999999999"/>
    <x v="1"/>
    <s v="Inland"/>
    <m/>
    <m/>
    <x v="0"/>
  </r>
  <r>
    <x v="0"/>
    <n v="229314"/>
    <s v="104HDAC_H_SG             PGEN         SG"/>
    <n v="472.5"/>
    <s v="KG"/>
    <n v="973.35"/>
    <s v="USD"/>
    <n v="2.06"/>
    <s v="ZPF1"/>
    <n v="1"/>
    <n v="472.5"/>
    <x v="1"/>
    <s v="Inland"/>
    <m/>
    <m/>
    <x v="0"/>
  </r>
  <r>
    <x v="0"/>
    <n v="229365"/>
    <s v="530PCDC_H_SG             PGEN         SG"/>
    <n v="32.200000000000003"/>
    <s v="KG"/>
    <n v="56.04"/>
    <s v="USD"/>
    <n v="1.74"/>
    <s v="ZPF1"/>
    <n v="1"/>
    <n v="32.200000000000003"/>
    <x v="1"/>
    <s v="Inland"/>
    <m/>
    <m/>
    <x v="0"/>
  </r>
  <r>
    <x v="0"/>
    <n v="229376"/>
    <s v="QUARTZ 5000FUT.GF6 10W30 FXTANK TOT   SG"/>
    <n v="19460"/>
    <s v="KG"/>
    <n v="26288.93"/>
    <s v="USD"/>
    <n v="1.35"/>
    <s v="ZPF1"/>
    <n v="1"/>
    <n v="19460"/>
    <x v="1"/>
    <s v="Inland"/>
    <m/>
    <m/>
    <x v="0"/>
  </r>
  <r>
    <x v="0"/>
    <n v="229401"/>
    <s v="DA046DD_H_SG             PGEN         SG"/>
    <n v="12135.24"/>
    <s v="KG"/>
    <n v="43473.93"/>
    <s v="USD"/>
    <n v="3.58"/>
    <s v="ZPF1"/>
    <n v="1"/>
    <n v="12135.24"/>
    <x v="1"/>
    <s v="Shared"/>
    <m/>
    <m/>
    <x v="0"/>
  </r>
  <r>
    <x v="0"/>
    <n v="229457"/>
    <s v="QUARTZ 9000FUT.GF6 0W20  ISTK   TOT   SG"/>
    <n v="19510"/>
    <s v="KG"/>
    <n v="31536.76"/>
    <s v="USD"/>
    <n v="1.62"/>
    <s v="ZPF1"/>
    <n v="1"/>
    <n v="19510"/>
    <x v="1"/>
    <s v="Inland"/>
    <m/>
    <m/>
    <x v="0"/>
  </r>
  <r>
    <x v="0"/>
    <n v="229753"/>
    <s v="5040SEE_H_SG             PGEN         SG"/>
    <n v="242951.2"/>
    <s v="KG"/>
    <n v="468178.19"/>
    <s v="USD"/>
    <n v="1.93"/>
    <s v="ZPF1"/>
    <n v="1"/>
    <n v="242951.2"/>
    <x v="1"/>
    <s v="LM"/>
    <m/>
    <m/>
    <x v="0"/>
  </r>
  <r>
    <x v="0"/>
    <n v="229865"/>
    <s v="QUARTZ INEO C3 5W30      208L   TOT  1SG"/>
    <n v="60"/>
    <s v="ST"/>
    <n v="21759.68"/>
    <s v="USD"/>
    <n v="362.66"/>
    <s v="ZPF1"/>
    <n v="176.32"/>
    <n v="10579.199999999999"/>
    <x v="0"/>
    <s v="Inland"/>
    <m/>
    <m/>
    <x v="0"/>
  </r>
  <r>
    <x v="0"/>
    <n v="229969"/>
    <s v="CONT DTR_H_SG (B025959)  PGEN         SG"/>
    <n v="427.2"/>
    <s v="KG"/>
    <n v="643.08000000000004"/>
    <s v="USD"/>
    <n v="1.51"/>
    <s v="ZPF1"/>
    <n v="1"/>
    <n v="427.2"/>
    <x v="1"/>
    <s v="Inland"/>
    <m/>
    <m/>
    <x v="0"/>
  </r>
  <r>
    <x v="0"/>
    <n v="230000"/>
    <s v="CONT DTB_H_SG (B025959)  PGEN         SG"/>
    <n v="295.89999999999998"/>
    <s v="KG"/>
    <n v="620.25"/>
    <s v="USD"/>
    <n v="2.1"/>
    <s v="ZPF1"/>
    <n v="1"/>
    <n v="295.89999999999998"/>
    <x v="1"/>
    <s v="Inland"/>
    <m/>
    <m/>
    <x v="0"/>
  </r>
  <r>
    <x v="0"/>
    <n v="230001"/>
    <s v="CONT DTB_H_SG (D119090)  PGEN         SG"/>
    <n v="1686.34"/>
    <s v="KG"/>
    <n v="4399.3500000000004"/>
    <s v="USD"/>
    <n v="2.61"/>
    <s v="ZPF1"/>
    <n v="1"/>
    <n v="1686.34"/>
    <x v="1"/>
    <s v="Inland"/>
    <m/>
    <m/>
    <x v="0"/>
  </r>
  <r>
    <x v="0"/>
    <n v="230687"/>
    <s v="M_3040_NSM3_B            PGEN         SG"/>
    <n v="95.74"/>
    <s v="KG"/>
    <n v="105.27"/>
    <s v="USD"/>
    <n v="1.1000000000000001"/>
    <s v="ZPF1"/>
    <n v="1"/>
    <n v="95.74"/>
    <x v="1"/>
    <s v="Inland"/>
    <m/>
    <m/>
    <x v="0"/>
  </r>
  <r>
    <x v="0"/>
    <n v="230987"/>
    <s v="YYT0EP_H_SG              PGEN         SG"/>
    <n v="809.6"/>
    <s v="KG"/>
    <n v="997"/>
    <s v="USD"/>
    <n v="1.23"/>
    <s v="ZPF1"/>
    <n v="1"/>
    <n v="809.6"/>
    <x v="1"/>
    <s v="Inland"/>
    <m/>
    <m/>
    <x v="0"/>
  </r>
  <r>
    <x v="0"/>
    <n v="231235"/>
    <s v="030PCAD_H_SG             PGEN         SG"/>
    <n v="19399.5"/>
    <s v="KG"/>
    <n v="52269.03"/>
    <s v="USD"/>
    <n v="2.69"/>
    <s v="ZPF1"/>
    <n v="1"/>
    <n v="19399.5"/>
    <x v="1"/>
    <s v="Inland"/>
    <m/>
    <m/>
    <x v="0"/>
  </r>
  <r>
    <x v="0"/>
    <n v="231236"/>
    <s v="ORIGINAL OIL SUPDPF 0W30 FXTANK MAZ   SG"/>
    <n v="19170"/>
    <s v="KG"/>
    <n v="52436.11"/>
    <s v="USD"/>
    <n v="2.74"/>
    <s v="ZPF1"/>
    <n v="1"/>
    <n v="19170"/>
    <x v="1"/>
    <s v="Inland"/>
    <m/>
    <m/>
    <x v="0"/>
  </r>
  <r>
    <x v="0"/>
    <n v="231527"/>
    <s v="DACNIS 68                208L   TOT  1SG"/>
    <n v="8"/>
    <s v="ST"/>
    <n v="1851.97"/>
    <s v="USD"/>
    <n v="231.5"/>
    <s v="ZPF1"/>
    <n v="181.58"/>
    <n v="1452.64"/>
    <x v="0"/>
    <s v="Inland"/>
    <m/>
    <m/>
    <x v="0"/>
  </r>
  <r>
    <x v="0"/>
    <n v="231591"/>
    <s v="540PCAR_H_SG             PGEN         SG"/>
    <n v="278.7"/>
    <s v="KG"/>
    <n v="593.71"/>
    <s v="USD"/>
    <n v="2.13"/>
    <s v="ZPF1"/>
    <n v="1"/>
    <n v="278.7"/>
    <x v="1"/>
    <s v="Inland"/>
    <m/>
    <m/>
    <x v="0"/>
  </r>
  <r>
    <x v="0"/>
    <n v="231800"/>
    <s v="CONT LOAD_BANOL_H_SG     PGEN         SG"/>
    <n v="449.74"/>
    <s v="KG"/>
    <n v="509.52"/>
    <s v="USD"/>
    <n v="1.1299999999999999"/>
    <s v="ZPF1"/>
    <n v="1"/>
    <n v="449.74"/>
    <x v="1"/>
    <s v="Inland"/>
    <m/>
    <m/>
    <x v="0"/>
  </r>
  <r>
    <x v="0"/>
    <n v="231801"/>
    <s v="CONT RIN_LIS_H_SG        PGEN         SG"/>
    <n v="964.2"/>
    <s v="KG"/>
    <n v="941.85"/>
    <s v="USD"/>
    <n v="0.98"/>
    <s v="ZPF1"/>
    <n v="1"/>
    <n v="964.2"/>
    <x v="1"/>
    <s v="Inland"/>
    <m/>
    <m/>
    <x v="0"/>
  </r>
  <r>
    <x v="0"/>
    <n v="231802"/>
    <s v="CONT RIN_BANOL_H_SG      PGEN         SG"/>
    <n v="950.8"/>
    <s v="KG"/>
    <n v="918.39"/>
    <s v="USD"/>
    <n v="0.97"/>
    <s v="ZPF1"/>
    <n v="1"/>
    <n v="950.8"/>
    <x v="1"/>
    <s v="Inland"/>
    <m/>
    <m/>
    <x v="0"/>
  </r>
  <r>
    <x v="0"/>
    <n v="231984"/>
    <s v="TALUSIA HD 40            FXTANK MAR   SG"/>
    <n v="2.3279999999999998"/>
    <s v="KG"/>
    <n v="4.58"/>
    <s v="USD"/>
    <n v="1.97"/>
    <s v="ZPF1"/>
    <n v="1"/>
    <n v="2.3279999999999998"/>
    <x v="1"/>
    <s v="LM"/>
    <m/>
    <m/>
    <x v="0"/>
  </r>
  <r>
    <x v="0"/>
    <n v="232134"/>
    <s v="QUARTZ 8000FUT.GF6 0W20  3B4L   TOT   SG"/>
    <n v="1"/>
    <s v="ST"/>
    <n v="20.77"/>
    <s v="USD"/>
    <n v="20.77"/>
    <s v="ZPF1"/>
    <n v="10.15"/>
    <n v="10.15"/>
    <x v="0"/>
    <s v="Inland"/>
    <m/>
    <m/>
    <x v="0"/>
  </r>
  <r>
    <x v="0"/>
    <n v="232178"/>
    <s v="QUARTZ 8000 5W40         3B4L   TOT  1SG"/>
    <n v="7"/>
    <s v="ST"/>
    <n v="185.43"/>
    <s v="USD"/>
    <n v="26.49"/>
    <s v="ZPF1"/>
    <n v="10.24"/>
    <n v="71.680000000000007"/>
    <x v="0"/>
    <s v="Inland"/>
    <m/>
    <m/>
    <x v="0"/>
  </r>
  <r>
    <x v="0"/>
    <n v="232194"/>
    <s v="RUBIA WORKS 4000 15W40   1000L  TOT R SG"/>
    <n v="8"/>
    <s v="ST"/>
    <n v="10760.78"/>
    <s v="USD"/>
    <n v="1345.1"/>
    <s v="ZPF1"/>
    <n v="874.4"/>
    <n v="6995.2"/>
    <x v="0"/>
    <s v="Inland"/>
    <m/>
    <m/>
    <x v="0"/>
  </r>
  <r>
    <x v="0"/>
    <n v="232230"/>
    <s v="RUBIA TIR 7400 15W40     1000L  TOT R SG"/>
    <n v="5"/>
    <s v="ST"/>
    <n v="5987.64"/>
    <s v="USD"/>
    <n v="1197.53"/>
    <s v="ZPF1"/>
    <n v="876.1"/>
    <n v="4380.5"/>
    <x v="0"/>
    <s v="Inland"/>
    <m/>
    <m/>
    <x v="0"/>
  </r>
  <r>
    <x v="0"/>
    <n v="232480"/>
    <s v="QUARTZ INEO FIRST 0W30   3B5L   TOT   SG"/>
    <n v="20"/>
    <s v="ST"/>
    <n v="779.85"/>
    <s v="USD"/>
    <n v="38.99"/>
    <s v="ZPF1"/>
    <n v="12.65"/>
    <n v="253"/>
    <x v="0"/>
    <s v="Inland"/>
    <m/>
    <m/>
    <x v="0"/>
  </r>
  <r>
    <x v="0"/>
    <n v="233005"/>
    <s v="PA220AA_H_SG             PGEN         SG"/>
    <n v="886"/>
    <s v="KG"/>
    <n v="1304"/>
    <s v="USD"/>
    <n v="1.47"/>
    <s v="ZPF1"/>
    <n v="1"/>
    <n v="886"/>
    <x v="1"/>
    <s v="Inland"/>
    <m/>
    <m/>
    <x v="0"/>
  </r>
  <r>
    <x v="0"/>
    <n v="233085"/>
    <s v="530PCDJ_H_SG             PGEN         SG"/>
    <n v="18481.2"/>
    <s v="KG"/>
    <n v="39090.019999999997"/>
    <s v="USD"/>
    <n v="2.12"/>
    <s v="ZPF1"/>
    <n v="1"/>
    <n v="18481.2"/>
    <x v="1"/>
    <s v="Inland"/>
    <m/>
    <m/>
    <x v="0"/>
  </r>
  <r>
    <x v="0"/>
    <n v="233144"/>
    <s v="L_3475                   PGEN         SG"/>
    <n v="19126"/>
    <s v="KG"/>
    <n v="19937.7"/>
    <s v="USD"/>
    <n v="1.04"/>
    <s v="ZPF1"/>
    <n v="1"/>
    <n v="19126"/>
    <x v="1"/>
    <s v="Inland"/>
    <m/>
    <m/>
    <x v="0"/>
  </r>
  <r>
    <x v="0"/>
    <n v="309495"/>
    <s v="ATLANTA MARINE D 3005    BULK   MAR   SG"/>
    <n v="33575.031000000003"/>
    <s v="KG"/>
    <n v="44142.78"/>
    <s v="USD"/>
    <n v="1.31"/>
    <s v="ZPF1"/>
    <n v="1"/>
    <n v="33575.031000000003"/>
    <x v="1"/>
    <s v="LM"/>
    <m/>
    <m/>
    <x v="0"/>
  </r>
  <r>
    <x v="0"/>
    <n v="309502"/>
    <s v="DISOLA M 4015            BULK   MAR   SG"/>
    <n v="2.5099999999999998"/>
    <s v="KG"/>
    <n v="3.9"/>
    <s v="USD"/>
    <n v="1.55"/>
    <s v="ZPF1"/>
    <n v="1"/>
    <n v="2.5099999999999998"/>
    <x v="1"/>
    <s v="LM"/>
    <m/>
    <m/>
    <x v="0"/>
  </r>
  <r>
    <x v="0"/>
    <n v="310181"/>
    <s v="AURELIA TI 3030          BULK   MAR   SG"/>
    <n v="0.251"/>
    <s v="KG"/>
    <n v="0.47"/>
    <s v="USD"/>
    <n v="1.87"/>
    <s v="ZPF1"/>
    <n v="1"/>
    <n v="0.251"/>
    <x v="1"/>
    <s v="LM"/>
    <m/>
    <m/>
    <x v="0"/>
  </r>
  <r>
    <x v="0"/>
    <n v="310183"/>
    <s v="AURELIA TI 4040          BULK   MAR   SG"/>
    <n v="0.82"/>
    <s v="KG"/>
    <n v="1.69"/>
    <s v="USD"/>
    <n v="2.06"/>
    <s v="ZPF1"/>
    <n v="1"/>
    <n v="0.82"/>
    <x v="1"/>
    <s v="LM"/>
    <m/>
    <m/>
    <x v="0"/>
  </r>
  <r>
    <x v="0"/>
    <n v="314007"/>
    <s v="TALUSIA LS 40            BULK   MAR  1SG"/>
    <n v="66787.263000000006"/>
    <s v="KG"/>
    <n v="118020.15"/>
    <s v="USD"/>
    <n v="1.77"/>
    <s v="ZPF1"/>
    <n v="1"/>
    <n v="66787.263000000006"/>
    <x v="1"/>
    <s v="LM"/>
    <m/>
    <m/>
    <x v="0"/>
  </r>
  <r>
    <x v="0"/>
    <n v="314102"/>
    <s v="AURELIA TI 4020          BULK   MAR  1SG"/>
    <n v="0.66700000000000004"/>
    <s v="KG"/>
    <n v="1.0900000000000001"/>
    <s v="USD"/>
    <n v="1.63"/>
    <s v="ZPF1"/>
    <n v="1"/>
    <n v="0.66700000000000004"/>
    <x v="1"/>
    <s v="LM"/>
    <m/>
    <m/>
    <x v="0"/>
  </r>
  <r>
    <x v="0"/>
    <n v="314280"/>
    <s v="TALUSIA HR 70            BULK   MAR  1SG"/>
    <n v="69943.460000000006"/>
    <s v="KG"/>
    <n v="130084.29"/>
    <s v="USD"/>
    <n v="1.86"/>
    <s v="ZPF1"/>
    <n v="1"/>
    <n v="69943.460000000006"/>
    <x v="1"/>
    <s v="LM"/>
    <m/>
    <m/>
    <x v="0"/>
  </r>
  <r>
    <x v="0"/>
    <n v="314282"/>
    <s v="TALUSIA UNIVERSAL 100    BULK   MAR  1SG"/>
    <n v="70611.324999999997"/>
    <s v="KG"/>
    <n v="149645.49"/>
    <s v="USD"/>
    <n v="2.12"/>
    <s v="ZPF1"/>
    <n v="1"/>
    <n v="70611.324999999997"/>
    <x v="1"/>
    <s v="LM"/>
    <m/>
    <m/>
    <x v="0"/>
  </r>
  <r>
    <x v="0"/>
    <n v="314291"/>
    <s v="TALUSIA UNIVERSAL        BULK   MAR  1SG"/>
    <n v="36853.902000000002"/>
    <s v="KG"/>
    <n v="69920.42"/>
    <s v="USD"/>
    <n v="1.9"/>
    <s v="ZPF1"/>
    <n v="1"/>
    <n v="36853.902000000002"/>
    <x v="1"/>
    <s v="LM"/>
    <m/>
    <m/>
    <x v="0"/>
  </r>
  <r>
    <x v="0"/>
    <n v="314483"/>
    <s v="TALUSIA HR 140           BULK   MAR  1SG"/>
    <n v="4.0030000000000001"/>
    <s v="KG"/>
    <n v="10.39"/>
    <s v="USD"/>
    <n v="2.6"/>
    <s v="ZPF1"/>
    <n v="1"/>
    <n v="4.0030000000000001"/>
    <x v="1"/>
    <s v="LM"/>
    <m/>
    <m/>
    <x v="0"/>
  </r>
  <r>
    <x v="0"/>
    <n v="314857"/>
    <s v="TALUSIA HD 40            BULK   MAR   SG"/>
    <n v="3.4710000000000001"/>
    <s v="KG"/>
    <n v="6.81"/>
    <s v="USD"/>
    <n v="1.96"/>
    <s v="ZPF1"/>
    <n v="1"/>
    <n v="3.4710000000000001"/>
    <x v="1"/>
    <s v="LM"/>
    <m/>
    <m/>
    <x v="0"/>
  </r>
  <r>
    <x v="1"/>
    <n v="103790"/>
    <s v="EPONA Z 150              205L   MAR   SG"/>
    <n v="169"/>
    <s v="ST"/>
    <n v="45315.44"/>
    <s v="USD"/>
    <n v="268.14"/>
    <s v="ZPF1"/>
    <n v="181.43"/>
    <n v="30661.670000000002"/>
    <x v="0"/>
    <s v="LM"/>
    <m/>
    <m/>
    <x v="0"/>
  </r>
  <r>
    <x v="1"/>
    <n v="103900"/>
    <s v="EPONA Z 320              205L   MAR   SG"/>
    <n v="34"/>
    <s v="ST"/>
    <n v="9889.23"/>
    <s v="USD"/>
    <n v="290.86"/>
    <s v="ZPF1"/>
    <n v="182.45"/>
    <n v="6203.2999999999993"/>
    <x v="0"/>
    <s v="LM"/>
    <m/>
    <m/>
    <x v="0"/>
  </r>
  <r>
    <x v="1"/>
    <n v="145125"/>
    <s v="VISGA 22                 205L   MAR   SG"/>
    <n v="26"/>
    <s v="ST"/>
    <n v="7684.91"/>
    <s v="USD"/>
    <n v="295.57"/>
    <s v="ZPF1"/>
    <n v="173.02"/>
    <n v="4498.5200000000004"/>
    <x v="0"/>
    <s v="LM"/>
    <m/>
    <m/>
    <x v="0"/>
  </r>
  <r>
    <x v="1"/>
    <n v="145135"/>
    <s v="VISGA 46                 205L   MAR   SG"/>
    <n v="304"/>
    <s v="ST"/>
    <n v="94129.66"/>
    <s v="USD"/>
    <n v="309.64"/>
    <s v="ZPF1"/>
    <n v="176.09"/>
    <n v="53531.360000000001"/>
    <x v="0"/>
    <s v="LM"/>
    <m/>
    <m/>
    <x v="0"/>
  </r>
  <r>
    <x v="1"/>
    <n v="145159"/>
    <s v="VISGA 22                 20L    MAR   SG"/>
    <n v="181"/>
    <s v="ST"/>
    <n v="6042.74"/>
    <s v="USD"/>
    <n v="33.39"/>
    <s v="ZPF1"/>
    <n v="16.88"/>
    <n v="3055.2799999999997"/>
    <x v="0"/>
    <s v="LM"/>
    <m/>
    <m/>
    <x v="0"/>
  </r>
  <r>
    <x v="1"/>
    <n v="145182"/>
    <s v="EPONA Z 68               20L    MAR   SG"/>
    <n v="134"/>
    <s v="ST"/>
    <n v="4244.7"/>
    <s v="USD"/>
    <n v="31.68"/>
    <s v="ZPF1"/>
    <n v="17.46"/>
    <n v="2339.6400000000003"/>
    <x v="0"/>
    <s v="LM"/>
    <m/>
    <m/>
    <x v="0"/>
  </r>
  <r>
    <x v="1"/>
    <n v="145214"/>
    <s v="VISGA 68                 205L   MAR   SG"/>
    <n v="258"/>
    <s v="ST"/>
    <n v="90764.25"/>
    <s v="USD"/>
    <n v="351.8"/>
    <s v="ZPF1"/>
    <n v="177.53"/>
    <n v="45802.74"/>
    <x v="0"/>
    <s v="LM"/>
    <m/>
    <m/>
    <x v="0"/>
  </r>
  <r>
    <x v="1"/>
    <n v="145374"/>
    <s v="EPONA Z 220              205L   MAR   SG"/>
    <n v="158"/>
    <s v="ST"/>
    <n v="44002.38"/>
    <s v="USD"/>
    <n v="278.5"/>
    <s v="ZPF1"/>
    <n v="181.22"/>
    <n v="28632.76"/>
    <x v="0"/>
    <s v="LM"/>
    <m/>
    <m/>
    <x v="0"/>
  </r>
  <r>
    <x v="1"/>
    <n v="145375"/>
    <s v="VISGA 32                 205L   MAR   SG"/>
    <n v="197"/>
    <s v="ST"/>
    <n v="57301.120000000003"/>
    <s v="USD"/>
    <n v="290.87"/>
    <s v="ZPF1"/>
    <n v="174.86"/>
    <n v="34447.420000000006"/>
    <x v="0"/>
    <s v="LM"/>
    <m/>
    <m/>
    <x v="0"/>
  </r>
  <r>
    <x v="1"/>
    <n v="145398"/>
    <s v="EPONA Z 100              205L   MAR   SG"/>
    <n v="47"/>
    <s v="ST"/>
    <n v="13615.25"/>
    <s v="USD"/>
    <n v="289.69"/>
    <s v="ZPF1"/>
    <n v="178.15"/>
    <n v="8373.0500000000011"/>
    <x v="0"/>
    <s v="LM"/>
    <m/>
    <m/>
    <x v="0"/>
  </r>
  <r>
    <x v="1"/>
    <n v="145679"/>
    <s v="EPONA Z 460              205L   MAR   SG"/>
    <n v="34"/>
    <s v="ST"/>
    <n v="11221.8"/>
    <s v="USD"/>
    <n v="330.05"/>
    <s v="ZPF1"/>
    <n v="183.48"/>
    <n v="6238.32"/>
    <x v="0"/>
    <s v="LM"/>
    <m/>
    <m/>
    <x v="0"/>
  </r>
  <r>
    <x v="1"/>
    <n v="153346"/>
    <s v="EPONA Z 100              20L    MAR   SG"/>
    <n v="105"/>
    <s v="ST"/>
    <n v="3033.21"/>
    <s v="USD"/>
    <n v="28.89"/>
    <s v="ZPF1"/>
    <n v="17.38"/>
    <n v="1824.8999999999999"/>
    <x v="0"/>
    <s v="LM"/>
    <m/>
    <m/>
    <x v="0"/>
  </r>
  <r>
    <x v="1"/>
    <n v="159066"/>
    <s v="EPONA Z 68               205L   MAR   SG"/>
    <n v="18"/>
    <s v="ST"/>
    <n v="5270.88"/>
    <s v="USD"/>
    <n v="292.83"/>
    <s v="ZPF1"/>
    <n v="178.97"/>
    <n v="3221.46"/>
    <x v="0"/>
    <s v="LM"/>
    <m/>
    <m/>
    <x v="0"/>
  </r>
  <r>
    <x v="1"/>
    <n v="159067"/>
    <s v="DISOLA M 3015            205L   MAR   SG"/>
    <n v="82"/>
    <s v="ST"/>
    <n v="24519.63"/>
    <s v="USD"/>
    <n v="299.02"/>
    <s v="ZPF1"/>
    <n v="181.83"/>
    <n v="14910.060000000001"/>
    <x v="0"/>
    <s v="LM"/>
    <m/>
    <m/>
    <x v="0"/>
  </r>
  <r>
    <x v="1"/>
    <n v="159069"/>
    <s v="DISOLA M 4015            205L   MAR   SG"/>
    <n v="353"/>
    <s v="ST"/>
    <n v="106251.3"/>
    <s v="USD"/>
    <n v="301"/>
    <s v="ZPF1"/>
    <n v="182.86"/>
    <n v="64549.58"/>
    <x v="0"/>
    <s v="LM"/>
    <m/>
    <m/>
    <x v="0"/>
  </r>
  <r>
    <x v="1"/>
    <n v="159733"/>
    <s v="AURELIA TI 4040          205L   MAR   SG"/>
    <n v="298"/>
    <s v="ST"/>
    <n v="115178.45"/>
    <s v="USD"/>
    <n v="386.5"/>
    <s v="ZPF1"/>
    <n v="185.52"/>
    <n v="55284.960000000006"/>
    <x v="0"/>
    <s v="LM"/>
    <m/>
    <m/>
    <x v="0"/>
  </r>
  <r>
    <x v="1"/>
    <n v="160361"/>
    <s v="DISOLA W 15W40           205L   MAR   SG"/>
    <n v="152"/>
    <s v="ST"/>
    <n v="63868.43"/>
    <s v="USD"/>
    <n v="420.19"/>
    <s v="ZPF1"/>
    <n v="176.71"/>
    <n v="26859.920000000002"/>
    <x v="0"/>
    <s v="LM"/>
    <m/>
    <m/>
    <x v="0"/>
  </r>
  <r>
    <x v="1"/>
    <n v="160363"/>
    <s v="VISGA 100                205L   MAR   SG"/>
    <n v="68"/>
    <s v="ST"/>
    <n v="27001.38"/>
    <s v="USD"/>
    <n v="397.08"/>
    <s v="ZPF1"/>
    <n v="179.37"/>
    <n v="12197.16"/>
    <x v="0"/>
    <s v="LM"/>
    <m/>
    <m/>
    <x v="0"/>
  </r>
  <r>
    <x v="1"/>
    <n v="160364"/>
    <s v="VISGA 150                205L   MAR   SG"/>
    <n v="1"/>
    <s v="ST"/>
    <n v="502.57"/>
    <s v="USD"/>
    <n v="502.57"/>
    <s v="ZPF1"/>
    <n v="180.19"/>
    <n v="180.19"/>
    <x v="0"/>
    <s v="LM"/>
    <m/>
    <m/>
    <x v="0"/>
  </r>
  <r>
    <x v="1"/>
    <n v="160367"/>
    <s v="ATLANTA MARINE D 3005    205L   MAR   SG"/>
    <n v="832"/>
    <s v="ST"/>
    <n v="209723.99"/>
    <s v="USD"/>
    <n v="252.07"/>
    <s v="ZPF1"/>
    <n v="180.81"/>
    <n v="150433.92000000001"/>
    <x v="0"/>
    <s v="LM"/>
    <m/>
    <m/>
    <x v="0"/>
  </r>
  <r>
    <x v="1"/>
    <n v="160369"/>
    <s v="AURELIA TI 4030          205L   MAR   SG"/>
    <n v="356"/>
    <s v="ST"/>
    <n v="126253.86"/>
    <s v="USD"/>
    <n v="354.65"/>
    <s v="ZPF1"/>
    <n v="184.91"/>
    <n v="65827.959999999992"/>
    <x v="0"/>
    <s v="LM"/>
    <m/>
    <m/>
    <x v="0"/>
  </r>
  <r>
    <x v="1"/>
    <n v="160991"/>
    <s v="PRESLIA 68               18LP   TOT   SG"/>
    <n v="145"/>
    <s v="ST"/>
    <n v="3526.79"/>
    <s v="USD"/>
    <n v="24.32"/>
    <s v="ZPF1"/>
    <n v="15.912000000000001"/>
    <n v="2307.2400000000002"/>
    <x v="0"/>
    <s v="LM"/>
    <m/>
    <m/>
    <x v="0"/>
  </r>
  <r>
    <x v="1"/>
    <n v="163745"/>
    <s v="DISOLA W 15W40           20L    MAR   SG"/>
    <n v="304"/>
    <s v="ST"/>
    <n v="13574.73"/>
    <s v="USD"/>
    <n v="44.65"/>
    <s v="ZPF1"/>
    <n v="17.239999999999998"/>
    <n v="5240.9599999999991"/>
    <x v="0"/>
    <s v="LM"/>
    <m/>
    <m/>
    <x v="0"/>
  </r>
  <r>
    <x v="1"/>
    <n v="163755"/>
    <s v="EPONA Z 150              20L    MAR   SG"/>
    <n v="214"/>
    <s v="ST"/>
    <n v="6210.95"/>
    <s v="USD"/>
    <n v="29.02"/>
    <s v="ZPF1"/>
    <n v="17.7"/>
    <n v="3787.7999999999997"/>
    <x v="0"/>
    <s v="LM"/>
    <m/>
    <m/>
    <x v="0"/>
  </r>
  <r>
    <x v="1"/>
    <n v="163760"/>
    <s v="EPONA Z 220              20L    MAR   SG"/>
    <n v="191"/>
    <s v="ST"/>
    <n v="5724.59"/>
    <s v="USD"/>
    <n v="29.97"/>
    <s v="ZPF1"/>
    <n v="17.739999999999998"/>
    <n v="3388.3399999999997"/>
    <x v="0"/>
    <s v="LM"/>
    <m/>
    <m/>
    <x v="0"/>
  </r>
  <r>
    <x v="1"/>
    <n v="163764"/>
    <s v="EPONA Z 320              20L    MAR   SG"/>
    <n v="140"/>
    <s v="ST"/>
    <n v="4416.54"/>
    <s v="USD"/>
    <n v="31.55"/>
    <s v="ZPF1"/>
    <n v="17.86"/>
    <n v="2500.4"/>
    <x v="0"/>
    <s v="LM"/>
    <m/>
    <m/>
    <x v="0"/>
  </r>
  <r>
    <x v="1"/>
    <n v="163769"/>
    <s v="EPONA Z 460              20L    MAR   SG"/>
    <n v="55"/>
    <s v="ST"/>
    <n v="1937.54"/>
    <s v="USD"/>
    <n v="35.229999999999997"/>
    <s v="ZPF1"/>
    <n v="17.899999999999999"/>
    <n v="984.49999999999989"/>
    <x v="0"/>
    <s v="LM"/>
    <m/>
    <m/>
    <x v="0"/>
  </r>
  <r>
    <x v="1"/>
    <n v="163786"/>
    <s v="VISGA 100                20L    MAR   SG"/>
    <n v="262"/>
    <s v="ST"/>
    <n v="11314.84"/>
    <s v="USD"/>
    <n v="43.19"/>
    <s v="ZPF1"/>
    <n v="17.3"/>
    <n v="4532.6000000000004"/>
    <x v="0"/>
    <s v="LM"/>
    <m/>
    <m/>
    <x v="0"/>
  </r>
  <r>
    <x v="1"/>
    <n v="163792"/>
    <s v="VISGA 150                20LJ   MAR   SG"/>
    <n v="161"/>
    <s v="ST"/>
    <n v="8132.96"/>
    <s v="USD"/>
    <n v="50.52"/>
    <s v="ZPF1"/>
    <n v="17.64"/>
    <n v="2840.04"/>
    <x v="0"/>
    <s v="LM"/>
    <m/>
    <m/>
    <x v="0"/>
  </r>
  <r>
    <x v="1"/>
    <n v="163802"/>
    <s v="VISGA 32                 20L    MAR   SG"/>
    <n v="304"/>
    <s v="ST"/>
    <n v="9785.44"/>
    <s v="USD"/>
    <n v="32.19"/>
    <s v="ZPF1"/>
    <n v="17.16"/>
    <n v="5216.6400000000003"/>
    <x v="0"/>
    <s v="LM"/>
    <m/>
    <m/>
    <x v="0"/>
  </r>
  <r>
    <x v="1"/>
    <n v="163807"/>
    <s v="VISGA 46                 20L    MAR   SG"/>
    <n v="346"/>
    <s v="ST"/>
    <n v="12844.05"/>
    <s v="USD"/>
    <n v="37.119999999999997"/>
    <s v="ZPF1"/>
    <n v="17.3"/>
    <n v="5985.8"/>
    <x v="0"/>
    <s v="LM"/>
    <m/>
    <m/>
    <x v="0"/>
  </r>
  <r>
    <x v="1"/>
    <n v="163812"/>
    <s v="VISGA 68                 20L    MAR   SG"/>
    <n v="218"/>
    <s v="ST"/>
    <n v="8275.25"/>
    <s v="USD"/>
    <n v="37.96"/>
    <s v="ZPF1"/>
    <n v="17.22"/>
    <n v="3753.9599999999996"/>
    <x v="0"/>
    <s v="LM"/>
    <m/>
    <m/>
    <x v="0"/>
  </r>
  <r>
    <x v="1"/>
    <n v="168846"/>
    <s v="DISOLA MT 40             205L   MAR   SG"/>
    <n v="6"/>
    <s v="ST"/>
    <n v="1937.05"/>
    <s v="USD"/>
    <n v="322.83999999999997"/>
    <s v="ZPF1"/>
    <n v="181.79"/>
    <n v="1090.74"/>
    <x v="0"/>
    <s v="LM"/>
    <m/>
    <m/>
    <x v="0"/>
  </r>
  <r>
    <x v="1"/>
    <n v="172820"/>
    <s v="AURELIA TI 3030          205L   MAR   SG"/>
    <n v="211"/>
    <s v="ST"/>
    <n v="75826.509999999995"/>
    <s v="USD"/>
    <n v="359.37"/>
    <s v="ZPF1"/>
    <n v="183.27"/>
    <n v="38669.97"/>
    <x v="0"/>
    <s v="LM"/>
    <m/>
    <m/>
    <x v="0"/>
  </r>
  <r>
    <x v="1"/>
    <n v="175396"/>
    <s v="CARTER EP 680            20LJ   TOT   SG"/>
    <n v="24"/>
    <s v="ST"/>
    <n v="872.03"/>
    <s v="USD"/>
    <n v="36.33"/>
    <s v="ZPF1"/>
    <n v="18.07"/>
    <n v="433.68"/>
    <x v="0"/>
    <s v="LM"/>
    <m/>
    <m/>
    <x v="0"/>
  </r>
  <r>
    <x v="1"/>
    <n v="194460"/>
    <s v="AZOLLA AF 46             208L   TOT   SG"/>
    <n v="19"/>
    <s v="ST"/>
    <n v="5377.57"/>
    <s v="USD"/>
    <n v="283.02999999999997"/>
    <s v="ZPF1"/>
    <n v="181.38"/>
    <n v="3446.22"/>
    <x v="0"/>
    <s v="LM"/>
    <m/>
    <m/>
    <x v="0"/>
  </r>
  <r>
    <x v="1"/>
    <n v="194495"/>
    <s v="PRESLIA 100              208L   TOT   SG"/>
    <n v="10"/>
    <s v="ST"/>
    <n v="2786.37"/>
    <s v="USD"/>
    <n v="278.64"/>
    <s v="ZPF1"/>
    <n v="181.58"/>
    <n v="1815.8000000000002"/>
    <x v="0"/>
    <s v="LM"/>
    <m/>
    <m/>
    <x v="0"/>
  </r>
  <r>
    <x v="1"/>
    <n v="194496"/>
    <s v="PRESLIA 32               208L   TOT   SG"/>
    <n v="11"/>
    <s v="ST"/>
    <n v="2512.2399999999998"/>
    <s v="USD"/>
    <n v="228.39"/>
    <s v="ZPF1"/>
    <n v="178.05"/>
    <n v="1958.5500000000002"/>
    <x v="0"/>
    <s v="LM"/>
    <m/>
    <m/>
    <x v="0"/>
  </r>
  <r>
    <x v="1"/>
    <n v="194497"/>
    <s v="PRESLIA 46               208L   TOT   SG"/>
    <n v="105"/>
    <s v="ST"/>
    <n v="24969.15"/>
    <s v="USD"/>
    <n v="237.8"/>
    <s v="ZPF1"/>
    <n v="180.13"/>
    <n v="18913.649999999998"/>
    <x v="0"/>
    <s v="LM"/>
    <m/>
    <m/>
    <x v="0"/>
  </r>
  <r>
    <x v="1"/>
    <n v="194498"/>
    <s v="PRESLIA 68               208L   TOT   SG"/>
    <n v="63"/>
    <s v="ST"/>
    <n v="16022.47"/>
    <s v="USD"/>
    <n v="254.32"/>
    <s v="ZPF1"/>
    <n v="181.38"/>
    <n v="11426.94"/>
    <x v="0"/>
    <s v="LM"/>
    <m/>
    <m/>
    <x v="0"/>
  </r>
  <r>
    <x v="1"/>
    <n v="194587"/>
    <s v="DACNIS 100               208L   TOT   SG"/>
    <n v="40"/>
    <s v="ST"/>
    <n v="9606.2999999999993"/>
    <s v="USD"/>
    <n v="240.16"/>
    <s v="ZPF1"/>
    <n v="183.66"/>
    <n v="7346.4"/>
    <x v="0"/>
    <s v="LM"/>
    <m/>
    <m/>
    <x v="0"/>
  </r>
  <r>
    <x v="1"/>
    <n v="194593"/>
    <s v="DACNIS 150               208L   TOT   SG"/>
    <n v="9"/>
    <s v="ST"/>
    <n v="3052.66"/>
    <s v="USD"/>
    <n v="339.18"/>
    <s v="ZPF1"/>
    <n v="185.54"/>
    <n v="1669.86"/>
    <x v="0"/>
    <s v="LM"/>
    <m/>
    <m/>
    <x v="0"/>
  </r>
  <r>
    <x v="1"/>
    <n v="202278"/>
    <s v="DACNIS 100               20LJ   TOT   SG"/>
    <n v="138"/>
    <s v="ST"/>
    <n v="3917.86"/>
    <s v="USD"/>
    <n v="28.39"/>
    <s v="ZPF1"/>
    <n v="17.64"/>
    <n v="2434.3200000000002"/>
    <x v="0"/>
    <s v="LM"/>
    <m/>
    <m/>
    <x v="0"/>
  </r>
  <r>
    <x v="1"/>
    <n v="203913"/>
    <s v="ATLANTA MARINE D 3005    1000L  MAR   SG"/>
    <n v="350"/>
    <s v="ST"/>
    <n v="394689.31"/>
    <s v="USD"/>
    <n v="1127.68"/>
    <s v="ZPF1"/>
    <n v="885"/>
    <n v="309750"/>
    <x v="0"/>
    <s v="LM"/>
    <m/>
    <m/>
    <x v="0"/>
  </r>
  <r>
    <x v="1"/>
    <n v="203914"/>
    <s v="AURELIA TI 3030          1000L  MAR   SG"/>
    <n v="109"/>
    <s v="ST"/>
    <n v="178597.07"/>
    <s v="USD"/>
    <n v="1638.51"/>
    <s v="ZPF1"/>
    <n v="897"/>
    <n v="97773"/>
    <x v="0"/>
    <s v="LM"/>
    <m/>
    <m/>
    <x v="0"/>
  </r>
  <r>
    <x v="1"/>
    <n v="203915"/>
    <s v="AURELIA TI 3040          1000L  MAR   SG"/>
    <n v="13"/>
    <s v="ST"/>
    <n v="25718.1"/>
    <s v="USD"/>
    <n v="1978.32"/>
    <s v="ZPF1"/>
    <n v="898"/>
    <n v="11674"/>
    <x v="0"/>
    <s v="LM"/>
    <m/>
    <m/>
    <x v="0"/>
  </r>
  <r>
    <x v="1"/>
    <n v="203917"/>
    <s v="AURELIA TI 4030          1000L  MAR   SG"/>
    <n v="101"/>
    <s v="ST"/>
    <n v="164275.12"/>
    <s v="USD"/>
    <n v="1626.49"/>
    <s v="ZPF1"/>
    <n v="902"/>
    <n v="91102"/>
    <x v="0"/>
    <s v="LM"/>
    <m/>
    <m/>
    <x v="0"/>
  </r>
  <r>
    <x v="1"/>
    <n v="203918"/>
    <s v="AURELIA TI 4040          1000L  MAR   SG"/>
    <n v="130"/>
    <s v="ST"/>
    <n v="237536.94"/>
    <s v="USD"/>
    <n v="1827.21"/>
    <s v="ZPF1"/>
    <n v="908"/>
    <n v="118040"/>
    <x v="0"/>
    <s v="LM"/>
    <m/>
    <m/>
    <x v="0"/>
  </r>
  <r>
    <x v="1"/>
    <n v="203920"/>
    <s v="DISOLA M 3015            1000L  MAR   SG"/>
    <n v="21"/>
    <s v="ST"/>
    <n v="29167.34"/>
    <s v="USD"/>
    <n v="1388.92"/>
    <s v="ZPF1"/>
    <n v="891"/>
    <n v="18711"/>
    <x v="0"/>
    <s v="LM"/>
    <m/>
    <m/>
    <x v="0"/>
  </r>
  <r>
    <x v="1"/>
    <n v="203921"/>
    <s v="DISOLA M 4015            1000L  MAR   SG"/>
    <n v="45"/>
    <s v="ST"/>
    <n v="61436.58"/>
    <s v="USD"/>
    <n v="1365.26"/>
    <s v="ZPF1"/>
    <n v="895"/>
    <n v="40275"/>
    <x v="0"/>
    <s v="LM"/>
    <m/>
    <m/>
    <x v="0"/>
  </r>
  <r>
    <x v="1"/>
    <n v="210254"/>
    <s v="SERIOLA 32               208L   TOT   SG"/>
    <n v="18"/>
    <s v="ST"/>
    <n v="3741.85"/>
    <s v="USD"/>
    <n v="207.88"/>
    <s v="ZPF1"/>
    <n v="177.63"/>
    <n v="3197.34"/>
    <x v="0"/>
    <s v="LM"/>
    <m/>
    <m/>
    <x v="0"/>
  </r>
  <r>
    <x v="1"/>
    <n v="217549"/>
    <s v="TALUSIA LS 40            205L   MAR  1SG"/>
    <n v="456"/>
    <s v="ST"/>
    <n v="163142.42000000001"/>
    <s v="USD"/>
    <n v="357.77"/>
    <s v="ZPF1"/>
    <n v="187.16"/>
    <n v="85344.959999999992"/>
    <x v="0"/>
    <s v="LM"/>
    <m/>
    <m/>
    <x v="0"/>
  </r>
  <r>
    <x v="1"/>
    <n v="217561"/>
    <s v="TALUSIA LS 40            1000L  MAR  1SG"/>
    <n v="177"/>
    <s v="ST"/>
    <n v="289493.63"/>
    <s v="USD"/>
    <n v="1635.56"/>
    <s v="ZPF1"/>
    <n v="916"/>
    <n v="162132"/>
    <x v="0"/>
    <s v="LM"/>
    <m/>
    <m/>
    <x v="0"/>
  </r>
  <r>
    <x v="1"/>
    <n v="218796"/>
    <s v="AURELIA TI 4020          205L   MAR  1SG"/>
    <n v="542"/>
    <s v="ST"/>
    <n v="169557.8"/>
    <s v="USD"/>
    <n v="312.83999999999997"/>
    <s v="ZPF1"/>
    <n v="180.13"/>
    <n v="97630.459999999992"/>
    <x v="0"/>
    <s v="LM"/>
    <m/>
    <m/>
    <x v="0"/>
  </r>
  <r>
    <x v="1"/>
    <n v="218797"/>
    <s v="AURELIA TI 4020          1000L  MAR  1SG"/>
    <n v="158"/>
    <s v="ST"/>
    <n v="225298.71"/>
    <s v="USD"/>
    <n v="1425.94"/>
    <s v="ZPF1"/>
    <n v="882"/>
    <n v="139356"/>
    <x v="0"/>
    <s v="LM"/>
    <m/>
    <m/>
    <x v="0"/>
  </r>
  <r>
    <x v="1"/>
    <n v="218813"/>
    <s v="AURELIA TI 3020          205L   MAR   SG"/>
    <n v="154"/>
    <s v="ST"/>
    <n v="49423.25"/>
    <s v="USD"/>
    <n v="320.93"/>
    <s v="ZPF1"/>
    <n v="182.18"/>
    <n v="28055.72"/>
    <x v="0"/>
    <s v="LM"/>
    <m/>
    <m/>
    <x v="0"/>
  </r>
  <r>
    <x v="1"/>
    <n v="218814"/>
    <s v="AURELIA TI 3020          1000L  MAR   SG"/>
    <n v="85"/>
    <s v="ST"/>
    <n v="125344.04"/>
    <s v="USD"/>
    <n v="1474.64"/>
    <s v="ZPF1"/>
    <n v="888.7"/>
    <n v="75539.5"/>
    <x v="0"/>
    <s v="LM"/>
    <m/>
    <m/>
    <x v="0"/>
  </r>
  <r>
    <x v="1"/>
    <n v="220949"/>
    <s v="TALUSIA UNIVERSAL        205L   MAR  1SG"/>
    <n v="509"/>
    <s v="ST"/>
    <n v="190778.55"/>
    <s v="USD"/>
    <n v="374.81"/>
    <s v="ZPF1"/>
    <n v="186.76"/>
    <n v="95060.84"/>
    <x v="0"/>
    <s v="LM"/>
    <m/>
    <m/>
    <x v="0"/>
  </r>
  <r>
    <x v="1"/>
    <n v="220991"/>
    <s v="TALUSIA HR 70            1000L  MAR  1SG"/>
    <n v="173"/>
    <s v="ST"/>
    <n v="292295.09000000003"/>
    <s v="USD"/>
    <n v="1689.57"/>
    <s v="ZPF1"/>
    <n v="930"/>
    <n v="160890"/>
    <x v="0"/>
    <s v="LM"/>
    <m/>
    <m/>
    <x v="0"/>
  </r>
  <r>
    <x v="1"/>
    <n v="220993"/>
    <s v="TALUSIA HR 70            205L   MAR  1SG"/>
    <n v="324"/>
    <s v="ST"/>
    <n v="118565.09"/>
    <s v="USD"/>
    <n v="365.94"/>
    <s v="ZPF1"/>
    <n v="190.03"/>
    <n v="61569.72"/>
    <x v="0"/>
    <s v="LM"/>
    <m/>
    <m/>
    <x v="0"/>
  </r>
  <r>
    <x v="1"/>
    <n v="220998"/>
    <s v="TALUSIA HR 140           1000L  MAR  1SG"/>
    <n v="15"/>
    <s v="ST"/>
    <n v="37110.42"/>
    <s v="USD"/>
    <n v="2474.0300000000002"/>
    <s v="ZPF1"/>
    <n v="962.7"/>
    <n v="14440.5"/>
    <x v="0"/>
    <s v="LM"/>
    <m/>
    <m/>
    <x v="0"/>
  </r>
  <r>
    <x v="1"/>
    <n v="221000"/>
    <s v="TALUSIA UNIVERSAL 100    1000L  MAR  1SG"/>
    <n v="115"/>
    <s v="ST"/>
    <n v="227434.57"/>
    <s v="USD"/>
    <n v="1977.69"/>
    <s v="ZPF1"/>
    <n v="948"/>
    <n v="109020"/>
    <x v="0"/>
    <s v="LM"/>
    <m/>
    <m/>
    <x v="0"/>
  </r>
  <r>
    <x v="1"/>
    <n v="221001"/>
    <s v="TALUSIA UNIVERSAL 100    205L   MAR  1SG"/>
    <n v="163"/>
    <s v="ST"/>
    <n v="69008.399999999994"/>
    <s v="USD"/>
    <n v="423.36"/>
    <s v="ZPF1"/>
    <n v="192.905"/>
    <n v="31443.514999999999"/>
    <x v="0"/>
    <s v="LM"/>
    <m/>
    <m/>
    <x v="0"/>
  </r>
  <r>
    <x v="1"/>
    <n v="221010"/>
    <s v="TALUSIA UNIVERSAL        1000L  MAR  1SG"/>
    <n v="158"/>
    <s v="ST"/>
    <n v="272252.68"/>
    <s v="USD"/>
    <n v="1723.12"/>
    <s v="ZPF1"/>
    <n v="911"/>
    <n v="143938"/>
    <x v="0"/>
    <s v="LM"/>
    <m/>
    <m/>
    <x v="0"/>
  </r>
  <r>
    <x v="1"/>
    <n v="222313"/>
    <s v="DACNIS 150               20LJ   TOT   SG"/>
    <n v="39"/>
    <s v="ST"/>
    <n v="1291.4100000000001"/>
    <s v="USD"/>
    <n v="33.11"/>
    <s v="ZPF1"/>
    <n v="17.739999999999998"/>
    <n v="691.8599999999999"/>
    <x v="0"/>
    <s v="LM"/>
    <m/>
    <m/>
    <x v="0"/>
  </r>
  <r>
    <x v="1"/>
    <n v="224180"/>
    <s v="CARTER SH 220            20LJ   TOT   SG"/>
    <n v="2"/>
    <s v="ST"/>
    <n v="194.05"/>
    <s v="USD"/>
    <n v="97.03"/>
    <s v="ZPF1"/>
    <n v="17.18"/>
    <n v="34.36"/>
    <x v="0"/>
    <s v="LM"/>
    <m/>
    <m/>
    <x v="0"/>
  </r>
  <r>
    <x v="1"/>
    <n v="225226"/>
    <s v="VISGA 15                 20L    MAR  1SG"/>
    <n v="297"/>
    <s v="ST"/>
    <n v="8495.0499999999993"/>
    <s v="USD"/>
    <n v="28.6"/>
    <s v="ZPF1"/>
    <n v="16.71"/>
    <n v="4962.87"/>
    <x v="0"/>
    <s v="LM"/>
    <m/>
    <m/>
    <x v="0"/>
  </r>
  <r>
    <x v="1"/>
    <n v="225248"/>
    <s v="VISGA 15                 205L   MAR   SG"/>
    <n v="193"/>
    <s v="ST"/>
    <n v="50754.59"/>
    <s v="USD"/>
    <n v="262.98"/>
    <s v="ZPF1"/>
    <n v="171.26"/>
    <n v="33053.18"/>
    <x v="0"/>
    <s v="LM"/>
    <m/>
    <m/>
    <x v="0"/>
  </r>
  <r>
    <x v="1"/>
    <n v="226735"/>
    <s v="PRESLIA 32               20LJ   TOT   SG"/>
    <n v="260"/>
    <s v="ST"/>
    <n v="7524.88"/>
    <s v="USD"/>
    <n v="28.94"/>
    <s v="ZPF1"/>
    <n v="17.100000000000001"/>
    <n v="4446"/>
    <x v="0"/>
    <s v="LM"/>
    <m/>
    <m/>
    <x v="0"/>
  </r>
  <r>
    <x v="1"/>
    <n v="228303"/>
    <s v="AURELIA LNG 40           205L   MAR   SG"/>
    <n v="195"/>
    <s v="ST"/>
    <n v="64208.25"/>
    <s v="USD"/>
    <n v="329.27"/>
    <s v="ZPF1"/>
    <n v="181.16"/>
    <n v="35326.199999999997"/>
    <x v="0"/>
    <s v="LM"/>
    <m/>
    <m/>
    <x v="0"/>
  </r>
  <r>
    <x v="1"/>
    <n v="228304"/>
    <s v="AURELIA LNG 40           1000L  MAR   SG"/>
    <n v="9"/>
    <s v="ST"/>
    <n v="15104.77"/>
    <s v="USD"/>
    <n v="1678.31"/>
    <s v="ZPF1"/>
    <n v="883.7"/>
    <n v="7953.3"/>
    <x v="0"/>
    <s v="LM"/>
    <m/>
    <m/>
    <x v="0"/>
  </r>
  <r>
    <x v="1"/>
    <n v="229006"/>
    <s v="AURELIA TI 5040          205L   MAR   SG"/>
    <n v="27"/>
    <s v="ST"/>
    <n v="12651.84"/>
    <s v="USD"/>
    <n v="468.59"/>
    <s v="ZPF1"/>
    <n v="187.53"/>
    <n v="5063.3100000000004"/>
    <x v="0"/>
    <s v="LM"/>
    <m/>
    <m/>
    <x v="0"/>
  </r>
  <r>
    <x v="1"/>
    <n v="229195"/>
    <s v="CARTER SH 150            20LJ   TOT   SG"/>
    <n v="11"/>
    <s v="ST"/>
    <n v="929.77"/>
    <s v="USD"/>
    <n v="84.52"/>
    <s v="ZPF1"/>
    <n v="17.059999999999999"/>
    <n v="187.66"/>
    <x v="0"/>
    <s v="LM"/>
    <m/>
    <m/>
    <x v="0"/>
  </r>
  <r>
    <x v="1"/>
    <n v="229205"/>
    <s v="CARTER SH 460            20LJ   TOT   SG"/>
    <n v="10"/>
    <s v="ST"/>
    <n v="1084.3699999999999"/>
    <s v="USD"/>
    <n v="108.44"/>
    <s v="ZPF1"/>
    <n v="17.21"/>
    <n v="172.10000000000002"/>
    <x v="0"/>
    <s v="LM"/>
    <m/>
    <m/>
    <x v="0"/>
  </r>
  <r>
    <x v="1"/>
    <n v="229754"/>
    <s v="TALUSIA HD 40            1000L  MAR   SG"/>
    <n v="156"/>
    <s v="ST"/>
    <n v="278514.27"/>
    <s v="USD"/>
    <n v="1785.35"/>
    <s v="ZPF1"/>
    <n v="913"/>
    <n v="142428"/>
    <x v="0"/>
    <s v="LM"/>
    <m/>
    <m/>
    <x v="0"/>
  </r>
  <r>
    <x v="1"/>
    <n v="229755"/>
    <s v="TALUSIA HD 40            205L   MAR   SG"/>
    <n v="185"/>
    <s v="ST"/>
    <n v="72457.16"/>
    <s v="USD"/>
    <n v="391.66"/>
    <s v="ZPF1"/>
    <n v="187.17"/>
    <n v="34626.449999999997"/>
    <x v="0"/>
    <s v="LM"/>
    <m/>
    <m/>
    <x v="0"/>
  </r>
  <r>
    <x v="1"/>
    <n v="230123"/>
    <s v="EPONA SA 320             20LJ   MAR   SG"/>
    <n v="26"/>
    <s v="ST"/>
    <n v="2551.9499999999998"/>
    <s v="USD"/>
    <n v="98.15"/>
    <s v="ZPF1"/>
    <n v="17.239999999999998"/>
    <n v="448.23999999999995"/>
    <x v="0"/>
    <s v="LM"/>
    <m/>
    <m/>
    <x v="0"/>
  </r>
  <r>
    <x v="1"/>
    <n v="230125"/>
    <s v="EPONA SA 220             20LJ   MAR   SG"/>
    <n v="469"/>
    <s v="ST"/>
    <n v="40909.879999999997"/>
    <s v="USD"/>
    <n v="87.23"/>
    <s v="ZPF1"/>
    <n v="17.190000000000001"/>
    <n v="8062.1100000000006"/>
    <x v="0"/>
    <s v="LM"/>
    <m/>
    <m/>
    <x v="0"/>
  </r>
  <r>
    <x v="1"/>
    <n v="230304"/>
    <s v="BARELF SM 68             20LJ   MAR   SG"/>
    <n v="154"/>
    <s v="ST"/>
    <n v="11440.53"/>
    <s v="USD"/>
    <n v="74.290000000000006"/>
    <s v="ZPF1"/>
    <n v="16.899999999999999"/>
    <n v="2602.6"/>
    <x v="0"/>
    <s v="LM"/>
    <m/>
    <m/>
    <x v="0"/>
  </r>
  <r>
    <x v="1"/>
    <n v="230305"/>
    <s v="BARELF SM 46             20LJ   MAR   SG"/>
    <n v="46"/>
    <s v="ST"/>
    <n v="3080.79"/>
    <s v="USD"/>
    <n v="66.97"/>
    <s v="ZPF1"/>
    <n v="18.260000000000002"/>
    <n v="839.96"/>
    <x v="0"/>
    <s v="LM"/>
    <m/>
    <m/>
    <x v="0"/>
  </r>
  <r>
    <x v="1"/>
    <n v="231405"/>
    <s v="DACNIS 46                20LJ   TOT   SG"/>
    <n v="116"/>
    <s v="ST"/>
    <n v="2863.74"/>
    <s v="USD"/>
    <n v="24.69"/>
    <s v="ZPF1"/>
    <n v="17.3"/>
    <n v="2006.8000000000002"/>
    <x v="0"/>
    <s v="LM"/>
    <m/>
    <m/>
    <x v="0"/>
  </r>
  <r>
    <x v="1"/>
    <n v="231526"/>
    <s v="DACNIS 68                20LJ   TOT  1SG"/>
    <n v="60"/>
    <s v="ST"/>
    <n v="2607.64"/>
    <s v="USD"/>
    <n v="43.46"/>
    <s v="ZPF1"/>
    <n v="17.37"/>
    <n v="1042.2"/>
    <x v="0"/>
    <s v="LM"/>
    <m/>
    <m/>
    <x v="0"/>
  </r>
  <r>
    <x v="2"/>
    <n v="159626"/>
    <s v="AZOLLA ZS 68             1000L  TOT   SG"/>
    <n v="69"/>
    <s v="ST"/>
    <n v="90568.59"/>
    <s v="USD"/>
    <n v="1312.59"/>
    <s v="ZPF1"/>
    <n v="867"/>
    <n v="59823"/>
    <x v="0"/>
    <s v="Inland"/>
    <m/>
    <m/>
    <x v="0"/>
  </r>
  <r>
    <x v="2"/>
    <n v="166153"/>
    <s v="AZOLLA ZS 46             1000L  TOT   SG"/>
    <n v="21"/>
    <s v="ST"/>
    <n v="27554.06"/>
    <s v="USD"/>
    <n v="1312.1"/>
    <s v="ZPF1"/>
    <n v="869.75"/>
    <n v="18264.75"/>
    <x v="0"/>
    <s v="Inland"/>
    <m/>
    <m/>
    <x v="0"/>
  </r>
  <r>
    <x v="2"/>
    <n v="174678"/>
    <s v="CARTER EP 150            1000L  TOT   SG"/>
    <n v="26"/>
    <s v="ST"/>
    <n v="42498.64"/>
    <s v="USD"/>
    <n v="1634.56"/>
    <s v="ZPF1"/>
    <n v="889.9"/>
    <n v="23137.399999999998"/>
    <x v="0"/>
    <s v="Inland"/>
    <m/>
    <m/>
    <x v="0"/>
  </r>
  <r>
    <x v="2"/>
    <n v="194315"/>
    <s v="EQUIVIS ZS 68            208L   TOT   SG"/>
    <n v="15"/>
    <s v="ST"/>
    <n v="4605.25"/>
    <s v="USD"/>
    <n v="307.02"/>
    <s v="ZPF1"/>
    <n v="181.38"/>
    <n v="2720.7"/>
    <x v="0"/>
    <s v="Inland"/>
    <m/>
    <m/>
    <x v="0"/>
  </r>
  <r>
    <x v="2"/>
    <n v="194469"/>
    <s v="CARTER EP 220            208L   TOT   SG"/>
    <n v="45"/>
    <s v="ST"/>
    <n v="18891.13"/>
    <s v="USD"/>
    <n v="419.8"/>
    <s v="ZPF1"/>
    <n v="185.95"/>
    <n v="8367.75"/>
    <x v="0"/>
    <s v="Inland"/>
    <m/>
    <m/>
    <x v="0"/>
  </r>
  <r>
    <x v="2"/>
    <n v="194470"/>
    <s v="CARTER EP 320            208L   TOT   SG"/>
    <n v="14"/>
    <s v="ST"/>
    <n v="4669.67"/>
    <s v="USD"/>
    <n v="333.55"/>
    <s v="ZPF1"/>
    <n v="186.99"/>
    <n v="2617.86"/>
    <x v="0"/>
    <s v="Inland"/>
    <m/>
    <m/>
    <x v="0"/>
  </r>
  <r>
    <x v="2"/>
    <n v="194472"/>
    <s v="CARTER EP 68             208L   TOT   SG"/>
    <n v="15"/>
    <s v="ST"/>
    <n v="5368.9"/>
    <s v="USD"/>
    <n v="357.93"/>
    <s v="ZPF1"/>
    <n v="181.17"/>
    <n v="2717.5499999999997"/>
    <x v="0"/>
    <s v="Inland"/>
    <m/>
    <m/>
    <x v="0"/>
  </r>
  <r>
    <x v="2"/>
    <n v="194481"/>
    <s v="EQUIVIS ZS 32            208L   TOT   SG"/>
    <n v="20"/>
    <s v="ST"/>
    <n v="6274.71"/>
    <s v="USD"/>
    <n v="313.74"/>
    <s v="ZPF1"/>
    <n v="178.26"/>
    <n v="3565.2"/>
    <x v="0"/>
    <s v="Inland"/>
    <m/>
    <m/>
    <x v="0"/>
  </r>
  <r>
    <x v="2"/>
    <n v="194482"/>
    <s v="EQUIVIS ZS 46            208L   TOT   SG"/>
    <n v="32"/>
    <s v="ST"/>
    <n v="9349.3799999999992"/>
    <s v="USD"/>
    <n v="292.17"/>
    <s v="ZPF1"/>
    <n v="179.3"/>
    <n v="5737.6"/>
    <x v="0"/>
    <s v="Inland"/>
    <m/>
    <m/>
    <x v="0"/>
  </r>
  <r>
    <x v="2"/>
    <n v="194573"/>
    <s v="DYNATRANS DA 85W90       208L   TOT   SG"/>
    <n v="12"/>
    <s v="ST"/>
    <n v="7461.61"/>
    <s v="USD"/>
    <n v="621.79999999999995"/>
    <s v="ZPF1"/>
    <n v="186.37"/>
    <n v="2236.44"/>
    <x v="0"/>
    <s v="Inland"/>
    <m/>
    <m/>
    <x v="0"/>
  </r>
  <r>
    <x v="2"/>
    <n v="194693"/>
    <s v="PNEUMA 320               208L   TOT   SG"/>
    <n v="20"/>
    <s v="ST"/>
    <n v="7972.09"/>
    <s v="USD"/>
    <n v="398.6"/>
    <s v="ZPF1"/>
    <n v="187.3"/>
    <n v="3746"/>
    <x v="0"/>
    <s v="Inland"/>
    <m/>
    <m/>
    <x v="0"/>
  </r>
  <r>
    <x v="2"/>
    <n v="198911"/>
    <s v="CIRKAN RO 220            1000L  TOT   SG"/>
    <n v="32"/>
    <s v="ST"/>
    <n v="51494.39"/>
    <s v="USD"/>
    <n v="1609.2"/>
    <s v="ZPF1"/>
    <n v="893"/>
    <n v="28576"/>
    <x v="0"/>
    <s v="Inland"/>
    <m/>
    <m/>
    <x v="0"/>
  </r>
  <r>
    <x v="2"/>
    <n v="199035"/>
    <s v="EQUIVIS ZS 46            1000L  TOT   SG"/>
    <n v="122"/>
    <s v="ST"/>
    <n v="172210.33"/>
    <s v="USD"/>
    <n v="1411.56"/>
    <s v="ZPF1"/>
    <n v="859"/>
    <n v="104798"/>
    <x v="0"/>
    <s v="Inland"/>
    <m/>
    <m/>
    <x v="0"/>
  </r>
  <r>
    <x v="2"/>
    <n v="199146"/>
    <s v="CARTER EP 320            1000L  TOT   SG"/>
    <n v="11"/>
    <s v="ST"/>
    <n v="18791.41"/>
    <s v="USD"/>
    <n v="1708.31"/>
    <s v="ZPF1"/>
    <n v="902"/>
    <n v="9922"/>
    <x v="0"/>
    <s v="Inland"/>
    <m/>
    <m/>
    <x v="0"/>
  </r>
  <r>
    <x v="2"/>
    <n v="200738"/>
    <s v="EQUIVIS ZS 32            1000L  TOT   SG"/>
    <n v="13"/>
    <s v="ST"/>
    <n v="19474.18"/>
    <s v="USD"/>
    <n v="1498.01"/>
    <s v="ZPF1"/>
    <n v="852"/>
    <n v="11076"/>
    <x v="0"/>
    <s v="Inland"/>
    <m/>
    <m/>
    <x v="0"/>
  </r>
  <r>
    <x v="2"/>
    <n v="201336"/>
    <s v="TRANSTEC 5 80W90         1000L  TOT   SG"/>
    <n v="48"/>
    <s v="ST"/>
    <n v="80404.39"/>
    <s v="USD"/>
    <n v="1675.09"/>
    <s v="ZPF1"/>
    <n v="888.9"/>
    <n v="42667.199999999997"/>
    <x v="0"/>
    <s v="Inland"/>
    <m/>
    <m/>
    <x v="0"/>
  </r>
  <r>
    <x v="2"/>
    <n v="201338"/>
    <s v="TRANSTEC 5 80W90         208L   TOT   SG"/>
    <n v="108"/>
    <s v="ST"/>
    <n v="36019.160000000003"/>
    <s v="USD"/>
    <n v="333.51"/>
    <s v="ZPF1"/>
    <n v="185.12"/>
    <n v="19992.96"/>
    <x v="0"/>
    <s v="Inland"/>
    <m/>
    <m/>
    <x v="0"/>
  </r>
  <r>
    <x v="2"/>
    <n v="201361"/>
    <s v="TRANSTEC 5 85W140        1000L  TOT   SG"/>
    <n v="28"/>
    <s v="ST"/>
    <n v="49985.09"/>
    <s v="USD"/>
    <n v="1785.18"/>
    <s v="ZPF1"/>
    <n v="892"/>
    <n v="24976"/>
    <x v="0"/>
    <s v="Inland"/>
    <m/>
    <m/>
    <x v="0"/>
  </r>
  <r>
    <x v="2"/>
    <n v="204027"/>
    <s v="RUBIA WORKS 1000 15W40   FXTANK TOT   SG"/>
    <n v="99900"/>
    <s v="KG"/>
    <n v="173422.47"/>
    <s v="USD"/>
    <n v="1.74"/>
    <s v="ZPF1"/>
    <n v="1"/>
    <n v="99900"/>
    <x v="1"/>
    <s v="Inland"/>
    <m/>
    <m/>
    <x v="0"/>
  </r>
  <r>
    <x v="2"/>
    <n v="204673"/>
    <s v="RUBIA WORKS 1000 15W40   1000L  TOT   SG"/>
    <n v="443"/>
    <s v="ST"/>
    <n v="703129.71"/>
    <s v="USD"/>
    <n v="1587.2"/>
    <s v="ZPF1"/>
    <n v="881"/>
    <n v="390283"/>
    <x v="0"/>
    <s v="Inland"/>
    <m/>
    <m/>
    <x v="0"/>
  </r>
  <r>
    <x v="2"/>
    <n v="205531"/>
    <s v="DYNATRANS GEA 680        1000L  TOT   SG"/>
    <n v="15"/>
    <s v="ST"/>
    <n v="81102.02"/>
    <s v="USD"/>
    <n v="5406.8"/>
    <s v="ZPF1"/>
    <n v="855.5"/>
    <n v="12832.5"/>
    <x v="0"/>
    <s v="Inland"/>
    <m/>
    <m/>
    <x v="0"/>
  </r>
  <r>
    <x v="2"/>
    <n v="210755"/>
    <s v="PNEUMA 150               208L   TOT   SG"/>
    <n v="56"/>
    <s v="ST"/>
    <n v="18977.2"/>
    <s v="USD"/>
    <n v="338.88"/>
    <s v="ZPF1"/>
    <n v="184.58"/>
    <n v="10336.480000000001"/>
    <x v="0"/>
    <s v="Inland"/>
    <m/>
    <m/>
    <x v="0"/>
  </r>
  <r>
    <x v="2"/>
    <n v="220596"/>
    <s v="RUBIA WORKS 4000 15W40   1000L  TOT  3SG"/>
    <n v="37"/>
    <s v="ST"/>
    <n v="60913.89"/>
    <s v="USD"/>
    <n v="1646.32"/>
    <s v="ZPF1"/>
    <n v="875.7"/>
    <n v="32400.9"/>
    <x v="0"/>
    <s v="Inland"/>
    <m/>
    <m/>
    <x v="0"/>
  </r>
  <r>
    <x v="2"/>
    <n v="222052"/>
    <s v="MULTIS COMPLEX MHD 220   180K   TOT   AE"/>
    <n v="5"/>
    <s v="ST"/>
    <n v="2979"/>
    <s v="USD"/>
    <n v="595.79999999999995"/>
    <s v="ZPF1"/>
    <n v="180"/>
    <n v="900"/>
    <x v="0"/>
    <s v="Inland"/>
    <m/>
    <m/>
    <x v="0"/>
  </r>
  <r>
    <x v="2"/>
    <n v="223499"/>
    <s v="DYNATRANS ACX 10W30      1000L  TOT   SG"/>
    <n v="154"/>
    <s v="ST"/>
    <n v="333148.40999999997"/>
    <s v="USD"/>
    <n v="2163.3000000000002"/>
    <s v="ZPF1"/>
    <n v="872.2"/>
    <n v="134318.80000000002"/>
    <x v="0"/>
    <s v="Inland"/>
    <m/>
    <m/>
    <x v="0"/>
  </r>
  <r>
    <x v="2"/>
    <n v="223660"/>
    <s v="EQUIVIS AF 46            1000L  TOT   SG"/>
    <n v="18"/>
    <s v="ST"/>
    <n v="34328.199999999997"/>
    <s v="USD"/>
    <n v="1907.12"/>
    <s v="ZPF1"/>
    <n v="860.3"/>
    <n v="15485.4"/>
    <x v="0"/>
    <s v="Inland"/>
    <m/>
    <m/>
    <x v="0"/>
  </r>
  <r>
    <x v="2"/>
    <n v="223770"/>
    <s v="DYNATRANS ACX 10W        1000L  TOT  1SG"/>
    <n v="100"/>
    <s v="ST"/>
    <n v="156056.04"/>
    <s v="USD"/>
    <n v="1560.56"/>
    <s v="ZPF1"/>
    <n v="866.6"/>
    <n v="86660"/>
    <x v="0"/>
    <s v="Inland"/>
    <m/>
    <m/>
    <x v="0"/>
  </r>
  <r>
    <x v="2"/>
    <n v="223772"/>
    <s v="DYNATRANS ACX 10W        FXTANK TOT   SG"/>
    <n v="99520"/>
    <s v="KG"/>
    <n v="162957.76999999999"/>
    <s v="USD"/>
    <n v="1.64"/>
    <s v="ZPF1"/>
    <n v="1"/>
    <n v="99520"/>
    <x v="1"/>
    <s v="Inland"/>
    <m/>
    <m/>
    <x v="0"/>
  </r>
  <r>
    <x v="2"/>
    <n v="223776"/>
    <s v="DYNATRANS ACX 30         1000L  TOT  1SG"/>
    <n v="25"/>
    <s v="ST"/>
    <n v="40745.699999999997"/>
    <s v="USD"/>
    <n v="1629.83"/>
    <s v="ZPF1"/>
    <n v="884"/>
    <n v="22100"/>
    <x v="0"/>
    <s v="Inland"/>
    <m/>
    <m/>
    <x v="0"/>
  </r>
  <r>
    <x v="2"/>
    <n v="223778"/>
    <s v="DYNATRANS ACX 30         FXTANK TOT   SG"/>
    <n v="39970"/>
    <s v="KG"/>
    <n v="66909.67"/>
    <s v="USD"/>
    <n v="1.67"/>
    <s v="ZPF1"/>
    <n v="1"/>
    <n v="39970"/>
    <x v="1"/>
    <s v="Inland"/>
    <m/>
    <m/>
    <x v="0"/>
  </r>
  <r>
    <x v="2"/>
    <n v="223782"/>
    <s v="DYNATRANS ACX 50         1000L  TOT  1SG"/>
    <n v="80"/>
    <s v="ST"/>
    <n v="137196.98000000001"/>
    <s v="USD"/>
    <n v="1714.96"/>
    <s v="ZPF1"/>
    <n v="896.2"/>
    <n v="71696"/>
    <x v="0"/>
    <s v="Inland"/>
    <m/>
    <m/>
    <x v="0"/>
  </r>
  <r>
    <x v="2"/>
    <n v="223989"/>
    <s v="CARTER SH 680            208L   TOT   SG"/>
    <n v="9"/>
    <s v="ST"/>
    <n v="10783.28"/>
    <s v="USD"/>
    <n v="1198.1400000000001"/>
    <s v="ZPF1"/>
    <n v="180"/>
    <n v="1620"/>
    <x v="0"/>
    <s v="Inland"/>
    <m/>
    <m/>
    <x v="0"/>
  </r>
  <r>
    <x v="2"/>
    <n v="224159"/>
    <s v="CARTER SH 220            208L   TOT   SG"/>
    <n v="38"/>
    <s v="ST"/>
    <n v="38451.15"/>
    <s v="USD"/>
    <n v="1011.87"/>
    <s v="ZPF1"/>
    <n v="178.76"/>
    <n v="6792.8799999999992"/>
    <x v="0"/>
    <s v="Inland"/>
    <m/>
    <m/>
    <x v="0"/>
  </r>
  <r>
    <x v="2"/>
    <n v="224182"/>
    <s v="CARTER SH 320            208L   TOT   SG"/>
    <n v="20"/>
    <s v="ST"/>
    <n v="20244.240000000002"/>
    <s v="USD"/>
    <n v="1012.21"/>
    <s v="ZPF1"/>
    <n v="179.3"/>
    <n v="3586"/>
    <x v="0"/>
    <s v="Inland"/>
    <m/>
    <m/>
    <x v="0"/>
  </r>
  <r>
    <x v="2"/>
    <n v="225403"/>
    <s v="CARTER SH 320            1000L  TOT   SG"/>
    <n v="13"/>
    <s v="ST"/>
    <n v="71484.070000000007"/>
    <s v="USD"/>
    <n v="5498.77"/>
    <s v="ZPF1"/>
    <n v="862"/>
    <n v="11206"/>
    <x v="0"/>
    <s v="Inland"/>
    <m/>
    <m/>
    <x v="0"/>
  </r>
  <r>
    <x v="2"/>
    <n v="226234"/>
    <s v="ADBLUE (INCO)            1000L  TOT   SG"/>
    <n v="168"/>
    <s v="ST"/>
    <n v="107019.26"/>
    <s v="USD"/>
    <n v="637.02"/>
    <s v="ZPF1"/>
    <n v="1090"/>
    <n v="183120"/>
    <x v="0"/>
    <s v="Inland"/>
    <m/>
    <m/>
    <x v="0"/>
  </r>
  <r>
    <x v="2"/>
    <n v="226427"/>
    <s v="DYNATRANS MPX            1000L  TOT   SG"/>
    <n v="2"/>
    <s v="ST"/>
    <n v="3917.04"/>
    <s v="USD"/>
    <n v="1958.52"/>
    <s v="ZPF1"/>
    <n v="873.1"/>
    <n v="1746.2"/>
    <x v="0"/>
    <s v="Inland"/>
    <m/>
    <m/>
    <x v="0"/>
  </r>
  <r>
    <x v="2"/>
    <n v="226428"/>
    <s v="DYNATRANS MPX            208L   TOT   SG"/>
    <n v="4"/>
    <s v="ST"/>
    <n v="1448.09"/>
    <s v="USD"/>
    <n v="362.02"/>
    <s v="ZPF1"/>
    <n v="181.6"/>
    <n v="726.4"/>
    <x v="0"/>
    <s v="Inland"/>
    <m/>
    <m/>
    <x v="0"/>
  </r>
  <r>
    <x v="2"/>
    <n v="227155"/>
    <s v="RUBIA WORKS 4000 FE10W30 1000L  TOT   SG"/>
    <n v="9"/>
    <s v="ST"/>
    <n v="17257.150000000001"/>
    <s v="USD"/>
    <n v="1917.46"/>
    <s v="ZPF1"/>
    <n v="869.4"/>
    <n v="7824.5999999999995"/>
    <x v="0"/>
    <s v="Inland"/>
    <m/>
    <m/>
    <x v="0"/>
  </r>
  <r>
    <x v="2"/>
    <n v="227502"/>
    <s v="TRAX. DUAL 9 FE 75W90    208L   TOT   SG"/>
    <n v="12"/>
    <s v="ST"/>
    <n v="12960.56"/>
    <s v="USD"/>
    <n v="1080.05"/>
    <s v="ZPF1"/>
    <n v="180.65"/>
    <n v="2167.8000000000002"/>
    <x v="0"/>
    <s v="Inland"/>
    <m/>
    <m/>
    <x v="0"/>
  </r>
  <r>
    <x v="2"/>
    <n v="227737"/>
    <s v="MULTIS HP 2 MOLY EXTRA   180K   TOT   AE"/>
    <n v="196"/>
    <s v="ST"/>
    <n v="148654.01999999999"/>
    <s v="USD"/>
    <n v="758.44"/>
    <s v="ZPF1"/>
    <n v="180"/>
    <n v="35280"/>
    <x v="0"/>
    <s v="Inland"/>
    <m/>
    <m/>
    <x v="0"/>
  </r>
  <r>
    <x v="2"/>
    <n v="229194"/>
    <s v="CARTER SH 150            208L   TOT   SG"/>
    <n v="20"/>
    <s v="ST"/>
    <n v="23226.04"/>
    <s v="USD"/>
    <n v="1161.3"/>
    <s v="ZPF1"/>
    <n v="177.42"/>
    <n v="3548.3999999999996"/>
    <x v="0"/>
    <s v="Inland"/>
    <m/>
    <m/>
    <x v="0"/>
  </r>
  <r>
    <x v="2"/>
    <n v="229689"/>
    <s v="DACNIS SH 32             208L   TOT   SG"/>
    <n v="72"/>
    <s v="ST"/>
    <n v="52330.14"/>
    <s v="USD"/>
    <n v="726.81"/>
    <s v="ZPF1"/>
    <n v="188.95"/>
    <n v="13604.4"/>
    <x v="0"/>
    <s v="Inland"/>
    <m/>
    <m/>
    <x v="0"/>
  </r>
  <r>
    <x v="2"/>
    <n v="229701"/>
    <s v="DACNIS SH 68             20LJ   TOT   SG"/>
    <n v="10"/>
    <s v="ST"/>
    <n v="792.41"/>
    <s v="USD"/>
    <n v="79.239999999999995"/>
    <s v="ZPF1"/>
    <n v="16.899999999999999"/>
    <n v="169"/>
    <x v="0"/>
    <s v="Inland"/>
    <m/>
    <m/>
    <x v="0"/>
  </r>
  <r>
    <x v="2"/>
    <n v="230874"/>
    <s v="PNEUMA 150               1000L  TOT   SG"/>
    <n v="7"/>
    <s v="ST"/>
    <n v="12493.8"/>
    <s v="USD"/>
    <n v="1784.83"/>
    <s v="ZPF1"/>
    <n v="935.4"/>
    <n v="6547.8"/>
    <x v="0"/>
    <s v="Inland"/>
    <m/>
    <m/>
    <x v="0"/>
  </r>
  <r>
    <x v="2"/>
    <n v="233006"/>
    <s v="PNEUMA 220               1000L  TOT   SG"/>
    <n v="17"/>
    <s v="ST"/>
    <n v="29700.720000000001"/>
    <s v="USD"/>
    <n v="1747.1"/>
    <s v="ZPF1"/>
    <n v="894.8"/>
    <n v="15211.599999999999"/>
    <x v="0"/>
    <s v="Inland"/>
    <m/>
    <m/>
    <x v="0"/>
  </r>
  <r>
    <x v="3"/>
    <n v="172823"/>
    <s v="AURELIA TI 4040          FXTANK MAR   SG"/>
    <n v="459760"/>
    <s v="KG"/>
    <n v="1093829.77"/>
    <s v="USD"/>
    <n v="2.38"/>
    <s v="ZPF1"/>
    <n v="1"/>
    <n v="459760"/>
    <x v="1"/>
    <s v="Inland"/>
    <m/>
    <m/>
    <x v="0"/>
  </r>
  <r>
    <x v="3"/>
    <n v="220599"/>
    <s v="RUBIA WORKS 4000 15W40   FXTANK TOT  3SG"/>
    <n v="159940"/>
    <s v="KG"/>
    <n v="294908.78999999998"/>
    <s v="USD"/>
    <n v="1.84"/>
    <s v="ZPF1"/>
    <n v="1"/>
    <n v="159940"/>
    <x v="1"/>
    <s v="Inland"/>
    <m/>
    <m/>
    <x v="0"/>
  </r>
  <r>
    <x v="3"/>
    <n v="223778"/>
    <s v="DYNATRANS ACX 30         FXTANK TOT   SG"/>
    <n v="219870"/>
    <s v="KG"/>
    <n v="385171.78"/>
    <s v="USD"/>
    <n v="1.75"/>
    <s v="ZPF1"/>
    <n v="1"/>
    <n v="219870"/>
    <x v="1"/>
    <s v="Inland"/>
    <m/>
    <m/>
    <x v="0"/>
  </r>
  <r>
    <x v="4"/>
    <n v="159069"/>
    <s v="DISOLA M 4015            205L   MAR   SG"/>
    <n v="3"/>
    <s v="ST"/>
    <n v="918.66"/>
    <s v="USD"/>
    <n v="306.22000000000003"/>
    <s v="ZPF1"/>
    <n v="182.86"/>
    <n v="548.58000000000004"/>
    <x v="0"/>
    <s v="Inland"/>
    <m/>
    <m/>
    <x v="0"/>
  </r>
  <r>
    <x v="4"/>
    <n v="159450"/>
    <s v="TRACTORELF ST3 20W30     18LP   ELF   SG"/>
    <n v="3"/>
    <s v="ST"/>
    <n v="96.88"/>
    <s v="USD"/>
    <n v="32.29"/>
    <s v="ZPF1"/>
    <n v="15.75"/>
    <n v="47.25"/>
    <x v="0"/>
    <s v="Inland"/>
    <m/>
    <m/>
    <x v="0"/>
  </r>
  <r>
    <x v="4"/>
    <n v="159457"/>
    <s v="AZOLLA ZS 32             20LJ   TOT   SG"/>
    <n v="221"/>
    <s v="ST"/>
    <n v="5640.05"/>
    <s v="USD"/>
    <n v="25.52"/>
    <s v="ZPF1"/>
    <n v="16.940000000000001"/>
    <n v="3743.7400000000002"/>
    <x v="0"/>
    <s v="Inland"/>
    <m/>
    <m/>
    <x v="0"/>
  </r>
  <r>
    <x v="4"/>
    <n v="159458"/>
    <s v="AZOLLA ZS 46             20LJ   TOT   SG"/>
    <n v="1685"/>
    <s v="ST"/>
    <n v="40912.410000000003"/>
    <s v="USD"/>
    <n v="24.28"/>
    <s v="ZPF1"/>
    <n v="17.14"/>
    <n v="28880.9"/>
    <x v="0"/>
    <s v="Inland"/>
    <m/>
    <m/>
    <x v="0"/>
  </r>
  <r>
    <x v="4"/>
    <n v="159459"/>
    <s v="AZOLLA ZS 68             20LJ   TOT   SG"/>
    <n v="628"/>
    <s v="ST"/>
    <n v="15559.03"/>
    <s v="USD"/>
    <n v="24.78"/>
    <s v="ZPF1"/>
    <n v="17.34"/>
    <n v="10889.52"/>
    <x v="0"/>
    <s v="Inland"/>
    <m/>
    <m/>
    <x v="0"/>
  </r>
  <r>
    <x v="4"/>
    <n v="159460"/>
    <s v="CARTER EP 150            20LJ   TOT   SG"/>
    <n v="436"/>
    <s v="ST"/>
    <n v="14292.83"/>
    <s v="USD"/>
    <n v="32.78"/>
    <s v="ZPF1"/>
    <n v="17.899999999999999"/>
    <n v="7804.4"/>
    <x v="0"/>
    <s v="Inland"/>
    <m/>
    <m/>
    <x v="0"/>
  </r>
  <r>
    <x v="4"/>
    <n v="159463"/>
    <s v="EQUIVIS ZS 46            20LJ   TOT   SG"/>
    <n v="56"/>
    <s v="ST"/>
    <n v="1565.89"/>
    <s v="USD"/>
    <n v="27.96"/>
    <s v="ZPF1"/>
    <n v="17.66"/>
    <n v="988.96"/>
    <x v="0"/>
    <s v="Inland"/>
    <m/>
    <m/>
    <x v="0"/>
  </r>
  <r>
    <x v="4"/>
    <n v="159464"/>
    <s v="EQUIVIS ZS 68            20LJ   TOT   SG"/>
    <n v="10"/>
    <s v="ST"/>
    <n v="282.77"/>
    <s v="USD"/>
    <n v="28.28"/>
    <s v="ZPF1"/>
    <n v="17.38"/>
    <n v="173.79999999999998"/>
    <x v="0"/>
    <s v="Inland"/>
    <m/>
    <m/>
    <x v="0"/>
  </r>
  <r>
    <x v="4"/>
    <n v="159468"/>
    <s v="MULTAGRI SUPER 15W40     20LJ   TOT   SG"/>
    <n v="199"/>
    <s v="ST"/>
    <n v="7485.23"/>
    <s v="USD"/>
    <n v="37.61"/>
    <s v="ZPF1"/>
    <n v="17.600000000000001"/>
    <n v="3502.4"/>
    <x v="0"/>
    <s v="Inland"/>
    <m/>
    <m/>
    <x v="0"/>
  </r>
  <r>
    <x v="4"/>
    <n v="159626"/>
    <s v="AZOLLA ZS 68             1000L  TOT   SG"/>
    <n v="91"/>
    <s v="ST"/>
    <n v="100263.94"/>
    <s v="USD"/>
    <n v="1101.8"/>
    <s v="ZPF1"/>
    <n v="867"/>
    <n v="78897"/>
    <x v="0"/>
    <s v="Inland"/>
    <m/>
    <m/>
    <x v="0"/>
  </r>
  <r>
    <x v="4"/>
    <n v="159807"/>
    <s v="ELFOLNA DS 68            18LP   ELF   SG"/>
    <n v="117"/>
    <s v="ST"/>
    <n v="2532.11"/>
    <s v="USD"/>
    <n v="21.64"/>
    <s v="ZPF1"/>
    <n v="15.606"/>
    <n v="1825.902"/>
    <x v="0"/>
    <s v="Inland"/>
    <m/>
    <m/>
    <x v="0"/>
  </r>
  <r>
    <x v="4"/>
    <n v="159827"/>
    <s v="GEARELF 5 80W90          18LP   ELF   SG"/>
    <n v="257"/>
    <s v="ST"/>
    <n v="7115.85"/>
    <s v="USD"/>
    <n v="27.69"/>
    <s v="ZPF1"/>
    <n v="15.68"/>
    <n v="4029.7599999999998"/>
    <x v="0"/>
    <s v="Inland"/>
    <m/>
    <m/>
    <x v="0"/>
  </r>
  <r>
    <x v="4"/>
    <n v="159835"/>
    <s v="GEARELF 4 SAE 140        18LP   ELF   SG"/>
    <n v="27"/>
    <s v="ST"/>
    <n v="827.19"/>
    <s v="USD"/>
    <n v="30.64"/>
    <s v="ZPF1"/>
    <n v="15.97"/>
    <n v="431.19"/>
    <x v="0"/>
    <s v="Inland"/>
    <m/>
    <m/>
    <x v="0"/>
  </r>
  <r>
    <x v="4"/>
    <n v="159871"/>
    <s v="ELFOLNA DS 46            20LJ   ELF   SG"/>
    <n v="15"/>
    <s v="ST"/>
    <n v="371.09"/>
    <s v="USD"/>
    <n v="24.74"/>
    <s v="ZPF1"/>
    <n v="17.34"/>
    <n v="260.10000000000002"/>
    <x v="0"/>
    <s v="Inland"/>
    <m/>
    <m/>
    <x v="0"/>
  </r>
  <r>
    <x v="4"/>
    <n v="159890"/>
    <s v="RUBIA CF 2 40            20LJ   TOT   SG"/>
    <n v="105"/>
    <s v="ST"/>
    <n v="3872.91"/>
    <s v="USD"/>
    <n v="36.880000000000003"/>
    <s v="ZPF1"/>
    <n v="17.62"/>
    <n v="1850.1000000000001"/>
    <x v="0"/>
    <s v="Inland"/>
    <m/>
    <m/>
    <x v="0"/>
  </r>
  <r>
    <x v="4"/>
    <n v="159895"/>
    <s v="TRACTORELF ST3 15W40     20LJ   ELF   SG"/>
    <n v="16"/>
    <s v="ST"/>
    <n v="540.22"/>
    <s v="USD"/>
    <n v="33.76"/>
    <s v="ZPF1"/>
    <n v="17.5"/>
    <n v="280"/>
    <x v="0"/>
    <s v="Inland"/>
    <m/>
    <m/>
    <x v="0"/>
  </r>
  <r>
    <x v="4"/>
    <n v="159903"/>
    <s v="GEARELF 5 80W90          20LJ   ELF   SG"/>
    <n v="6"/>
    <s v="ST"/>
    <n v="189.96"/>
    <s v="USD"/>
    <n v="31.66"/>
    <s v="ZPF1"/>
    <n v="17.420000000000002"/>
    <n v="104.52000000000001"/>
    <x v="0"/>
    <s v="Inland"/>
    <m/>
    <m/>
    <x v="0"/>
  </r>
  <r>
    <x v="4"/>
    <n v="159904"/>
    <s v="GEARELF 5 85W140         20LJ   ELF   SG"/>
    <n v="5"/>
    <s v="ST"/>
    <n v="163.49"/>
    <s v="USD"/>
    <n v="32.700000000000003"/>
    <s v="ZPF1"/>
    <n v="17.84"/>
    <n v="89.2"/>
    <x v="0"/>
    <s v="Inland"/>
    <m/>
    <m/>
    <x v="0"/>
  </r>
  <r>
    <x v="4"/>
    <n v="160719"/>
    <s v="DYNATRANS DA 85W90       20LJ   TOT   SG"/>
    <n v="163"/>
    <s v="ST"/>
    <n v="9540.24"/>
    <s v="USD"/>
    <n v="58.53"/>
    <s v="ZPF1"/>
    <n v="17.940000000000001"/>
    <n v="2924.2200000000003"/>
    <x v="0"/>
    <s v="Inland"/>
    <m/>
    <m/>
    <x v="0"/>
  </r>
  <r>
    <x v="4"/>
    <n v="163860"/>
    <s v="RUBIA TIR 7400 15W40     1000L  TOT   SG"/>
    <n v="27"/>
    <s v="ST"/>
    <n v="35425.61"/>
    <s v="USD"/>
    <n v="1312.06"/>
    <s v="ZPF1"/>
    <n v="869"/>
    <n v="23463"/>
    <x v="0"/>
    <s v="Inland"/>
    <m/>
    <m/>
    <x v="0"/>
  </r>
  <r>
    <x v="4"/>
    <n v="163861"/>
    <s v="RUBIA TIR 7400 15W40     18LP   TOT   SG"/>
    <n v="123"/>
    <s v="ST"/>
    <n v="3133.57"/>
    <s v="USD"/>
    <n v="25.48"/>
    <s v="ZPF1"/>
    <n v="15.641999999999999"/>
    <n v="1923.9659999999999"/>
    <x v="0"/>
    <s v="Inland"/>
    <m/>
    <m/>
    <x v="0"/>
  </r>
  <r>
    <x v="4"/>
    <n v="163863"/>
    <s v="RUBIA TIR 7400 15W40     20LJ   TOT   SG"/>
    <n v="216"/>
    <s v="ST"/>
    <n v="6253.62"/>
    <s v="USD"/>
    <n v="28.95"/>
    <s v="ZPF1"/>
    <n v="17.38"/>
    <n v="3754.08"/>
    <x v="0"/>
    <s v="Inland"/>
    <m/>
    <m/>
    <x v="0"/>
  </r>
  <r>
    <x v="4"/>
    <n v="166153"/>
    <s v="AZOLLA ZS 46             1000L  TOT   SG"/>
    <n v="6"/>
    <s v="ST"/>
    <n v="6732.96"/>
    <s v="USD"/>
    <n v="1122.1600000000001"/>
    <s v="ZPF1"/>
    <n v="869.75"/>
    <n v="5218.5"/>
    <x v="0"/>
    <s v="Inland"/>
    <m/>
    <m/>
    <x v="0"/>
  </r>
  <r>
    <x v="4"/>
    <n v="169325"/>
    <s v="CARTER EP 320            20LJ   TOT   SG"/>
    <n v="34"/>
    <s v="ST"/>
    <n v="1098.42"/>
    <s v="USD"/>
    <n v="32.31"/>
    <s v="ZPF1"/>
    <n v="18.04"/>
    <n v="613.36"/>
    <x v="0"/>
    <s v="Inland"/>
    <m/>
    <m/>
    <x v="0"/>
  </r>
  <r>
    <x v="4"/>
    <n v="174678"/>
    <s v="CARTER EP 150            1000L  TOT   SG"/>
    <n v="5"/>
    <s v="ST"/>
    <n v="6896.32"/>
    <s v="USD"/>
    <n v="1379.26"/>
    <s v="ZPF1"/>
    <n v="889.9"/>
    <n v="4449.5"/>
    <x v="0"/>
    <s v="Inland"/>
    <m/>
    <m/>
    <x v="0"/>
  </r>
  <r>
    <x v="4"/>
    <n v="187254"/>
    <s v="RUBIA FLEET HD 500 20W50 18LP   TOT   SG"/>
    <n v="180"/>
    <s v="ST"/>
    <n v="5089.25"/>
    <s v="USD"/>
    <n v="28.27"/>
    <s v="ZPF1"/>
    <n v="15.88"/>
    <n v="2858.4"/>
    <x v="0"/>
    <s v="Inland"/>
    <m/>
    <m/>
    <x v="0"/>
  </r>
  <r>
    <x v="4"/>
    <n v="187660"/>
    <s v="QUARTZ 7000 SN 10W40     20LJ   TOT   SG"/>
    <n v="152"/>
    <s v="ST"/>
    <n v="4811.2700000000004"/>
    <s v="USD"/>
    <n v="31.65"/>
    <s v="ZPF1"/>
    <n v="17.32"/>
    <n v="2632.64"/>
    <x v="0"/>
    <s v="Inland"/>
    <m/>
    <m/>
    <x v="0"/>
  </r>
  <r>
    <x v="4"/>
    <n v="187899"/>
    <s v="STO 1:0 AXLE OIL 85W140  208L   SCA   SG"/>
    <n v="80"/>
    <s v="ST"/>
    <n v="28939.47"/>
    <s v="USD"/>
    <n v="361.74"/>
    <s v="ZPF1"/>
    <n v="187.62"/>
    <n v="15009.6"/>
    <x v="0"/>
    <s v="Inland"/>
    <m/>
    <m/>
    <x v="0"/>
  </r>
  <r>
    <x v="4"/>
    <n v="188142"/>
    <s v="LDF3 ENGINE OIL 10W40    18LP   SCA   SG"/>
    <n v="3"/>
    <s v="ST"/>
    <n v="124.28"/>
    <s v="USD"/>
    <n v="41.43"/>
    <s v="ZPF1"/>
    <n v="15.57"/>
    <n v="46.71"/>
    <x v="0"/>
    <s v="Inland"/>
    <m/>
    <m/>
    <x v="0"/>
  </r>
  <r>
    <x v="4"/>
    <n v="189115"/>
    <s v="MOTO 4 20W40             24B1LM ELF  1SG"/>
    <n v="1063"/>
    <s v="ST"/>
    <n v="44592.34"/>
    <s v="USD"/>
    <n v="41.95"/>
    <s v="ZPF1"/>
    <n v="21.24"/>
    <n v="22578.12"/>
    <x v="0"/>
    <s v="Inland"/>
    <m/>
    <m/>
    <x v="0"/>
  </r>
  <r>
    <x v="4"/>
    <n v="189493"/>
    <s v="MOTO 4 PRO 20W50         24B08LMELF  1SG"/>
    <n v="1558"/>
    <s v="ST"/>
    <n v="58816.02"/>
    <s v="USD"/>
    <n v="37.75"/>
    <s v="ZPF1"/>
    <n v="16.55"/>
    <n v="25784.9"/>
    <x v="0"/>
    <s v="Inland"/>
    <m/>
    <m/>
    <x v="0"/>
  </r>
  <r>
    <x v="4"/>
    <n v="194313"/>
    <s v="AZOLLA ZS 68             208L   TOT   SG"/>
    <n v="1313"/>
    <s v="ST"/>
    <n v="292383.33"/>
    <s v="USD"/>
    <n v="222.68"/>
    <s v="ZPF1"/>
    <n v="182"/>
    <n v="238966"/>
    <x v="0"/>
    <s v="Inland"/>
    <m/>
    <m/>
    <x v="0"/>
  </r>
  <r>
    <x v="4"/>
    <n v="194314"/>
    <s v="CARTER EP 460            208L   TOT   SG"/>
    <n v="103"/>
    <s v="ST"/>
    <n v="33424.870000000003"/>
    <s v="USD"/>
    <n v="324.51"/>
    <s v="ZPF1"/>
    <n v="187.82"/>
    <n v="19345.46"/>
    <x v="0"/>
    <s v="Inland"/>
    <m/>
    <m/>
    <x v="0"/>
  </r>
  <r>
    <x v="4"/>
    <n v="194315"/>
    <s v="EQUIVIS ZS 68            208L   TOT   SG"/>
    <n v="237"/>
    <s v="ST"/>
    <n v="59582.64"/>
    <s v="USD"/>
    <n v="251.4"/>
    <s v="ZPF1"/>
    <n v="181.38"/>
    <n v="42987.06"/>
    <x v="0"/>
    <s v="Inland"/>
    <m/>
    <m/>
    <x v="0"/>
  </r>
  <r>
    <x v="4"/>
    <n v="194317"/>
    <s v="AZOLLA ZS 46             208L   TOT   SG"/>
    <n v="473"/>
    <s v="ST"/>
    <n v="102257.56"/>
    <s v="USD"/>
    <n v="216.19"/>
    <s v="ZPF1"/>
    <n v="179.92"/>
    <n v="85102.159999999989"/>
    <x v="0"/>
    <s v="Inland"/>
    <m/>
    <m/>
    <x v="0"/>
  </r>
  <r>
    <x v="4"/>
    <n v="194460"/>
    <s v="AZOLLA AF 46             208L   TOT   SG"/>
    <n v="14"/>
    <s v="ST"/>
    <n v="3735.43"/>
    <s v="USD"/>
    <n v="266.82"/>
    <s v="ZPF1"/>
    <n v="181.38"/>
    <n v="2539.3199999999997"/>
    <x v="0"/>
    <s v="Inland"/>
    <m/>
    <m/>
    <x v="0"/>
  </r>
  <r>
    <x v="4"/>
    <n v="194461"/>
    <s v="AZOLLA AF 68             208L   TOT   SG"/>
    <n v="28"/>
    <s v="ST"/>
    <n v="8344"/>
    <s v="USD"/>
    <n v="298"/>
    <s v="ZPF1"/>
    <n v="182"/>
    <n v="5096"/>
    <x v="0"/>
    <s v="Inland"/>
    <m/>
    <m/>
    <x v="0"/>
  </r>
  <r>
    <x v="4"/>
    <n v="194463"/>
    <s v="AZOLLA ZS 100            208L   TOT   SG"/>
    <n v="46"/>
    <s v="ST"/>
    <n v="11571.74"/>
    <s v="USD"/>
    <n v="251.56"/>
    <s v="ZPF1"/>
    <n v="182.83"/>
    <n v="8410.18"/>
    <x v="0"/>
    <s v="Inland"/>
    <m/>
    <m/>
    <x v="0"/>
  </r>
  <r>
    <x v="4"/>
    <n v="194464"/>
    <s v="AZOLLA ZS 150            208L   TOT   SG"/>
    <n v="7"/>
    <s v="ST"/>
    <n v="2064.4299999999998"/>
    <s v="USD"/>
    <n v="294.92"/>
    <s v="ZPF1"/>
    <n v="183.04"/>
    <n v="1281.28"/>
    <x v="0"/>
    <s v="Inland"/>
    <m/>
    <m/>
    <x v="0"/>
  </r>
  <r>
    <x v="4"/>
    <n v="194465"/>
    <s v="AZOLLA ZS 22             208L   TOT   SG"/>
    <n v="4"/>
    <s v="ST"/>
    <n v="1063.1199999999999"/>
    <s v="USD"/>
    <n v="265.77999999999997"/>
    <s v="ZPF1"/>
    <n v="177.42"/>
    <n v="709.68"/>
    <x v="0"/>
    <s v="Inland"/>
    <m/>
    <m/>
    <x v="0"/>
  </r>
  <r>
    <x v="4"/>
    <n v="194466"/>
    <s v="AZOLLA ZS 32             208L   TOT   SG"/>
    <n v="60"/>
    <s v="ST"/>
    <n v="13829.67"/>
    <s v="USD"/>
    <n v="230.49"/>
    <s v="ZPF1"/>
    <n v="178.67"/>
    <n v="10720.199999999999"/>
    <x v="0"/>
    <s v="Inland"/>
    <m/>
    <m/>
    <x v="0"/>
  </r>
  <r>
    <x v="4"/>
    <n v="194467"/>
    <s v="CARTER EP 100            208L   TOT   SG"/>
    <n v="14"/>
    <s v="ST"/>
    <n v="4070.99"/>
    <s v="USD"/>
    <n v="290.79000000000002"/>
    <s v="ZPF1"/>
    <n v="182"/>
    <n v="2548"/>
    <x v="0"/>
    <s v="Inland"/>
    <m/>
    <m/>
    <x v="0"/>
  </r>
  <r>
    <x v="4"/>
    <n v="194468"/>
    <s v="CARTER EP 150            208L   TOT   SG"/>
    <n v="54"/>
    <s v="ST"/>
    <n v="15279.46"/>
    <s v="USD"/>
    <n v="282.95"/>
    <s v="ZPF1"/>
    <n v="184.08"/>
    <n v="9940.3200000000015"/>
    <x v="0"/>
    <s v="Inland"/>
    <m/>
    <m/>
    <x v="0"/>
  </r>
  <r>
    <x v="4"/>
    <n v="194469"/>
    <s v="CARTER EP 220            208L   TOT   SG"/>
    <n v="35"/>
    <s v="ST"/>
    <n v="9910.09"/>
    <s v="USD"/>
    <n v="283.14999999999998"/>
    <s v="ZPF1"/>
    <n v="185.95"/>
    <n v="6508.25"/>
    <x v="0"/>
    <s v="Inland"/>
    <m/>
    <m/>
    <x v="0"/>
  </r>
  <r>
    <x v="4"/>
    <n v="194470"/>
    <s v="CARTER EP 320            208L   TOT   SG"/>
    <n v="360"/>
    <s v="ST"/>
    <n v="104497.67"/>
    <s v="USD"/>
    <n v="290.27"/>
    <s v="ZPF1"/>
    <n v="186.99"/>
    <n v="67316.400000000009"/>
    <x v="0"/>
    <s v="Inland"/>
    <m/>
    <m/>
    <x v="0"/>
  </r>
  <r>
    <x v="4"/>
    <n v="194471"/>
    <s v="CARTER EP 680            208L   TOT   SG"/>
    <n v="13"/>
    <s v="ST"/>
    <n v="4466.5200000000004"/>
    <s v="USD"/>
    <n v="343.58"/>
    <s v="ZPF1"/>
    <n v="188.03"/>
    <n v="2444.39"/>
    <x v="0"/>
    <s v="Inland"/>
    <m/>
    <m/>
    <x v="0"/>
  </r>
  <r>
    <x v="4"/>
    <n v="194472"/>
    <s v="CARTER EP 68             208L   TOT   SG"/>
    <n v="28"/>
    <s v="ST"/>
    <n v="8591.3700000000008"/>
    <s v="USD"/>
    <n v="306.83"/>
    <s v="ZPF1"/>
    <n v="181.17"/>
    <n v="5072.7599999999993"/>
    <x v="0"/>
    <s v="Inland"/>
    <m/>
    <m/>
    <x v="0"/>
  </r>
  <r>
    <x v="4"/>
    <n v="194474"/>
    <s v="DROSERA MS 68            208L   TOT   SG"/>
    <n v="27"/>
    <s v="ST"/>
    <n v="7961.19"/>
    <s v="USD"/>
    <n v="294.86"/>
    <s v="ZPF1"/>
    <n v="181.38"/>
    <n v="4897.26"/>
    <x v="0"/>
    <s v="Inland"/>
    <m/>
    <m/>
    <x v="0"/>
  </r>
  <r>
    <x v="4"/>
    <n v="194481"/>
    <s v="EQUIVIS ZS 32            208L   TOT   SG"/>
    <n v="67"/>
    <s v="ST"/>
    <n v="16695.86"/>
    <s v="USD"/>
    <n v="249.19"/>
    <s v="ZPF1"/>
    <n v="178.26"/>
    <n v="11943.42"/>
    <x v="0"/>
    <s v="Inland"/>
    <m/>
    <m/>
    <x v="0"/>
  </r>
  <r>
    <x v="4"/>
    <n v="194482"/>
    <s v="EQUIVIS ZS 46            208L   TOT   SG"/>
    <n v="98"/>
    <s v="ST"/>
    <n v="23703.33"/>
    <s v="USD"/>
    <n v="241.87"/>
    <s v="ZPF1"/>
    <n v="179.3"/>
    <n v="17571.400000000001"/>
    <x v="0"/>
    <s v="Inland"/>
    <m/>
    <m/>
    <x v="0"/>
  </r>
  <r>
    <x v="4"/>
    <n v="194490"/>
    <s v="NATERIA MH 40            208L   TOT   SG"/>
    <n v="105"/>
    <s v="ST"/>
    <n v="40485.800000000003"/>
    <s v="USD"/>
    <n v="385.58"/>
    <s v="ZPF1"/>
    <n v="183.95"/>
    <n v="19314.75"/>
    <x v="0"/>
    <s v="Inland"/>
    <m/>
    <m/>
    <x v="0"/>
  </r>
  <r>
    <x v="4"/>
    <n v="194496"/>
    <s v="PRESLIA 32               208L   TOT   SG"/>
    <n v="57"/>
    <s v="ST"/>
    <n v="12976.5"/>
    <s v="USD"/>
    <n v="227.66"/>
    <s v="ZPF1"/>
    <n v="178.05"/>
    <n v="10148.85"/>
    <x v="0"/>
    <s v="Inland"/>
    <m/>
    <m/>
    <x v="0"/>
  </r>
  <r>
    <x v="4"/>
    <n v="194497"/>
    <s v="PRESLIA 46               208L   TOT   SG"/>
    <n v="5"/>
    <s v="ST"/>
    <n v="1236.76"/>
    <s v="USD"/>
    <n v="247.35"/>
    <s v="ZPF1"/>
    <n v="180.13"/>
    <n v="900.65"/>
    <x v="0"/>
    <s v="Inland"/>
    <m/>
    <m/>
    <x v="0"/>
  </r>
  <r>
    <x v="4"/>
    <n v="194498"/>
    <s v="PRESLIA 68               208L   TOT   SG"/>
    <n v="40"/>
    <s v="ST"/>
    <n v="10061.23"/>
    <s v="USD"/>
    <n v="251.53"/>
    <s v="ZPF1"/>
    <n v="181.38"/>
    <n v="7255.2"/>
    <x v="0"/>
    <s v="Inland"/>
    <m/>
    <m/>
    <x v="0"/>
  </r>
  <r>
    <x v="4"/>
    <n v="194528"/>
    <s v="ELFOLNA DS 46            208L   ELF   SG"/>
    <n v="130"/>
    <s v="ST"/>
    <n v="28092.59"/>
    <s v="USD"/>
    <n v="216.1"/>
    <s v="ZPF1"/>
    <n v="179.92"/>
    <n v="23389.599999999999"/>
    <x v="0"/>
    <s v="Inland"/>
    <m/>
    <m/>
    <x v="0"/>
  </r>
  <r>
    <x v="4"/>
    <n v="194533"/>
    <s v="ELFOLNA DS 68            208L   ELF   SG"/>
    <n v="405"/>
    <s v="ST"/>
    <n v="89709.72"/>
    <s v="USD"/>
    <n v="221.51"/>
    <s v="ZPF1"/>
    <n v="182"/>
    <n v="73710"/>
    <x v="0"/>
    <s v="Inland"/>
    <m/>
    <m/>
    <x v="0"/>
  </r>
  <r>
    <x v="4"/>
    <n v="194546"/>
    <s v="RUBIA CF 2 40            208L   TOT   SG"/>
    <n v="15"/>
    <s v="ST"/>
    <n v="5077.8599999999997"/>
    <s v="USD"/>
    <n v="338.52"/>
    <s v="ZPF1"/>
    <n v="183.66"/>
    <n v="2754.9"/>
    <x v="0"/>
    <s v="Inland"/>
    <m/>
    <m/>
    <x v="0"/>
  </r>
  <r>
    <x v="4"/>
    <n v="194547"/>
    <s v="GEARELF 5 80W90          208L   ELF   SG"/>
    <n v="6"/>
    <s v="ST"/>
    <n v="1761.26"/>
    <s v="USD"/>
    <n v="293.54000000000002"/>
    <s v="ZPF1"/>
    <n v="185.12"/>
    <n v="1110.72"/>
    <x v="0"/>
    <s v="Inland"/>
    <m/>
    <m/>
    <x v="0"/>
  </r>
  <r>
    <x v="4"/>
    <n v="194549"/>
    <s v="GEARELF 4 SAE 90         208L   ELF   SG"/>
    <n v="3"/>
    <s v="ST"/>
    <n v="891.64"/>
    <s v="USD"/>
    <n v="297.20999999999998"/>
    <s v="ZPF1"/>
    <n v="186.16"/>
    <n v="558.48"/>
    <x v="0"/>
    <s v="Inland"/>
    <m/>
    <m/>
    <x v="0"/>
  </r>
  <r>
    <x v="4"/>
    <n v="194560"/>
    <s v="GEARELF 5 85W140         208L   ELF   SG"/>
    <n v="7"/>
    <s v="ST"/>
    <n v="2198.21"/>
    <s v="USD"/>
    <n v="314.02999999999997"/>
    <s v="ZPF1"/>
    <n v="188.24"/>
    <n v="1317.68"/>
    <x v="0"/>
    <s v="Inland"/>
    <m/>
    <m/>
    <x v="0"/>
  </r>
  <r>
    <x v="4"/>
    <n v="194566"/>
    <s v="DROSERA MS 220           208L   TOT   SG"/>
    <n v="7"/>
    <s v="ST"/>
    <n v="2393.91"/>
    <s v="USD"/>
    <n v="341.99"/>
    <s v="ZPF1"/>
    <n v="185.54"/>
    <n v="1298.78"/>
    <x v="0"/>
    <s v="Inland"/>
    <m/>
    <m/>
    <x v="0"/>
  </r>
  <r>
    <x v="4"/>
    <n v="194567"/>
    <s v="HBF 4                    208L   TOT   SG"/>
    <n v="12"/>
    <s v="ST"/>
    <n v="6465.99"/>
    <s v="USD"/>
    <n v="538.83000000000004"/>
    <s v="ZPF1"/>
    <n v="218.4"/>
    <n v="2620.8000000000002"/>
    <x v="0"/>
    <s v="Inland"/>
    <m/>
    <m/>
    <x v="0"/>
  </r>
  <r>
    <x v="4"/>
    <n v="194572"/>
    <s v="DYNATRANS DA 85W140      208L   TOT   SG"/>
    <n v="21"/>
    <s v="ST"/>
    <n v="12491.15"/>
    <s v="USD"/>
    <n v="594.82000000000005"/>
    <s v="ZPF1"/>
    <n v="190.32"/>
    <n v="3996.72"/>
    <x v="0"/>
    <s v="Inland"/>
    <m/>
    <m/>
    <x v="0"/>
  </r>
  <r>
    <x v="4"/>
    <n v="194573"/>
    <s v="DYNATRANS DA 85W90       208L   TOT   SG"/>
    <n v="22"/>
    <s v="ST"/>
    <n v="12396.61"/>
    <s v="USD"/>
    <n v="563.48"/>
    <s v="ZPF1"/>
    <n v="186.37"/>
    <n v="4100.1400000000003"/>
    <x v="0"/>
    <s v="Inland"/>
    <m/>
    <m/>
    <x v="0"/>
  </r>
  <r>
    <x v="4"/>
    <n v="194575"/>
    <s v="PRESLIA GT 32            208L   TOT   SG"/>
    <n v="66"/>
    <s v="ST"/>
    <n v="18665.16"/>
    <s v="USD"/>
    <n v="282.81"/>
    <s v="ZPF1"/>
    <n v="178.05"/>
    <n v="11751.300000000001"/>
    <x v="0"/>
    <s v="Inland"/>
    <m/>
    <m/>
    <x v="0"/>
  </r>
  <r>
    <x v="4"/>
    <n v="194580"/>
    <s v="PRESLIA GT 46            208L   TOT   SG"/>
    <n v="77"/>
    <s v="ST"/>
    <n v="19168.580000000002"/>
    <s v="USD"/>
    <n v="248.94"/>
    <s v="ZPF1"/>
    <n v="180.13"/>
    <n v="13870.01"/>
    <x v="0"/>
    <s v="Inland"/>
    <m/>
    <m/>
    <x v="0"/>
  </r>
  <r>
    <x v="4"/>
    <n v="194581"/>
    <s v="RUBIA TIR 7400 15W40     208L   TOT   SG"/>
    <n v="1455"/>
    <s v="ST"/>
    <n v="385694.78"/>
    <s v="USD"/>
    <n v="265.08"/>
    <s v="ZPF1"/>
    <n v="182"/>
    <n v="264810"/>
    <x v="0"/>
    <s v="Inland"/>
    <m/>
    <m/>
    <x v="0"/>
  </r>
  <r>
    <x v="4"/>
    <n v="194587"/>
    <s v="DACNIS 100               208L   TOT   SG"/>
    <n v="23"/>
    <s v="ST"/>
    <n v="6250.81"/>
    <s v="USD"/>
    <n v="271.77"/>
    <s v="ZPF1"/>
    <n v="183.66"/>
    <n v="4224.18"/>
    <x v="0"/>
    <s v="Inland"/>
    <m/>
    <m/>
    <x v="0"/>
  </r>
  <r>
    <x v="4"/>
    <n v="194599"/>
    <s v="CARTER XEP 460           208L   TOT   SG"/>
    <n v="29"/>
    <s v="ST"/>
    <n v="11894.29"/>
    <s v="USD"/>
    <n v="410.15"/>
    <s v="ZPF1"/>
    <n v="187.72"/>
    <n v="5443.88"/>
    <x v="0"/>
    <s v="Inland"/>
    <m/>
    <m/>
    <x v="0"/>
  </r>
  <r>
    <x v="4"/>
    <n v="194604"/>
    <s v="CIRKAN RO 150            208L   TOT   SG"/>
    <n v="1"/>
    <s v="ST"/>
    <n v="284.5"/>
    <s v="USD"/>
    <n v="284.5"/>
    <s v="ZPF1"/>
    <n v="183.87"/>
    <n v="183.87"/>
    <x v="0"/>
    <s v="Inland"/>
    <m/>
    <m/>
    <x v="0"/>
  </r>
  <r>
    <x v="4"/>
    <n v="194618"/>
    <s v="RUBIA TIR 8600 10W40     208L   TOT   SG"/>
    <n v="22"/>
    <s v="ST"/>
    <n v="8757.17"/>
    <s v="USD"/>
    <n v="398.05"/>
    <s v="ZPF1"/>
    <n v="180.13"/>
    <n v="3962.8599999999997"/>
    <x v="0"/>
    <s v="Inland"/>
    <m/>
    <m/>
    <x v="0"/>
  </r>
  <r>
    <x v="4"/>
    <n v="194621"/>
    <s v="RUBIA WORKS 1000 15W40   208L   TOT   SG"/>
    <n v="718"/>
    <s v="ST"/>
    <n v="201454.4"/>
    <s v="USD"/>
    <n v="280.58"/>
    <s v="ZPF1"/>
    <n v="183.25"/>
    <n v="131573.5"/>
    <x v="0"/>
    <s v="Inland"/>
    <m/>
    <m/>
    <x v="0"/>
  </r>
  <r>
    <x v="4"/>
    <n v="194638"/>
    <s v="QUARTZ 3000 SJ 20W50     208L   TOT   SG"/>
    <n v="1"/>
    <s v="ST"/>
    <n v="546.55999999999995"/>
    <s v="USD"/>
    <n v="546.55999999999995"/>
    <s v="ZPF1"/>
    <n v="183.46"/>
    <n v="183.46"/>
    <x v="0"/>
    <s v="Inland"/>
    <m/>
    <m/>
    <x v="0"/>
  </r>
  <r>
    <x v="4"/>
    <n v="194650"/>
    <s v="QUARTZ 5000 SN 20W50     208L   TOT   SG"/>
    <n v="25"/>
    <s v="ST"/>
    <n v="7294.96"/>
    <s v="USD"/>
    <n v="291.8"/>
    <s v="ZPF1"/>
    <n v="183.46"/>
    <n v="4586.5"/>
    <x v="0"/>
    <s v="Inland"/>
    <m/>
    <m/>
    <x v="0"/>
  </r>
  <r>
    <x v="4"/>
    <n v="194656"/>
    <s v="RUBIA FLEET HD 500 20W50 208L   TOT   SG"/>
    <n v="18"/>
    <s v="ST"/>
    <n v="4892.34"/>
    <s v="USD"/>
    <n v="271.8"/>
    <s v="ZPF1"/>
    <n v="183.66"/>
    <n v="3305.88"/>
    <x v="0"/>
    <s v="Inland"/>
    <m/>
    <m/>
    <x v="0"/>
  </r>
  <r>
    <x v="4"/>
    <n v="194657"/>
    <s v="QUARTZ 7000 SN 10W40     208L   TOT   SG"/>
    <n v="190"/>
    <s v="ST"/>
    <n v="51631.4"/>
    <s v="USD"/>
    <n v="271.74"/>
    <s v="ZPF1"/>
    <n v="180.13"/>
    <n v="34224.699999999997"/>
    <x v="0"/>
    <s v="Inland"/>
    <m/>
    <m/>
    <x v="0"/>
  </r>
  <r>
    <x v="4"/>
    <n v="194659"/>
    <s v="QUARTZ 5000 SN 15W50     208L   TOT   SG"/>
    <n v="4"/>
    <s v="ST"/>
    <n v="1265.17"/>
    <s v="USD"/>
    <n v="316.29000000000002"/>
    <s v="ZPF1"/>
    <n v="181.58"/>
    <n v="726.32"/>
    <x v="0"/>
    <s v="Inland"/>
    <m/>
    <m/>
    <x v="0"/>
  </r>
  <r>
    <x v="4"/>
    <n v="194668"/>
    <s v="FLUIDMATIC MV            208L   TOT   SG"/>
    <n v="34"/>
    <s v="ST"/>
    <n v="16088.52"/>
    <s v="USD"/>
    <n v="473.19"/>
    <s v="ZPF1"/>
    <n v="175.76"/>
    <n v="5975.84"/>
    <x v="0"/>
    <s v="Inland"/>
    <m/>
    <m/>
    <x v="0"/>
  </r>
  <r>
    <x v="4"/>
    <n v="194674"/>
    <s v="FLUIDMATIC CVT MV        208L   TOT   SG"/>
    <n v="20"/>
    <s v="ST"/>
    <n v="10222.4"/>
    <s v="USD"/>
    <n v="511.12"/>
    <s v="ZPF1"/>
    <n v="177.01"/>
    <n v="3540.2"/>
    <x v="0"/>
    <s v="Inland"/>
    <m/>
    <m/>
    <x v="0"/>
  </r>
  <r>
    <x v="4"/>
    <n v="194675"/>
    <s v="ELFMATIC CVT MV          208L   ELF   SG"/>
    <n v="1"/>
    <s v="ST"/>
    <n v="515.44000000000005"/>
    <s v="USD"/>
    <n v="515.44000000000005"/>
    <s v="ZPF1"/>
    <n v="177.01"/>
    <n v="177.01"/>
    <x v="0"/>
    <s v="Inland"/>
    <m/>
    <m/>
    <x v="0"/>
  </r>
  <r>
    <x v="4"/>
    <n v="194678"/>
    <s v="E7 ENGINE OIL 15W40      208L   SCA   SG"/>
    <n v="15"/>
    <s v="ST"/>
    <n v="4253.1400000000003"/>
    <s v="USD"/>
    <n v="283.54000000000002"/>
    <s v="ZPF1"/>
    <n v="182.208"/>
    <n v="2733.12"/>
    <x v="0"/>
    <s v="Inland"/>
    <m/>
    <m/>
    <x v="0"/>
  </r>
  <r>
    <x v="4"/>
    <n v="194693"/>
    <s v="PNEUMA 320               208L   TOT   SG"/>
    <n v="19"/>
    <s v="ST"/>
    <n v="6523.96"/>
    <s v="USD"/>
    <n v="343.37"/>
    <s v="ZPF1"/>
    <n v="187.3"/>
    <n v="3558.7000000000003"/>
    <x v="0"/>
    <s v="Inland"/>
    <m/>
    <m/>
    <x v="0"/>
  </r>
  <r>
    <x v="4"/>
    <n v="195033"/>
    <s v="AZOLLA ZS 100            1000L  TOT   SG"/>
    <n v="12"/>
    <s v="ST"/>
    <n v="15493.26"/>
    <s v="USD"/>
    <n v="1291.1099999999999"/>
    <s v="ZPF1"/>
    <n v="879"/>
    <n v="10548"/>
    <x v="0"/>
    <s v="Inland"/>
    <m/>
    <m/>
    <x v="0"/>
  </r>
  <r>
    <x v="4"/>
    <n v="195346"/>
    <s v="NATERIA MJ 40            208L   TOT   SG"/>
    <n v="49"/>
    <s v="ST"/>
    <n v="20395.11"/>
    <s v="USD"/>
    <n v="416.23"/>
    <s v="ZPF1"/>
    <n v="186.12"/>
    <n v="9119.880000000001"/>
    <x v="0"/>
    <s v="Inland"/>
    <m/>
    <m/>
    <x v="0"/>
  </r>
  <r>
    <x v="4"/>
    <n v="195725"/>
    <s v="LDF3 ENGINE OIL 10W40    208L   SCA   SG"/>
    <n v="122"/>
    <s v="ST"/>
    <n v="47754.89"/>
    <s v="USD"/>
    <n v="391.43"/>
    <s v="ZPF1"/>
    <n v="180.17"/>
    <n v="21980.739999999998"/>
    <x v="0"/>
    <s v="Inland"/>
    <m/>
    <m/>
    <x v="0"/>
  </r>
  <r>
    <x v="4"/>
    <n v="196877"/>
    <s v="EVOL. 700 FT 10W40       208L   ELF  2SG"/>
    <n v="6"/>
    <s v="ST"/>
    <n v="1696.38"/>
    <s v="USD"/>
    <n v="282.73"/>
    <s v="ZPF1"/>
    <n v="180.09"/>
    <n v="1080.54"/>
    <x v="0"/>
    <s v="Inland"/>
    <m/>
    <m/>
    <x v="0"/>
  </r>
  <r>
    <x v="4"/>
    <n v="196913"/>
    <s v="EVOL. 500 FT 15W40       208L   ELF  2SG"/>
    <n v="28"/>
    <s v="ST"/>
    <n v="7767.64"/>
    <s v="USD"/>
    <n v="277.42"/>
    <s v="ZPF1"/>
    <n v="181.66"/>
    <n v="5086.4799999999996"/>
    <x v="0"/>
    <s v="Inland"/>
    <m/>
    <m/>
    <x v="0"/>
  </r>
  <r>
    <x v="4"/>
    <n v="196917"/>
    <s v="EVOL. 700 FT 15W50       208L   ELF  2SG"/>
    <n v="32"/>
    <s v="ST"/>
    <n v="10273.209999999999"/>
    <s v="USD"/>
    <n v="321.04000000000002"/>
    <s v="ZPF1"/>
    <n v="180.96"/>
    <n v="5790.72"/>
    <x v="0"/>
    <s v="Inland"/>
    <m/>
    <m/>
    <x v="0"/>
  </r>
  <r>
    <x v="4"/>
    <n v="196927"/>
    <s v="EVOL. 500 FT 20W50       208L   ELF  2SG"/>
    <n v="148"/>
    <s v="ST"/>
    <n v="41798.51"/>
    <s v="USD"/>
    <n v="282.42"/>
    <s v="ZPF1"/>
    <n v="182.3"/>
    <n v="26980.400000000001"/>
    <x v="0"/>
    <s v="Inland"/>
    <m/>
    <m/>
    <x v="0"/>
  </r>
  <r>
    <x v="4"/>
    <n v="199035"/>
    <s v="EQUIVIS ZS 46            1000L  TOT   SG"/>
    <n v="57"/>
    <s v="ST"/>
    <n v="67651.320000000007"/>
    <s v="USD"/>
    <n v="1186.8699999999999"/>
    <s v="ZPF1"/>
    <n v="859"/>
    <n v="48963"/>
    <x v="0"/>
    <s v="Inland"/>
    <m/>
    <m/>
    <x v="0"/>
  </r>
  <r>
    <x v="4"/>
    <n v="199146"/>
    <s v="CARTER EP 320            1000L  TOT   SG"/>
    <n v="6"/>
    <s v="ST"/>
    <n v="8796"/>
    <s v="USD"/>
    <n v="1466"/>
    <s v="ZPF1"/>
    <n v="902"/>
    <n v="5412"/>
    <x v="0"/>
    <s v="Inland"/>
    <m/>
    <m/>
    <x v="0"/>
  </r>
  <r>
    <x v="4"/>
    <n v="199400"/>
    <s v="DYNATRANS DA 85W90       1000L  TOT   SG"/>
    <n v="2"/>
    <s v="ST"/>
    <n v="5427.26"/>
    <s v="USD"/>
    <n v="2713.63"/>
    <s v="ZPF1"/>
    <n v="906"/>
    <n v="1812"/>
    <x v="0"/>
    <s v="Inland"/>
    <m/>
    <m/>
    <x v="0"/>
  </r>
  <r>
    <x v="4"/>
    <n v="200121"/>
    <s v="VALONA MS 5030 CL        208L   TOT   SG"/>
    <n v="24"/>
    <s v="ST"/>
    <n v="7439.18"/>
    <s v="USD"/>
    <n v="309.97000000000003"/>
    <s v="ZPF1"/>
    <n v="184.08"/>
    <n v="4417.92"/>
    <x v="0"/>
    <s v="Inland"/>
    <m/>
    <m/>
    <x v="0"/>
  </r>
  <r>
    <x v="4"/>
    <n v="200514"/>
    <s v="VALONA MS 5020 HC        208L   TOT   SG"/>
    <n v="28"/>
    <s v="ST"/>
    <n v="10405.9"/>
    <s v="USD"/>
    <n v="371.64"/>
    <s v="ZPF1"/>
    <n v="175.36"/>
    <n v="4910.08"/>
    <x v="0"/>
    <s v="Inland"/>
    <m/>
    <m/>
    <x v="0"/>
  </r>
  <r>
    <x v="4"/>
    <n v="201333"/>
    <s v="TRANSTEC 5 80W90         18LP   TOT   SG"/>
    <n v="475"/>
    <s v="ST"/>
    <n v="13223.89"/>
    <s v="USD"/>
    <n v="27.84"/>
    <s v="ZPF1"/>
    <n v="15.68"/>
    <n v="7448"/>
    <x v="0"/>
    <s v="Inland"/>
    <m/>
    <m/>
    <x v="0"/>
  </r>
  <r>
    <x v="4"/>
    <n v="201334"/>
    <s v="TRANSTEC 5 80W90         20LJ   TOT   SG"/>
    <n v="402"/>
    <s v="ST"/>
    <n v="12922.41"/>
    <s v="USD"/>
    <n v="32.15"/>
    <s v="ZPF1"/>
    <n v="17.420000000000002"/>
    <n v="7002.8400000000011"/>
    <x v="0"/>
    <s v="Inland"/>
    <m/>
    <m/>
    <x v="0"/>
  </r>
  <r>
    <x v="4"/>
    <n v="201336"/>
    <s v="TRANSTEC 5 80W90         1000L  TOT   SG"/>
    <n v="9"/>
    <s v="ST"/>
    <n v="13090.73"/>
    <s v="USD"/>
    <n v="1454.53"/>
    <s v="ZPF1"/>
    <n v="888.9"/>
    <n v="8000.0999999999995"/>
    <x v="0"/>
    <s v="Inland"/>
    <m/>
    <m/>
    <x v="0"/>
  </r>
  <r>
    <x v="4"/>
    <n v="201338"/>
    <s v="TRANSTEC 5 80W90         208L   TOT   SG"/>
    <n v="177"/>
    <s v="ST"/>
    <n v="50518.71"/>
    <s v="USD"/>
    <n v="285.42"/>
    <s v="ZPF1"/>
    <n v="185.12"/>
    <n v="32766.240000000002"/>
    <x v="0"/>
    <s v="Inland"/>
    <m/>
    <m/>
    <x v="0"/>
  </r>
  <r>
    <x v="4"/>
    <n v="201339"/>
    <s v="TRANSTEC 5 85W140        18LP   TOT   SG"/>
    <n v="838"/>
    <s v="ST"/>
    <n v="23999.14"/>
    <s v="USD"/>
    <n v="28.64"/>
    <s v="ZPF1"/>
    <n v="16.059999999999999"/>
    <n v="13458.279999999999"/>
    <x v="0"/>
    <s v="Inland"/>
    <m/>
    <m/>
    <x v="0"/>
  </r>
  <r>
    <x v="4"/>
    <n v="201360"/>
    <s v="TRANSTEC 5 85W140        20LJ   TOT   SG"/>
    <n v="708"/>
    <s v="ST"/>
    <n v="24649.68"/>
    <s v="USD"/>
    <n v="34.82"/>
    <s v="ZPF1"/>
    <n v="17.84"/>
    <n v="12630.72"/>
    <x v="0"/>
    <s v="Inland"/>
    <m/>
    <m/>
    <x v="0"/>
  </r>
  <r>
    <x v="4"/>
    <n v="201361"/>
    <s v="TRANSTEC 5 85W140        1000L  TOT   SG"/>
    <n v="29"/>
    <s v="ST"/>
    <n v="43891.24"/>
    <s v="USD"/>
    <n v="1513.49"/>
    <s v="ZPF1"/>
    <n v="892"/>
    <n v="25868"/>
    <x v="0"/>
    <s v="Inland"/>
    <m/>
    <m/>
    <x v="0"/>
  </r>
  <r>
    <x v="4"/>
    <n v="201363"/>
    <s v="TRANSTEC 5 85W140        208L   TOT   SG"/>
    <n v="312"/>
    <s v="ST"/>
    <n v="95147.79"/>
    <s v="USD"/>
    <n v="304.95999999999998"/>
    <s v="ZPF1"/>
    <n v="188.24"/>
    <n v="58730.880000000005"/>
    <x v="0"/>
    <s v="Inland"/>
    <m/>
    <m/>
    <x v="0"/>
  </r>
  <r>
    <x v="4"/>
    <n v="201366"/>
    <s v="TRANSTEC 4 85W90         18LP   TOT   SG"/>
    <n v="292"/>
    <s v="ST"/>
    <n v="8034.21"/>
    <s v="USD"/>
    <n v="27.51"/>
    <s v="ZPF1"/>
    <n v="16.05"/>
    <n v="4686.6000000000004"/>
    <x v="0"/>
    <s v="Inland"/>
    <m/>
    <m/>
    <x v="0"/>
  </r>
  <r>
    <x v="4"/>
    <n v="201367"/>
    <s v="TRANSTEC 4 85W90         208L   TOT   SG"/>
    <n v="81"/>
    <s v="ST"/>
    <n v="22745.58"/>
    <s v="USD"/>
    <n v="280.81"/>
    <s v="ZPF1"/>
    <n v="186.16"/>
    <n v="15078.96"/>
    <x v="0"/>
    <s v="Inland"/>
    <m/>
    <m/>
    <x v="0"/>
  </r>
  <r>
    <x v="4"/>
    <n v="201369"/>
    <s v="TRANSTEC 4 85W140        18LP   TOT   SG"/>
    <n v="63"/>
    <s v="ST"/>
    <n v="1804.68"/>
    <s v="USD"/>
    <n v="28.65"/>
    <s v="ZPF1"/>
    <n v="16.14"/>
    <n v="1016.82"/>
    <x v="0"/>
    <s v="Inland"/>
    <m/>
    <m/>
    <x v="0"/>
  </r>
  <r>
    <x v="4"/>
    <n v="201370"/>
    <s v="TRANSTEC 4 85W140        208L   TOT   SG"/>
    <n v="15"/>
    <s v="ST"/>
    <n v="4559.79"/>
    <s v="USD"/>
    <n v="303.99"/>
    <s v="ZPF1"/>
    <n v="187.82"/>
    <n v="2817.2999999999997"/>
    <x v="0"/>
    <s v="Inland"/>
    <m/>
    <m/>
    <x v="0"/>
  </r>
  <r>
    <x v="4"/>
    <n v="202291"/>
    <s v="RUBIA FLEET HD200 SAE10W 208L   TOT   SG"/>
    <n v="145"/>
    <s v="ST"/>
    <n v="39722.33"/>
    <s v="USD"/>
    <n v="273.95"/>
    <s v="ZPF1"/>
    <n v="179.5"/>
    <n v="26027.5"/>
    <x v="0"/>
    <s v="Inland"/>
    <m/>
    <m/>
    <x v="0"/>
  </r>
  <r>
    <x v="4"/>
    <n v="202294"/>
    <s v="RUBIA FLEET HD200 SAE 30 208L   TOT   SG"/>
    <n v="5"/>
    <s v="ST"/>
    <n v="1549.34"/>
    <s v="USD"/>
    <n v="309.87"/>
    <s v="ZPF1"/>
    <n v="183.48"/>
    <n v="917.4"/>
    <x v="0"/>
    <s v="Inland"/>
    <m/>
    <m/>
    <x v="0"/>
  </r>
  <r>
    <x v="4"/>
    <n v="202297"/>
    <s v="RUBIA FLEET HD200 SAE 40 208L   TOT   SG"/>
    <n v="94"/>
    <s v="ST"/>
    <n v="26143.3"/>
    <s v="USD"/>
    <n v="278.12"/>
    <s v="ZPF1"/>
    <n v="184.14"/>
    <n v="17309.16"/>
    <x v="0"/>
    <s v="Inland"/>
    <m/>
    <m/>
    <x v="0"/>
  </r>
  <r>
    <x v="4"/>
    <n v="202298"/>
    <s v="RUBIA FLEET HD200 SAE 40 18LP   TOT   SG"/>
    <n v="74"/>
    <s v="ST"/>
    <n v="2078.67"/>
    <s v="USD"/>
    <n v="28.09"/>
    <s v="ZPF1"/>
    <n v="15.94"/>
    <n v="1179.56"/>
    <x v="0"/>
    <s v="Inland"/>
    <m/>
    <m/>
    <x v="0"/>
  </r>
  <r>
    <x v="4"/>
    <n v="204343"/>
    <s v="MARTOL EV 10 CF          208L   TOT   SG"/>
    <n v="88"/>
    <s v="ST"/>
    <n v="28868.46"/>
    <s v="USD"/>
    <n v="328.05"/>
    <s v="ZPF1"/>
    <n v="159.35"/>
    <n v="14022.8"/>
    <x v="0"/>
    <s v="Inland"/>
    <m/>
    <m/>
    <x v="0"/>
  </r>
  <r>
    <x v="4"/>
    <n v="204673"/>
    <s v="RUBIA WORKS 1000 15W40   1000L  TOT   SG"/>
    <n v="74"/>
    <s v="ST"/>
    <n v="101781.25"/>
    <s v="USD"/>
    <n v="1375.42"/>
    <s v="ZPF1"/>
    <n v="881"/>
    <n v="65194"/>
    <x v="0"/>
    <s v="Inland"/>
    <m/>
    <m/>
    <x v="0"/>
  </r>
  <r>
    <x v="4"/>
    <n v="204777"/>
    <s v="QUARTZ 5000 SN 15W40     208L   TOT   SG"/>
    <n v="16"/>
    <s v="ST"/>
    <n v="4994.47"/>
    <s v="USD"/>
    <n v="312.14999999999998"/>
    <s v="ZPF1"/>
    <n v="181.73"/>
    <n v="2907.68"/>
    <x v="0"/>
    <s v="Inland"/>
    <m/>
    <m/>
    <x v="0"/>
  </r>
  <r>
    <x v="4"/>
    <n v="205059"/>
    <s v="FLUIDMATIC MV            20LJ   TOT   SG"/>
    <n v="65"/>
    <s v="ST"/>
    <n v="3302.7"/>
    <s v="USD"/>
    <n v="50.81"/>
    <s v="ZPF1"/>
    <n v="16.98"/>
    <n v="1103.7"/>
    <x v="0"/>
    <s v="Inland"/>
    <m/>
    <m/>
    <x v="0"/>
  </r>
  <r>
    <x v="4"/>
    <n v="205531"/>
    <s v="DYNATRANS GEA 680        1000L  TOT   SG"/>
    <n v="17"/>
    <s v="ST"/>
    <n v="86608.58"/>
    <s v="USD"/>
    <n v="5094.62"/>
    <s v="ZPF1"/>
    <n v="855.5"/>
    <n v="14543.5"/>
    <x v="0"/>
    <s v="Inland"/>
    <m/>
    <m/>
    <x v="0"/>
  </r>
  <r>
    <x v="4"/>
    <n v="206361"/>
    <s v="PERFO HDX 200 SAE 40     208L   ELF   SG"/>
    <n v="6"/>
    <s v="ST"/>
    <n v="1712.36"/>
    <s v="USD"/>
    <n v="285.39"/>
    <s v="ZPF1"/>
    <n v="184.95"/>
    <n v="1109.6999999999998"/>
    <x v="0"/>
    <s v="Inland"/>
    <m/>
    <m/>
    <x v="0"/>
  </r>
  <r>
    <x v="4"/>
    <n v="206780"/>
    <s v="RUBIA GAS 5M 15W40       208L   TOT   SG"/>
    <n v="79"/>
    <s v="ST"/>
    <n v="27359.66"/>
    <s v="USD"/>
    <n v="346.32"/>
    <s v="ZPF1"/>
    <n v="181.85"/>
    <n v="14366.15"/>
    <x v="0"/>
    <s v="Inland"/>
    <m/>
    <m/>
    <x v="0"/>
  </r>
  <r>
    <x v="4"/>
    <n v="207373"/>
    <s v="RUBIA OPT.1100 15W40     208L   TOT   SG"/>
    <n v="244"/>
    <s v="ST"/>
    <n v="85179.28"/>
    <s v="USD"/>
    <n v="349.1"/>
    <s v="ZPF1"/>
    <n v="182.25"/>
    <n v="44469"/>
    <x v="0"/>
    <s v="Inland"/>
    <m/>
    <m/>
    <x v="0"/>
  </r>
  <r>
    <x v="4"/>
    <n v="207374"/>
    <s v="RUBIA OPT.1100 15W40     20LJ   TOT   SG"/>
    <n v="215"/>
    <s v="ST"/>
    <n v="8286.44"/>
    <s v="USD"/>
    <n v="38.54"/>
    <s v="ZPF1"/>
    <n v="17.52"/>
    <n v="3766.7999999999997"/>
    <x v="0"/>
    <s v="Inland"/>
    <m/>
    <m/>
    <x v="0"/>
  </r>
  <r>
    <x v="4"/>
    <n v="207611"/>
    <s v="NEPTUNA 2T SUPER SPORT   208L   TOT   SG"/>
    <n v="18"/>
    <s v="ST"/>
    <n v="8980.7800000000007"/>
    <s v="USD"/>
    <n v="498.93"/>
    <s v="ZPF1"/>
    <n v="181.08"/>
    <n v="3259.44"/>
    <x v="0"/>
    <s v="Inland"/>
    <m/>
    <m/>
    <x v="0"/>
  </r>
  <r>
    <x v="4"/>
    <n v="207612"/>
    <s v="NEPTUNA 2T SUPER SPORT   18LP   TOT   SG"/>
    <n v="81"/>
    <s v="ST"/>
    <n v="3908.85"/>
    <s v="USD"/>
    <n v="48.26"/>
    <s v="ZPF1"/>
    <n v="15.67"/>
    <n v="1269.27"/>
    <x v="0"/>
    <s v="Inland"/>
    <m/>
    <m/>
    <x v="0"/>
  </r>
  <r>
    <x v="4"/>
    <n v="208450"/>
    <s v="RUBIA OPT.1100 FE 10W30  208L   TOT   SG"/>
    <n v="36"/>
    <s v="ST"/>
    <n v="13031.02"/>
    <s v="USD"/>
    <n v="361.97"/>
    <s v="ZPF1"/>
    <n v="180.77"/>
    <n v="6507.72"/>
    <x v="0"/>
    <s v="Inland"/>
    <m/>
    <m/>
    <x v="0"/>
  </r>
  <r>
    <x v="4"/>
    <n v="209880"/>
    <s v="AZOLLA AF 46             1000L  TOT   SG"/>
    <n v="90"/>
    <s v="ST"/>
    <n v="104578.44"/>
    <s v="USD"/>
    <n v="1161.98"/>
    <s v="ZPF1"/>
    <n v="865.8"/>
    <n v="77922"/>
    <x v="0"/>
    <s v="Inland"/>
    <m/>
    <m/>
    <x v="0"/>
  </r>
  <r>
    <x v="4"/>
    <n v="210254"/>
    <s v="SERIOLA 32               208L   TOT   SG"/>
    <n v="1"/>
    <s v="ST"/>
    <n v="216.23"/>
    <s v="USD"/>
    <n v="216.23"/>
    <s v="ZPF1"/>
    <n v="177.63"/>
    <n v="177.63"/>
    <x v="0"/>
    <s v="Inland"/>
    <m/>
    <m/>
    <x v="0"/>
  </r>
  <r>
    <x v="4"/>
    <n v="210758"/>
    <s v="PNEUMA 100               208L   TOT   SG"/>
    <n v="85"/>
    <s v="ST"/>
    <n v="23409.47"/>
    <s v="USD"/>
    <n v="275.41000000000003"/>
    <s v="ZPF1"/>
    <n v="183.27"/>
    <n v="15577.95"/>
    <x v="0"/>
    <s v="Inland"/>
    <m/>
    <m/>
    <x v="0"/>
  </r>
  <r>
    <x v="4"/>
    <n v="211208"/>
    <s v="RUBIA FLEET HD 500 15W40 18LP   TOT  1SG"/>
    <n v="7"/>
    <s v="ST"/>
    <n v="196.72"/>
    <s v="USD"/>
    <n v="28.1"/>
    <s v="ZPF1"/>
    <n v="15.75"/>
    <n v="110.25"/>
    <x v="0"/>
    <s v="Inland"/>
    <m/>
    <m/>
    <x v="0"/>
  </r>
  <r>
    <x v="4"/>
    <n v="211211"/>
    <s v="RUBIA FLEET HD 500 15W40 208L   TOT  1SG"/>
    <n v="106"/>
    <s v="ST"/>
    <n v="27835.89"/>
    <s v="USD"/>
    <n v="262.60000000000002"/>
    <s v="ZPF1"/>
    <n v="182"/>
    <n v="19292"/>
    <x v="0"/>
    <s v="Inland"/>
    <m/>
    <m/>
    <x v="0"/>
  </r>
  <r>
    <x v="4"/>
    <n v="211800"/>
    <s v="PERFO HDX 300 20W50      208L   ELF  1SG"/>
    <n v="28"/>
    <s v="ST"/>
    <n v="8027.65"/>
    <s v="USD"/>
    <n v="286.7"/>
    <s v="ZPF1"/>
    <n v="183.89"/>
    <n v="5148.92"/>
    <x v="0"/>
    <s v="Inland"/>
    <m/>
    <m/>
    <x v="0"/>
  </r>
  <r>
    <x v="4"/>
    <n v="211802"/>
    <s v="RUBIA FLEET HD 300 20W50 18LP   TOT  1SG"/>
    <n v="200"/>
    <s v="ST"/>
    <n v="5629.83"/>
    <s v="USD"/>
    <n v="28.15"/>
    <s v="ZPF1"/>
    <n v="15.91"/>
    <n v="3182"/>
    <x v="0"/>
    <s v="Inland"/>
    <m/>
    <m/>
    <x v="0"/>
  </r>
  <r>
    <x v="4"/>
    <n v="211803"/>
    <s v="RUBIA FLEET HD 300 20W50 208L   TOT  1SG"/>
    <n v="442"/>
    <s v="ST"/>
    <n v="120601.60000000001"/>
    <s v="USD"/>
    <n v="272.85000000000002"/>
    <s v="ZPF1"/>
    <n v="183.89"/>
    <n v="81279.37999999999"/>
    <x v="0"/>
    <s v="Inland"/>
    <m/>
    <m/>
    <x v="0"/>
  </r>
  <r>
    <x v="4"/>
    <n v="211844"/>
    <s v="PERFO HDX 300 15W40      208L   ELF  1SG"/>
    <n v="4"/>
    <s v="ST"/>
    <n v="1110.8900000000001"/>
    <s v="USD"/>
    <n v="277.72000000000003"/>
    <s v="ZPF1"/>
    <n v="182.1"/>
    <n v="728.4"/>
    <x v="0"/>
    <s v="Inland"/>
    <m/>
    <m/>
    <x v="0"/>
  </r>
  <r>
    <x v="4"/>
    <n v="211851"/>
    <s v="RUBIA FLEET HD 300 15W40 18LP   TOT  1SG"/>
    <n v="256"/>
    <s v="ST"/>
    <n v="6937.43"/>
    <s v="USD"/>
    <n v="27.1"/>
    <s v="ZPF1"/>
    <n v="15.75"/>
    <n v="4032"/>
    <x v="0"/>
    <s v="Inland"/>
    <m/>
    <m/>
    <x v="0"/>
  </r>
  <r>
    <x v="4"/>
    <n v="211852"/>
    <s v="RUBIA FLEET HD 300 15W40 208L   TOT  1SG"/>
    <n v="314"/>
    <s v="ST"/>
    <n v="82818.22"/>
    <s v="USD"/>
    <n v="263.75"/>
    <s v="ZPF1"/>
    <n v="182.1"/>
    <n v="57179.4"/>
    <x v="0"/>
    <s v="Inland"/>
    <m/>
    <m/>
    <x v="0"/>
  </r>
  <r>
    <x v="4"/>
    <n v="211893"/>
    <s v="RUBIA WORKS 1000 15W40   20LJ   TOT   SG"/>
    <n v="1036"/>
    <s v="ST"/>
    <n v="32744.39"/>
    <s v="USD"/>
    <n v="31.61"/>
    <s v="ZPF1"/>
    <n v="17.57"/>
    <n v="18202.52"/>
    <x v="0"/>
    <s v="Inland"/>
    <m/>
    <m/>
    <x v="0"/>
  </r>
  <r>
    <x v="4"/>
    <n v="214743"/>
    <s v="QUARTZ INEO MC3 5W30     208L   TOT  1SG"/>
    <n v="175"/>
    <s v="ST"/>
    <n v="81511.98"/>
    <s v="USD"/>
    <n v="465.78"/>
    <s v="ZPF1"/>
    <n v="177.22"/>
    <n v="31013.5"/>
    <x v="0"/>
    <s v="Inland"/>
    <m/>
    <m/>
    <x v="0"/>
  </r>
  <r>
    <x v="4"/>
    <n v="214747"/>
    <s v="QUARTZ INEO MC3 5W30     20LJ   TOT  1SG"/>
    <n v="209"/>
    <s v="ST"/>
    <n v="10691.65"/>
    <s v="USD"/>
    <n v="51.16"/>
    <s v="ZPF1"/>
    <n v="17.04"/>
    <n v="3561.3599999999997"/>
    <x v="0"/>
    <s v="Inland"/>
    <m/>
    <m/>
    <x v="0"/>
  </r>
  <r>
    <x v="4"/>
    <n v="214772"/>
    <s v="EVOL. FULLTECH MSX 5W30  208L   ELF  1SG"/>
    <n v="20"/>
    <s v="ST"/>
    <n v="9843.5499999999993"/>
    <s v="USD"/>
    <n v="492.18"/>
    <s v="ZPF1"/>
    <n v="177.22"/>
    <n v="3544.4"/>
    <x v="0"/>
    <s v="Inland"/>
    <m/>
    <m/>
    <x v="0"/>
  </r>
  <r>
    <x v="4"/>
    <n v="216883"/>
    <s v="RUBIA TIR 7400 15W40     3B5L   TOT  1SG"/>
    <n v="742"/>
    <s v="ST"/>
    <n v="16309.14"/>
    <s v="USD"/>
    <n v="21.98"/>
    <s v="ZPF1"/>
    <n v="13.002000000000001"/>
    <n v="9647.4840000000004"/>
    <x v="0"/>
    <s v="Inland"/>
    <m/>
    <m/>
    <x v="0"/>
  </r>
  <r>
    <x v="4"/>
    <n v="216890"/>
    <s v="HI-PERF 4T 900 10W40     12B1L  TOT   SG"/>
    <n v="260"/>
    <s v="ST"/>
    <n v="7810.85"/>
    <s v="USD"/>
    <n v="30.04"/>
    <s v="ZPF1"/>
    <n v="10.295"/>
    <n v="2676.7"/>
    <x v="0"/>
    <s v="Inland"/>
    <m/>
    <m/>
    <x v="0"/>
  </r>
  <r>
    <x v="4"/>
    <n v="216893"/>
    <s v="RUBIA FLEET HD 300 20W50 3B5L   TOT   SG"/>
    <n v="535"/>
    <s v="ST"/>
    <n v="12324.43"/>
    <s v="USD"/>
    <n v="23.04"/>
    <s v="ZPF1"/>
    <n v="13.11"/>
    <n v="7013.8499999999995"/>
    <x v="0"/>
    <s v="Inland"/>
    <m/>
    <m/>
    <x v="0"/>
  </r>
  <r>
    <x v="4"/>
    <n v="216896"/>
    <s v="HBF 4                    16B05L TOT   SG"/>
    <n v="1734"/>
    <s v="ST"/>
    <n v="48174.93"/>
    <s v="USD"/>
    <n v="27.78"/>
    <s v="ZPF1"/>
    <n v="8.48"/>
    <n v="14704.320000000002"/>
    <x v="0"/>
    <s v="Inland"/>
    <m/>
    <m/>
    <x v="0"/>
  </r>
  <r>
    <x v="4"/>
    <n v="216899"/>
    <s v="RUBIA TIR 7400 15W40     3B4L   TOT   SG"/>
    <n v="2779"/>
    <s v="ST"/>
    <n v="51394.17"/>
    <s v="USD"/>
    <n v="18.489999999999998"/>
    <s v="ZPF1"/>
    <n v="10.512"/>
    <n v="29212.848000000002"/>
    <x v="0"/>
    <s v="Inland"/>
    <m/>
    <m/>
    <x v="0"/>
  </r>
  <r>
    <x v="4"/>
    <n v="216900"/>
    <s v="PROSYLVA CHAIN EXPERT    20LJ   TOT   SG"/>
    <n v="103"/>
    <s v="ST"/>
    <n v="3271.5"/>
    <s v="USD"/>
    <n v="31.76"/>
    <s v="ZPF1"/>
    <n v="17.239999999999998"/>
    <n v="1775.7199999999998"/>
    <x v="0"/>
    <s v="Inland"/>
    <m/>
    <m/>
    <x v="0"/>
  </r>
  <r>
    <x v="4"/>
    <n v="216902"/>
    <s v="PERF. PRO 700 15W40      20LJ   ELF   SG"/>
    <n v="742"/>
    <s v="ST"/>
    <n v="21477.13"/>
    <s v="USD"/>
    <n v="28.94"/>
    <s v="ZPF1"/>
    <n v="17.672000000000001"/>
    <n v="13112.624"/>
    <x v="0"/>
    <s v="Inland"/>
    <m/>
    <m/>
    <x v="0"/>
  </r>
  <r>
    <x v="4"/>
    <n v="216903"/>
    <s v="PERF. PRO 700 15W40      12B1L  ELF   SG"/>
    <n v="299"/>
    <s v="ST"/>
    <n v="6386.32"/>
    <s v="USD"/>
    <n v="21.36"/>
    <s v="ZPF1"/>
    <n v="10.603"/>
    <n v="3170.297"/>
    <x v="0"/>
    <s v="Inland"/>
    <m/>
    <m/>
    <x v="0"/>
  </r>
  <r>
    <x v="4"/>
    <n v="216904"/>
    <s v="PERF. PRO 700 15W40      3B5L   ELF  1SG"/>
    <n v="772"/>
    <s v="ST"/>
    <n v="17254.73"/>
    <s v="USD"/>
    <n v="22.35"/>
    <s v="ZPF1"/>
    <n v="13.254"/>
    <n v="10232.088"/>
    <x v="0"/>
    <s v="Inland"/>
    <m/>
    <m/>
    <x v="0"/>
  </r>
  <r>
    <x v="4"/>
    <n v="216906"/>
    <s v="PERFO HDX 500 15W40      12B1L  ELF   SG"/>
    <n v="5"/>
    <s v="ST"/>
    <n v="114.29"/>
    <s v="USD"/>
    <n v="22.86"/>
    <s v="ZPF1"/>
    <n v="10.345000000000001"/>
    <n v="51.725000000000001"/>
    <x v="0"/>
    <s v="Inland"/>
    <m/>
    <m/>
    <x v="0"/>
  </r>
  <r>
    <x v="4"/>
    <n v="216909"/>
    <s v="PERFO HDX 500 15W40      3B5L   ELF   SG"/>
    <n v="8"/>
    <s v="ST"/>
    <n v="186.71"/>
    <s v="USD"/>
    <n v="23.34"/>
    <s v="ZPF1"/>
    <n v="12.93"/>
    <n v="103.44"/>
    <x v="0"/>
    <s v="Inland"/>
    <m/>
    <m/>
    <x v="0"/>
  </r>
  <r>
    <x v="4"/>
    <n v="216911"/>
    <s v="HI-PERF 4T 900 10W50     12B1L  TOT   SG"/>
    <n v="696"/>
    <s v="ST"/>
    <n v="17005.22"/>
    <s v="USD"/>
    <n v="24.43"/>
    <s v="ZPF1"/>
    <n v="10.14"/>
    <n v="7057.4400000000005"/>
    <x v="0"/>
    <s v="Inland"/>
    <m/>
    <m/>
    <x v="0"/>
  </r>
  <r>
    <x v="4"/>
    <n v="216913"/>
    <s v="HBF 4                    12B1L  TOT   SG"/>
    <n v="520"/>
    <s v="ST"/>
    <n v="19659.72"/>
    <s v="USD"/>
    <n v="37.81"/>
    <s v="ZPF1"/>
    <n v="12.48"/>
    <n v="6489.6"/>
    <x v="0"/>
    <s v="Inland"/>
    <m/>
    <m/>
    <x v="0"/>
  </r>
  <r>
    <x v="4"/>
    <n v="216914"/>
    <s v="QUARTZ INEO MC3 5W30     12B1L  TOT   SG"/>
    <n v="3624"/>
    <s v="ST"/>
    <n v="117204.54"/>
    <s v="USD"/>
    <n v="32.340000000000003"/>
    <s v="ZPF1"/>
    <n v="10.247"/>
    <n v="37135.127999999997"/>
    <x v="0"/>
    <s v="Inland"/>
    <m/>
    <m/>
    <x v="0"/>
  </r>
  <r>
    <x v="4"/>
    <n v="216915"/>
    <s v="RUBIA FLEET HD 300 15W40 12B1L  TOT   SG"/>
    <n v="6"/>
    <s v="ST"/>
    <n v="138.72"/>
    <s v="USD"/>
    <n v="23.12"/>
    <s v="ZPF1"/>
    <n v="10.5"/>
    <n v="63"/>
    <x v="0"/>
    <s v="Inland"/>
    <m/>
    <m/>
    <x v="0"/>
  </r>
  <r>
    <x v="4"/>
    <n v="216917"/>
    <s v="HI-PERF 4T 500 20W40     12B1L  TOT   SG"/>
    <n v="242"/>
    <s v="ST"/>
    <n v="5701.54"/>
    <s v="USD"/>
    <n v="23.56"/>
    <s v="ZPF1"/>
    <n v="10.464"/>
    <n v="2532.288"/>
    <x v="0"/>
    <s v="Inland"/>
    <m/>
    <m/>
    <x v="0"/>
  </r>
  <r>
    <x v="4"/>
    <n v="216928"/>
    <s v="QUARTZ INEO MC3 5W30     3B5L   TOT  2SG"/>
    <n v="6259"/>
    <s v="ST"/>
    <n v="232614.3"/>
    <s v="USD"/>
    <n v="37.159999999999997"/>
    <s v="ZPF1"/>
    <n v="12.81"/>
    <n v="80177.790000000008"/>
    <x v="0"/>
    <s v="Inland"/>
    <m/>
    <m/>
    <x v="0"/>
  </r>
  <r>
    <x v="4"/>
    <n v="216936"/>
    <s v="RUBIA TIR 7400 15W40     12B1L  TOT   SG"/>
    <n v="1369"/>
    <s v="ST"/>
    <n v="28204.62"/>
    <s v="USD"/>
    <n v="20.6"/>
    <s v="ZPF1"/>
    <n v="10.427"/>
    <n v="14274.563"/>
    <x v="0"/>
    <s v="Inland"/>
    <m/>
    <m/>
    <x v="0"/>
  </r>
  <r>
    <x v="4"/>
    <n v="216938"/>
    <s v="RUBIA TIR 7400 10W40     3B5L   TOT  1SG"/>
    <n v="473"/>
    <s v="ST"/>
    <n v="12894.78"/>
    <s v="USD"/>
    <n v="27.26"/>
    <s v="ZPF1"/>
    <n v="13.03"/>
    <n v="6163.19"/>
    <x v="0"/>
    <s v="Inland"/>
    <m/>
    <m/>
    <x v="0"/>
  </r>
  <r>
    <x v="4"/>
    <n v="216944"/>
    <s v="RUBIA FLEET HD 200 20W50 3B5L   TOT  1SG"/>
    <n v="92"/>
    <s v="ST"/>
    <n v="2331"/>
    <s v="USD"/>
    <n v="25.34"/>
    <s v="ZPF1"/>
    <n v="12.99"/>
    <n v="1195.08"/>
    <x v="0"/>
    <s v="Inland"/>
    <m/>
    <m/>
    <x v="0"/>
  </r>
  <r>
    <x v="4"/>
    <n v="216947"/>
    <s v="QUARTZ 3000 SJ 20W50     3B4L   TOT   SG"/>
    <n v="448"/>
    <s v="ST"/>
    <n v="14356.95"/>
    <s v="USD"/>
    <n v="32.049999999999997"/>
    <s v="ZPF1"/>
    <n v="10.488"/>
    <n v="4698.6239999999998"/>
    <x v="0"/>
    <s v="Inland"/>
    <m/>
    <m/>
    <x v="0"/>
  </r>
  <r>
    <x v="4"/>
    <n v="216948"/>
    <s v="HI-PERF 4T 500 SC. 10W30 12B1L  TOT   SG"/>
    <n v="205"/>
    <s v="ST"/>
    <n v="4872.3599999999997"/>
    <s v="USD"/>
    <n v="23.77"/>
    <s v="ZPF1"/>
    <n v="10.356"/>
    <n v="2122.98"/>
    <x v="0"/>
    <s v="Inland"/>
    <m/>
    <m/>
    <x v="0"/>
  </r>
  <r>
    <x v="4"/>
    <n v="216955"/>
    <s v="QUARTZ 5000 SN 20W50     3B5L   TOT  1SG"/>
    <n v="1146"/>
    <s v="ST"/>
    <n v="27701.919999999998"/>
    <s v="USD"/>
    <n v="24.17"/>
    <s v="ZPF1"/>
    <n v="13.23"/>
    <n v="15161.58"/>
    <x v="0"/>
    <s v="Inland"/>
    <m/>
    <m/>
    <x v="0"/>
  </r>
  <r>
    <x v="4"/>
    <n v="216956"/>
    <s v="QUARTZ 5000 SN 20W50     3B4L   TOT   SG"/>
    <n v="3826"/>
    <s v="ST"/>
    <n v="66237.350000000006"/>
    <s v="USD"/>
    <n v="17.309999999999999"/>
    <s v="ZPF1"/>
    <n v="10.59"/>
    <n v="40517.339999999997"/>
    <x v="0"/>
    <s v="Inland"/>
    <m/>
    <m/>
    <x v="0"/>
  </r>
  <r>
    <x v="4"/>
    <n v="216957"/>
    <s v="QUARTZ 5000 SN 20W50     12B1L  TOT   SG"/>
    <n v="1267"/>
    <s v="ST"/>
    <n v="26859.09"/>
    <s v="USD"/>
    <n v="21.2"/>
    <s v="ZPF1"/>
    <n v="10.587"/>
    <n v="13413.728999999999"/>
    <x v="0"/>
    <s v="Inland"/>
    <m/>
    <m/>
    <x v="0"/>
  </r>
  <r>
    <x v="4"/>
    <n v="216959"/>
    <s v="RUBIA FLEET HD 500 20W50 3B5L   TOT  1SG"/>
    <n v="7"/>
    <s v="ST"/>
    <n v="162.07"/>
    <s v="USD"/>
    <n v="23.15"/>
    <s v="ZPF1"/>
    <n v="13.23"/>
    <n v="92.61"/>
    <x v="0"/>
    <s v="Inland"/>
    <m/>
    <m/>
    <x v="0"/>
  </r>
  <r>
    <x v="4"/>
    <n v="216960"/>
    <s v="QUARTZ 7000 SN 10W40     3B5L   TOT  1SG"/>
    <n v="241"/>
    <s v="ST"/>
    <n v="5503.23"/>
    <s v="USD"/>
    <n v="22.83"/>
    <s v="ZPF1"/>
    <n v="12.99"/>
    <n v="3130.59"/>
    <x v="0"/>
    <s v="Inland"/>
    <m/>
    <m/>
    <x v="0"/>
  </r>
  <r>
    <x v="4"/>
    <n v="216961"/>
    <s v="QUARTZ 7000 SN 10W40     3B4L   TOT   SG"/>
    <n v="7062"/>
    <s v="ST"/>
    <n v="124874.19"/>
    <s v="USD"/>
    <n v="17.68"/>
    <s v="ZPF1"/>
    <n v="10.388"/>
    <n v="73360.055999999997"/>
    <x v="0"/>
    <s v="Inland"/>
    <m/>
    <m/>
    <x v="0"/>
  </r>
  <r>
    <x v="4"/>
    <n v="216962"/>
    <s v="QUARTZ 7000 SN 10W40     12B1L  TOT   SG"/>
    <n v="736"/>
    <s v="ST"/>
    <n v="15254.22"/>
    <s v="USD"/>
    <n v="20.73"/>
    <s v="ZPF1"/>
    <n v="10.387"/>
    <n v="7644.8320000000003"/>
    <x v="0"/>
    <s v="Inland"/>
    <m/>
    <m/>
    <x v="0"/>
  </r>
  <r>
    <x v="4"/>
    <n v="216963"/>
    <s v="TRANSTEC 4 85W90         3B4L   TOT   SG"/>
    <n v="9"/>
    <s v="ST"/>
    <n v="182.68"/>
    <s v="USD"/>
    <n v="20.3"/>
    <s v="ZPF1"/>
    <n v="10.702"/>
    <n v="96.317999999999998"/>
    <x v="0"/>
    <s v="Inland"/>
    <m/>
    <m/>
    <x v="0"/>
  </r>
  <r>
    <x v="4"/>
    <n v="216964"/>
    <s v="TRANSTEC 4 85W90         12B1L  TOT   SG"/>
    <n v="389"/>
    <s v="ST"/>
    <n v="8783.08"/>
    <s v="USD"/>
    <n v="22.58"/>
    <s v="ZPF1"/>
    <n v="10.7"/>
    <n v="4162.2999999999993"/>
    <x v="0"/>
    <s v="Inland"/>
    <m/>
    <m/>
    <x v="0"/>
  </r>
  <r>
    <x v="4"/>
    <n v="216966"/>
    <s v="QUARTZ 5000 SN 15W50     3B4L   TOT   SG"/>
    <n v="388"/>
    <s v="ST"/>
    <n v="7337.13"/>
    <s v="USD"/>
    <n v="18.91"/>
    <s v="ZPF1"/>
    <n v="10.47"/>
    <n v="4062.36"/>
    <x v="0"/>
    <s v="Inland"/>
    <m/>
    <m/>
    <x v="0"/>
  </r>
  <r>
    <x v="4"/>
    <n v="216967"/>
    <s v="QUARTZ 5000 SN 15W50     12B1L  TOT   SG"/>
    <n v="102"/>
    <s v="ST"/>
    <n v="2567.71"/>
    <s v="USD"/>
    <n v="25.17"/>
    <s v="ZPF1"/>
    <n v="10.473000000000001"/>
    <n v="1068.2460000000001"/>
    <x v="0"/>
    <s v="Inland"/>
    <m/>
    <m/>
    <x v="0"/>
  </r>
  <r>
    <x v="4"/>
    <n v="216968"/>
    <s v="QUARTZ 3000 SJ 20W50     12B1L  TOT   SG"/>
    <n v="128"/>
    <s v="ST"/>
    <n v="3007.93"/>
    <s v="USD"/>
    <n v="23.5"/>
    <s v="ZPF1"/>
    <n v="10.587"/>
    <n v="1355.136"/>
    <x v="0"/>
    <s v="Inland"/>
    <m/>
    <m/>
    <x v="0"/>
  </r>
  <r>
    <x v="4"/>
    <n v="216970"/>
    <s v="FLUIDMATIC MV            3B4L   TOT   SG"/>
    <n v="257"/>
    <s v="ST"/>
    <n v="8126.26"/>
    <s v="USD"/>
    <n v="31.62"/>
    <s v="ZPF1"/>
    <n v="10.14"/>
    <n v="2605.98"/>
    <x v="0"/>
    <s v="Inland"/>
    <m/>
    <m/>
    <x v="0"/>
  </r>
  <r>
    <x v="4"/>
    <n v="216971"/>
    <s v="FLUIDMATIC MV            12B1L  TOT   SG"/>
    <n v="1146"/>
    <s v="ST"/>
    <n v="37525.71"/>
    <s v="USD"/>
    <n v="32.74"/>
    <s v="ZPF1"/>
    <n v="10.14"/>
    <n v="11620.44"/>
    <x v="0"/>
    <s v="Inland"/>
    <m/>
    <m/>
    <x v="0"/>
  </r>
  <r>
    <x v="4"/>
    <n v="216972"/>
    <s v="FLUIDMATIC LV MV         3B4L   TOT   SG"/>
    <n v="169"/>
    <s v="ST"/>
    <n v="4855.4799999999996"/>
    <s v="USD"/>
    <n v="28.73"/>
    <s v="ZPF1"/>
    <n v="10.154999999999999"/>
    <n v="1716.1949999999999"/>
    <x v="0"/>
    <s v="Inland"/>
    <m/>
    <m/>
    <x v="0"/>
  </r>
  <r>
    <x v="4"/>
    <n v="216973"/>
    <s v="QUARTZ 9000 SN 5W50      3B4L   TOT   SG"/>
    <n v="269"/>
    <s v="ST"/>
    <n v="7586.3"/>
    <s v="USD"/>
    <n v="28.2"/>
    <s v="ZPF1"/>
    <n v="10.252000000000001"/>
    <n v="2757.788"/>
    <x v="0"/>
    <s v="Inland"/>
    <m/>
    <m/>
    <x v="0"/>
  </r>
  <r>
    <x v="4"/>
    <n v="216977"/>
    <s v="FLUIDMATIC CVT MV        3B4L   TOT   SG"/>
    <n v="246"/>
    <s v="ST"/>
    <n v="7740.35"/>
    <s v="USD"/>
    <n v="31.46"/>
    <s v="ZPF1"/>
    <n v="10.151999999999999"/>
    <n v="2497.3919999999998"/>
    <x v="0"/>
    <s v="Inland"/>
    <m/>
    <m/>
    <x v="0"/>
  </r>
  <r>
    <x v="4"/>
    <n v="216978"/>
    <s v="FLUIDMATIC LV MV         20LJ   TOT   SG"/>
    <n v="171"/>
    <s v="ST"/>
    <n v="8540.39"/>
    <s v="USD"/>
    <n v="49.94"/>
    <s v="ZPF1"/>
    <n v="16.93"/>
    <n v="2895.0299999999997"/>
    <x v="0"/>
    <s v="Inland"/>
    <m/>
    <m/>
    <x v="0"/>
  </r>
  <r>
    <x v="4"/>
    <n v="216979"/>
    <s v="FLUIDMATIC DIII MV       20LJ   TOT   SG"/>
    <n v="210"/>
    <s v="ST"/>
    <n v="7196.25"/>
    <s v="USD"/>
    <n v="34.270000000000003"/>
    <s v="ZPF1"/>
    <n v="17.02"/>
    <n v="3574.2"/>
    <x v="0"/>
    <s v="Inland"/>
    <m/>
    <m/>
    <x v="0"/>
  </r>
  <r>
    <x v="4"/>
    <n v="216980"/>
    <s v="FLUIDMATIC DIII MV       18LP   TOT   SG"/>
    <n v="339"/>
    <s v="ST"/>
    <n v="10387.620000000001"/>
    <s v="USD"/>
    <n v="30.64"/>
    <s v="ZPF1"/>
    <n v="15.32"/>
    <n v="5193.4800000000005"/>
    <x v="0"/>
    <s v="Inland"/>
    <m/>
    <m/>
    <x v="0"/>
  </r>
  <r>
    <x v="4"/>
    <n v="216983"/>
    <s v="HI-PERF 4T 700 10W40     12B1L  TOT  1SG"/>
    <n v="28"/>
    <s v="ST"/>
    <n v="649.44000000000005"/>
    <s v="USD"/>
    <n v="23.19"/>
    <s v="ZPF1"/>
    <n v="10.413"/>
    <n v="291.56400000000002"/>
    <x v="0"/>
    <s v="Inland"/>
    <m/>
    <m/>
    <x v="0"/>
  </r>
  <r>
    <x v="4"/>
    <n v="216985"/>
    <s v="FLUIDMATIC DII MV        12B1L  TOT   SG"/>
    <n v="345"/>
    <s v="ST"/>
    <n v="12165.37"/>
    <s v="USD"/>
    <n v="35.26"/>
    <s v="ZPF1"/>
    <n v="10.473000000000001"/>
    <n v="3613.1850000000004"/>
    <x v="0"/>
    <s v="Inland"/>
    <m/>
    <m/>
    <x v="0"/>
  </r>
  <r>
    <x v="4"/>
    <n v="216986"/>
    <s v="FLUIDMATIC DIII MV       3B4L   TOT   SG"/>
    <n v="1276"/>
    <s v="ST"/>
    <n v="26454.93"/>
    <s v="USD"/>
    <n v="20.73"/>
    <s v="ZPF1"/>
    <n v="10.215"/>
    <n v="13034.34"/>
    <x v="0"/>
    <s v="Inland"/>
    <m/>
    <m/>
    <x v="0"/>
  </r>
  <r>
    <x v="4"/>
    <n v="216987"/>
    <s v="FLUIDMATIC DIII MV       12B1L  TOT   SG"/>
    <n v="1259"/>
    <s v="ST"/>
    <n v="28206.92"/>
    <s v="USD"/>
    <n v="22.4"/>
    <s v="ZPF1"/>
    <n v="10.212999999999999"/>
    <n v="12858.166999999999"/>
    <x v="0"/>
    <s v="Inland"/>
    <m/>
    <m/>
    <x v="0"/>
  </r>
  <r>
    <x v="4"/>
    <n v="216989"/>
    <s v="ELFMATIC DIII MV         20LJ   ELF   SG"/>
    <n v="51"/>
    <s v="ST"/>
    <n v="1623.91"/>
    <s v="USD"/>
    <n v="31.84"/>
    <s v="ZPF1"/>
    <n v="17.02"/>
    <n v="868.02"/>
    <x v="0"/>
    <s v="Inland"/>
    <m/>
    <m/>
    <x v="0"/>
  </r>
  <r>
    <x v="4"/>
    <n v="216991"/>
    <s v="HI-PERF 4T 300 20W40(SF) 12B1L  TOT  1SG"/>
    <n v="9"/>
    <s v="ST"/>
    <n v="187.73"/>
    <s v="USD"/>
    <n v="20.86"/>
    <s v="ZPF1"/>
    <n v="10.62"/>
    <n v="95.58"/>
    <x v="0"/>
    <s v="Inland"/>
    <m/>
    <m/>
    <x v="0"/>
  </r>
  <r>
    <x v="4"/>
    <n v="216993"/>
    <s v="HI-PERF 4T 300 20W50(SG) 12B1L  TOT  1SG"/>
    <n v="1915"/>
    <s v="ST"/>
    <n v="40835.74"/>
    <s v="USD"/>
    <n v="21.32"/>
    <s v="ZPF1"/>
    <n v="10.593"/>
    <n v="20285.595000000001"/>
    <x v="0"/>
    <s v="Inland"/>
    <m/>
    <m/>
    <x v="0"/>
  </r>
  <r>
    <x v="4"/>
    <n v="216995"/>
    <s v="TRANSTEC 5 80W90         3B4L   TOT   SG"/>
    <n v="755"/>
    <s v="ST"/>
    <n v="14738.76"/>
    <s v="USD"/>
    <n v="19.52"/>
    <s v="ZPF1"/>
    <n v="10.664999999999999"/>
    <n v="8052.0749999999989"/>
    <x v="0"/>
    <s v="Inland"/>
    <m/>
    <m/>
    <x v="0"/>
  </r>
  <r>
    <x v="4"/>
    <n v="216996"/>
    <s v="GEARELF 5 80W90          3B4L   ELF  2SG"/>
    <n v="76"/>
    <s v="ST"/>
    <n v="1586.05"/>
    <s v="USD"/>
    <n v="20.87"/>
    <s v="ZPF1"/>
    <n v="10.455"/>
    <n v="794.58"/>
    <x v="0"/>
    <s v="Inland"/>
    <m/>
    <m/>
    <x v="0"/>
  </r>
  <r>
    <x v="4"/>
    <n v="216997"/>
    <s v="TRANSTEC 5 85W140        3B4L   TOT   SG"/>
    <n v="64"/>
    <s v="ST"/>
    <n v="1368.86"/>
    <s v="USD"/>
    <n v="21.39"/>
    <s v="ZPF1"/>
    <n v="10.86"/>
    <n v="695.04"/>
    <x v="0"/>
    <s v="Inland"/>
    <m/>
    <m/>
    <x v="0"/>
  </r>
  <r>
    <x v="4"/>
    <n v="216998"/>
    <s v="GEARELF 5 85W140         3B4L   ELF  2SG"/>
    <n v="123"/>
    <s v="ST"/>
    <n v="2947.35"/>
    <s v="USD"/>
    <n v="23.96"/>
    <s v="ZPF1"/>
    <n v="10.702"/>
    <n v="1316.346"/>
    <x v="0"/>
    <s v="Inland"/>
    <m/>
    <m/>
    <x v="0"/>
  </r>
  <r>
    <x v="4"/>
    <n v="217003"/>
    <s v="PROSYLVA CHAIN EXPERT    208L   TOT   SG"/>
    <n v="16"/>
    <s v="ST"/>
    <n v="4526.3900000000003"/>
    <s v="USD"/>
    <n v="282.89999999999998"/>
    <s v="ZPF1"/>
    <n v="182.21"/>
    <n v="2915.36"/>
    <x v="0"/>
    <s v="Inland"/>
    <m/>
    <m/>
    <x v="0"/>
  </r>
  <r>
    <x v="4"/>
    <n v="217004"/>
    <s v="PERF. PRO 700 15W40      208L   ELF   SG"/>
    <n v="378"/>
    <s v="ST"/>
    <n v="101103.8"/>
    <s v="USD"/>
    <n v="267.47000000000003"/>
    <s v="ZPF1"/>
    <n v="182"/>
    <n v="68796"/>
    <x v="0"/>
    <s v="Inland"/>
    <m/>
    <m/>
    <x v="0"/>
  </r>
  <r>
    <x v="4"/>
    <n v="217006"/>
    <s v="STAR TRANS 80W110        208L   TOT   SG"/>
    <n v="8"/>
    <s v="ST"/>
    <n v="4665.38"/>
    <s v="USD"/>
    <n v="583.16999999999996"/>
    <s v="ZPF1"/>
    <n v="186.37"/>
    <n v="1490.96"/>
    <x v="0"/>
    <s v="Inland"/>
    <m/>
    <m/>
    <x v="0"/>
  </r>
  <r>
    <x v="4"/>
    <n v="217008"/>
    <s v="RUBIA TIR 7400 10W40     208L   TOT   SG"/>
    <n v="29"/>
    <s v="ST"/>
    <n v="9026.9599999999991"/>
    <s v="USD"/>
    <n v="311.27"/>
    <s v="ZPF1"/>
    <n v="181.38"/>
    <n v="5260.0199999999995"/>
    <x v="0"/>
    <s v="Inland"/>
    <m/>
    <m/>
    <x v="0"/>
  </r>
  <r>
    <x v="4"/>
    <n v="217011"/>
    <s v="FLUIDMATIC LV MV         208L   TOT   SG"/>
    <n v="67"/>
    <s v="ST"/>
    <n v="29822.65"/>
    <s v="USD"/>
    <n v="445.11"/>
    <s v="ZPF1"/>
    <n v="176.18"/>
    <n v="11804.060000000001"/>
    <x v="0"/>
    <s v="Inland"/>
    <m/>
    <m/>
    <x v="0"/>
  </r>
  <r>
    <x v="4"/>
    <n v="217012"/>
    <s v="FLUIDMATIC DIII MV       208L   TOT   SG"/>
    <n v="135"/>
    <s v="ST"/>
    <n v="39983.39"/>
    <s v="USD"/>
    <n v="296.17"/>
    <s v="ZPF1"/>
    <n v="177.01"/>
    <n v="23896.35"/>
    <x v="0"/>
    <s v="Inland"/>
    <m/>
    <m/>
    <x v="0"/>
  </r>
  <r>
    <x v="4"/>
    <n v="217013"/>
    <s v="FLUIDMATIC DII MV        208L   TOT   SG"/>
    <n v="15"/>
    <s v="ST"/>
    <n v="7602.01"/>
    <s v="USD"/>
    <n v="506.8"/>
    <s v="ZPF1"/>
    <n v="178.46"/>
    <n v="2676.9"/>
    <x v="0"/>
    <s v="Inland"/>
    <m/>
    <m/>
    <x v="0"/>
  </r>
  <r>
    <x v="4"/>
    <n v="217016"/>
    <s v="HI-PERF 4T 700 10W40     208L   TOT   SG"/>
    <n v="28"/>
    <s v="ST"/>
    <n v="8936.77"/>
    <s v="USD"/>
    <n v="319.17"/>
    <s v="ZPF1"/>
    <n v="180.54"/>
    <n v="5055.12"/>
    <x v="0"/>
    <s v="Inland"/>
    <m/>
    <m/>
    <x v="0"/>
  </r>
  <r>
    <x v="4"/>
    <n v="217017"/>
    <s v="RUBIA FLEET HD 300 15W40 3B4L   TOT   SG"/>
    <n v="8"/>
    <s v="ST"/>
    <n v="147.51"/>
    <s v="USD"/>
    <n v="18.440000000000001"/>
    <s v="ZPF1"/>
    <n v="10.5"/>
    <n v="84"/>
    <x v="0"/>
    <s v="Inland"/>
    <m/>
    <m/>
    <x v="0"/>
  </r>
  <r>
    <x v="4"/>
    <n v="217018"/>
    <s v="GEARELF 4 SAE 90         3B4L   ELF  2SG"/>
    <n v="297"/>
    <s v="ST"/>
    <n v="6308.6"/>
    <s v="USD"/>
    <n v="21.24"/>
    <s v="ZPF1"/>
    <n v="10.704000000000001"/>
    <n v="3179.0880000000002"/>
    <x v="0"/>
    <s v="Inland"/>
    <m/>
    <m/>
    <x v="0"/>
  </r>
  <r>
    <x v="4"/>
    <n v="217020"/>
    <s v="RUBIA FLEET HD 300 15W40 3B5L   TOT  2SG"/>
    <n v="413"/>
    <s v="ST"/>
    <n v="9208.33"/>
    <s v="USD"/>
    <n v="22.3"/>
    <s v="ZPF1"/>
    <n v="13.01"/>
    <n v="5373.13"/>
    <x v="0"/>
    <s v="Inland"/>
    <m/>
    <m/>
    <x v="0"/>
  </r>
  <r>
    <x v="4"/>
    <n v="217023"/>
    <s v="ELFMATIC CVT MV          12B1L  ELF  2SG"/>
    <n v="870"/>
    <s v="ST"/>
    <n v="30328.25"/>
    <s v="USD"/>
    <n v="34.86"/>
    <s v="ZPF1"/>
    <n v="10.220000000000001"/>
    <n v="8891.4000000000015"/>
    <x v="0"/>
    <s v="Inland"/>
    <m/>
    <m/>
    <x v="0"/>
  </r>
  <r>
    <x v="4"/>
    <n v="217024"/>
    <s v="ELFMATIC CVT MV          3B4L   ELF  2SG"/>
    <n v="216"/>
    <s v="ST"/>
    <n v="6777.52"/>
    <s v="USD"/>
    <n v="31.38"/>
    <s v="ZPF1"/>
    <n v="10.222"/>
    <n v="2207.9519999999998"/>
    <x v="0"/>
    <s v="Inland"/>
    <m/>
    <m/>
    <x v="0"/>
  </r>
  <r>
    <x v="4"/>
    <n v="217026"/>
    <s v="ELFMATIC DIII MV         3B5L   ELF  3SG"/>
    <n v="126"/>
    <s v="ST"/>
    <n v="3128.24"/>
    <s v="USD"/>
    <n v="24.83"/>
    <s v="ZPF1"/>
    <n v="12.77"/>
    <n v="1609.02"/>
    <x v="0"/>
    <s v="Inland"/>
    <m/>
    <m/>
    <x v="0"/>
  </r>
  <r>
    <x v="4"/>
    <n v="217027"/>
    <s v="ELFMATIC MV              12B1L  ELF  2SG"/>
    <n v="7"/>
    <s v="ST"/>
    <n v="242.53"/>
    <s v="USD"/>
    <n v="34.65"/>
    <s v="ZPF1"/>
    <n v="10.14"/>
    <n v="70.98"/>
    <x v="0"/>
    <s v="Inland"/>
    <m/>
    <m/>
    <x v="0"/>
  </r>
  <r>
    <x v="4"/>
    <n v="217028"/>
    <s v="ELFMATIC MV              3B4L   ELF  2SG"/>
    <n v="285"/>
    <s v="ST"/>
    <n v="8951.5300000000007"/>
    <s v="USD"/>
    <n v="31.41"/>
    <s v="ZPF1"/>
    <n v="10.14"/>
    <n v="2889.9"/>
    <x v="0"/>
    <s v="Inland"/>
    <m/>
    <m/>
    <x v="0"/>
  </r>
  <r>
    <x v="4"/>
    <n v="217029"/>
    <s v="ELFMATIC LV MV           12B1L  ELF   SG"/>
    <n v="712"/>
    <s v="ST"/>
    <n v="24183.200000000001"/>
    <s v="USD"/>
    <n v="33.97"/>
    <s v="ZPF1"/>
    <n v="10.128"/>
    <n v="7211.1360000000004"/>
    <x v="0"/>
    <s v="Inland"/>
    <m/>
    <m/>
    <x v="0"/>
  </r>
  <r>
    <x v="4"/>
    <n v="217030"/>
    <s v="ELFMATIC LV MV           3B4L   ELF   SG"/>
    <n v="669"/>
    <s v="ST"/>
    <n v="20027.03"/>
    <s v="USD"/>
    <n v="29.94"/>
    <s v="ZPF1"/>
    <n v="10.154999999999999"/>
    <n v="6793.6949999999997"/>
    <x v="0"/>
    <s v="Inland"/>
    <m/>
    <m/>
    <x v="0"/>
  </r>
  <r>
    <x v="4"/>
    <n v="217032"/>
    <s v="GEARELF 5 80W90          12B1L  ELF  2SG"/>
    <n v="5"/>
    <s v="ST"/>
    <n v="127.36"/>
    <s v="USD"/>
    <n v="25.47"/>
    <s v="ZPF1"/>
    <n v="10.452999999999999"/>
    <n v="52.265000000000001"/>
    <x v="0"/>
    <s v="Inland"/>
    <m/>
    <m/>
    <x v="0"/>
  </r>
  <r>
    <x v="4"/>
    <n v="217035"/>
    <s v="EVOL. 700 FT 10W40       12B1L  ELF  2SG"/>
    <n v="576"/>
    <s v="ST"/>
    <n v="12421.64"/>
    <s v="USD"/>
    <n v="21.57"/>
    <s v="ZPF1"/>
    <n v="10.387"/>
    <n v="5982.9120000000003"/>
    <x v="0"/>
    <s v="Inland"/>
    <m/>
    <m/>
    <x v="0"/>
  </r>
  <r>
    <x v="4"/>
    <n v="217036"/>
    <s v="EVOL. 700 FT 10W40       3B4L   ELF  2SG"/>
    <n v="3100"/>
    <s v="ST"/>
    <n v="55370.74"/>
    <s v="USD"/>
    <n v="17.86"/>
    <s v="ZPF1"/>
    <n v="10.388"/>
    <n v="32202.799999999999"/>
    <x v="0"/>
    <s v="Inland"/>
    <m/>
    <m/>
    <x v="0"/>
  </r>
  <r>
    <x v="4"/>
    <n v="217042"/>
    <s v="EVOL. 700 FT 15W50       3B4L   ELF  2SG"/>
    <n v="397"/>
    <s v="ST"/>
    <n v="9635.7999999999993"/>
    <s v="USD"/>
    <n v="24.27"/>
    <s v="ZPF1"/>
    <n v="10.462"/>
    <n v="4153.4139999999998"/>
    <x v="0"/>
    <s v="Inland"/>
    <m/>
    <m/>
    <x v="0"/>
  </r>
  <r>
    <x v="4"/>
    <n v="217044"/>
    <s v="EVOL. 500 FT 20W50       3B4L   ELF  2SG"/>
    <n v="2974"/>
    <s v="ST"/>
    <n v="55918.879999999997"/>
    <s v="USD"/>
    <n v="18.8"/>
    <s v="ZPF1"/>
    <n v="10.515000000000001"/>
    <n v="31271.61"/>
    <x v="0"/>
    <s v="Inland"/>
    <m/>
    <m/>
    <x v="0"/>
  </r>
  <r>
    <x v="4"/>
    <n v="217045"/>
    <s v="EVOL. 500 FT 20W50       12B1L  ELF  2SG"/>
    <n v="526"/>
    <s v="ST"/>
    <n v="11488.84"/>
    <s v="USD"/>
    <n v="21.84"/>
    <s v="ZPF1"/>
    <n v="10.52"/>
    <n v="5533.5199999999995"/>
    <x v="0"/>
    <s v="Inland"/>
    <m/>
    <m/>
    <x v="0"/>
  </r>
  <r>
    <x v="4"/>
    <n v="217048"/>
    <s v="EVOL. 900 FTA 5W40       12B1L  ELF  2SG"/>
    <n v="472"/>
    <s v="ST"/>
    <n v="11615.7"/>
    <s v="USD"/>
    <n v="24.61"/>
    <s v="ZPF1"/>
    <n v="10.253"/>
    <n v="4839.4160000000002"/>
    <x v="0"/>
    <s v="Inland"/>
    <m/>
    <m/>
    <x v="0"/>
  </r>
  <r>
    <x v="4"/>
    <n v="217049"/>
    <s v="EVOL. 900 FTA 5W40       3B4L   ELF  2SG"/>
    <n v="492"/>
    <s v="ST"/>
    <n v="10340.44"/>
    <s v="USD"/>
    <n v="21.02"/>
    <s v="ZPF1"/>
    <n v="10.26"/>
    <n v="5047.92"/>
    <x v="0"/>
    <s v="Inland"/>
    <m/>
    <m/>
    <x v="0"/>
  </r>
  <r>
    <x v="4"/>
    <n v="217053"/>
    <s v="EVOL. 500 FT 15W40       3B4L   ELF  2SG"/>
    <n v="13"/>
    <s v="ST"/>
    <n v="242.9"/>
    <s v="USD"/>
    <n v="18.68"/>
    <s v="ZPF1"/>
    <n v="10.484999999999999"/>
    <n v="136.30500000000001"/>
    <x v="0"/>
    <s v="Inland"/>
    <m/>
    <m/>
    <x v="0"/>
  </r>
  <r>
    <x v="4"/>
    <n v="217060"/>
    <s v="MOTO 4 PRO 20W50         12B1L  ELF  2SG"/>
    <n v="259"/>
    <s v="ST"/>
    <n v="6679.3"/>
    <s v="USD"/>
    <n v="25.79"/>
    <s v="ZPF1"/>
    <n v="10.56"/>
    <n v="2735.04"/>
    <x v="0"/>
    <s v="Inland"/>
    <m/>
    <m/>
    <x v="0"/>
  </r>
  <r>
    <x v="4"/>
    <n v="217062"/>
    <s v="MOTO 4 GOLD 10W40        12B1L  ELF  2SG"/>
    <n v="13"/>
    <s v="ST"/>
    <n v="325.63"/>
    <s v="USD"/>
    <n v="25.05"/>
    <s v="ZPF1"/>
    <n v="10.413"/>
    <n v="135.369"/>
    <x v="0"/>
    <s v="Inland"/>
    <m/>
    <m/>
    <x v="0"/>
  </r>
  <r>
    <x v="4"/>
    <n v="217064"/>
    <s v="MOTO 4 GOLD 20W40        12B1L  ELF  2SG"/>
    <n v="588"/>
    <s v="ST"/>
    <n v="14394.01"/>
    <s v="USD"/>
    <n v="24.48"/>
    <s v="ZPF1"/>
    <n v="10.532999999999999"/>
    <n v="6193.4039999999995"/>
    <x v="0"/>
    <s v="Inland"/>
    <m/>
    <m/>
    <x v="0"/>
  </r>
  <r>
    <x v="4"/>
    <n v="217065"/>
    <s v="QUARTZ 9000 ENERGY 0W40  3B4L   TOT   SG"/>
    <n v="1855"/>
    <s v="ST"/>
    <n v="66144.009999999995"/>
    <s v="USD"/>
    <n v="35.659999999999997"/>
    <s v="ZPF1"/>
    <n v="10.125"/>
    <n v="18781.875"/>
    <x v="0"/>
    <s v="Inland"/>
    <m/>
    <m/>
    <x v="0"/>
  </r>
  <r>
    <x v="4"/>
    <n v="217067"/>
    <s v="4T MAX 20W50             12B1L  ELF   SG"/>
    <n v="57"/>
    <s v="ST"/>
    <n v="1122.31"/>
    <s v="USD"/>
    <n v="19.690000000000001"/>
    <s v="ZPF1"/>
    <n v="10.567"/>
    <n v="602.31899999999996"/>
    <x v="0"/>
    <s v="Inland"/>
    <m/>
    <m/>
    <x v="0"/>
  </r>
  <r>
    <x v="4"/>
    <n v="217076"/>
    <s v="QUARTZ 5000 SN 15W40     3B4L   TOT   SG"/>
    <n v="4"/>
    <s v="ST"/>
    <n v="78"/>
    <s v="USD"/>
    <n v="19.5"/>
    <s v="ZPF1"/>
    <n v="10.484999999999999"/>
    <n v="41.94"/>
    <x v="0"/>
    <s v="Inland"/>
    <m/>
    <m/>
    <x v="0"/>
  </r>
  <r>
    <x v="4"/>
    <n v="217088"/>
    <s v="RUBIA WORKS 4000 10W40   208L   TOT   SG"/>
    <n v="10"/>
    <s v="ST"/>
    <n v="3723.81"/>
    <s v="USD"/>
    <n v="372.38"/>
    <s v="ZPF1"/>
    <n v="180.54400000000001"/>
    <n v="1805.44"/>
    <x v="0"/>
    <s v="Inland"/>
    <m/>
    <m/>
    <x v="0"/>
  </r>
  <r>
    <x v="4"/>
    <n v="217092"/>
    <s v="FLUIDMATIC LV MV         12B1L  TOT M SG"/>
    <n v="2538"/>
    <s v="ST"/>
    <n v="79077.53"/>
    <s v="USD"/>
    <n v="31.16"/>
    <s v="ZPF1"/>
    <n v="10.16"/>
    <n v="25786.080000000002"/>
    <x v="0"/>
    <s v="Inland"/>
    <m/>
    <m/>
    <x v="0"/>
  </r>
  <r>
    <x v="4"/>
    <n v="217093"/>
    <s v="FLUIDMATIC CVT MV        12B1L  TOT M SG"/>
    <n v="1671"/>
    <s v="ST"/>
    <n v="55058.7"/>
    <s v="USD"/>
    <n v="32.950000000000003"/>
    <s v="ZPF1"/>
    <n v="10.220000000000001"/>
    <n v="17077.620000000003"/>
    <x v="0"/>
    <s v="Inland"/>
    <m/>
    <m/>
    <x v="0"/>
  </r>
  <r>
    <x v="4"/>
    <n v="217097"/>
    <s v="PROSYLVA CHAIN EXT. PLUS 20LJ   TOT   SG"/>
    <n v="1025"/>
    <s v="ST"/>
    <n v="34596.67"/>
    <s v="USD"/>
    <n v="33.75"/>
    <s v="ZPF1"/>
    <n v="17.54"/>
    <n v="17978.5"/>
    <x v="0"/>
    <s v="Inland"/>
    <m/>
    <m/>
    <x v="0"/>
  </r>
  <r>
    <x v="4"/>
    <n v="217103"/>
    <s v="QUARTZ 5000 SN 15W40     3B5L   TOT  1SG"/>
    <n v="135"/>
    <s v="ST"/>
    <n v="3343.65"/>
    <s v="USD"/>
    <n v="24.77"/>
    <s v="ZPF1"/>
    <n v="13.11"/>
    <n v="1769.85"/>
    <x v="0"/>
    <s v="Inland"/>
    <m/>
    <m/>
    <x v="0"/>
  </r>
  <r>
    <x v="4"/>
    <n v="217104"/>
    <s v="QUARTZ 5000 SN 15W40     12B1L  TOT   SG"/>
    <n v="78"/>
    <s v="ST"/>
    <n v="2054.4699999999998"/>
    <s v="USD"/>
    <n v="26.34"/>
    <s v="ZPF1"/>
    <n v="10.487"/>
    <n v="817.98599999999999"/>
    <x v="0"/>
    <s v="Inland"/>
    <m/>
    <m/>
    <x v="0"/>
  </r>
  <r>
    <x v="4"/>
    <n v="217114"/>
    <s v="QUARTZ D.7000 CI-4 10W30 3B4L   TOT   SG"/>
    <n v="2333"/>
    <s v="ST"/>
    <n v="45267.95"/>
    <s v="USD"/>
    <n v="19.399999999999999"/>
    <s v="ZPF1"/>
    <n v="10.44"/>
    <n v="24356.52"/>
    <x v="0"/>
    <s v="Inland"/>
    <m/>
    <m/>
    <x v="0"/>
  </r>
  <r>
    <x v="4"/>
    <n v="217115"/>
    <s v="QUARTZ D.7000 CI-4 10W30 12B1L  TOT   SG"/>
    <n v="49"/>
    <s v="ST"/>
    <n v="1179.68"/>
    <s v="USD"/>
    <n v="24.08"/>
    <s v="ZPF1"/>
    <n v="10.44"/>
    <n v="511.56"/>
    <x v="0"/>
    <s v="Inland"/>
    <m/>
    <m/>
    <x v="0"/>
  </r>
  <r>
    <x v="4"/>
    <n v="217116"/>
    <s v="HI-PERF 4T 900 10W50     208L   TOT  2SG"/>
    <n v="3"/>
    <s v="ST"/>
    <n v="941.2"/>
    <s v="USD"/>
    <n v="313.73"/>
    <s v="ZPF1"/>
    <n v="178.19"/>
    <n v="534.56999999999994"/>
    <x v="0"/>
    <s v="Inland"/>
    <m/>
    <m/>
    <x v="0"/>
  </r>
  <r>
    <x v="4"/>
    <n v="217117"/>
    <s v="MOTO 4 TECH 10W50        12B1L  ELF  3SG"/>
    <n v="468"/>
    <s v="ST"/>
    <n v="11727.53"/>
    <s v="USD"/>
    <n v="25.06"/>
    <s v="ZPF1"/>
    <n v="10.28"/>
    <n v="4811.04"/>
    <x v="0"/>
    <s v="Inland"/>
    <m/>
    <m/>
    <x v="0"/>
  </r>
  <r>
    <x v="4"/>
    <n v="217118"/>
    <s v="HI-PERF 4T 300 20W50(SG) 12B08L TOT   SG"/>
    <n v="499"/>
    <s v="ST"/>
    <n v="9824.2900000000009"/>
    <s v="USD"/>
    <n v="19.690000000000001"/>
    <s v="ZPF1"/>
    <n v="8.4730000000000008"/>
    <n v="4228.027"/>
    <x v="0"/>
    <s v="Inland"/>
    <m/>
    <m/>
    <x v="0"/>
  </r>
  <r>
    <x v="4"/>
    <n v="217119"/>
    <s v="QUARTZ D.9000 CI-4 5W30  3B5L   TOT  1SG"/>
    <n v="451"/>
    <s v="ST"/>
    <n v="16024.66"/>
    <s v="USD"/>
    <n v="35.53"/>
    <s v="ZPF1"/>
    <n v="12.84"/>
    <n v="5790.84"/>
    <x v="0"/>
    <s v="Inland"/>
    <m/>
    <m/>
    <x v="0"/>
  </r>
  <r>
    <x v="4"/>
    <n v="217120"/>
    <s v="QUARTZ D.9000 CI-4 5W30  12B1L  TOT   SG"/>
    <n v="701"/>
    <s v="ST"/>
    <n v="22924.55"/>
    <s v="USD"/>
    <n v="32.700000000000003"/>
    <s v="ZPF1"/>
    <n v="10.266999999999999"/>
    <n v="7197.1669999999995"/>
    <x v="0"/>
    <s v="Inland"/>
    <m/>
    <m/>
    <x v="0"/>
  </r>
  <r>
    <x v="4"/>
    <n v="217122"/>
    <s v="NEPTUNA 2T SUPER SPORT   3B5L   TOT  1SG"/>
    <n v="317"/>
    <s v="ST"/>
    <n v="12198.9"/>
    <s v="USD"/>
    <n v="38.479999999999997"/>
    <s v="ZPF1"/>
    <n v="13.06"/>
    <n v="4140.0200000000004"/>
    <x v="0"/>
    <s v="Inland"/>
    <m/>
    <m/>
    <x v="0"/>
  </r>
  <r>
    <x v="4"/>
    <n v="217123"/>
    <s v="NEPTUNA 2T SUPER SPORT   12B1L  TOT   SG"/>
    <n v="782"/>
    <s v="ST"/>
    <n v="27505.34"/>
    <s v="USD"/>
    <n v="35.17"/>
    <s v="ZPF1"/>
    <n v="10.446999999999999"/>
    <n v="8169.5539999999992"/>
    <x v="0"/>
    <s v="Inland"/>
    <m/>
    <m/>
    <x v="0"/>
  </r>
  <r>
    <x v="4"/>
    <n v="217124"/>
    <s v="PERF. PRO 1000 15W40     208L   ELF   SG"/>
    <n v="219"/>
    <s v="ST"/>
    <n v="65330.26"/>
    <s v="USD"/>
    <n v="298.31"/>
    <s v="ZPF1"/>
    <n v="182.25"/>
    <n v="39912.75"/>
    <x v="0"/>
    <s v="Inland"/>
    <m/>
    <m/>
    <x v="0"/>
  </r>
  <r>
    <x v="4"/>
    <n v="217125"/>
    <s v="PERF. PRO 1000 15W40     20LJ   ELF   SG"/>
    <n v="171"/>
    <s v="ST"/>
    <n v="5581.92"/>
    <s v="USD"/>
    <n v="32.64"/>
    <s v="ZPF1"/>
    <n v="17.52"/>
    <n v="2995.92"/>
    <x v="0"/>
    <s v="Inland"/>
    <m/>
    <m/>
    <x v="0"/>
  </r>
  <r>
    <x v="4"/>
    <n v="217126"/>
    <s v="QUARTZ D.5000 CI-4 15W40 12B1L  TOT   SG"/>
    <n v="3"/>
    <s v="ST"/>
    <n v="67.849999999999994"/>
    <s v="USD"/>
    <n v="22.62"/>
    <s v="ZPF1"/>
    <n v="10.512"/>
    <n v="31.536000000000001"/>
    <x v="0"/>
    <s v="Inland"/>
    <m/>
    <m/>
    <x v="0"/>
  </r>
  <r>
    <x v="4"/>
    <n v="217128"/>
    <s v="HI-PERF 4T 500 20W50(SL) 12B08L TOT  1SG"/>
    <n v="50"/>
    <s v="ST"/>
    <n v="1017.01"/>
    <s v="USD"/>
    <n v="20.34"/>
    <s v="ZPF1"/>
    <n v="8.4269999999999996"/>
    <n v="421.34999999999997"/>
    <x v="0"/>
    <s v="Inland"/>
    <m/>
    <m/>
    <x v="0"/>
  </r>
  <r>
    <x v="4"/>
    <n v="217130"/>
    <s v="HI-PERF 4T 500 SC. 10W30 12B08L TOT  1SG"/>
    <n v="20"/>
    <s v="ST"/>
    <n v="396.54"/>
    <s v="USD"/>
    <n v="19.829999999999998"/>
    <s v="ZPF1"/>
    <n v="8.327"/>
    <n v="166.54"/>
    <x v="0"/>
    <s v="Inland"/>
    <m/>
    <m/>
    <x v="0"/>
  </r>
  <r>
    <x v="4"/>
    <n v="217131"/>
    <s v="HI-PERF 4T 500 SC. 20W40 12B08L TOT  1SG"/>
    <n v="609"/>
    <s v="ST"/>
    <n v="13426.19"/>
    <s v="USD"/>
    <n v="22.05"/>
    <s v="ZPF1"/>
    <n v="8.4770000000000003"/>
    <n v="5162.4930000000004"/>
    <x v="0"/>
    <s v="Inland"/>
    <m/>
    <m/>
    <x v="0"/>
  </r>
  <r>
    <x v="4"/>
    <n v="217132"/>
    <s v="HI-PERF 4T 300 20W40(SF) 12B08L TOT   SG"/>
    <n v="9"/>
    <s v="ST"/>
    <n v="195.5"/>
    <s v="USD"/>
    <n v="21.72"/>
    <s v="ZPF1"/>
    <n v="8.4930000000000003"/>
    <n v="76.436999999999998"/>
    <x v="0"/>
    <s v="Inland"/>
    <m/>
    <m/>
    <x v="0"/>
  </r>
  <r>
    <x v="4"/>
    <n v="217133"/>
    <s v="HI-PERF 4T 300 SAE 40    12B08L TOT   SG"/>
    <n v="81"/>
    <s v="ST"/>
    <n v="1626.91"/>
    <s v="USD"/>
    <n v="20.09"/>
    <s v="ZPF1"/>
    <n v="8.4930000000000003"/>
    <n v="687.93299999999999"/>
    <x v="0"/>
    <s v="Inland"/>
    <m/>
    <m/>
    <x v="0"/>
  </r>
  <r>
    <x v="4"/>
    <n v="217144"/>
    <s v="HI-PERF 4T 700 SC. 10W40 12B08L TOT   SG"/>
    <n v="710"/>
    <s v="ST"/>
    <n v="14417.48"/>
    <s v="USD"/>
    <n v="20.309999999999999"/>
    <s v="ZPF1"/>
    <n v="8.1329999999999991"/>
    <n v="5774.4299999999994"/>
    <x v="0"/>
    <s v="Inland"/>
    <m/>
    <m/>
    <x v="0"/>
  </r>
  <r>
    <x v="4"/>
    <n v="217147"/>
    <s v="MOTOR OIL SS 10W40 A3/B4 3B4L   NIS M SG"/>
    <n v="12"/>
    <s v="ST"/>
    <n v="239.26"/>
    <s v="USD"/>
    <n v="19.940000000000001"/>
    <s v="ZPF1"/>
    <n v="10.388"/>
    <n v="124.65600000000001"/>
    <x v="0"/>
    <s v="Inland"/>
    <m/>
    <m/>
    <x v="0"/>
  </r>
  <r>
    <x v="4"/>
    <n v="217148"/>
    <s v="MOTOR OIL SS 10W40 A3/B4 3B5L   NIS M SG"/>
    <n v="101"/>
    <s v="ST"/>
    <n v="2747.67"/>
    <s v="USD"/>
    <n v="27.2"/>
    <s v="ZPF1"/>
    <n v="12.99"/>
    <n v="1311.99"/>
    <x v="0"/>
    <s v="Inland"/>
    <m/>
    <m/>
    <x v="0"/>
  </r>
  <r>
    <x v="4"/>
    <n v="217157"/>
    <s v="HI-PERF 4T 700 10W40     12B08L TOT   SG"/>
    <n v="676"/>
    <s v="ST"/>
    <n v="13839.4"/>
    <s v="USD"/>
    <n v="20.47"/>
    <s v="ZPF1"/>
    <n v="8.32"/>
    <n v="5624.3200000000006"/>
    <x v="0"/>
    <s v="Inland"/>
    <m/>
    <m/>
    <x v="0"/>
  </r>
  <r>
    <x v="4"/>
    <n v="217168"/>
    <s v="PERFO HDX 300 15W40      3B5L   ELF  2SG"/>
    <n v="11"/>
    <s v="ST"/>
    <n v="273.94"/>
    <s v="USD"/>
    <n v="24.9"/>
    <s v="ZPF1"/>
    <n v="13.01"/>
    <n v="143.10999999999999"/>
    <x v="0"/>
    <s v="Inland"/>
    <m/>
    <m/>
    <x v="0"/>
  </r>
  <r>
    <x v="4"/>
    <n v="217415"/>
    <s v="QUARTZ 9000 ENERGY 5W40  1000L  TOT  1SG"/>
    <n v="4"/>
    <s v="ST"/>
    <n v="9379.42"/>
    <s v="USD"/>
    <n v="2344.86"/>
    <s v="ZPF1"/>
    <n v="852.5"/>
    <n v="3410"/>
    <x v="0"/>
    <s v="Inland"/>
    <m/>
    <m/>
    <x v="0"/>
  </r>
  <r>
    <x v="4"/>
    <n v="217737"/>
    <s v="FF RNM TR FE3 B160101    208L   ELF   SG"/>
    <n v="113"/>
    <s v="ST"/>
    <n v="50810.59"/>
    <s v="USD"/>
    <n v="449.65"/>
    <s v="ZPF1"/>
    <n v="175.5"/>
    <n v="19831.5"/>
    <x v="0"/>
    <s v="Inland"/>
    <m/>
    <m/>
    <x v="0"/>
  </r>
  <r>
    <x v="4"/>
    <n v="218374"/>
    <s v="QUARTZ 3500 SUPER 20W50  15LP   TOT   SG"/>
    <n v="319"/>
    <s v="ST"/>
    <n v="6525.96"/>
    <s v="USD"/>
    <n v="20.46"/>
    <s v="ZPF1"/>
    <n v="13.2"/>
    <n v="4210.8"/>
    <x v="0"/>
    <s v="Inland"/>
    <m/>
    <m/>
    <x v="0"/>
  </r>
  <r>
    <x v="4"/>
    <n v="219237"/>
    <s v="ELFMATIC LV MV           20LJ   ELF  1SG"/>
    <n v="37"/>
    <s v="ST"/>
    <n v="1762.84"/>
    <s v="USD"/>
    <n v="47.64"/>
    <s v="ZPF1"/>
    <n v="16.88"/>
    <n v="624.55999999999995"/>
    <x v="0"/>
    <s v="Inland"/>
    <m/>
    <m/>
    <x v="0"/>
  </r>
  <r>
    <x v="4"/>
    <n v="220149"/>
    <s v="TRAX. AXLE 7 85W140      208L   TOT   SG"/>
    <n v="50"/>
    <s v="ST"/>
    <n v="15993.46"/>
    <s v="USD"/>
    <n v="319.87"/>
    <s v="ZPF1"/>
    <n v="187.89"/>
    <n v="9394.5"/>
    <x v="0"/>
    <s v="Inland"/>
    <m/>
    <m/>
    <x v="0"/>
  </r>
  <r>
    <x v="4"/>
    <n v="220150"/>
    <s v="TRAX. AXLE 7 85W140      20LJ   TOT   SG"/>
    <n v="257"/>
    <s v="ST"/>
    <n v="9703.44"/>
    <s v="USD"/>
    <n v="37.76"/>
    <s v="ZPF1"/>
    <n v="18.059999999999999"/>
    <n v="4641.42"/>
    <x v="0"/>
    <s v="Inland"/>
    <m/>
    <m/>
    <x v="0"/>
  </r>
  <r>
    <x v="4"/>
    <n v="220153"/>
    <s v="TRAX. AXLE 7 80W90       20LJ   TOT   SG"/>
    <n v="139"/>
    <s v="ST"/>
    <n v="5286.56"/>
    <s v="USD"/>
    <n v="38.03"/>
    <s v="ZPF1"/>
    <n v="17.8"/>
    <n v="2474.2000000000003"/>
    <x v="0"/>
    <s v="Inland"/>
    <m/>
    <m/>
    <x v="0"/>
  </r>
  <r>
    <x v="4"/>
    <n v="220458"/>
    <s v="LACTUCA LT 2 AP          20LJ   TOT  1SG"/>
    <n v="131"/>
    <s v="ST"/>
    <n v="4651.93"/>
    <s v="USD"/>
    <n v="35.51"/>
    <s v="ZPF1"/>
    <n v="17.63"/>
    <n v="2309.5299999999997"/>
    <x v="0"/>
    <s v="Inland"/>
    <m/>
    <m/>
    <x v="0"/>
  </r>
  <r>
    <x v="4"/>
    <n v="220459"/>
    <s v="LACTUCA LT 2 AP          208L   TOT  1SG"/>
    <n v="16"/>
    <s v="ST"/>
    <n v="5223.6000000000004"/>
    <s v="USD"/>
    <n v="326.48"/>
    <s v="ZPF1"/>
    <n v="183.33"/>
    <n v="2933.28"/>
    <x v="0"/>
    <s v="Inland"/>
    <m/>
    <m/>
    <x v="0"/>
  </r>
  <r>
    <x v="4"/>
    <n v="220596"/>
    <s v="RUBIA WORKS 4000 15W40   1000L  TOT  3SG"/>
    <n v="86"/>
    <s v="ST"/>
    <n v="124870.52"/>
    <s v="USD"/>
    <n v="1451.98"/>
    <s v="ZPF1"/>
    <n v="875.7"/>
    <n v="75310.2"/>
    <x v="0"/>
    <s v="Inland"/>
    <m/>
    <m/>
    <x v="0"/>
  </r>
  <r>
    <x v="4"/>
    <n v="220597"/>
    <s v="RUBIA WORKS 4000 15W40   208L   TOT  3SG"/>
    <n v="1112"/>
    <s v="ST"/>
    <n v="328955.40999999997"/>
    <s v="USD"/>
    <n v="295.82"/>
    <s v="ZPF1"/>
    <n v="182.15"/>
    <n v="202550.80000000002"/>
    <x v="0"/>
    <s v="Inland"/>
    <m/>
    <m/>
    <x v="0"/>
  </r>
  <r>
    <x v="4"/>
    <n v="220598"/>
    <s v="RUBIA WORKS 4000 15W40   20LJ   TOT  3SG"/>
    <n v="673"/>
    <s v="ST"/>
    <n v="21408.42"/>
    <s v="USD"/>
    <n v="31.81"/>
    <s v="ZPF1"/>
    <n v="17.510000000000002"/>
    <n v="11784.230000000001"/>
    <x v="0"/>
    <s v="Inland"/>
    <m/>
    <m/>
    <x v="0"/>
  </r>
  <r>
    <x v="4"/>
    <n v="220780"/>
    <s v="RUBIA WORKS 4000 15W40   3B5L   TOT  3SG"/>
    <n v="261"/>
    <s v="ST"/>
    <n v="6467.69"/>
    <s v="USD"/>
    <n v="24.78"/>
    <s v="ZPF1"/>
    <n v="13.14"/>
    <n v="3429.54"/>
    <x v="0"/>
    <s v="Inland"/>
    <m/>
    <m/>
    <x v="0"/>
  </r>
  <r>
    <x v="4"/>
    <n v="220874"/>
    <s v="TRAX. GEAR 9 FE 75W80    208L   TOT   SG"/>
    <n v="52"/>
    <s v="ST"/>
    <n v="27891.37"/>
    <s v="USD"/>
    <n v="536.37"/>
    <s v="ZPF1"/>
    <n v="178.36"/>
    <n v="9274.7200000000012"/>
    <x v="0"/>
    <s v="Inland"/>
    <m/>
    <m/>
    <x v="0"/>
  </r>
  <r>
    <x v="4"/>
    <n v="220875"/>
    <s v="TRAX. GEAR 9 FE 75W80    20LJ   TOT   SG"/>
    <n v="296"/>
    <s v="ST"/>
    <n v="16835.16"/>
    <s v="USD"/>
    <n v="56.88"/>
    <s v="ZPF1"/>
    <n v="17.149999999999999"/>
    <n v="5076.3999999999996"/>
    <x v="0"/>
    <s v="Inland"/>
    <m/>
    <m/>
    <x v="0"/>
  </r>
  <r>
    <x v="4"/>
    <n v="221020"/>
    <s v="TRAX. AXLE 8 85W140      1000L  TOT   SG"/>
    <n v="5"/>
    <s v="ST"/>
    <n v="9673.93"/>
    <s v="USD"/>
    <n v="1934.79"/>
    <s v="ZPF1"/>
    <n v="903"/>
    <n v="4515"/>
    <x v="0"/>
    <s v="Inland"/>
    <m/>
    <m/>
    <x v="0"/>
  </r>
  <r>
    <x v="4"/>
    <n v="221022"/>
    <s v="TRAX. AXLE 8 85W140      20LJ   TOT   SG"/>
    <n v="2"/>
    <s v="ST"/>
    <n v="89.62"/>
    <s v="USD"/>
    <n v="44.81"/>
    <s v="ZPF1"/>
    <n v="18.059999999999999"/>
    <n v="36.119999999999997"/>
    <x v="0"/>
    <s v="Inland"/>
    <m/>
    <m/>
    <x v="0"/>
  </r>
  <r>
    <x v="4"/>
    <n v="222722"/>
    <s v="QUARTZ 9000FUT.GF6 0W20  12B1L  TOT   SG"/>
    <n v="528"/>
    <s v="ST"/>
    <n v="13046.38"/>
    <s v="USD"/>
    <n v="24.71"/>
    <s v="ZPF1"/>
    <n v="10.15"/>
    <n v="5359.2"/>
    <x v="0"/>
    <s v="Inland"/>
    <m/>
    <m/>
    <x v="0"/>
  </r>
  <r>
    <x v="4"/>
    <n v="222723"/>
    <s v="QUARTZ 9000FUT.GF6 0W20  3B4L   TOT   SG"/>
    <n v="596"/>
    <s v="ST"/>
    <n v="12131.88"/>
    <s v="USD"/>
    <n v="20.36"/>
    <s v="ZPF1"/>
    <n v="10.15"/>
    <n v="6049.4000000000005"/>
    <x v="0"/>
    <s v="Inland"/>
    <m/>
    <m/>
    <x v="0"/>
  </r>
  <r>
    <x v="4"/>
    <n v="222724"/>
    <s v="QUARTZ 9000FUT.GF6 0W20  208L   TOT   SG"/>
    <n v="179"/>
    <s v="ST"/>
    <n v="55786.48"/>
    <s v="USD"/>
    <n v="311.66000000000003"/>
    <s v="ZPF1"/>
    <n v="175.95"/>
    <n v="31495.05"/>
    <x v="0"/>
    <s v="Inland"/>
    <m/>
    <m/>
    <x v="0"/>
  </r>
  <r>
    <x v="4"/>
    <n v="222726"/>
    <s v="QUARTZ 9000FUT.GF6 5W30  3B4L   TOT   SG"/>
    <n v="1732"/>
    <s v="ST"/>
    <n v="33830.93"/>
    <s v="USD"/>
    <n v="19.53"/>
    <s v="ZPF1"/>
    <n v="10.18"/>
    <n v="17631.759999999998"/>
    <x v="0"/>
    <s v="Inland"/>
    <m/>
    <m/>
    <x v="0"/>
  </r>
  <r>
    <x v="4"/>
    <n v="222727"/>
    <s v="QUARTZ 9000FUT.GF6 5W30  208L   TOT   SG"/>
    <n v="26"/>
    <s v="ST"/>
    <n v="7760.6"/>
    <s v="USD"/>
    <n v="298.48"/>
    <s v="ZPF1"/>
    <n v="176.51"/>
    <n v="4589.26"/>
    <x v="0"/>
    <s v="Inland"/>
    <m/>
    <m/>
    <x v="0"/>
  </r>
  <r>
    <x v="4"/>
    <n v="222742"/>
    <s v="QUARTZ 7000FUT.GF6 5W30  12B1L  TOT   SG"/>
    <n v="707"/>
    <s v="ST"/>
    <n v="16432.04"/>
    <s v="USD"/>
    <n v="23.24"/>
    <s v="ZPF1"/>
    <n v="10.29"/>
    <n v="7275.03"/>
    <x v="0"/>
    <s v="Inland"/>
    <m/>
    <m/>
    <x v="0"/>
  </r>
  <r>
    <x v="4"/>
    <n v="222743"/>
    <s v="QUARTZ 7000FUT.GF6 5W30  3B4L   TOT   SG"/>
    <n v="1899"/>
    <s v="ST"/>
    <n v="35047.919999999998"/>
    <s v="USD"/>
    <n v="18.46"/>
    <s v="ZPF1"/>
    <n v="10.29"/>
    <n v="19540.71"/>
    <x v="0"/>
    <s v="Inland"/>
    <m/>
    <m/>
    <x v="0"/>
  </r>
  <r>
    <x v="4"/>
    <n v="222744"/>
    <s v="QUARTZ 7000FUT.GF6 5W30  208L   TOT   SG"/>
    <n v="54"/>
    <s v="ST"/>
    <n v="16354.87"/>
    <s v="USD"/>
    <n v="302.87"/>
    <s v="ZPF1"/>
    <n v="178.42"/>
    <n v="9634.6799999999985"/>
    <x v="0"/>
    <s v="Inland"/>
    <m/>
    <m/>
    <x v="0"/>
  </r>
  <r>
    <x v="4"/>
    <n v="222745"/>
    <s v="QUARTZ 9000FUT.XT 5W20   3B4L   TOT  1SG"/>
    <n v="24"/>
    <s v="ST"/>
    <n v="556.04999999999995"/>
    <s v="USD"/>
    <n v="23.17"/>
    <s v="ZPF1"/>
    <n v="10.19"/>
    <n v="244.56"/>
    <x v="0"/>
    <s v="Inland"/>
    <m/>
    <m/>
    <x v="0"/>
  </r>
  <r>
    <x v="4"/>
    <n v="222747"/>
    <s v="QUARTZ 9000 FUT.XT 5W30  12B1L  TOT  1SG"/>
    <n v="242"/>
    <s v="ST"/>
    <n v="5640.23"/>
    <s v="USD"/>
    <n v="23.31"/>
    <s v="ZPF1"/>
    <n v="10.18"/>
    <n v="2463.56"/>
    <x v="0"/>
    <s v="Inland"/>
    <m/>
    <m/>
    <x v="0"/>
  </r>
  <r>
    <x v="4"/>
    <n v="222748"/>
    <s v="QUARTZ 9000 FUT.XT 5W30  3B4L   TOT  1SG"/>
    <n v="243"/>
    <s v="ST"/>
    <n v="5590.79"/>
    <s v="USD"/>
    <n v="23.01"/>
    <s v="ZPF1"/>
    <n v="10.188000000000001"/>
    <n v="2475.6840000000002"/>
    <x v="0"/>
    <s v="Inland"/>
    <m/>
    <m/>
    <x v="0"/>
  </r>
  <r>
    <x v="4"/>
    <n v="222760"/>
    <s v="QUARTZ 9000FUT.GF6 5W30  12B1L  TOT   SG"/>
    <n v="100"/>
    <s v="ST"/>
    <n v="2375.42"/>
    <s v="USD"/>
    <n v="23.75"/>
    <s v="ZPF1"/>
    <n v="10.18"/>
    <n v="1018"/>
    <x v="0"/>
    <s v="Inland"/>
    <m/>
    <m/>
    <x v="0"/>
  </r>
  <r>
    <x v="4"/>
    <n v="223229"/>
    <s v="QUARTZ 8000FUT.GF6 0W20  12B1L  TOT   SG"/>
    <n v="9"/>
    <s v="ST"/>
    <n v="233.56"/>
    <s v="USD"/>
    <n v="25.95"/>
    <s v="ZPF1"/>
    <n v="10.15"/>
    <n v="91.350000000000009"/>
    <x v="0"/>
    <s v="Inland"/>
    <m/>
    <m/>
    <x v="0"/>
  </r>
  <r>
    <x v="4"/>
    <n v="223499"/>
    <s v="DYNATRANS ACX 10W30      1000L  TOT   SG"/>
    <n v="45"/>
    <s v="ST"/>
    <n v="87604.04"/>
    <s v="USD"/>
    <n v="1946.76"/>
    <s v="ZPF1"/>
    <n v="872.2"/>
    <n v="39249"/>
    <x v="0"/>
    <s v="Inland"/>
    <m/>
    <m/>
    <x v="0"/>
  </r>
  <r>
    <x v="4"/>
    <n v="223520"/>
    <s v="QUARTZ 8000FUT.GF6 0W20  5B3L   TOT   SG"/>
    <n v="183"/>
    <s v="ST"/>
    <n v="4982.3999999999996"/>
    <s v="USD"/>
    <n v="27.23"/>
    <s v="ZPF1"/>
    <n v="12.69"/>
    <n v="2322.27"/>
    <x v="0"/>
    <s v="Inland"/>
    <m/>
    <m/>
    <x v="0"/>
  </r>
  <r>
    <x v="4"/>
    <n v="223661"/>
    <s v="EQUIVIS AF 46            208L   TOT   SG"/>
    <n v="27"/>
    <s v="ST"/>
    <n v="9180.32"/>
    <s v="USD"/>
    <n v="340.01"/>
    <s v="ZPF1"/>
    <n v="178.94"/>
    <n v="4831.38"/>
    <x v="0"/>
    <s v="Inland"/>
    <m/>
    <m/>
    <x v="0"/>
  </r>
  <r>
    <x v="4"/>
    <n v="223770"/>
    <s v="DYNATRANS ACX 10W        1000L  TOT  1SG"/>
    <n v="37"/>
    <s v="ST"/>
    <n v="48625.95"/>
    <s v="USD"/>
    <n v="1314.21"/>
    <s v="ZPF1"/>
    <n v="866.6"/>
    <n v="32064.2"/>
    <x v="0"/>
    <s v="Inland"/>
    <m/>
    <m/>
    <x v="0"/>
  </r>
  <r>
    <x v="4"/>
    <n v="223771"/>
    <s v="DYNATRANS ACX 10W        20LJ   TOT  1SG"/>
    <n v="569"/>
    <s v="ST"/>
    <n v="17477.150000000001"/>
    <s v="USD"/>
    <n v="30.72"/>
    <s v="ZPF1"/>
    <n v="17.329999999999998"/>
    <n v="9860.7699999999986"/>
    <x v="0"/>
    <s v="Inland"/>
    <m/>
    <m/>
    <x v="0"/>
  </r>
  <r>
    <x v="4"/>
    <n v="223773"/>
    <s v="DYNATRANS ACX 10W        208L   TOT  1SG"/>
    <n v="156"/>
    <s v="ST"/>
    <n v="41719.97"/>
    <s v="USD"/>
    <n v="267.44"/>
    <s v="ZPF1"/>
    <n v="180.25"/>
    <n v="28119"/>
    <x v="0"/>
    <s v="Inland"/>
    <m/>
    <m/>
    <x v="0"/>
  </r>
  <r>
    <x v="4"/>
    <n v="223774"/>
    <s v="TRACTELF KTR4 10W        208L   ELF  2SG"/>
    <n v="10"/>
    <s v="ST"/>
    <n v="2857.83"/>
    <s v="USD"/>
    <n v="285.77999999999997"/>
    <s v="ZPF1"/>
    <n v="180.25"/>
    <n v="1802.5"/>
    <x v="0"/>
    <s v="Inland"/>
    <m/>
    <m/>
    <x v="0"/>
  </r>
  <r>
    <x v="4"/>
    <n v="223776"/>
    <s v="DYNATRANS ACX 30         1000L  TOT  1SG"/>
    <n v="100"/>
    <s v="ST"/>
    <n v="138320.26"/>
    <s v="USD"/>
    <n v="1383.2"/>
    <s v="ZPF1"/>
    <n v="884"/>
    <n v="88400"/>
    <x v="0"/>
    <s v="Inland"/>
    <m/>
    <m/>
    <x v="0"/>
  </r>
  <r>
    <x v="4"/>
    <n v="223777"/>
    <s v="DYNATRANS ACX 30         20LJ   TOT  1SG"/>
    <n v="261"/>
    <s v="ST"/>
    <n v="8553.7000000000007"/>
    <s v="USD"/>
    <n v="32.770000000000003"/>
    <s v="ZPF1"/>
    <n v="17.68"/>
    <n v="4614.4799999999996"/>
    <x v="0"/>
    <s v="Inland"/>
    <m/>
    <m/>
    <x v="0"/>
  </r>
  <r>
    <x v="4"/>
    <n v="223779"/>
    <s v="DYNATRANS ACX 30         208L   TOT  1SG"/>
    <n v="89"/>
    <s v="ST"/>
    <n v="25275.26"/>
    <s v="USD"/>
    <n v="283.99"/>
    <s v="ZPF1"/>
    <n v="183.87"/>
    <n v="16364.43"/>
    <x v="0"/>
    <s v="Inland"/>
    <m/>
    <m/>
    <x v="0"/>
  </r>
  <r>
    <x v="4"/>
    <n v="223782"/>
    <s v="DYNATRANS ACX 50         1000L  TOT  1SG"/>
    <n v="70"/>
    <s v="ST"/>
    <n v="104157.75999999999"/>
    <s v="USD"/>
    <n v="1487.97"/>
    <s v="ZPF1"/>
    <n v="896.2"/>
    <n v="62734"/>
    <x v="0"/>
    <s v="Inland"/>
    <m/>
    <m/>
    <x v="0"/>
  </r>
  <r>
    <x v="4"/>
    <n v="223783"/>
    <s v="DYNATRANS ACX 50         20LJ   TOT  1SG"/>
    <n v="306"/>
    <s v="ST"/>
    <n v="10720.09"/>
    <s v="USD"/>
    <n v="35.03"/>
    <s v="ZPF1"/>
    <n v="17.920000000000002"/>
    <n v="5483.52"/>
    <x v="0"/>
    <s v="Inland"/>
    <m/>
    <m/>
    <x v="0"/>
  </r>
  <r>
    <x v="4"/>
    <n v="223785"/>
    <s v="DYNATRANS ACX 50         208L   TOT  1SG"/>
    <n v="34"/>
    <s v="ST"/>
    <n v="10425.59"/>
    <s v="USD"/>
    <n v="306.64"/>
    <s v="ZPF1"/>
    <n v="186.41"/>
    <n v="6337.94"/>
    <x v="0"/>
    <s v="Inland"/>
    <m/>
    <m/>
    <x v="0"/>
  </r>
  <r>
    <x v="4"/>
    <n v="223789"/>
    <s v="DYNATRANS ACX 60         208L   TOT  1SG"/>
    <n v="29"/>
    <s v="ST"/>
    <n v="9371.99"/>
    <s v="USD"/>
    <n v="323.17"/>
    <s v="ZPF1"/>
    <n v="187.51"/>
    <n v="5437.79"/>
    <x v="0"/>
    <s v="Inland"/>
    <m/>
    <m/>
    <x v="0"/>
  </r>
  <r>
    <x v="4"/>
    <n v="223795"/>
    <s v="PERF. PRO 700 20W50      208L   ELF   SG"/>
    <n v="3"/>
    <s v="ST"/>
    <n v="805.42"/>
    <s v="USD"/>
    <n v="268.47000000000003"/>
    <s v="ZPF1"/>
    <n v="184.1"/>
    <n v="552.29999999999995"/>
    <x v="0"/>
    <s v="Inland"/>
    <m/>
    <m/>
    <x v="0"/>
  </r>
  <r>
    <x v="4"/>
    <n v="223989"/>
    <s v="CARTER SH 680            208L   TOT   SG"/>
    <n v="20"/>
    <s v="ST"/>
    <n v="22699.67"/>
    <s v="USD"/>
    <n v="1134.98"/>
    <s v="ZPF1"/>
    <n v="180"/>
    <n v="3600"/>
    <x v="0"/>
    <s v="Inland"/>
    <m/>
    <m/>
    <x v="0"/>
  </r>
  <r>
    <x v="4"/>
    <n v="224030"/>
    <s v="CARTER SH 680            20LJ   TOT   SG"/>
    <n v="257"/>
    <s v="ST"/>
    <n v="32122.43"/>
    <s v="USD"/>
    <n v="124.99"/>
    <s v="ZPF1"/>
    <n v="17.3"/>
    <n v="4446.1000000000004"/>
    <x v="0"/>
    <s v="Inland"/>
    <m/>
    <m/>
    <x v="0"/>
  </r>
  <r>
    <x v="4"/>
    <n v="224045"/>
    <s v="QUARTZ 8000FUT.GF6 5W30  3B4L   TOT   SG"/>
    <n v="20"/>
    <s v="ST"/>
    <n v="403.54"/>
    <s v="USD"/>
    <n v="20.18"/>
    <s v="ZPF1"/>
    <n v="10.188000000000001"/>
    <n v="203.76000000000002"/>
    <x v="0"/>
    <s v="Inland"/>
    <m/>
    <m/>
    <x v="0"/>
  </r>
  <r>
    <x v="4"/>
    <n v="224159"/>
    <s v="CARTER SH 220            208L   TOT   SG"/>
    <n v="154"/>
    <s v="ST"/>
    <n v="133351.35999999999"/>
    <s v="USD"/>
    <n v="865.92"/>
    <s v="ZPF1"/>
    <n v="178.76"/>
    <n v="27529.039999999997"/>
    <x v="0"/>
    <s v="Inland"/>
    <m/>
    <m/>
    <x v="0"/>
  </r>
  <r>
    <x v="4"/>
    <n v="224179"/>
    <s v="QUARTZ D.5000 CI-4 15W40 3B5L   TOT   SG"/>
    <n v="8"/>
    <s v="ST"/>
    <n v="177.75"/>
    <s v="USD"/>
    <n v="22.22"/>
    <s v="ZPF1"/>
    <n v="13.14"/>
    <n v="105.12"/>
    <x v="0"/>
    <s v="Inland"/>
    <m/>
    <m/>
    <x v="0"/>
  </r>
  <r>
    <x v="4"/>
    <n v="224180"/>
    <s v="CARTER SH 220            20LJ   TOT   SG"/>
    <n v="122"/>
    <s v="ST"/>
    <n v="11057.62"/>
    <s v="USD"/>
    <n v="90.64"/>
    <s v="ZPF1"/>
    <n v="17.18"/>
    <n v="2095.96"/>
    <x v="0"/>
    <s v="Inland"/>
    <m/>
    <m/>
    <x v="0"/>
  </r>
  <r>
    <x v="4"/>
    <n v="224182"/>
    <s v="CARTER SH 320            208L   TOT   SG"/>
    <n v="35"/>
    <s v="ST"/>
    <n v="33860.04"/>
    <s v="USD"/>
    <n v="967.43"/>
    <s v="ZPF1"/>
    <n v="179.3"/>
    <n v="6275.5"/>
    <x v="0"/>
    <s v="Inland"/>
    <m/>
    <m/>
    <x v="0"/>
  </r>
  <r>
    <x v="4"/>
    <n v="224183"/>
    <s v="CARTER SH 320            20LJ   TOT   SG"/>
    <n v="39"/>
    <s v="ST"/>
    <n v="3929.59"/>
    <s v="USD"/>
    <n v="100.76"/>
    <s v="ZPF1"/>
    <n v="17.239999999999998"/>
    <n v="672.3599999999999"/>
    <x v="0"/>
    <s v="Inland"/>
    <m/>
    <m/>
    <x v="0"/>
  </r>
  <r>
    <x v="4"/>
    <n v="224367"/>
    <s v="OSYRIS HLS 4             208L   TOT  1SG"/>
    <n v="40"/>
    <s v="ST"/>
    <n v="12235.03"/>
    <s v="USD"/>
    <n v="305.88"/>
    <s v="ZPF1"/>
    <n v="174.304"/>
    <n v="6972.16"/>
    <x v="0"/>
    <s v="Inland"/>
    <m/>
    <m/>
    <x v="0"/>
  </r>
  <r>
    <x v="4"/>
    <n v="224548"/>
    <s v="FF GWM EN D1 5W30        208L   TOT   SG"/>
    <n v="2"/>
    <s v="ST"/>
    <n v="774.63"/>
    <s v="USD"/>
    <n v="387.32"/>
    <s v="ZPF1"/>
    <n v="176.8"/>
    <n v="353.6"/>
    <x v="0"/>
    <s v="Inland"/>
    <m/>
    <m/>
    <x v="0"/>
  </r>
  <r>
    <x v="4"/>
    <n v="224642"/>
    <s v="FF GWM EN D2 0W20        208L   TOT   SG"/>
    <n v="26"/>
    <s v="ST"/>
    <n v="9804.2800000000007"/>
    <s v="USD"/>
    <n v="377.09"/>
    <s v="ZPF1"/>
    <n v="176.41"/>
    <n v="4586.66"/>
    <x v="0"/>
    <s v="Inland"/>
    <m/>
    <m/>
    <x v="0"/>
  </r>
  <r>
    <x v="4"/>
    <n v="224778"/>
    <s v="TIXO STAINLESS 22        208L   TXL   SG"/>
    <n v="53"/>
    <s v="ST"/>
    <n v="15374.88"/>
    <s v="USD"/>
    <n v="290.08999999999997"/>
    <s v="ZPF1"/>
    <n v="176.82"/>
    <n v="9371.4599999999991"/>
    <x v="0"/>
    <s v="Inland"/>
    <m/>
    <m/>
    <x v="0"/>
  </r>
  <r>
    <x v="4"/>
    <n v="224824"/>
    <s v="TIXO STAINLESS CO 22     208L   TXL   SG"/>
    <n v="146"/>
    <s v="ST"/>
    <n v="49670.14"/>
    <s v="USD"/>
    <n v="340.21"/>
    <s v="ZPF1"/>
    <n v="175.84"/>
    <n v="25672.639999999999"/>
    <x v="0"/>
    <s v="Inland"/>
    <m/>
    <m/>
    <x v="0"/>
  </r>
  <r>
    <x v="4"/>
    <n v="225052"/>
    <s v="RUBIA FLEET HD200 SAE 40 12B1L  TOT   SG"/>
    <n v="6"/>
    <s v="ST"/>
    <n v="132.34"/>
    <s v="USD"/>
    <n v="22.06"/>
    <s v="ZPF1"/>
    <n v="10.688000000000001"/>
    <n v="64.128"/>
    <x v="0"/>
    <s v="Inland"/>
    <m/>
    <m/>
    <x v="0"/>
  </r>
  <r>
    <x v="4"/>
    <n v="225125"/>
    <s v="FF NIS EN C3 5W30        208L   NIS   SG"/>
    <n v="133"/>
    <s v="ST"/>
    <n v="49064.6"/>
    <s v="USD"/>
    <n v="368.91"/>
    <s v="ZPF1"/>
    <n v="177.84"/>
    <n v="23652.720000000001"/>
    <x v="0"/>
    <s v="Inland"/>
    <m/>
    <m/>
    <x v="0"/>
  </r>
  <r>
    <x v="4"/>
    <n v="225403"/>
    <s v="CARTER SH 320            1000L  TOT   SG"/>
    <n v="22"/>
    <s v="ST"/>
    <n v="101585.55"/>
    <s v="USD"/>
    <n v="4617.53"/>
    <s v="ZPF1"/>
    <n v="862"/>
    <n v="18964"/>
    <x v="0"/>
    <s v="Inland"/>
    <m/>
    <m/>
    <x v="0"/>
  </r>
  <r>
    <x v="4"/>
    <n v="225494"/>
    <s v="NATERIA MWX 40           208L   TOT   SG"/>
    <n v="13"/>
    <s v="ST"/>
    <n v="5354.14"/>
    <s v="USD"/>
    <n v="411.86"/>
    <s v="ZPF1"/>
    <n v="183.66"/>
    <n v="2387.58"/>
    <x v="0"/>
    <s v="Inland"/>
    <m/>
    <m/>
    <x v="0"/>
  </r>
  <r>
    <x v="4"/>
    <n v="225529"/>
    <s v="MOTO 4 GOLD 15W50        12B1L  ELF   SG"/>
    <n v="532"/>
    <s v="ST"/>
    <n v="12865.06"/>
    <s v="USD"/>
    <n v="24.18"/>
    <s v="ZPF1"/>
    <n v="10.45"/>
    <n v="5559.4"/>
    <x v="0"/>
    <s v="Inland"/>
    <m/>
    <m/>
    <x v="0"/>
  </r>
  <r>
    <x v="4"/>
    <n v="225569"/>
    <s v="HI-PERF 4T 500 15W50     12B1L  TOT   SG"/>
    <n v="552"/>
    <s v="ST"/>
    <n v="13080.43"/>
    <s v="USD"/>
    <n v="23.7"/>
    <s v="ZPF1"/>
    <n v="10.45"/>
    <n v="5768.4"/>
    <x v="0"/>
    <s v="Inland"/>
    <m/>
    <m/>
    <x v="0"/>
  </r>
  <r>
    <x v="4"/>
    <n v="225584"/>
    <s v="MOTO 4 ROAD 10W40        12B1L  ELF   SG"/>
    <n v="267"/>
    <s v="ST"/>
    <n v="6298.29"/>
    <s v="USD"/>
    <n v="23.59"/>
    <s v="ZPF1"/>
    <n v="10.36"/>
    <n v="2766.12"/>
    <x v="0"/>
    <s v="Inland"/>
    <m/>
    <m/>
    <x v="0"/>
  </r>
  <r>
    <x v="4"/>
    <n v="225896"/>
    <s v="HI-PERF 2T 700           12B1L  TOT  1SG"/>
    <n v="40"/>
    <s v="ST"/>
    <n v="1228.07"/>
    <s v="USD"/>
    <n v="30.7"/>
    <s v="ZPF1"/>
    <n v="10.38"/>
    <n v="415.20000000000005"/>
    <x v="0"/>
    <s v="Inland"/>
    <m/>
    <m/>
    <x v="0"/>
  </r>
  <r>
    <x v="4"/>
    <n v="225898"/>
    <s v="HI-PERF 2T 500           12B1L  TOT  1SG"/>
    <n v="261"/>
    <s v="ST"/>
    <n v="6666.73"/>
    <s v="USD"/>
    <n v="25.54"/>
    <s v="ZPF1"/>
    <n v="10.51"/>
    <n v="2743.11"/>
    <x v="0"/>
    <s v="Inland"/>
    <m/>
    <m/>
    <x v="0"/>
  </r>
  <r>
    <x v="4"/>
    <n v="225900"/>
    <s v="CLEAN DIESEL OIL 5W30 C3 208L   NIS   SG"/>
    <n v="24"/>
    <s v="ST"/>
    <n v="9157.9599999999991"/>
    <s v="USD"/>
    <n v="381.58"/>
    <s v="ZPF1"/>
    <n v="177.05"/>
    <n v="4249.2000000000007"/>
    <x v="0"/>
    <s v="Inland"/>
    <m/>
    <m/>
    <x v="0"/>
  </r>
  <r>
    <x v="4"/>
    <n v="225911"/>
    <s v="QUARTZ EV-DHTF2          12B08L TOT   SG"/>
    <n v="489"/>
    <s v="ST"/>
    <n v="12799.67"/>
    <s v="USD"/>
    <n v="26.18"/>
    <s v="ZPF1"/>
    <n v="8.07"/>
    <n v="3946.23"/>
    <x v="0"/>
    <s v="Inland"/>
    <m/>
    <m/>
    <x v="0"/>
  </r>
  <r>
    <x v="4"/>
    <n v="226121"/>
    <s v="EVOL. 900 FTX SP 5W30    12B1L  ELF   SG"/>
    <n v="453"/>
    <s v="ST"/>
    <n v="10978.29"/>
    <s v="USD"/>
    <n v="24.23"/>
    <s v="ZPF1"/>
    <n v="10.18"/>
    <n v="4611.54"/>
    <x v="0"/>
    <s v="Inland"/>
    <m/>
    <m/>
    <x v="0"/>
  </r>
  <r>
    <x v="4"/>
    <n v="226122"/>
    <s v="EVOL. 900 FTX SP 5W30    3B4L   ELF   SG"/>
    <n v="50"/>
    <s v="ST"/>
    <n v="1072.25"/>
    <s v="USD"/>
    <n v="21.45"/>
    <s v="ZPF1"/>
    <n v="10.18"/>
    <n v="509"/>
    <x v="0"/>
    <s v="Inland"/>
    <m/>
    <m/>
    <x v="0"/>
  </r>
  <r>
    <x v="4"/>
    <n v="226123"/>
    <s v="EVOL. 900 FTX SP 5W30    208L   ELF   SG"/>
    <n v="601"/>
    <s v="ST"/>
    <n v="176742.82"/>
    <s v="USD"/>
    <n v="294.08"/>
    <s v="ZPF1"/>
    <n v="176.51"/>
    <n v="106082.51"/>
    <x v="0"/>
    <s v="Inland"/>
    <m/>
    <m/>
    <x v="0"/>
  </r>
  <r>
    <x v="4"/>
    <n v="226124"/>
    <s v="EVOL. 900 FTX SP 0W20    12B1L  ELF   SG"/>
    <n v="123"/>
    <s v="ST"/>
    <n v="3523.8"/>
    <s v="USD"/>
    <n v="28.65"/>
    <s v="ZPF1"/>
    <n v="10.15"/>
    <n v="1248.45"/>
    <x v="0"/>
    <s v="Inland"/>
    <m/>
    <m/>
    <x v="0"/>
  </r>
  <r>
    <x v="4"/>
    <n v="226125"/>
    <s v="EVOL. 900 FTX SP 0W20    3B4L   ELF   SG"/>
    <n v="308"/>
    <s v="ST"/>
    <n v="6985.53"/>
    <s v="USD"/>
    <n v="22.68"/>
    <s v="ZPF1"/>
    <n v="10.15"/>
    <n v="3126.2000000000003"/>
    <x v="0"/>
    <s v="Inland"/>
    <m/>
    <m/>
    <x v="0"/>
  </r>
  <r>
    <x v="4"/>
    <n v="226126"/>
    <s v="EVOL. 900 FTX SP 0W20    208L   ELF   SG"/>
    <n v="9"/>
    <s v="ST"/>
    <n v="2966.91"/>
    <s v="USD"/>
    <n v="329.66"/>
    <s v="ZPF1"/>
    <n v="348.34"/>
    <n v="3135.06"/>
    <x v="0"/>
    <s v="Inland"/>
    <m/>
    <m/>
    <x v="0"/>
  </r>
  <r>
    <x v="4"/>
    <n v="226144"/>
    <s v="EVOL. 700 FTX SP 5W30    3B4L   ELF   SG"/>
    <n v="463"/>
    <s v="ST"/>
    <n v="11947.26"/>
    <s v="USD"/>
    <n v="25.8"/>
    <s v="ZPF1"/>
    <n v="10.29"/>
    <n v="4764.2699999999995"/>
    <x v="0"/>
    <s v="Inland"/>
    <m/>
    <m/>
    <x v="0"/>
  </r>
  <r>
    <x v="4"/>
    <n v="226146"/>
    <s v="EVOL. 700 FTX SP 5W30    208L   ELF   SG"/>
    <n v="3"/>
    <s v="ST"/>
    <n v="933.45"/>
    <s v="USD"/>
    <n v="311.14999999999998"/>
    <s v="ZPF1"/>
    <n v="309.08999999999997"/>
    <n v="927.27"/>
    <x v="0"/>
    <s v="Inland"/>
    <m/>
    <m/>
    <x v="0"/>
  </r>
  <r>
    <x v="4"/>
    <n v="226199"/>
    <s v="QUARTZ 5000FUT.GF6 10W30 3B4L   TOT   SG"/>
    <n v="886"/>
    <s v="ST"/>
    <n v="16415.41"/>
    <s v="USD"/>
    <n v="18.53"/>
    <s v="ZPF1"/>
    <n v="10.4"/>
    <n v="9214.4"/>
    <x v="0"/>
    <s v="Inland"/>
    <m/>
    <m/>
    <x v="0"/>
  </r>
  <r>
    <x v="4"/>
    <n v="226210"/>
    <s v="QUARTZ 5000FUT.GF6 10W30 12B1L  TOT   SG"/>
    <n v="2455"/>
    <s v="ST"/>
    <n v="51844.58"/>
    <s v="USD"/>
    <n v="21.12"/>
    <s v="ZPF1"/>
    <n v="10.4"/>
    <n v="25532"/>
    <x v="0"/>
    <s v="Inland"/>
    <m/>
    <m/>
    <x v="0"/>
  </r>
  <r>
    <x v="4"/>
    <n v="226211"/>
    <s v="QUARTZ 5000FUT.GF6 10W30 208L   TOT   SG"/>
    <n v="151"/>
    <s v="ST"/>
    <n v="41868.42"/>
    <s v="USD"/>
    <n v="277.27"/>
    <s v="ZPF1"/>
    <n v="180.21"/>
    <n v="27211.710000000003"/>
    <x v="0"/>
    <s v="Inland"/>
    <m/>
    <m/>
    <x v="0"/>
  </r>
  <r>
    <x v="4"/>
    <n v="226275"/>
    <s v="EVOL. DIESEL 700 10W30   3B4L   ELF   SG"/>
    <n v="1162"/>
    <s v="ST"/>
    <n v="22796.14"/>
    <s v="USD"/>
    <n v="19.62"/>
    <s v="ZPF1"/>
    <n v="10.45"/>
    <n v="12142.9"/>
    <x v="0"/>
    <s v="Inland"/>
    <m/>
    <m/>
    <x v="0"/>
  </r>
  <r>
    <x v="4"/>
    <n v="226276"/>
    <s v="EVOL. DIESEL 700 10W30   12B1L  ELF   SG"/>
    <n v="718"/>
    <s v="ST"/>
    <n v="17683.189999999999"/>
    <s v="USD"/>
    <n v="24.63"/>
    <s v="ZPF1"/>
    <n v="10.45"/>
    <n v="7503.0999999999995"/>
    <x v="0"/>
    <s v="Inland"/>
    <m/>
    <m/>
    <x v="0"/>
  </r>
  <r>
    <x v="4"/>
    <n v="226277"/>
    <s v="EVOL. DIESEL 700 10W30   208L   ELF   SG"/>
    <n v="284"/>
    <s v="ST"/>
    <n v="82769.27"/>
    <s v="USD"/>
    <n v="291.44"/>
    <s v="ZPF1"/>
    <n v="181.19"/>
    <n v="51457.96"/>
    <x v="0"/>
    <s v="Inland"/>
    <m/>
    <m/>
    <x v="0"/>
  </r>
  <r>
    <x v="4"/>
    <n v="226342"/>
    <s v="EVOL. 500 FTX SP 10W30   208L   ELF   SG"/>
    <n v="149"/>
    <s v="ST"/>
    <n v="39788.74"/>
    <s v="USD"/>
    <n v="267.04000000000002"/>
    <s v="ZPF1"/>
    <n v="180.21"/>
    <n v="26851.29"/>
    <x v="0"/>
    <s v="Inland"/>
    <m/>
    <m/>
    <x v="0"/>
  </r>
  <r>
    <x v="4"/>
    <n v="226343"/>
    <s v="EVOL. 500 FTX SP 10W30   3B4L   ELF   SG"/>
    <n v="309"/>
    <s v="ST"/>
    <n v="5968.35"/>
    <s v="USD"/>
    <n v="19.32"/>
    <s v="ZPF1"/>
    <n v="10.4"/>
    <n v="3213.6"/>
    <x v="0"/>
    <s v="Inland"/>
    <m/>
    <m/>
    <x v="0"/>
  </r>
  <r>
    <x v="4"/>
    <n v="226344"/>
    <s v="EVOL. 500 FTX SP 10W30   12B1L  ELF   SG"/>
    <n v="210"/>
    <s v="ST"/>
    <n v="4744.8599999999997"/>
    <s v="USD"/>
    <n v="22.59"/>
    <s v="ZPF1"/>
    <n v="10.4"/>
    <n v="2184"/>
    <x v="0"/>
    <s v="Inland"/>
    <m/>
    <m/>
    <x v="0"/>
  </r>
  <r>
    <x v="4"/>
    <n v="226420"/>
    <s v="EQUIVIS AF 68            1000L  TOT   SG"/>
    <n v="8"/>
    <s v="ST"/>
    <n v="12497.78"/>
    <s v="USD"/>
    <n v="1562.22"/>
    <s v="ZPF1"/>
    <n v="868.2"/>
    <n v="6945.6"/>
    <x v="0"/>
    <s v="Inland"/>
    <m/>
    <m/>
    <x v="0"/>
  </r>
  <r>
    <x v="4"/>
    <n v="226427"/>
    <s v="DYNATRANS MPX            1000L  TOT   SG"/>
    <n v="1"/>
    <s v="ST"/>
    <n v="1663.95"/>
    <s v="USD"/>
    <n v="1663.95"/>
    <s v="ZPF1"/>
    <n v="873.1"/>
    <n v="873.1"/>
    <x v="0"/>
    <s v="Inland"/>
    <m/>
    <m/>
    <x v="0"/>
  </r>
  <r>
    <x v="4"/>
    <n v="226428"/>
    <s v="DYNATRANS MPX            208L   TOT   SG"/>
    <n v="731"/>
    <s v="ST"/>
    <n v="235758.94"/>
    <s v="USD"/>
    <n v="322.52"/>
    <s v="ZPF1"/>
    <n v="181.6"/>
    <n v="132749.6"/>
    <x v="0"/>
    <s v="Inland"/>
    <m/>
    <m/>
    <x v="0"/>
  </r>
  <r>
    <x v="4"/>
    <n v="226429"/>
    <s v="DYNATRANS MPX            20LJ   TOT   SG"/>
    <n v="605"/>
    <s v="ST"/>
    <n v="20727.87"/>
    <s v="USD"/>
    <n v="34.26"/>
    <s v="ZPF1"/>
    <n v="17.46"/>
    <n v="10563.300000000001"/>
    <x v="0"/>
    <s v="Inland"/>
    <m/>
    <m/>
    <x v="0"/>
  </r>
  <r>
    <x v="4"/>
    <n v="226438"/>
    <s v="QUARTZ 9000FUT.XT 5W20   20LJ   TOT   SG"/>
    <n v="171"/>
    <s v="ST"/>
    <n v="4768.8900000000003"/>
    <s v="USD"/>
    <n v="27.89"/>
    <s v="ZPF1"/>
    <n v="16.98"/>
    <n v="2903.58"/>
    <x v="0"/>
    <s v="Inland"/>
    <m/>
    <m/>
    <x v="0"/>
  </r>
  <r>
    <x v="4"/>
    <n v="226445"/>
    <s v="QUARTZ 9000FUT.XT 5W20   208L   TOT   SG"/>
    <n v="59"/>
    <s v="ST"/>
    <n v="21270.19"/>
    <s v="USD"/>
    <n v="360.51"/>
    <s v="ZPF1"/>
    <n v="176.57"/>
    <n v="10417.629999999999"/>
    <x v="0"/>
    <s v="Inland"/>
    <m/>
    <m/>
    <x v="0"/>
  </r>
  <r>
    <x v="4"/>
    <n v="226511"/>
    <s v="TRACTELF NG              20LJ   ELF   SG"/>
    <n v="11"/>
    <s v="ST"/>
    <n v="374.11"/>
    <s v="USD"/>
    <n v="34.01"/>
    <s v="ZPF1"/>
    <n v="17.46"/>
    <n v="192.06"/>
    <x v="0"/>
    <s v="Inland"/>
    <m/>
    <m/>
    <x v="0"/>
  </r>
  <r>
    <x v="4"/>
    <n v="226583"/>
    <s v="MOTOR OIL FS 0W20 SP/GF6 3B5L   NIS   SG"/>
    <n v="89"/>
    <s v="ST"/>
    <n v="2410.12"/>
    <s v="USD"/>
    <n v="27.08"/>
    <s v="ZPF1"/>
    <n v="12.69"/>
    <n v="1129.4099999999999"/>
    <x v="0"/>
    <s v="Inland"/>
    <m/>
    <m/>
    <x v="0"/>
  </r>
  <r>
    <x v="4"/>
    <n v="226585"/>
    <s v="MOTOR OIL FS 5W30 SP/GF6 3B5L   NIS   SG"/>
    <n v="195"/>
    <s v="ST"/>
    <n v="5062.29"/>
    <s v="USD"/>
    <n v="25.96"/>
    <s v="ZPF1"/>
    <n v="12.74"/>
    <n v="2484.3000000000002"/>
    <x v="0"/>
    <s v="Inland"/>
    <m/>
    <m/>
    <x v="0"/>
  </r>
  <r>
    <x v="4"/>
    <n v="226586"/>
    <s v="MOTOR OIL FS 5W30 SP/GF6 208L   NIS   SG"/>
    <n v="58"/>
    <s v="ST"/>
    <n v="18300.04"/>
    <s v="USD"/>
    <n v="315.52"/>
    <s v="ZPF1"/>
    <n v="176.59"/>
    <n v="10242.219999999999"/>
    <x v="0"/>
    <s v="Inland"/>
    <m/>
    <m/>
    <x v="0"/>
  </r>
  <r>
    <x v="4"/>
    <n v="226587"/>
    <s v="MOTOR OIL SS 10W40 A3/B4 3B5L   NIS  2SG"/>
    <n v="241"/>
    <s v="ST"/>
    <n v="6998.85"/>
    <s v="USD"/>
    <n v="29.04"/>
    <s v="ZPF1"/>
    <n v="13.02"/>
    <n v="3137.8199999999997"/>
    <x v="0"/>
    <s v="Inland"/>
    <m/>
    <m/>
    <x v="0"/>
  </r>
  <r>
    <x v="4"/>
    <n v="226588"/>
    <s v="MOTOR OIL SS 10W40 A3/B4 208L   NIS  2SG"/>
    <n v="42"/>
    <s v="ST"/>
    <n v="13306.68"/>
    <s v="USD"/>
    <n v="316.83"/>
    <s v="ZPF1"/>
    <n v="180.54"/>
    <n v="7582.6799999999994"/>
    <x v="0"/>
    <s v="Inland"/>
    <m/>
    <m/>
    <x v="0"/>
  </r>
  <r>
    <x v="4"/>
    <n v="226602"/>
    <s v="MOTOR OIL FS 5W30 C4 DPF 3B5L   NIS  1SG"/>
    <n v="322"/>
    <s v="ST"/>
    <n v="12816.23"/>
    <s v="USD"/>
    <n v="39.799999999999997"/>
    <s v="ZPF1"/>
    <n v="12.77"/>
    <n v="4111.9399999999996"/>
    <x v="0"/>
    <s v="Inland"/>
    <m/>
    <m/>
    <x v="0"/>
  </r>
  <r>
    <x v="4"/>
    <n v="226603"/>
    <s v="MOTOR OIL FS 5W30 C4 DPF 208L   NIS  1SG"/>
    <n v="74"/>
    <s v="ST"/>
    <n v="34489.35"/>
    <s v="USD"/>
    <n v="466.07"/>
    <s v="ZPF1"/>
    <n v="177.01"/>
    <n v="13098.74"/>
    <x v="0"/>
    <s v="Inland"/>
    <m/>
    <m/>
    <x v="0"/>
  </r>
  <r>
    <x v="4"/>
    <n v="226713"/>
    <s v="OSYRIS HF 5000           208L   TOT   SG"/>
    <n v="67"/>
    <s v="ST"/>
    <n v="20886.07"/>
    <s v="USD"/>
    <n v="311.73"/>
    <s v="ZPF1"/>
    <n v="170.1"/>
    <n v="11396.699999999999"/>
    <x v="0"/>
    <s v="Inland"/>
    <m/>
    <m/>
    <x v="0"/>
  </r>
  <r>
    <x v="4"/>
    <n v="226730"/>
    <s v="TIXO STAINLESS 32        208L   TXL   SG"/>
    <n v="4"/>
    <s v="ST"/>
    <n v="1193.3900000000001"/>
    <s v="USD"/>
    <n v="298.35000000000002"/>
    <s v="ZPF1"/>
    <n v="173.68"/>
    <n v="694.72"/>
    <x v="0"/>
    <s v="Inland"/>
    <m/>
    <m/>
    <x v="0"/>
  </r>
  <r>
    <x v="4"/>
    <n v="226855"/>
    <s v="MOTOR OIL C2/C3 5W30     3B5L   MIT   SG"/>
    <n v="13"/>
    <s v="ST"/>
    <n v="400.41"/>
    <s v="USD"/>
    <n v="30.8"/>
    <s v="ZPF1"/>
    <n v="12.77"/>
    <n v="166.01"/>
    <x v="0"/>
    <s v="Inland"/>
    <m/>
    <m/>
    <x v="0"/>
  </r>
  <r>
    <x v="4"/>
    <n v="226857"/>
    <s v="MOTOR OIL C2/C3 5W30     208L   MIT   SG"/>
    <n v="147"/>
    <s v="ST"/>
    <n v="54101.87"/>
    <s v="USD"/>
    <n v="368.04"/>
    <s v="ZPF1"/>
    <n v="177.05"/>
    <n v="26026.350000000002"/>
    <x v="0"/>
    <s v="Inland"/>
    <m/>
    <m/>
    <x v="0"/>
  </r>
  <r>
    <x v="4"/>
    <n v="226858"/>
    <s v="MOTOR OIL GF6 5W30       3B5L   MIT   SG"/>
    <n v="12"/>
    <s v="ST"/>
    <n v="367.41"/>
    <s v="USD"/>
    <n v="30.62"/>
    <s v="ZPF1"/>
    <n v="12.73"/>
    <n v="152.76"/>
    <x v="0"/>
    <s v="Inland"/>
    <m/>
    <m/>
    <x v="0"/>
  </r>
  <r>
    <x v="4"/>
    <n v="226859"/>
    <s v="MOTOR OIL GF6 5W30       20LJ   MIT   SG"/>
    <n v="61"/>
    <s v="ST"/>
    <n v="2178.6"/>
    <s v="USD"/>
    <n v="35.71"/>
    <s v="ZPF1"/>
    <n v="16.97"/>
    <n v="1035.1699999999998"/>
    <x v="0"/>
    <s v="Inland"/>
    <m/>
    <m/>
    <x v="0"/>
  </r>
  <r>
    <x v="4"/>
    <n v="226880"/>
    <s v="MOTOR OIL GF6 5W30       208L   MIT   SG"/>
    <n v="28"/>
    <s v="ST"/>
    <n v="8650.76"/>
    <s v="USD"/>
    <n v="308.95999999999998"/>
    <s v="ZPF1"/>
    <n v="176.51"/>
    <n v="4942.28"/>
    <x v="0"/>
    <s v="Inland"/>
    <m/>
    <m/>
    <x v="0"/>
  </r>
  <r>
    <x v="4"/>
    <n v="226881"/>
    <s v="MOTOR OIL A3/B4 10W40    3B5L   MIT   SG"/>
    <n v="380"/>
    <s v="ST"/>
    <n v="9745.26"/>
    <s v="USD"/>
    <n v="25.65"/>
    <s v="ZPF1"/>
    <n v="13.02"/>
    <n v="4947.5999999999995"/>
    <x v="0"/>
    <s v="Inland"/>
    <m/>
    <m/>
    <x v="0"/>
  </r>
  <r>
    <x v="4"/>
    <n v="227155"/>
    <s v="RUBIA WORKS 4000 FE10W30 1000L  TOT   SG"/>
    <n v="24"/>
    <s v="ST"/>
    <n v="38074.629999999997"/>
    <s v="USD"/>
    <n v="1586.44"/>
    <s v="ZPF1"/>
    <n v="869.4"/>
    <n v="20865.599999999999"/>
    <x v="0"/>
    <s v="Inland"/>
    <m/>
    <m/>
    <x v="0"/>
  </r>
  <r>
    <x v="4"/>
    <n v="227501"/>
    <s v="TRAX. DUAL 9 FE 75W90    20LJ   TOT   SG"/>
    <n v="111"/>
    <s v="ST"/>
    <n v="11697.52"/>
    <s v="USD"/>
    <n v="105.38"/>
    <s v="ZPF1"/>
    <n v="17.37"/>
    <n v="1928.0700000000002"/>
    <x v="0"/>
    <s v="Inland"/>
    <m/>
    <m/>
    <x v="0"/>
  </r>
  <r>
    <x v="4"/>
    <n v="227502"/>
    <s v="TRAX. DUAL 9 FE 75W90    208L   TOT   SG"/>
    <n v="37"/>
    <s v="ST"/>
    <n v="38264.339999999997"/>
    <s v="USD"/>
    <n v="1034.17"/>
    <s v="ZPF1"/>
    <n v="180.65"/>
    <n v="6684.05"/>
    <x v="0"/>
    <s v="Inland"/>
    <m/>
    <m/>
    <x v="0"/>
  </r>
  <r>
    <x v="4"/>
    <n v="227820"/>
    <s v="QUARTZ 5000FUT.GF6 10W30 5B3L   TOT   SG"/>
    <n v="180"/>
    <s v="ST"/>
    <n v="4708.66"/>
    <s v="USD"/>
    <n v="26.16"/>
    <s v="ZPF1"/>
    <n v="13"/>
    <n v="2340"/>
    <x v="0"/>
    <s v="Inland"/>
    <m/>
    <m/>
    <x v="0"/>
  </r>
  <r>
    <x v="4"/>
    <n v="227989"/>
    <s v="QUARTZ 9000FUT.XT 5W20   12B1L  TOT   SG"/>
    <n v="503"/>
    <s v="ST"/>
    <n v="13705.04"/>
    <s v="USD"/>
    <n v="27.25"/>
    <s v="ZPF1"/>
    <n v="10.19"/>
    <n v="5125.57"/>
    <x v="0"/>
    <s v="Inland"/>
    <m/>
    <m/>
    <x v="0"/>
  </r>
  <r>
    <x v="4"/>
    <n v="228134"/>
    <s v="PERF. PRO 1000 15W40     12B1L  ELF   SG"/>
    <n v="560"/>
    <s v="ST"/>
    <n v="13085.53"/>
    <s v="USD"/>
    <n v="23.37"/>
    <s v="ZPF1"/>
    <n v="10.51"/>
    <n v="5885.5999999999995"/>
    <x v="0"/>
    <s v="Inland"/>
    <m/>
    <m/>
    <x v="0"/>
  </r>
  <r>
    <x v="4"/>
    <n v="228135"/>
    <s v="PERF. PRO 1000 15W40     3B5L   ELF   SG"/>
    <n v="16"/>
    <s v="ST"/>
    <n v="490.23"/>
    <s v="USD"/>
    <n v="30.64"/>
    <s v="ZPF1"/>
    <n v="13.14"/>
    <n v="210.24"/>
    <x v="0"/>
    <s v="Inland"/>
    <m/>
    <m/>
    <x v="0"/>
  </r>
  <r>
    <x v="4"/>
    <n v="228267"/>
    <s v="CARTER 680               208L   TOT   SG"/>
    <n v="20"/>
    <s v="ST"/>
    <n v="6242.06"/>
    <s v="USD"/>
    <n v="312.10000000000002"/>
    <s v="ZPF1"/>
    <n v="186.24"/>
    <n v="3724.8"/>
    <x v="0"/>
    <s v="Inland"/>
    <m/>
    <m/>
    <x v="0"/>
  </r>
  <r>
    <x v="4"/>
    <n v="228346"/>
    <s v="LISSOLFIX APZ 2090       172K   TXL   SG"/>
    <n v="3"/>
    <s v="ST"/>
    <n v="739.99"/>
    <s v="USD"/>
    <n v="246.66"/>
    <s v="ZPF1"/>
    <n v="172"/>
    <n v="516"/>
    <x v="0"/>
    <s v="Inland"/>
    <m/>
    <m/>
    <x v="0"/>
  </r>
  <r>
    <x v="4"/>
    <n v="228347"/>
    <s v="LISSOLFIX APZ 2090       827K   TXL   SG"/>
    <n v="52"/>
    <s v="ST"/>
    <n v="59004.38"/>
    <s v="USD"/>
    <n v="1134.7"/>
    <s v="ZPF1"/>
    <n v="827"/>
    <n v="43004"/>
    <x v="0"/>
    <s v="Inland"/>
    <m/>
    <m/>
    <x v="0"/>
  </r>
  <r>
    <x v="4"/>
    <n v="228490"/>
    <s v="PERF. PRO 700 20W50      3B5L   ELF   SG"/>
    <n v="37"/>
    <s v="ST"/>
    <n v="988.64"/>
    <s v="USD"/>
    <n v="26.72"/>
    <s v="ZPF1"/>
    <n v="13.28"/>
    <n v="491.35999999999996"/>
    <x v="0"/>
    <s v="Inland"/>
    <m/>
    <m/>
    <x v="0"/>
  </r>
  <r>
    <x v="4"/>
    <n v="228491"/>
    <s v="PERF. PRO 700 20W50      20LJ   ELF   SG"/>
    <n v="4"/>
    <s v="ST"/>
    <n v="115.12"/>
    <s v="USD"/>
    <n v="28.78"/>
    <s v="ZPF1"/>
    <n v="17.7"/>
    <n v="70.8"/>
    <x v="0"/>
    <s v="Inland"/>
    <m/>
    <m/>
    <x v="0"/>
  </r>
  <r>
    <x v="4"/>
    <n v="228637"/>
    <s v="PERF. PRO 700 15W40      25LJ   ELF   SG"/>
    <n v="408"/>
    <s v="ST"/>
    <n v="13895.96"/>
    <s v="USD"/>
    <n v="34.06"/>
    <s v="ZPF1"/>
    <n v="21.9"/>
    <n v="8935.1999999999989"/>
    <x v="0"/>
    <s v="Inland"/>
    <m/>
    <m/>
    <x v="0"/>
  </r>
  <r>
    <x v="4"/>
    <n v="228638"/>
    <s v="PERF. PRO 700 20W50      25LJ   ELF   SG"/>
    <n v="79"/>
    <s v="ST"/>
    <n v="3311.79"/>
    <s v="USD"/>
    <n v="41.92"/>
    <s v="ZPF1"/>
    <n v="22.13"/>
    <n v="1748.27"/>
    <x v="0"/>
    <s v="Inland"/>
    <m/>
    <m/>
    <x v="0"/>
  </r>
  <r>
    <x v="4"/>
    <n v="228894"/>
    <s v="TRAX. AXLE 9 80W90       208L   TOT   SG"/>
    <n v="2"/>
    <s v="ST"/>
    <n v="992.42"/>
    <s v="USD"/>
    <n v="496.21"/>
    <s v="ZPF1"/>
    <n v="186.29"/>
    <n v="372.58"/>
    <x v="0"/>
    <s v="Inland"/>
    <m/>
    <m/>
    <x v="0"/>
  </r>
  <r>
    <x v="4"/>
    <n v="228923"/>
    <s v="QUARTZ INEO L LIFE 5W30  208L   TOT   SG"/>
    <n v="81"/>
    <s v="ST"/>
    <n v="44935.87"/>
    <s v="USD"/>
    <n v="554.76"/>
    <s v="ZPF1"/>
    <n v="177.34"/>
    <n v="14364.54"/>
    <x v="0"/>
    <s v="Inland"/>
    <m/>
    <m/>
    <x v="0"/>
  </r>
  <r>
    <x v="4"/>
    <n v="228924"/>
    <s v="QUARTZ INEO L LIFE 5W30  12B1L  TOT   SG"/>
    <n v="235"/>
    <s v="ST"/>
    <n v="9202.34"/>
    <s v="USD"/>
    <n v="39.159999999999997"/>
    <s v="ZPF1"/>
    <n v="40.39"/>
    <n v="9491.65"/>
    <x v="0"/>
    <s v="Inland"/>
    <m/>
    <m/>
    <x v="0"/>
  </r>
  <r>
    <x v="4"/>
    <n v="228925"/>
    <s v="QUARTZ INEO L LIFE 5W30  3B5L   TOT   SG"/>
    <n v="419"/>
    <s v="ST"/>
    <n v="18014.75"/>
    <s v="USD"/>
    <n v="42.99"/>
    <s v="ZPF1"/>
    <n v="12.79"/>
    <n v="5359.0099999999993"/>
    <x v="0"/>
    <s v="Inland"/>
    <m/>
    <m/>
    <x v="0"/>
  </r>
  <r>
    <x v="4"/>
    <n v="228986"/>
    <s v="LES PLEIADES ZERO 0W20   208L   TOT   SG"/>
    <n v="28"/>
    <s v="ST"/>
    <n v="17340.78"/>
    <s v="USD"/>
    <n v="619.30999999999995"/>
    <s v="ZPF1"/>
    <n v="176.38"/>
    <n v="4938.6399999999994"/>
    <x v="0"/>
    <s v="Inland"/>
    <m/>
    <m/>
    <x v="0"/>
  </r>
  <r>
    <x v="4"/>
    <n v="229194"/>
    <s v="CARTER SH 150            208L   TOT   SG"/>
    <n v="79"/>
    <s v="ST"/>
    <n v="65713.88"/>
    <s v="USD"/>
    <n v="831.82"/>
    <s v="ZPF1"/>
    <n v="177.42"/>
    <n v="14016.179999999998"/>
    <x v="0"/>
    <s v="Inland"/>
    <m/>
    <m/>
    <x v="0"/>
  </r>
  <r>
    <x v="4"/>
    <n v="229195"/>
    <s v="CARTER SH 150            20LJ   TOT   SG"/>
    <n v="113"/>
    <s v="ST"/>
    <n v="9559.34"/>
    <s v="USD"/>
    <n v="84.6"/>
    <s v="ZPF1"/>
    <n v="17.059999999999999"/>
    <n v="1927.7799999999997"/>
    <x v="0"/>
    <s v="Inland"/>
    <m/>
    <m/>
    <x v="0"/>
  </r>
  <r>
    <x v="4"/>
    <n v="229205"/>
    <s v="CARTER SH 460            20LJ   TOT   SG"/>
    <n v="258"/>
    <s v="ST"/>
    <n v="28047.27"/>
    <s v="USD"/>
    <n v="108.71"/>
    <s v="ZPF1"/>
    <n v="17.21"/>
    <n v="4440.18"/>
    <x v="0"/>
    <s v="Inland"/>
    <m/>
    <m/>
    <x v="0"/>
  </r>
  <r>
    <x v="4"/>
    <n v="229287"/>
    <s v="QUARTZ INEO HTC 5W30     12B1L  TOT   SG"/>
    <n v="1656"/>
    <s v="ST"/>
    <n v="60938.13"/>
    <s v="USD"/>
    <n v="36.799999999999997"/>
    <s v="ZPF1"/>
    <n v="10.130000000000001"/>
    <n v="16775.280000000002"/>
    <x v="0"/>
    <s v="Inland"/>
    <m/>
    <m/>
    <x v="0"/>
  </r>
  <r>
    <x v="4"/>
    <n v="229288"/>
    <s v="QUARTZ INEO HTC 5W30     3B5L   TOT   SG"/>
    <n v="711"/>
    <s v="ST"/>
    <n v="29714.27"/>
    <s v="USD"/>
    <n v="41.79"/>
    <s v="ZPF1"/>
    <n v="12.66"/>
    <n v="9001.26"/>
    <x v="0"/>
    <s v="Inland"/>
    <m/>
    <m/>
    <x v="0"/>
  </r>
  <r>
    <x v="4"/>
    <n v="229317"/>
    <s v="FF CMC EN 5W30 SP        208L   CMC   SG"/>
    <n v="28"/>
    <s v="ST"/>
    <n v="8539.9500000000007"/>
    <s v="USD"/>
    <n v="305"/>
    <s v="ZPF1"/>
    <n v="176.51"/>
    <n v="4942.28"/>
    <x v="0"/>
    <s v="Inland"/>
    <m/>
    <m/>
    <x v="0"/>
  </r>
  <r>
    <x v="4"/>
    <n v="229366"/>
    <s v="QUARTZ 9000FUT.FGC 5W30  208L   TOT  2SG"/>
    <n v="36"/>
    <s v="ST"/>
    <n v="12455.46"/>
    <s v="USD"/>
    <n v="345.99"/>
    <s v="ZPF1"/>
    <n v="176.03"/>
    <n v="6337.08"/>
    <x v="0"/>
    <s v="Inland"/>
    <m/>
    <m/>
    <x v="0"/>
  </r>
  <r>
    <x v="4"/>
    <n v="229367"/>
    <s v="QUARTZ 9000FUT.FGC 5W30  12B1L  TOT  2SG"/>
    <n v="415"/>
    <s v="ST"/>
    <n v="11472.11"/>
    <s v="USD"/>
    <n v="27.64"/>
    <s v="ZPF1"/>
    <n v="27.97"/>
    <n v="11607.55"/>
    <x v="0"/>
    <s v="Inland"/>
    <m/>
    <m/>
    <x v="0"/>
  </r>
  <r>
    <x v="4"/>
    <n v="229368"/>
    <s v="QUARTZ 9000FUT.FGC 5W30  3B4L   TOT  2SG"/>
    <n v="127"/>
    <s v="ST"/>
    <n v="2855.24"/>
    <s v="USD"/>
    <n v="22.48"/>
    <s v="ZPF1"/>
    <n v="10.16"/>
    <n v="1290.32"/>
    <x v="0"/>
    <s v="Inland"/>
    <m/>
    <m/>
    <x v="0"/>
  </r>
  <r>
    <x v="4"/>
    <n v="229402"/>
    <s v="DACNIS SH 46             208L   TOT   SG"/>
    <n v="30"/>
    <s v="ST"/>
    <n v="20771.82"/>
    <s v="USD"/>
    <n v="692.39"/>
    <s v="ZPF1"/>
    <n v="175.34"/>
    <n v="5260.2"/>
    <x v="0"/>
    <s v="Inland"/>
    <m/>
    <m/>
    <x v="0"/>
  </r>
  <r>
    <x v="4"/>
    <n v="229403"/>
    <s v="DACNIS SH 46             20LJ   TOT   SG"/>
    <n v="84"/>
    <s v="ST"/>
    <n v="5829.75"/>
    <s v="USD"/>
    <n v="69.400000000000006"/>
    <s v="ZPF1"/>
    <n v="18.260000000000002"/>
    <n v="1533.8400000000001"/>
    <x v="0"/>
    <s v="Inland"/>
    <m/>
    <m/>
    <x v="0"/>
  </r>
  <r>
    <x v="4"/>
    <n v="229405"/>
    <s v="DACNIS LD 32             208L   TOT   SG"/>
    <n v="14"/>
    <s v="ST"/>
    <n v="4449.71"/>
    <s v="USD"/>
    <n v="317.83999999999997"/>
    <s v="ZPF1"/>
    <n v="174.39"/>
    <n v="2441.46"/>
    <x v="0"/>
    <s v="Inland"/>
    <m/>
    <m/>
    <x v="0"/>
  </r>
  <r>
    <x v="4"/>
    <n v="229666"/>
    <s v="DACNIS LD 46             208L   TOT   SG"/>
    <n v="26"/>
    <s v="ST"/>
    <n v="7551.86"/>
    <s v="USD"/>
    <n v="290.45999999999998"/>
    <s v="ZPF1"/>
    <n v="175.64"/>
    <n v="4566.6399999999994"/>
    <x v="0"/>
    <s v="Inland"/>
    <m/>
    <m/>
    <x v="0"/>
  </r>
  <r>
    <x v="4"/>
    <n v="229667"/>
    <s v="DACNIS LD 46             20LJ   TOT   SG"/>
    <n v="98"/>
    <s v="ST"/>
    <n v="2988.97"/>
    <s v="USD"/>
    <n v="30.5"/>
    <s v="ZPF1"/>
    <n v="16.89"/>
    <n v="1655.22"/>
    <x v="0"/>
    <s v="Inland"/>
    <m/>
    <m/>
    <x v="0"/>
  </r>
  <r>
    <x v="4"/>
    <n v="229689"/>
    <s v="DACNIS SH 32             208L   TOT   SG"/>
    <n v="10"/>
    <s v="ST"/>
    <n v="6870.49"/>
    <s v="USD"/>
    <n v="687.05"/>
    <s v="ZPF1"/>
    <n v="188.95"/>
    <n v="1889.5"/>
    <x v="0"/>
    <s v="Inland"/>
    <m/>
    <m/>
    <x v="0"/>
  </r>
  <r>
    <x v="4"/>
    <n v="229710"/>
    <s v="DACNIS SH 32             20LJ   TOT   SG"/>
    <n v="166"/>
    <s v="ST"/>
    <n v="11260.59"/>
    <s v="USD"/>
    <n v="67.83"/>
    <s v="ZPF1"/>
    <n v="16.760000000000002"/>
    <n v="2782.1600000000003"/>
    <x v="0"/>
    <s v="Inland"/>
    <m/>
    <m/>
    <x v="0"/>
  </r>
  <r>
    <x v="4"/>
    <n v="230150"/>
    <s v="STAR MAX GEN 6 FE 10W30  1000L  TOT   SG"/>
    <n v="4"/>
    <s v="ST"/>
    <n v="8679.1"/>
    <s v="USD"/>
    <n v="2169.7800000000002"/>
    <s v="ZPF1"/>
    <n v="864.4"/>
    <n v="3457.6"/>
    <x v="0"/>
    <s v="Inland"/>
    <m/>
    <m/>
    <x v="0"/>
  </r>
  <r>
    <x v="4"/>
    <n v="230151"/>
    <s v="STAR MAX GEN 6 FE 10W30  208L   TOT   SG"/>
    <n v="4"/>
    <s v="ST"/>
    <n v="1753.31"/>
    <s v="USD"/>
    <n v="438.33"/>
    <s v="ZPF1"/>
    <n v="194.45"/>
    <n v="777.8"/>
    <x v="0"/>
    <s v="Inland"/>
    <m/>
    <m/>
    <x v="0"/>
  </r>
  <r>
    <x v="4"/>
    <n v="230210"/>
    <s v="QUARTZ 3500 SUPER 20W50  12B1L  TOT   SG"/>
    <n v="8716"/>
    <s v="ST"/>
    <n v="171390.75"/>
    <s v="USD"/>
    <n v="19.66"/>
    <s v="ZPF1"/>
    <n v="11.62"/>
    <n v="101279.92"/>
    <x v="0"/>
    <s v="Inland"/>
    <m/>
    <m/>
    <x v="0"/>
  </r>
  <r>
    <x v="4"/>
    <n v="230211"/>
    <s v="QUARTZ 3500 SUPER 20W50  3B5L   TOT   SG"/>
    <n v="8663"/>
    <s v="ST"/>
    <n v="179513.19"/>
    <s v="USD"/>
    <n v="20.72"/>
    <s v="ZPF1"/>
    <n v="14.27"/>
    <n v="123621.01"/>
    <x v="0"/>
    <s v="Inland"/>
    <m/>
    <m/>
    <x v="0"/>
  </r>
  <r>
    <x v="4"/>
    <n v="230377"/>
    <s v="DYNATRANS LSD 80W90      208L   TOT   SG"/>
    <n v="4"/>
    <s v="ST"/>
    <n v="2067.96"/>
    <s v="USD"/>
    <n v="516.99"/>
    <s v="ZPF1"/>
    <n v="185.81"/>
    <n v="743.24"/>
    <x v="0"/>
    <s v="Inland"/>
    <m/>
    <m/>
    <x v="0"/>
  </r>
  <r>
    <x v="4"/>
    <n v="230543"/>
    <s v="RUBIA OPT. 3100 10W40    20LJ   TOT   SG"/>
    <n v="105"/>
    <s v="ST"/>
    <n v="4903.67"/>
    <s v="USD"/>
    <n v="46.7"/>
    <s v="ZPF1"/>
    <n v="17.28"/>
    <n v="1814.4"/>
    <x v="0"/>
    <s v="Inland"/>
    <m/>
    <m/>
    <x v="0"/>
  </r>
  <r>
    <x v="4"/>
    <n v="230583"/>
    <s v="QUARTZ INEO L LIFE 5W30  20LJ   TOT   SG"/>
    <n v="111"/>
    <s v="ST"/>
    <n v="6233.33"/>
    <s v="USD"/>
    <n v="56.16"/>
    <s v="ZPF1"/>
    <n v="17.05"/>
    <n v="1892.5500000000002"/>
    <x v="0"/>
    <s v="Inland"/>
    <m/>
    <m/>
    <x v="0"/>
  </r>
  <r>
    <x v="4"/>
    <n v="230765"/>
    <s v="CARTER EP 100            20LJ   TOT   SG"/>
    <n v="160"/>
    <s v="ST"/>
    <n v="4955.95"/>
    <s v="USD"/>
    <n v="30.97"/>
    <s v="ZPF1"/>
    <n v="17.61"/>
    <n v="2817.6"/>
    <x v="0"/>
    <s v="Inland"/>
    <m/>
    <m/>
    <x v="0"/>
  </r>
  <r>
    <x v="4"/>
    <n v="230878"/>
    <s v="EQUIVIS AF 68            208L   TOT   SG"/>
    <n v="14"/>
    <s v="ST"/>
    <n v="4579.09"/>
    <s v="USD"/>
    <n v="327.08"/>
    <s v="ZPF1"/>
    <n v="180.59"/>
    <n v="2528.2600000000002"/>
    <x v="0"/>
    <s v="Inland"/>
    <m/>
    <m/>
    <x v="0"/>
  </r>
  <r>
    <x v="4"/>
    <n v="230914"/>
    <s v="EVOL. FULLTECH MSX 5W30  3B4L   ELF   SG"/>
    <n v="110"/>
    <s v="ST"/>
    <n v="3401.37"/>
    <s v="USD"/>
    <n v="30.92"/>
    <s v="ZPF1"/>
    <n v="11.18"/>
    <n v="1229.8"/>
    <x v="0"/>
    <s v="Inland"/>
    <m/>
    <m/>
    <x v="0"/>
  </r>
  <r>
    <x v="4"/>
    <n v="230915"/>
    <s v="EVOL. FULLTECH MSX 5W30  12B1L  ELF   SG"/>
    <n v="193"/>
    <s v="ST"/>
    <n v="7053.54"/>
    <s v="USD"/>
    <n v="36.549999999999997"/>
    <s v="ZPF1"/>
    <n v="11.28"/>
    <n v="2177.04"/>
    <x v="0"/>
    <s v="Inland"/>
    <m/>
    <m/>
    <x v="0"/>
  </r>
  <r>
    <x v="4"/>
    <n v="230916"/>
    <s v="RUBIA WORKS 5000 10W40   20LJ   TOT   SG"/>
    <n v="17"/>
    <s v="ST"/>
    <n v="737.19"/>
    <s v="USD"/>
    <n v="43.36"/>
    <s v="ZPF1"/>
    <n v="17.22"/>
    <n v="292.74"/>
    <x v="0"/>
    <s v="Inland"/>
    <m/>
    <m/>
    <x v="0"/>
  </r>
  <r>
    <x v="4"/>
    <n v="231028"/>
    <s v="ORIGINAL OIL ULTDPF 5W30 208L   MAZ   SG"/>
    <n v="80"/>
    <s v="ST"/>
    <n v="29550.77"/>
    <s v="USD"/>
    <n v="369.38"/>
    <s v="ZPF1"/>
    <n v="177.05"/>
    <n v="14164"/>
    <x v="0"/>
    <s v="Inland"/>
    <m/>
    <m/>
    <x v="0"/>
  </r>
  <r>
    <x v="4"/>
    <n v="231055"/>
    <s v="EVOL. 900 USX 5W30       12B1L  ELF  1SG"/>
    <n v="168"/>
    <s v="ST"/>
    <n v="4389.0200000000004"/>
    <s v="USD"/>
    <n v="26.13"/>
    <s v="ZPF1"/>
    <n v="10.19"/>
    <n v="1711.9199999999998"/>
    <x v="0"/>
    <s v="Inland"/>
    <m/>
    <m/>
    <x v="0"/>
  </r>
  <r>
    <x v="4"/>
    <n v="231057"/>
    <s v="EVOL. 900 USX 5W30       3B4L   ELF  1SG"/>
    <n v="223"/>
    <s v="ST"/>
    <n v="4888.3100000000004"/>
    <s v="USD"/>
    <n v="21.92"/>
    <s v="ZPF1"/>
    <n v="10.19"/>
    <n v="2272.37"/>
    <x v="0"/>
    <s v="Inland"/>
    <m/>
    <m/>
    <x v="0"/>
  </r>
  <r>
    <x v="4"/>
    <n v="231404"/>
    <s v="DACNIS 46                208L   TOT   SG"/>
    <n v="53"/>
    <s v="ST"/>
    <n v="11999.61"/>
    <s v="USD"/>
    <n v="226.41"/>
    <s v="ZPF1"/>
    <n v="179.94"/>
    <n v="9536.82"/>
    <x v="0"/>
    <s v="Inland"/>
    <m/>
    <m/>
    <x v="0"/>
  </r>
  <r>
    <x v="4"/>
    <n v="231405"/>
    <s v="DACNIS 46                20LJ   TOT   SG"/>
    <n v="80"/>
    <s v="ST"/>
    <n v="1939.93"/>
    <s v="USD"/>
    <n v="24.25"/>
    <s v="ZPF1"/>
    <n v="17.3"/>
    <n v="1384"/>
    <x v="0"/>
    <s v="Inland"/>
    <m/>
    <m/>
    <x v="0"/>
  </r>
  <r>
    <x v="4"/>
    <n v="231450"/>
    <s v="RUBIA OPT. 3100 10W40    3B5L   TOT   SG"/>
    <n v="395"/>
    <s v="ST"/>
    <n v="13352.43"/>
    <s v="USD"/>
    <n v="33.799999999999997"/>
    <s v="ZPF1"/>
    <n v="12.96"/>
    <n v="5119.2000000000007"/>
    <x v="0"/>
    <s v="Inland"/>
    <m/>
    <m/>
    <x v="0"/>
  </r>
  <r>
    <x v="4"/>
    <n v="231483"/>
    <s v="DACNIS 32                208L   TOT  1SG"/>
    <n v="10"/>
    <s v="ST"/>
    <n v="2332.54"/>
    <s v="USD"/>
    <n v="233.25"/>
    <s v="ZPF1"/>
    <n v="178.24"/>
    <n v="1782.4"/>
    <x v="0"/>
    <s v="Inland"/>
    <m/>
    <m/>
    <x v="0"/>
  </r>
  <r>
    <x v="4"/>
    <n v="231484"/>
    <s v="DACNIS 32                20LJ   TOT  1SG"/>
    <n v="41"/>
    <s v="ST"/>
    <n v="1122.69"/>
    <s v="USD"/>
    <n v="27.38"/>
    <s v="ZPF1"/>
    <n v="17.14"/>
    <n v="702.74"/>
    <x v="0"/>
    <s v="Inland"/>
    <m/>
    <m/>
    <x v="0"/>
  </r>
  <r>
    <x v="4"/>
    <n v="231489"/>
    <s v="RUBIA WORKS 5000 10W40   1000L  TOT   SG"/>
    <n v="4"/>
    <s v="ST"/>
    <n v="8075.32"/>
    <s v="USD"/>
    <n v="2018.83"/>
    <s v="ZPF1"/>
    <n v="864"/>
    <n v="3456"/>
    <x v="0"/>
    <s v="Inland"/>
    <m/>
    <m/>
    <x v="0"/>
  </r>
  <r>
    <x v="4"/>
    <n v="231526"/>
    <s v="DACNIS 68                20LJ   TOT  1SG"/>
    <n v="70"/>
    <s v="ST"/>
    <n v="1774.33"/>
    <s v="USD"/>
    <n v="25.35"/>
    <s v="ZPF1"/>
    <n v="17.37"/>
    <n v="1215.9000000000001"/>
    <x v="0"/>
    <s v="Inland"/>
    <m/>
    <m/>
    <x v="0"/>
  </r>
  <r>
    <x v="4"/>
    <n v="231527"/>
    <s v="DACNIS 68                208L   TOT  1SG"/>
    <n v="30"/>
    <s v="ST"/>
    <n v="7035.71"/>
    <s v="USD"/>
    <n v="234.52"/>
    <s v="ZPF1"/>
    <n v="181.58"/>
    <n v="5447.4000000000005"/>
    <x v="0"/>
    <s v="Inland"/>
    <m/>
    <m/>
    <x v="0"/>
  </r>
  <r>
    <x v="4"/>
    <n v="231593"/>
    <s v="EVOL. 900 FT 5W40        3B5L   ELF   SG"/>
    <n v="710"/>
    <s v="ST"/>
    <n v="22844.91"/>
    <s v="USD"/>
    <n v="32.18"/>
    <s v="ZPF1"/>
    <n v="12.8"/>
    <n v="9088"/>
    <x v="0"/>
    <s v="Inland"/>
    <m/>
    <m/>
    <x v="0"/>
  </r>
  <r>
    <x v="4"/>
    <n v="231595"/>
    <s v="EVOL. 900 FT 5W40        208L   ELF   SG"/>
    <n v="6"/>
    <s v="ST"/>
    <n v="2515"/>
    <s v="USD"/>
    <n v="419.17"/>
    <s v="ZPF1"/>
    <n v="177.47"/>
    <n v="1064.82"/>
    <x v="0"/>
    <s v="Inland"/>
    <m/>
    <m/>
    <x v="0"/>
  </r>
  <r>
    <x v="4"/>
    <n v="231622"/>
    <s v="ORIGINAL OIL 5W40        208L   MAZ   SG"/>
    <n v="43"/>
    <s v="ST"/>
    <n v="13025.88"/>
    <s v="USD"/>
    <n v="302.93"/>
    <s v="ZPF1"/>
    <n v="176.55"/>
    <n v="7591.6500000000005"/>
    <x v="0"/>
    <s v="Inland"/>
    <m/>
    <m/>
    <x v="0"/>
  </r>
  <r>
    <x v="4"/>
    <n v="231631"/>
    <s v="MOTO 4 PRO 20W50         12B08L ELF   SG"/>
    <n v="749"/>
    <s v="ST"/>
    <n v="16150.79"/>
    <s v="USD"/>
    <n v="21.56"/>
    <s v="ZPF1"/>
    <n v="8.4600000000000009"/>
    <n v="6336.5400000000009"/>
    <x v="0"/>
    <s v="Inland"/>
    <m/>
    <m/>
    <x v="0"/>
  </r>
  <r>
    <x v="4"/>
    <n v="231744"/>
    <s v="QUARTZ INEO FIRST 0W30   12B1L  TOT   SG"/>
    <n v="93"/>
    <s v="ST"/>
    <n v="3652.81"/>
    <s v="USD"/>
    <n v="39.28"/>
    <s v="ZPF1"/>
    <n v="10.119999999999999"/>
    <n v="941.16"/>
    <x v="0"/>
    <s v="Inland"/>
    <m/>
    <m/>
    <x v="0"/>
  </r>
  <r>
    <x v="4"/>
    <n v="231859"/>
    <s v="HI-PERF 4T 700 10W30     12B08L TOT   SG"/>
    <n v="285"/>
    <s v="ST"/>
    <n v="6131.93"/>
    <s v="USD"/>
    <n v="21.52"/>
    <s v="ZPF1"/>
    <n v="8.2799999999999994"/>
    <n v="2359.7999999999997"/>
    <x v="0"/>
    <s v="Inland"/>
    <m/>
    <m/>
    <x v="0"/>
  </r>
  <r>
    <x v="4"/>
    <n v="231882"/>
    <s v="QUARTZ 7000 10W40 (SN)   3B4L   TOT   SG"/>
    <n v="138"/>
    <s v="ST"/>
    <n v="2894.05"/>
    <s v="USD"/>
    <n v="20.97"/>
    <s v="ZPF1"/>
    <n v="10.42"/>
    <n v="1437.96"/>
    <x v="0"/>
    <s v="Inland"/>
    <m/>
    <m/>
    <x v="0"/>
  </r>
  <r>
    <x v="4"/>
    <n v="231883"/>
    <s v="QUARTZ 7000 10W40 (SN)   12B1L  TOT   SG"/>
    <n v="65"/>
    <s v="ST"/>
    <n v="1629.46"/>
    <s v="USD"/>
    <n v="25.07"/>
    <s v="ZPF1"/>
    <n v="10.42"/>
    <n v="677.3"/>
    <x v="0"/>
    <s v="Inland"/>
    <m/>
    <m/>
    <x v="0"/>
  </r>
  <r>
    <x v="4"/>
    <n v="231884"/>
    <s v="QUARTZ 7000 10W40 (SN)   208L   TOT   SG"/>
    <n v="17"/>
    <s v="ST"/>
    <n v="5377.51"/>
    <s v="USD"/>
    <n v="316.32"/>
    <s v="ZPF1"/>
    <n v="179.77"/>
    <n v="3056.09"/>
    <x v="0"/>
    <s v="Inland"/>
    <m/>
    <m/>
    <x v="0"/>
  </r>
  <r>
    <x v="4"/>
    <n v="232038"/>
    <s v="PERF. PRO 2000 10W40     208L   ELF   SG"/>
    <n v="35"/>
    <s v="ST"/>
    <n v="14108.06"/>
    <s v="USD"/>
    <n v="403.09"/>
    <s v="ZPF1"/>
    <n v="179.65"/>
    <n v="6287.75"/>
    <x v="0"/>
    <s v="Inland"/>
    <m/>
    <m/>
    <x v="0"/>
  </r>
  <r>
    <x v="4"/>
    <n v="232058"/>
    <s v="QUARTZ INEO FIRST 0W30   208L   TOT   SG"/>
    <n v="28"/>
    <s v="ST"/>
    <n v="14204.76"/>
    <s v="USD"/>
    <n v="507.31"/>
    <s v="ZPF1"/>
    <n v="174.72"/>
    <n v="4892.16"/>
    <x v="0"/>
    <s v="Inland"/>
    <m/>
    <m/>
    <x v="0"/>
  </r>
  <r>
    <x v="4"/>
    <n v="232082"/>
    <s v="STO1:0 GEARBOX OIL 80W90 208L   SCA   SG"/>
    <n v="1"/>
    <s v="ST"/>
    <n v="495.71"/>
    <s v="USD"/>
    <n v="495.71"/>
    <s v="ZPF1"/>
    <n v="185.64"/>
    <n v="185.64"/>
    <x v="0"/>
    <s v="Inland"/>
    <m/>
    <m/>
    <x v="0"/>
  </r>
  <r>
    <x v="4"/>
    <n v="232120"/>
    <s v="LDF-4 ENGINE OIL         18LP   SCA   SG"/>
    <n v="25"/>
    <s v="ST"/>
    <n v="1231.69"/>
    <s v="USD"/>
    <n v="49.27"/>
    <s v="ZPF1"/>
    <n v="15.37"/>
    <n v="384.25"/>
    <x v="0"/>
    <s v="Inland"/>
    <m/>
    <m/>
    <x v="0"/>
  </r>
  <r>
    <x v="4"/>
    <n v="232121"/>
    <s v="LDF-4 ENGINE OIL         208L   SCA   SG"/>
    <n v="84"/>
    <s v="ST"/>
    <n v="40185.339999999997"/>
    <s v="USD"/>
    <n v="478.4"/>
    <s v="ZPF1"/>
    <n v="177.57"/>
    <n v="14915.88"/>
    <x v="0"/>
    <s v="Inland"/>
    <m/>
    <m/>
    <x v="0"/>
  </r>
  <r>
    <x v="4"/>
    <n v="232134"/>
    <s v="QUARTZ 8000FUT.GF6 0W20  3B4L   TOT   SG"/>
    <n v="49"/>
    <s v="ST"/>
    <n v="1026.43"/>
    <s v="USD"/>
    <n v="20.95"/>
    <s v="ZPF1"/>
    <n v="10.15"/>
    <n v="497.35"/>
    <x v="0"/>
    <s v="Inland"/>
    <m/>
    <m/>
    <x v="0"/>
  </r>
  <r>
    <x v="4"/>
    <n v="232158"/>
    <s v="QUARTZ 9000 5W40         12B1L  TOT  1SG"/>
    <n v="804"/>
    <s v="ST"/>
    <n v="23564.76"/>
    <s v="USD"/>
    <n v="29.31"/>
    <s v="ZPF1"/>
    <n v="10.24"/>
    <n v="8232.9600000000009"/>
    <x v="0"/>
    <s v="Inland"/>
    <m/>
    <m/>
    <x v="0"/>
  </r>
  <r>
    <x v="4"/>
    <n v="232159"/>
    <s v="QUARTZ 9000 5W40         208L   TOT  2SG"/>
    <n v="102"/>
    <s v="ST"/>
    <n v="41702.42"/>
    <s v="USD"/>
    <n v="408.85"/>
    <s v="ZPF1"/>
    <n v="177.47"/>
    <n v="18101.939999999999"/>
    <x v="0"/>
    <s v="Inland"/>
    <m/>
    <m/>
    <x v="0"/>
  </r>
  <r>
    <x v="4"/>
    <n v="232168"/>
    <s v="ENGINE OIL 15W40 DH-1    20LJ   HIT   SG"/>
    <n v="56"/>
    <s v="ST"/>
    <n v="1695.74"/>
    <s v="USD"/>
    <n v="30.28"/>
    <s v="ZPF1"/>
    <n v="17.510000000000002"/>
    <n v="980.56000000000006"/>
    <x v="0"/>
    <s v="Inland"/>
    <m/>
    <m/>
    <x v="0"/>
  </r>
  <r>
    <x v="4"/>
    <n v="232169"/>
    <s v="ENGINE OIL 15W40 DH-1    3B5L   HIT   SG"/>
    <n v="280"/>
    <s v="ST"/>
    <n v="6791.15"/>
    <s v="USD"/>
    <n v="24.25"/>
    <s v="ZPF1"/>
    <n v="13.13"/>
    <n v="3676.4"/>
    <x v="0"/>
    <s v="Inland"/>
    <m/>
    <m/>
    <x v="0"/>
  </r>
  <r>
    <x v="4"/>
    <n v="232170"/>
    <s v="QUARTZ 9000 5W40         3B4L   TOT  1SG"/>
    <n v="2007"/>
    <s v="ST"/>
    <n v="52870.85"/>
    <s v="USD"/>
    <n v="26.34"/>
    <s v="ZPF1"/>
    <n v="10.24"/>
    <n v="20551.68"/>
    <x v="0"/>
    <s v="Inland"/>
    <m/>
    <m/>
    <x v="0"/>
  </r>
  <r>
    <x v="4"/>
    <n v="232171"/>
    <s v="QUARTZ 9000 5W40         3B5L   TOT  3SG"/>
    <n v="360"/>
    <s v="ST"/>
    <n v="11723.79"/>
    <s v="USD"/>
    <n v="32.57"/>
    <s v="ZPF1"/>
    <n v="12.8"/>
    <n v="4608"/>
    <x v="0"/>
    <s v="Inland"/>
    <m/>
    <m/>
    <x v="0"/>
  </r>
  <r>
    <x v="4"/>
    <n v="232177"/>
    <s v="QUARTZ 9000 ENERGY 5W40  208L   TOT  2SG"/>
    <n v="28"/>
    <s v="ST"/>
    <n v="11535.36"/>
    <s v="USD"/>
    <n v="411.98"/>
    <s v="ZPF1"/>
    <n v="177.47"/>
    <n v="4969.16"/>
    <x v="0"/>
    <s v="Inland"/>
    <m/>
    <m/>
    <x v="0"/>
  </r>
  <r>
    <x v="4"/>
    <n v="232178"/>
    <s v="QUARTZ 8000 5W40         3B4L   TOT  1SG"/>
    <n v="12"/>
    <s v="ST"/>
    <n v="319.83"/>
    <s v="USD"/>
    <n v="26.65"/>
    <s v="ZPF1"/>
    <n v="10.24"/>
    <n v="122.88"/>
    <x v="0"/>
    <s v="Inland"/>
    <m/>
    <m/>
    <x v="0"/>
  </r>
  <r>
    <x v="4"/>
    <n v="232458"/>
    <s v="CARTER EP 1000           208L   TOT   SG"/>
    <n v="16"/>
    <s v="ST"/>
    <n v="6417.92"/>
    <s v="USD"/>
    <n v="401.12"/>
    <s v="ZPF1"/>
    <n v="188.55"/>
    <n v="3016.8"/>
    <x v="0"/>
    <s v="Inland"/>
    <m/>
    <m/>
    <x v="0"/>
  </r>
  <r>
    <x v="4"/>
    <n v="232466"/>
    <s v="QUARTZ INEO HTC 5W30     3B4L   TOT   SG"/>
    <n v="16"/>
    <s v="ST"/>
    <n v="555.6"/>
    <s v="USD"/>
    <n v="34.729999999999997"/>
    <s v="ZPF1"/>
    <n v="10.16"/>
    <n v="162.56"/>
    <x v="0"/>
    <s v="Inland"/>
    <m/>
    <m/>
    <x v="0"/>
  </r>
  <r>
    <x v="4"/>
    <n v="232480"/>
    <s v="QUARTZ INEO FIRST 0W30   3B5L   TOT   SG"/>
    <n v="1025"/>
    <s v="ST"/>
    <n v="40203.040000000001"/>
    <s v="USD"/>
    <n v="39.22"/>
    <s v="ZPF1"/>
    <n v="12.65"/>
    <n v="12966.25"/>
    <x v="0"/>
    <s v="Inland"/>
    <m/>
    <m/>
    <x v="0"/>
  </r>
  <r>
    <x v="4"/>
    <n v="232489"/>
    <s v="TRAX. DUAL 9 FE 75W90    1000L  TOT   SG"/>
    <n v="5"/>
    <s v="ST"/>
    <n v="25611.26"/>
    <s v="USD"/>
    <n v="5122.25"/>
    <s v="ZPF1"/>
    <n v="868.5"/>
    <n v="4342.5"/>
    <x v="0"/>
    <s v="Inland"/>
    <m/>
    <m/>
    <x v="0"/>
  </r>
  <r>
    <x v="4"/>
    <n v="232812"/>
    <s v="FLUIDMATIC SYN T668      208L   TOT   SG"/>
    <n v="41"/>
    <s v="ST"/>
    <n v="22049.85"/>
    <s v="USD"/>
    <n v="537.79999999999995"/>
    <s v="ZPF1"/>
    <n v="176.82"/>
    <n v="7249.62"/>
    <x v="0"/>
    <s v="Inland"/>
    <m/>
    <m/>
    <x v="0"/>
  </r>
  <r>
    <x v="4"/>
    <n v="232813"/>
    <s v="FLUIDMATIC SYN T668      20LJ   TOT   SG"/>
    <n v="300"/>
    <s v="ST"/>
    <n v="16585.560000000001"/>
    <s v="USD"/>
    <n v="55.29"/>
    <s v="ZPF1"/>
    <n v="17"/>
    <n v="5100"/>
    <x v="0"/>
    <s v="Inland"/>
    <m/>
    <m/>
    <x v="0"/>
  </r>
  <r>
    <x v="4"/>
    <n v="232867"/>
    <s v="QUARTZ INEO HTC 5W30     208L   TOT  1SG"/>
    <n v="83"/>
    <s v="ST"/>
    <n v="41660.74"/>
    <s v="USD"/>
    <n v="501.94"/>
    <s v="ZPF1"/>
    <n v="176.51"/>
    <n v="14650.33"/>
    <x v="0"/>
    <s v="Inland"/>
    <m/>
    <m/>
    <x v="0"/>
  </r>
  <r>
    <x v="4"/>
    <n v="232870"/>
    <s v="QUARTZ INEO HTC 5W30     3B5L   TOT  1SG"/>
    <n v="2271"/>
    <s v="ST"/>
    <n v="88037.73"/>
    <s v="USD"/>
    <n v="38.770000000000003"/>
    <s v="ZPF1"/>
    <n v="12.73"/>
    <n v="28909.83"/>
    <x v="0"/>
    <s v="Inland"/>
    <m/>
    <m/>
    <x v="0"/>
  </r>
  <r>
    <x v="4"/>
    <n v="233022"/>
    <s v="HYDRELF DS 46            20LJ   ELF   SG"/>
    <n v="128"/>
    <s v="ST"/>
    <n v="3644.21"/>
    <s v="USD"/>
    <n v="28.47"/>
    <s v="ZPF1"/>
    <n v="17.22"/>
    <n v="2204.16"/>
    <x v="0"/>
    <s v="Inland"/>
    <m/>
    <m/>
    <x v="0"/>
  </r>
  <r>
    <x v="4"/>
    <n v="233086"/>
    <s v="QUARTZ 9000 NFC 5W30     208L   TOT   SG"/>
    <n v="1"/>
    <s v="ST"/>
    <n v="43.49"/>
    <s v="USD"/>
    <n v="43.49"/>
    <s v="ZPF1"/>
    <n v="176.72"/>
    <n v="176.72"/>
    <x v="0"/>
    <s v="Inland"/>
    <m/>
    <m/>
    <x v="0"/>
  </r>
  <r>
    <x v="4"/>
    <n v="233088"/>
    <s v="QUARTZ 9000 NFC 5W30     12B1L  TOT   SG"/>
    <n v="53"/>
    <s v="ST"/>
    <n v="1661.82"/>
    <s v="USD"/>
    <n v="31.36"/>
    <s v="ZPF1"/>
    <n v="10.199999999999999"/>
    <n v="540.59999999999991"/>
    <x v="0"/>
    <s v="Inland"/>
    <m/>
    <m/>
    <x v="0"/>
  </r>
  <r>
    <x v="4"/>
    <n v="233101"/>
    <s v="QUARTZ 9000 NFC 5W30     3B5L   TOT   SG"/>
    <n v="1632"/>
    <s v="ST"/>
    <n v="53228.74"/>
    <s v="USD"/>
    <n v="32.619999999999997"/>
    <s v="ZPF1"/>
    <n v="12.74"/>
    <n v="20791.68"/>
    <x v="0"/>
    <s v="Inland"/>
    <m/>
    <m/>
    <x v="0"/>
  </r>
  <r>
    <x v="4"/>
    <n v="233326"/>
    <s v="HYDRELF DS 32            20LJ   ELF   SG"/>
    <n v="4"/>
    <s v="ST"/>
    <n v="107.71"/>
    <s v="USD"/>
    <n v="26.93"/>
    <s v="ZPF1"/>
    <n v="17.05"/>
    <n v="68.2"/>
    <x v="0"/>
    <s v="Inland"/>
    <m/>
    <m/>
    <x v="0"/>
  </r>
  <r>
    <x v="4"/>
    <n v="233327"/>
    <s v="HYDRELF DS 68            20LJ   ELF   SG"/>
    <n v="22"/>
    <s v="ST"/>
    <n v="618.74"/>
    <s v="USD"/>
    <n v="28.12"/>
    <s v="ZPF1"/>
    <n v="17.36"/>
    <n v="381.91999999999996"/>
    <x v="0"/>
    <s v="Inland"/>
    <m/>
    <m/>
    <x v="0"/>
  </r>
  <r>
    <x v="4"/>
    <n v="233411"/>
    <s v="RUBIA FLEET HD200 SAE 30 3B5L   TOT   SG"/>
    <n v="6"/>
    <s v="ST"/>
    <n v="134.09"/>
    <s v="USD"/>
    <n v="22.35"/>
    <s v="ZPF1"/>
    <n v="13.23"/>
    <n v="79.38"/>
    <x v="0"/>
    <s v="Inland"/>
    <m/>
    <m/>
    <x v="0"/>
  </r>
  <r>
    <x v="4"/>
    <n v="233514"/>
    <s v="ELFMATIC DCT MV          20LJ   ELF   SG"/>
    <n v="102"/>
    <s v="ST"/>
    <n v="9162.74"/>
    <s v="USD"/>
    <n v="89.83"/>
    <s v="ZPF1"/>
    <n v="17.04"/>
    <n v="1738.08"/>
    <x v="0"/>
    <s v="Inland"/>
    <m/>
    <m/>
    <x v="0"/>
  </r>
  <r>
    <x v="5"/>
    <n v="103790"/>
    <s v="EPONA Z 150              205L   MAR   SG"/>
    <n v="3"/>
    <s v="ST"/>
    <n v="798.64"/>
    <s v="USD"/>
    <n v="266.20999999999998"/>
    <s v="ZPF1"/>
    <n v="181.43"/>
    <n v="544.29"/>
    <x v="0"/>
    <s v="LM"/>
    <m/>
    <m/>
    <x v="0"/>
  </r>
  <r>
    <x v="5"/>
    <n v="103900"/>
    <s v="EPONA Z 320              205L   MAR   SG"/>
    <n v="1"/>
    <s v="ST"/>
    <n v="291.42"/>
    <s v="USD"/>
    <n v="291.42"/>
    <s v="ZPF1"/>
    <n v="182.45"/>
    <n v="182.45"/>
    <x v="0"/>
    <s v="LM"/>
    <m/>
    <m/>
    <x v="0"/>
  </r>
  <r>
    <x v="5"/>
    <n v="145135"/>
    <s v="VISGA 46                 205L   MAR   SG"/>
    <n v="18"/>
    <s v="ST"/>
    <n v="5625.96"/>
    <s v="USD"/>
    <n v="312.55"/>
    <s v="ZPF1"/>
    <n v="176.09"/>
    <n v="3169.62"/>
    <x v="0"/>
    <s v="LM"/>
    <m/>
    <m/>
    <x v="0"/>
  </r>
  <r>
    <x v="5"/>
    <n v="145159"/>
    <s v="VISGA 22                 20L    MAR   SG"/>
    <n v="2"/>
    <s v="ST"/>
    <n v="61.22"/>
    <s v="USD"/>
    <n v="30.61"/>
    <s v="ZPF1"/>
    <n v="16.88"/>
    <n v="33.76"/>
    <x v="0"/>
    <s v="LM"/>
    <m/>
    <m/>
    <x v="0"/>
  </r>
  <r>
    <x v="5"/>
    <n v="145182"/>
    <s v="EPONA Z 68               20L    MAR   SG"/>
    <n v="4"/>
    <s v="ST"/>
    <n v="126.07"/>
    <s v="USD"/>
    <n v="31.52"/>
    <s v="ZPF1"/>
    <n v="17.46"/>
    <n v="69.84"/>
    <x v="0"/>
    <s v="LM"/>
    <m/>
    <m/>
    <x v="0"/>
  </r>
  <r>
    <x v="5"/>
    <n v="145214"/>
    <s v="VISGA 68                 205L   MAR   SG"/>
    <n v="24"/>
    <s v="ST"/>
    <n v="8451.98"/>
    <s v="USD"/>
    <n v="352.17"/>
    <s v="ZPF1"/>
    <n v="177.53"/>
    <n v="4260.72"/>
    <x v="0"/>
    <s v="LM"/>
    <m/>
    <m/>
    <x v="0"/>
  </r>
  <r>
    <x v="5"/>
    <n v="145374"/>
    <s v="EPONA Z 220              205L   MAR   SG"/>
    <n v="4"/>
    <s v="ST"/>
    <n v="1119.5"/>
    <s v="USD"/>
    <n v="279.88"/>
    <s v="ZPF1"/>
    <n v="181.22"/>
    <n v="724.88"/>
    <x v="0"/>
    <s v="LM"/>
    <m/>
    <m/>
    <x v="0"/>
  </r>
  <r>
    <x v="5"/>
    <n v="145375"/>
    <s v="VISGA 32                 205L   MAR   SG"/>
    <n v="18"/>
    <s v="ST"/>
    <n v="5298.76"/>
    <s v="USD"/>
    <n v="294.38"/>
    <s v="ZPF1"/>
    <n v="174.86"/>
    <n v="3147.4800000000005"/>
    <x v="0"/>
    <s v="LM"/>
    <m/>
    <m/>
    <x v="0"/>
  </r>
  <r>
    <x v="5"/>
    <n v="153346"/>
    <s v="EPONA Z 100              20L    MAR   SG"/>
    <n v="4"/>
    <s v="ST"/>
    <n v="121.13"/>
    <s v="USD"/>
    <n v="30.28"/>
    <s v="ZPF1"/>
    <n v="17.38"/>
    <n v="69.52"/>
    <x v="0"/>
    <s v="LM"/>
    <m/>
    <m/>
    <x v="0"/>
  </r>
  <r>
    <x v="5"/>
    <n v="160363"/>
    <s v="VISGA 100                205L   MAR   SG"/>
    <n v="2"/>
    <s v="ST"/>
    <n v="774.57"/>
    <s v="USD"/>
    <n v="387.29"/>
    <s v="ZPF1"/>
    <n v="179.37"/>
    <n v="358.74"/>
    <x v="0"/>
    <s v="LM"/>
    <m/>
    <m/>
    <x v="0"/>
  </r>
  <r>
    <x v="5"/>
    <n v="160369"/>
    <s v="AURELIA TI 4030          205L   MAR   SG"/>
    <n v="5"/>
    <s v="ST"/>
    <n v="1773.23"/>
    <s v="USD"/>
    <n v="354.65"/>
    <s v="ZPF1"/>
    <n v="184.91"/>
    <n v="924.55"/>
    <x v="0"/>
    <s v="LM"/>
    <m/>
    <m/>
    <x v="0"/>
  </r>
  <r>
    <x v="5"/>
    <n v="160991"/>
    <s v="PRESLIA 68               18LP   TOT   SG"/>
    <n v="7"/>
    <s v="ST"/>
    <n v="166.94"/>
    <s v="USD"/>
    <n v="23.85"/>
    <s v="ZPF1"/>
    <n v="15.912000000000001"/>
    <n v="111.384"/>
    <x v="0"/>
    <s v="LM"/>
    <m/>
    <m/>
    <x v="0"/>
  </r>
  <r>
    <x v="5"/>
    <n v="163745"/>
    <s v="DISOLA W 15W40           20L    MAR   SG"/>
    <n v="16"/>
    <s v="ST"/>
    <n v="714.26"/>
    <s v="USD"/>
    <n v="44.64"/>
    <s v="ZPF1"/>
    <n v="17.239999999999998"/>
    <n v="275.83999999999997"/>
    <x v="0"/>
    <s v="LM"/>
    <m/>
    <m/>
    <x v="0"/>
  </r>
  <r>
    <x v="5"/>
    <n v="163755"/>
    <s v="EPONA Z 150              20L    MAR   SG"/>
    <n v="27"/>
    <s v="ST"/>
    <n v="787.61"/>
    <s v="USD"/>
    <n v="29.17"/>
    <s v="ZPF1"/>
    <n v="17.7"/>
    <n v="477.9"/>
    <x v="0"/>
    <s v="LM"/>
    <m/>
    <m/>
    <x v="0"/>
  </r>
  <r>
    <x v="5"/>
    <n v="163760"/>
    <s v="EPONA Z 220              20L    MAR   SG"/>
    <n v="20"/>
    <s v="ST"/>
    <n v="603.20000000000005"/>
    <s v="USD"/>
    <n v="30.16"/>
    <s v="ZPF1"/>
    <n v="17.739999999999998"/>
    <n v="354.79999999999995"/>
    <x v="0"/>
    <s v="LM"/>
    <m/>
    <m/>
    <x v="0"/>
  </r>
  <r>
    <x v="5"/>
    <n v="163764"/>
    <s v="EPONA Z 320              20L    MAR   SG"/>
    <n v="5"/>
    <s v="ST"/>
    <n v="160.86000000000001"/>
    <s v="USD"/>
    <n v="32.17"/>
    <s v="ZPF1"/>
    <n v="17.86"/>
    <n v="89.3"/>
    <x v="0"/>
    <s v="LM"/>
    <m/>
    <m/>
    <x v="0"/>
  </r>
  <r>
    <x v="5"/>
    <n v="163769"/>
    <s v="EPONA Z 460              20L    MAR   SG"/>
    <n v="9"/>
    <s v="ST"/>
    <n v="319.82"/>
    <s v="USD"/>
    <n v="35.54"/>
    <s v="ZPF1"/>
    <n v="17.899999999999999"/>
    <n v="161.1"/>
    <x v="0"/>
    <s v="LM"/>
    <m/>
    <m/>
    <x v="0"/>
  </r>
  <r>
    <x v="5"/>
    <n v="163786"/>
    <s v="VISGA 100                20L    MAR   SG"/>
    <n v="3"/>
    <s v="ST"/>
    <n v="137.22999999999999"/>
    <s v="USD"/>
    <n v="45.74"/>
    <s v="ZPF1"/>
    <n v="17.3"/>
    <n v="51.900000000000006"/>
    <x v="0"/>
    <s v="LM"/>
    <m/>
    <m/>
    <x v="0"/>
  </r>
  <r>
    <x v="5"/>
    <n v="163802"/>
    <s v="VISGA 32                 20L    MAR   SG"/>
    <n v="5"/>
    <s v="ST"/>
    <n v="159.93"/>
    <s v="USD"/>
    <n v="31.99"/>
    <s v="ZPF1"/>
    <n v="17.16"/>
    <n v="85.8"/>
    <x v="0"/>
    <s v="LM"/>
    <m/>
    <m/>
    <x v="0"/>
  </r>
  <r>
    <x v="5"/>
    <n v="163807"/>
    <s v="VISGA 46                 20L    MAR   SG"/>
    <n v="10"/>
    <s v="ST"/>
    <n v="350.81"/>
    <s v="USD"/>
    <n v="35.08"/>
    <s v="ZPF1"/>
    <n v="17.3"/>
    <n v="173"/>
    <x v="0"/>
    <s v="LM"/>
    <m/>
    <m/>
    <x v="0"/>
  </r>
  <r>
    <x v="5"/>
    <n v="163812"/>
    <s v="VISGA 68                 20L    MAR   SG"/>
    <n v="8"/>
    <s v="ST"/>
    <n v="306.04000000000002"/>
    <s v="USD"/>
    <n v="38.26"/>
    <s v="ZPF1"/>
    <n v="17.22"/>
    <n v="137.76"/>
    <x v="0"/>
    <s v="LM"/>
    <m/>
    <m/>
    <x v="0"/>
  </r>
  <r>
    <x v="5"/>
    <n v="202278"/>
    <s v="DACNIS 100               20LJ   TOT   SG"/>
    <n v="16"/>
    <s v="ST"/>
    <n v="455.47"/>
    <s v="USD"/>
    <n v="28.47"/>
    <s v="ZPF1"/>
    <n v="17.64"/>
    <n v="282.24"/>
    <x v="0"/>
    <s v="LM"/>
    <m/>
    <m/>
    <x v="0"/>
  </r>
  <r>
    <x v="5"/>
    <n v="218796"/>
    <s v="AURELIA TI 4020          205L   MAR  1SG"/>
    <n v="5"/>
    <s v="ST"/>
    <n v="1552.85"/>
    <s v="USD"/>
    <n v="310.57"/>
    <s v="ZPF1"/>
    <n v="180.13"/>
    <n v="900.65"/>
    <x v="0"/>
    <s v="LM"/>
    <m/>
    <m/>
    <x v="0"/>
  </r>
  <r>
    <x v="5"/>
    <n v="224180"/>
    <s v="CARTER SH 220            20LJ   TOT   SG"/>
    <n v="3"/>
    <s v="ST"/>
    <n v="291.08"/>
    <s v="USD"/>
    <n v="97.03"/>
    <s v="ZPF1"/>
    <n v="17.18"/>
    <n v="51.54"/>
    <x v="0"/>
    <s v="LM"/>
    <m/>
    <m/>
    <x v="0"/>
  </r>
  <r>
    <x v="5"/>
    <n v="225226"/>
    <s v="VISGA 15                 20L    MAR  1SG"/>
    <n v="12"/>
    <s v="ST"/>
    <n v="346.49"/>
    <s v="USD"/>
    <n v="28.87"/>
    <s v="ZPF1"/>
    <n v="16.71"/>
    <n v="200.52"/>
    <x v="0"/>
    <s v="LM"/>
    <m/>
    <m/>
    <x v="0"/>
  </r>
  <r>
    <x v="5"/>
    <n v="225248"/>
    <s v="VISGA 15                 205L   MAR   SG"/>
    <n v="12"/>
    <s v="ST"/>
    <n v="3148.43"/>
    <s v="USD"/>
    <n v="262.37"/>
    <s v="ZPF1"/>
    <n v="171.26"/>
    <n v="2055.12"/>
    <x v="0"/>
    <s v="LM"/>
    <m/>
    <m/>
    <x v="0"/>
  </r>
  <r>
    <x v="5"/>
    <n v="226735"/>
    <s v="PRESLIA 32               20LJ   TOT   SG"/>
    <n v="3"/>
    <s v="ST"/>
    <n v="87.93"/>
    <s v="USD"/>
    <n v="29.31"/>
    <s v="ZPF1"/>
    <n v="17.100000000000001"/>
    <n v="51.300000000000004"/>
    <x v="0"/>
    <s v="LM"/>
    <m/>
    <m/>
    <x v="0"/>
  </r>
  <r>
    <x v="5"/>
    <n v="230125"/>
    <s v="EPONA SA 220             20LJ   MAR   SG"/>
    <n v="11"/>
    <s v="ST"/>
    <n v="989.17"/>
    <s v="USD"/>
    <n v="89.92"/>
    <s v="ZPF1"/>
    <n v="17.190000000000001"/>
    <n v="189.09"/>
    <x v="0"/>
    <s v="LM"/>
    <m/>
    <m/>
    <x v="0"/>
  </r>
  <r>
    <x v="5"/>
    <n v="230304"/>
    <s v="BARELF SM 68             20LJ   MAR   SG"/>
    <n v="25"/>
    <s v="ST"/>
    <n v="1906.07"/>
    <s v="USD"/>
    <n v="76.239999999999995"/>
    <s v="ZPF1"/>
    <n v="16.899999999999999"/>
    <n v="422.49999999999994"/>
    <x v="0"/>
    <s v="LM"/>
    <m/>
    <m/>
    <x v="0"/>
  </r>
  <r>
    <x v="5"/>
    <n v="230305"/>
    <s v="BARELF SM 46             20LJ   MAR   SG"/>
    <n v="19"/>
    <s v="ST"/>
    <n v="1270.28"/>
    <s v="USD"/>
    <n v="66.86"/>
    <s v="ZPF1"/>
    <n v="18.260000000000002"/>
    <n v="346.94000000000005"/>
    <x v="0"/>
    <s v="LM"/>
    <m/>
    <m/>
    <x v="0"/>
  </r>
  <r>
    <x v="5"/>
    <n v="231405"/>
    <s v="DACNIS 46                20LJ   TOT   SG"/>
    <n v="1"/>
    <s v="ST"/>
    <n v="24.69"/>
    <s v="USD"/>
    <n v="24.69"/>
    <s v="ZPF1"/>
    <n v="17.3"/>
    <n v="17.3"/>
    <x v="0"/>
    <s v="LM"/>
    <m/>
    <m/>
    <x v="0"/>
  </r>
  <r>
    <x v="5"/>
    <n v="312605"/>
    <s v="ATLANTA MARINE D 3005    BARGE  MAR   SG"/>
    <n v="296076.96899999998"/>
    <s v="KG"/>
    <n v="375697.32"/>
    <s v="USD"/>
    <n v="1.27"/>
    <s v="ZPF1"/>
    <n v="1"/>
    <n v="296076.96899999998"/>
    <x v="1"/>
    <s v="LM"/>
    <m/>
    <m/>
    <x v="0"/>
  </r>
  <r>
    <x v="5"/>
    <n v="312607"/>
    <s v="AURELIA TI 4030          BARGE  MAR   SG"/>
    <n v="113287.66800000001"/>
    <s v="KG"/>
    <n v="206393.85"/>
    <s v="USD"/>
    <n v="1.82"/>
    <s v="ZPF1"/>
    <n v="1"/>
    <n v="113287.66800000001"/>
    <x v="1"/>
    <s v="LM"/>
    <m/>
    <m/>
    <x v="0"/>
  </r>
  <r>
    <x v="5"/>
    <n v="312609"/>
    <s v="AURELIA TI 4040          BARGE  MAR   SG"/>
    <n v="33197.385999999999"/>
    <s v="KG"/>
    <n v="67373.55"/>
    <s v="USD"/>
    <n v="2.0299999999999998"/>
    <s v="ZPF1"/>
    <n v="1"/>
    <n v="33197.385999999999"/>
    <x v="1"/>
    <s v="LM"/>
    <m/>
    <m/>
    <x v="0"/>
  </r>
  <r>
    <x v="5"/>
    <n v="314006"/>
    <s v="TALUSIA LS 40            BARGE  MAR   SG"/>
    <n v="353216.41399999999"/>
    <s v="KG"/>
    <n v="628871.76"/>
    <s v="USD"/>
    <n v="1.78"/>
    <s v="ZPF1"/>
    <n v="1"/>
    <n v="353216.41399999999"/>
    <x v="1"/>
    <s v="LM"/>
    <m/>
    <m/>
    <x v="0"/>
  </r>
  <r>
    <x v="5"/>
    <n v="314107"/>
    <s v="AURELIA TI 4020          BARGE  MAR   SG"/>
    <n v="114024.77499999999"/>
    <s v="KG"/>
    <n v="183624.7"/>
    <s v="USD"/>
    <n v="1.61"/>
    <s v="ZPF1"/>
    <n v="1"/>
    <n v="114024.77499999999"/>
    <x v="1"/>
    <s v="LM"/>
    <m/>
    <m/>
    <x v="0"/>
  </r>
  <r>
    <x v="5"/>
    <n v="314281"/>
    <s v="TALUSIA HR 70            BARGE  MAR  1SG"/>
    <n v="349254.75199999998"/>
    <s v="KG"/>
    <n v="640495.54"/>
    <s v="USD"/>
    <n v="1.83"/>
    <s v="ZPF1"/>
    <n v="1"/>
    <n v="349254.75199999998"/>
    <x v="1"/>
    <s v="LM"/>
    <m/>
    <m/>
    <x v="0"/>
  </r>
  <r>
    <x v="5"/>
    <n v="314283"/>
    <s v="TALUSIA UNIVERSAL 100    BARGE  MAR  1SG"/>
    <n v="448161.163"/>
    <s v="KG"/>
    <n v="939831.77"/>
    <s v="USD"/>
    <n v="2.1"/>
    <s v="ZPF1"/>
    <n v="1"/>
    <n v="448161.163"/>
    <x v="1"/>
    <s v="LM"/>
    <m/>
    <m/>
    <x v="0"/>
  </r>
  <r>
    <x v="5"/>
    <n v="314290"/>
    <s v="TALUSIA UNIVERSAL        BARGE  MAR  1SG"/>
    <n v="605674.30200000003"/>
    <s v="KG"/>
    <n v="1139212.77"/>
    <s v="USD"/>
    <n v="1.88"/>
    <s v="ZPF1"/>
    <n v="1"/>
    <n v="605674.30200000003"/>
    <x v="1"/>
    <s v="LM"/>
    <m/>
    <m/>
    <x v="0"/>
  </r>
  <r>
    <x v="5"/>
    <n v="314856"/>
    <s v="TALUSIA HD 40            BARGE  MAR   SG"/>
    <n v="4730.87"/>
    <s v="KG"/>
    <n v="9257.66"/>
    <s v="USD"/>
    <n v="1.96"/>
    <s v="ZPF1"/>
    <n v="1"/>
    <n v="4730.87"/>
    <x v="1"/>
    <s v="LM"/>
    <m/>
    <m/>
    <x v="0"/>
  </r>
  <r>
    <x v="6"/>
    <n v="314969"/>
    <s v="MOTO 4 PRO 20W50         ISTK   ELF S SG"/>
    <n v="650.52"/>
    <s v="KG"/>
    <n v="884.38"/>
    <s v="USD"/>
    <n v="1.36"/>
    <s v="ZPF1"/>
    <n v="1"/>
    <n v="650.52"/>
    <x v="1"/>
    <s v="Inland"/>
    <m/>
    <m/>
    <x v="0"/>
  </r>
  <r>
    <x v="6"/>
    <n v="315020"/>
    <s v="MOTO 4 20W40             ISTK   ELF S SG"/>
    <n v="276.33999999999997"/>
    <s v="KG"/>
    <n v="342.51"/>
    <s v="USD"/>
    <n v="1.24"/>
    <s v="ZPF1"/>
    <n v="1"/>
    <n v="276.33999999999997"/>
    <x v="1"/>
    <s v="Inland"/>
    <m/>
    <m/>
    <x v="0"/>
  </r>
  <r>
    <x v="6"/>
    <n v="605140"/>
    <s v="X138686                  PACKED"/>
    <n v="560.9"/>
    <s v="KG"/>
    <n v="2082.9"/>
    <s v="USD"/>
    <n v="3.71"/>
    <s v="ZPF1"/>
    <n v="1"/>
    <n v="560.9"/>
    <x v="1"/>
    <s v="Inland"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  <r>
    <x v="7"/>
    <m/>
    <m/>
    <m/>
    <m/>
    <m/>
    <m/>
    <m/>
    <m/>
    <m/>
    <m/>
    <x v="2"/>
    <m/>
    <m/>
    <m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0">
  <r>
    <s v="H972"/>
    <x v="0"/>
    <s v="VISGA 68                 205L   MAR   SG"/>
    <n v="202"/>
    <s v="ST"/>
    <n v="70267.72"/>
    <s v="USD"/>
    <n v="347.86"/>
    <s v="ZPF1"/>
    <n v="177.53"/>
    <n v="35861.06"/>
  </r>
  <r>
    <s v="H972"/>
    <x v="1"/>
    <s v="DISOLA M 4015            205L   MAR   SG"/>
    <n v="1"/>
    <s v="ST"/>
    <n v="301.52999999999997"/>
    <s v="USD"/>
    <n v="301.52999999999997"/>
    <s v="ZPF1"/>
    <n v="182.86"/>
    <n v="182.86"/>
  </r>
  <r>
    <s v="H972"/>
    <x v="2"/>
    <s v="AURELIA TI 4030          FXTANK MAR   SG"/>
    <n v="2.15"/>
    <s v="KG"/>
    <n v="3.93"/>
    <s v="USD"/>
    <n v="1.83"/>
    <s v="ZPF1"/>
    <n v="1"/>
    <n v="2.15"/>
  </r>
  <r>
    <s v="H972"/>
    <x v="3"/>
    <s v="ATLANTA MARINE D 3005    FXTANK MAR   SG"/>
    <n v="18.864999999999998"/>
    <s v="KG"/>
    <n v="24.36"/>
    <s v="USD"/>
    <n v="1.29"/>
    <s v="ZPF1"/>
    <n v="1"/>
    <n v="18.864999999999998"/>
  </r>
  <r>
    <s v="H972"/>
    <x v="4"/>
    <s v="HM046BB_H_SG             PGEN         SG"/>
    <n v="769.4"/>
    <s v="KG"/>
    <n v="882"/>
    <s v="USD"/>
    <n v="1.1499999999999999"/>
    <s v="ZPF1"/>
    <n v="1"/>
    <n v="769.4"/>
  </r>
  <r>
    <s v="H972"/>
    <x v="5"/>
    <s v="HM068BB_H_SG             PGEN         SG"/>
    <n v="12394.717000000001"/>
    <s v="KG"/>
    <n v="15956.71"/>
    <s v="USD"/>
    <n v="1.29"/>
    <s v="ZPF1"/>
    <n v="1"/>
    <n v="12394.717000000001"/>
  </r>
  <r>
    <s v="H972"/>
    <x v="6"/>
    <s v="HM100AA_H_SG             PGEN         SG"/>
    <n v="245.8"/>
    <s v="KG"/>
    <n v="292.49"/>
    <s v="USD"/>
    <n v="1.19"/>
    <s v="ZPF1"/>
    <n v="1"/>
    <n v="245.8"/>
  </r>
  <r>
    <s v="H972"/>
    <x v="7"/>
    <s v="HM046AA_H_SG             PGEN         SG"/>
    <n v="293103.2"/>
    <s v="KG"/>
    <n v="306782.71999999997"/>
    <s v="USD"/>
    <n v="1.05"/>
    <s v="ZPF1"/>
    <n v="1"/>
    <n v="293103.2"/>
  </r>
  <r>
    <s v="H972"/>
    <x v="8"/>
    <s v="HM068AA_H_SG             PGEN         SG"/>
    <n v="235138.95"/>
    <s v="KG"/>
    <n v="249165.17"/>
    <s v="USD"/>
    <n v="1.06"/>
    <s v="ZPF1"/>
    <n v="1"/>
    <n v="235138.95"/>
  </r>
  <r>
    <s v="H972"/>
    <x v="9"/>
    <s v="CK150AA_H_SG             PGEN         SG"/>
    <n v="16754.580000000002"/>
    <s v="KG"/>
    <n v="22554.76"/>
    <s v="USD"/>
    <n v="1.35"/>
    <s v="ZPF1"/>
    <n v="1"/>
    <n v="16754.580000000002"/>
  </r>
  <r>
    <s v="H972"/>
    <x v="10"/>
    <s v="CK220AA_H_SG             PGEN         SG"/>
    <n v="496"/>
    <s v="KG"/>
    <n v="672.15"/>
    <s v="USD"/>
    <n v="1.36"/>
    <s v="ZPF1"/>
    <n v="1"/>
    <n v="496"/>
  </r>
  <r>
    <s v="H972"/>
    <x v="11"/>
    <s v="HV100AA_H_SG             PGEN         SG"/>
    <n v="332.4"/>
    <s v="KG"/>
    <n v="442.59"/>
    <s v="USD"/>
    <n v="1.33"/>
    <s v="ZPF1"/>
    <n v="1"/>
    <n v="332.4"/>
  </r>
  <r>
    <s v="H972"/>
    <x v="12"/>
    <s v="HV068AA_H_SG             PGEN         SG"/>
    <n v="3634.57"/>
    <s v="KG"/>
    <n v="4542.16"/>
    <s v="USD"/>
    <n v="1.25"/>
    <s v="ZPF1"/>
    <n v="1"/>
    <n v="3634.57"/>
  </r>
  <r>
    <s v="H972"/>
    <x v="13"/>
    <s v="MAA0_H_SG02              PGEN         SG"/>
    <n v="18527.599999999999"/>
    <s v="KG"/>
    <n v="29096.73"/>
    <s v="USD"/>
    <n v="1.57"/>
    <s v="ZPF1"/>
    <n v="1"/>
    <n v="18527.599999999999"/>
  </r>
  <r>
    <s v="H972"/>
    <x v="14"/>
    <s v="300HDAA_H_SG             PGEN         SG"/>
    <n v="228.4"/>
    <s v="KG"/>
    <n v="286.42"/>
    <s v="USD"/>
    <n v="1.25"/>
    <s v="ZPF1"/>
    <n v="1"/>
    <n v="228.4"/>
  </r>
  <r>
    <s v="H972"/>
    <x v="15"/>
    <s v="400HDHH_H_SG             PGEN         SG"/>
    <n v="176"/>
    <s v="KG"/>
    <n v="231.01"/>
    <s v="USD"/>
    <n v="1.31"/>
    <s v="ZPF1"/>
    <n v="1"/>
    <n v="176"/>
  </r>
  <r>
    <s v="H972"/>
    <x v="16"/>
    <s v="G8090VV_H_SG             PGEN         SG"/>
    <n v="40709.699999999997"/>
    <s v="KG"/>
    <n v="55094.39"/>
    <s v="USD"/>
    <n v="1.35"/>
    <s v="ZPF1"/>
    <n v="1"/>
    <n v="40709.699999999997"/>
  </r>
  <r>
    <s v="H972"/>
    <x v="17"/>
    <s v="G8514II_H_SG             PGEN         SG"/>
    <n v="262.39999999999998"/>
    <s v="KG"/>
    <n v="383.78"/>
    <s v="USD"/>
    <n v="1.46"/>
    <s v="ZPF1"/>
    <n v="1"/>
    <n v="262.39999999999998"/>
  </r>
  <r>
    <s v="H972"/>
    <x v="18"/>
    <s v="205PC_H_SG01             PGEN         SG"/>
    <n v="2829.2"/>
    <s v="KG"/>
    <n v="3862.92"/>
    <s v="USD"/>
    <n v="1.37"/>
    <s v="ZPF1"/>
    <n v="1"/>
    <n v="2829.2"/>
  </r>
  <r>
    <s v="H972"/>
    <x v="19"/>
    <s v="HV046AA_H_SG             PGEN         SG"/>
    <n v="37042.86"/>
    <s v="KG"/>
    <n v="42393.82"/>
    <s v="USD"/>
    <n v="1.1399999999999999"/>
    <s v="ZPF1"/>
    <n v="1"/>
    <n v="37042.86"/>
  </r>
  <r>
    <s v="H972"/>
    <x v="20"/>
    <s v="204MOAA_H_SG             PGEN         SG"/>
    <n v="851"/>
    <s v="KG"/>
    <n v="1074.98"/>
    <s v="USD"/>
    <n v="1.26"/>
    <s v="ZPF1"/>
    <n v="1"/>
    <n v="851"/>
  </r>
  <r>
    <s v="H972"/>
    <x v="21"/>
    <s v="EQUIVIS ZS 68            1000L  TOT   SG"/>
    <n v="30"/>
    <s v="ST"/>
    <n v="37543.51"/>
    <s v="USD"/>
    <n v="1251.45"/>
    <s v="ZPF1"/>
    <n v="883"/>
    <n v="26490"/>
  </r>
  <r>
    <s v="H972"/>
    <x v="22"/>
    <s v="3005SBB_H_SG             PGEN         SG"/>
    <n v="1176429"/>
    <s v="KG"/>
    <n v="1468022.23"/>
    <s v="USD"/>
    <n v="1.25"/>
    <s v="ZPF1"/>
    <n v="1"/>
    <n v="1176429"/>
  </r>
  <r>
    <s v="H972"/>
    <x v="23"/>
    <s v="3015MAA_H_SG             PGEN         SG"/>
    <n v="237"/>
    <s v="KG"/>
    <n v="359.51"/>
    <s v="USD"/>
    <n v="1.52"/>
    <s v="ZPF1"/>
    <n v="1"/>
    <n v="237"/>
  </r>
  <r>
    <s v="H972"/>
    <x v="24"/>
    <s v="4015MAA_H_SG             PGEN         SG"/>
    <n v="722.6"/>
    <s v="KG"/>
    <n v="1089.3699999999999"/>
    <s v="USD"/>
    <n v="1.51"/>
    <s v="ZPF1"/>
    <n v="1"/>
    <n v="722.6"/>
  </r>
  <r>
    <s v="H972"/>
    <x v="25"/>
    <s v="154HDBB_H_SG             PGEN         SG"/>
    <n v="131246.39999999999"/>
    <s v="KG"/>
    <n v="169425.79"/>
    <s v="USD"/>
    <n v="1.29"/>
    <s v="ZPF1"/>
    <n v="1"/>
    <n v="131246.39999999999"/>
  </r>
  <r>
    <s v="H972"/>
    <x v="26"/>
    <s v="EPONA Z 460              20L    MAR   SG"/>
    <n v="281"/>
    <s v="ST"/>
    <n v="10419.18"/>
    <s v="USD"/>
    <n v="37.08"/>
    <s v="ZPF1"/>
    <n v="17.899999999999999"/>
    <n v="5029.8999999999996"/>
  </r>
  <r>
    <s v="H972"/>
    <x v="27"/>
    <s v="VISGA 68                 20L    MAR   SG"/>
    <n v="230"/>
    <s v="ST"/>
    <n v="8799.25"/>
    <s v="USD"/>
    <n v="38.26"/>
    <s v="ZPF1"/>
    <n v="17.22"/>
    <n v="3960.6"/>
  </r>
  <r>
    <s v="H972"/>
    <x v="28"/>
    <s v="154HDAA_H_SG             PGEN         SG"/>
    <n v="49044"/>
    <s v="KG"/>
    <n v="63883.78"/>
    <s v="USD"/>
    <n v="1.3"/>
    <s v="ZPF1"/>
    <n v="1"/>
    <n v="49044"/>
  </r>
  <r>
    <s v="H972"/>
    <x v="29"/>
    <s v="DA100AA_H_SG             PGEN         SG"/>
    <n v="546.29999999999995"/>
    <s v="KG"/>
    <n v="676.01"/>
    <s v="USD"/>
    <n v="1.24"/>
    <s v="ZPF1"/>
    <n v="1"/>
    <n v="546.29999999999995"/>
  </r>
  <r>
    <s v="H972"/>
    <x v="30"/>
    <s v="DA150AA_H_SG             PGEN         SG"/>
    <n v="3.2000000000000001E-2"/>
    <s v="KG"/>
    <n v="0.05"/>
    <s v="USD"/>
    <n v="1.56"/>
    <s v="ZPF1"/>
    <n v="1"/>
    <n v="3.2000000000000001E-2"/>
  </r>
  <r>
    <s v="H972"/>
    <x v="31"/>
    <s v="4055MCC_H_SG             PGEN         SG"/>
    <n v="1156.3"/>
    <s v="KG"/>
    <n v="2648.39"/>
    <s v="USD"/>
    <n v="2.29"/>
    <s v="ZPF1"/>
    <n v="1"/>
    <n v="1156.3"/>
  </r>
  <r>
    <s v="H972"/>
    <x v="32"/>
    <s v="3030MEE_H_SG             PGEN         SG"/>
    <n v="1603"/>
    <s v="KG"/>
    <n v="2903.43"/>
    <s v="USD"/>
    <n v="1.81"/>
    <s v="ZPF1"/>
    <n v="1"/>
    <n v="1603"/>
  </r>
  <r>
    <s v="H972"/>
    <x v="33"/>
    <s v="AURELIA TI 3030          FXTANK MAR   SG"/>
    <n v="1.9"/>
    <s v="KG"/>
    <n v="3.49"/>
    <s v="USD"/>
    <n v="1.84"/>
    <s v="ZPF1"/>
    <n v="1"/>
    <n v="1.9"/>
  </r>
  <r>
    <s v="H972"/>
    <x v="34"/>
    <s v="AURELIA TI 4040          FXTANK MAR   SG"/>
    <n v="0.34799999999999998"/>
    <s v="KG"/>
    <n v="0.71"/>
    <s v="USD"/>
    <n v="2.04"/>
    <s v="ZPF1"/>
    <n v="1"/>
    <n v="0.34799999999999998"/>
  </r>
  <r>
    <s v="H972"/>
    <x v="35"/>
    <s v="4030MBB_H_SG             PGEN         SG"/>
    <n v="314828"/>
    <s v="KG"/>
    <n v="561805.24"/>
    <s v="USD"/>
    <n v="1.78"/>
    <s v="ZPF1"/>
    <n v="1"/>
    <n v="314828"/>
  </r>
  <r>
    <s v="H972"/>
    <x v="36"/>
    <s v="4040MCC_H_SG             PGEN         SG"/>
    <n v="224813"/>
    <s v="KG"/>
    <n v="446803.37"/>
    <s v="USD"/>
    <n v="1.99"/>
    <s v="ZPF1"/>
    <n v="1"/>
    <n v="224813"/>
  </r>
  <r>
    <s v="H972"/>
    <x v="37"/>
    <s v="104HDMM_H_SG             PGEN         SG"/>
    <n v="221.2"/>
    <s v="KG"/>
    <n v="461.07"/>
    <s v="USD"/>
    <n v="2.08"/>
    <s v="ZPF1"/>
    <n v="1"/>
    <n v="221.2"/>
  </r>
  <r>
    <s v="H972"/>
    <x v="38"/>
    <s v="104HDCC_H_SG             PGEN         SG"/>
    <n v="107"/>
    <s v="KG"/>
    <n v="184"/>
    <s v="USD"/>
    <n v="1.72"/>
    <s v="ZPF1"/>
    <n v="1"/>
    <n v="107"/>
  </r>
  <r>
    <s v="H972"/>
    <x v="39"/>
    <s v="CK150KK_H_SG             PGEN         SG"/>
    <n v="5854.78"/>
    <s v="KG"/>
    <n v="9670.09"/>
    <s v="USD"/>
    <n v="1.65"/>
    <s v="ZPF1"/>
    <n v="1"/>
    <n v="5854.78"/>
  </r>
  <r>
    <s v="H972"/>
    <x v="40"/>
    <s v="530HDEE_H_SG             PGEN         SG"/>
    <n v="258.2"/>
    <s v="KG"/>
    <n v="609.41"/>
    <s v="USD"/>
    <n v="2.36"/>
    <s v="ZPF1"/>
    <n v="1"/>
    <n v="258.2"/>
  </r>
  <r>
    <s v="H972"/>
    <x v="41"/>
    <s v="103PCOO_H_SG             PGEN         SG"/>
    <n v="132.4"/>
    <s v="KG"/>
    <n v="166.79"/>
    <s v="USD"/>
    <n v="1.26"/>
    <s v="ZPF1"/>
    <n v="1"/>
    <n v="132.4"/>
  </r>
  <r>
    <s v="H972"/>
    <x v="42"/>
    <s v="205PCUU_H_SG             PGEN         SG"/>
    <n v="158.4"/>
    <s v="KG"/>
    <n v="407.29"/>
    <s v="USD"/>
    <n v="2.57"/>
    <s v="ZPF1"/>
    <n v="1"/>
    <n v="158.4"/>
  </r>
  <r>
    <s v="H972"/>
    <x v="43"/>
    <s v="205HDJJ_H_SG             PGEN         SG"/>
    <n v="33359"/>
    <s v="KG"/>
    <n v="44381.4"/>
    <s v="USD"/>
    <n v="1.33"/>
    <s v="ZPF1"/>
    <n v="1"/>
    <n v="33359"/>
  </r>
  <r>
    <s v="H972"/>
    <x v="44"/>
    <s v="155PCOO_H_SG             PGEN         SG"/>
    <n v="254.1"/>
    <s v="KG"/>
    <n v="491.35"/>
    <s v="USD"/>
    <n v="1.93"/>
    <s v="ZPF1"/>
    <n v="1"/>
    <n v="254.1"/>
  </r>
  <r>
    <s v="H972"/>
    <x v="45"/>
    <s v="104PCJJ_H_SG             PGEN         SG"/>
    <n v="66061.240000000005"/>
    <s v="KG"/>
    <n v="88839.33"/>
    <s v="USD"/>
    <n v="1.34"/>
    <s v="ZPF1"/>
    <n v="1"/>
    <n v="66061.240000000005"/>
  </r>
  <r>
    <s v="H972"/>
    <x v="46"/>
    <s v="540PCXX_H_SG             PGEN         SG"/>
    <n v="460.2"/>
    <s v="KG"/>
    <n v="723.14"/>
    <s v="USD"/>
    <n v="1.57"/>
    <s v="ZPF1"/>
    <n v="1"/>
    <n v="460.2"/>
  </r>
  <r>
    <s v="H972"/>
    <x v="47"/>
    <s v="ATF0AD_H_SG              PGEN         SG"/>
    <n v="276.2"/>
    <s v="KG"/>
    <n v="910.8"/>
    <s v="USD"/>
    <n v="3.3"/>
    <s v="ZPF1"/>
    <n v="1"/>
    <n v="276.2"/>
  </r>
  <r>
    <s v="H972"/>
    <x v="48"/>
    <s v="205MO_H_SG02             PGEN         SG"/>
    <n v="38043.61"/>
    <s v="KG"/>
    <n v="45575.17"/>
    <s v="USD"/>
    <n v="1.2"/>
    <s v="ZPF1"/>
    <n v="1"/>
    <n v="38043.61"/>
  </r>
  <r>
    <s v="H972"/>
    <x v="49"/>
    <s v="EQUIVIS ZS 68            FXTANK TOT   SG"/>
    <n v="99540"/>
    <s v="KG"/>
    <n v="127796.7"/>
    <s v="USD"/>
    <n v="1.28"/>
    <s v="ZPF1"/>
    <n v="1"/>
    <n v="99540"/>
  </r>
  <r>
    <s v="H972"/>
    <x v="50"/>
    <s v="SOL_M_N31_H_SG           PGEN         SG"/>
    <n v="409.6"/>
    <s v="KG"/>
    <n v="797.39"/>
    <s v="USD"/>
    <n v="1.95"/>
    <s v="ZPF1"/>
    <n v="1"/>
    <n v="409.6"/>
  </r>
  <r>
    <s v="H972"/>
    <x v="51"/>
    <s v="PA320AA_H_SG             PGEN         SG"/>
    <n v="16283.13"/>
    <s v="KG"/>
    <n v="23592.53"/>
    <s v="USD"/>
    <n v="1.45"/>
    <s v="ZPF1"/>
    <n v="1"/>
    <n v="16283.13"/>
  </r>
  <r>
    <s v="H972"/>
    <x v="52"/>
    <s v="AZOLLA ZS 68             208L   TOT   SG"/>
    <n v="5"/>
    <s v="ST"/>
    <n v="1099.02"/>
    <s v="USD"/>
    <n v="219.8"/>
    <s v="ZPF1"/>
    <n v="182"/>
    <n v="910"/>
  </r>
  <r>
    <s v="H972"/>
    <x v="53"/>
    <s v="AZOLLA ZS 46             208L   TOT   SG"/>
    <n v="1"/>
    <s v="ST"/>
    <n v="214.84"/>
    <s v="USD"/>
    <n v="214.84"/>
    <s v="ZPF1"/>
    <n v="179.92"/>
    <n v="179.92"/>
  </r>
  <r>
    <s v="H972"/>
    <x v="54"/>
    <s v="AZOLLA AF 46             208L   TOT   SG"/>
    <n v="1"/>
    <s v="ST"/>
    <n v="256.5"/>
    <s v="USD"/>
    <n v="256.5"/>
    <s v="ZPF1"/>
    <n v="181.38"/>
    <n v="181.38"/>
  </r>
  <r>
    <s v="H972"/>
    <x v="55"/>
    <s v="CARTER EP 320            208L   TOT   SG"/>
    <n v="1"/>
    <s v="ST"/>
    <n v="286.83999999999997"/>
    <s v="USD"/>
    <n v="286.83999999999997"/>
    <s v="ZPF1"/>
    <n v="186.99"/>
    <n v="186.99"/>
  </r>
  <r>
    <s v="H972"/>
    <x v="56"/>
    <s v="EQUIVIS ZS 32            208L   TOT   SG"/>
    <n v="1"/>
    <s v="ST"/>
    <n v="259.95"/>
    <s v="USD"/>
    <n v="259.95"/>
    <s v="ZPF1"/>
    <n v="178.26"/>
    <n v="178.26"/>
  </r>
  <r>
    <s v="H972"/>
    <x v="57"/>
    <s v="PRESLIA 68               208L   TOT   SG"/>
    <n v="4"/>
    <s v="ST"/>
    <n v="1044.6300000000001"/>
    <s v="USD"/>
    <n v="261.16000000000003"/>
    <s v="ZPF1"/>
    <n v="181.38"/>
    <n v="725.52"/>
  </r>
  <r>
    <s v="H972"/>
    <x v="58"/>
    <s v="RUBIA TIR 7400 15W40     208L   TOT   SG"/>
    <n v="38"/>
    <s v="ST"/>
    <n v="9962.4500000000007"/>
    <s v="USD"/>
    <n v="262.17"/>
    <s v="ZPF1"/>
    <n v="182"/>
    <n v="6916"/>
  </r>
  <r>
    <s v="H972"/>
    <x v="59"/>
    <s v="CIRKAN RO 150            208L   TOT   SG"/>
    <n v="1"/>
    <s v="ST"/>
    <n v="280.29000000000002"/>
    <s v="USD"/>
    <n v="280.29000000000002"/>
    <s v="ZPF1"/>
    <n v="183.87"/>
    <n v="183.87"/>
  </r>
  <r>
    <s v="H972"/>
    <x v="60"/>
    <s v="QUARTZ 5000 SN 20W50     208L   TOT   SG"/>
    <n v="5"/>
    <s v="ST"/>
    <n v="1525.06"/>
    <s v="USD"/>
    <n v="305.01"/>
    <s v="ZPF1"/>
    <n v="183.46"/>
    <n v="917.30000000000007"/>
  </r>
  <r>
    <s v="H972"/>
    <x v="61"/>
    <s v="205MOFF_H_SG             PGEN         SG"/>
    <n v="5906.9"/>
    <s v="KG"/>
    <n v="8053.37"/>
    <s v="USD"/>
    <n v="1.36"/>
    <s v="ZPF1"/>
    <n v="1"/>
    <n v="5906.9"/>
  </r>
  <r>
    <s v="H972"/>
    <x v="62"/>
    <s v="MHE0BK_H_SG              PGEN         SG"/>
    <n v="5436.3"/>
    <s v="KG"/>
    <n v="7533.48"/>
    <s v="USD"/>
    <n v="1.39"/>
    <s v="ZPF1"/>
    <n v="1"/>
    <n v="5436.3"/>
  </r>
  <r>
    <s v="H972"/>
    <x v="63"/>
    <s v="5025SAA_H_SG             PGEN         SG"/>
    <n v="583"/>
    <s v="KG"/>
    <n v="1181.5999999999999"/>
    <s v="USD"/>
    <n v="2.0299999999999998"/>
    <s v="ZPF1"/>
    <n v="1"/>
    <n v="583"/>
  </r>
  <r>
    <s v="H972"/>
    <x v="64"/>
    <s v="UT600BB_H_SG             PGEN         SG"/>
    <n v="1356.5"/>
    <s v="KG"/>
    <n v="3279.46"/>
    <s v="USD"/>
    <n v="2.42"/>
    <s v="ZPF1"/>
    <n v="1"/>
    <n v="1356.5"/>
  </r>
  <r>
    <s v="H972"/>
    <x v="65"/>
    <s v="RUBIA FLEET HD200 SAE 40 208L   TOT   SG"/>
    <n v="4"/>
    <s v="ST"/>
    <n v="1103.99"/>
    <s v="USD"/>
    <n v="276"/>
    <s v="ZPF1"/>
    <n v="184.14"/>
    <n v="736.56"/>
  </r>
  <r>
    <s v="H972"/>
    <x v="66"/>
    <s v="CONT 2D_H_SG             PGEN         SG"/>
    <n v="4485.5839999999998"/>
    <s v="KG"/>
    <n v="6658.33"/>
    <s v="USD"/>
    <n v="1.48"/>
    <s v="ZPF1"/>
    <n v="1"/>
    <n v="4485.5839999999998"/>
  </r>
  <r>
    <s v="H972"/>
    <x v="67"/>
    <s v="CONT 4H_H_SG             PGEN         SG"/>
    <n v="4146.9960000000001"/>
    <s v="KG"/>
    <n v="9015.0499999999993"/>
    <s v="USD"/>
    <n v="2.17"/>
    <s v="ZPF1"/>
    <n v="1"/>
    <n v="4146.9960000000001"/>
  </r>
  <r>
    <s v="H972"/>
    <x v="68"/>
    <s v="CONT DTR_H_SG            PGEN         SG"/>
    <n v="3625"/>
    <s v="KG"/>
    <n v="4970.68"/>
    <s v="USD"/>
    <n v="1.37"/>
    <s v="ZPF1"/>
    <n v="1"/>
    <n v="3625"/>
  </r>
  <r>
    <s v="H972"/>
    <x v="69"/>
    <s v="CONT DTB_H_SG            PGEN         SG"/>
    <n v="2097.6"/>
    <s v="KG"/>
    <n v="5214.37"/>
    <s v="USD"/>
    <n v="2.4900000000000002"/>
    <s v="ZPF1"/>
    <n v="1"/>
    <n v="2097.6"/>
  </r>
  <r>
    <s v="H972"/>
    <x v="70"/>
    <s v="CONT 4I_H_SG             PGEN         SG"/>
    <n v="67447.085000000006"/>
    <s v="KG"/>
    <n v="113474.71"/>
    <s v="USD"/>
    <n v="1.68"/>
    <s v="ZPF1"/>
    <n v="1"/>
    <n v="67447.085000000006"/>
  </r>
  <r>
    <s v="H972"/>
    <x v="71"/>
    <s v="CONT MA_H_SG             PGEN         SG"/>
    <n v="1985.3"/>
    <s v="KG"/>
    <n v="3402.01"/>
    <s v="USD"/>
    <n v="1.71"/>
    <s v="ZPF1"/>
    <n v="1"/>
    <n v="1985.3"/>
  </r>
  <r>
    <s v="H972"/>
    <x v="72"/>
    <s v="CONT AD_H_SG             PGEN         SG"/>
    <n v="3138.1"/>
    <s v="KG"/>
    <n v="4989.8100000000004"/>
    <s v="USD"/>
    <n v="1.59"/>
    <s v="ZPF1"/>
    <n v="1"/>
    <n v="3138.1"/>
  </r>
  <r>
    <s v="H972"/>
    <x v="73"/>
    <s v="CONT RES_H_SG            PGEN         SG"/>
    <n v="18658.8"/>
    <s v="KG"/>
    <n v="30249.62"/>
    <s v="USD"/>
    <n v="1.62"/>
    <s v="ZPF1"/>
    <n v="1"/>
    <n v="18658.8"/>
  </r>
  <r>
    <s v="H972"/>
    <x v="74"/>
    <s v="CONT REA_H_SG            PGEN         SG"/>
    <n v="15559.616"/>
    <s v="KG"/>
    <n v="43062.94"/>
    <s v="USD"/>
    <n v="2.77"/>
    <s v="ZPF1"/>
    <n v="1"/>
    <n v="15559.616"/>
  </r>
  <r>
    <s v="H972"/>
    <x v="75"/>
    <s v="CONT RA_H_SG             PGEN         SG"/>
    <n v="7014.14"/>
    <s v="KG"/>
    <n v="13032.61"/>
    <s v="USD"/>
    <n v="1.86"/>
    <s v="ZPF1"/>
    <n v="1"/>
    <n v="7014.14"/>
  </r>
  <r>
    <s v="H972"/>
    <x v="76"/>
    <s v="CONT 2DRF_H_SG           PGEN         SG"/>
    <n v="2310.04"/>
    <s v="KG"/>
    <n v="2848.68"/>
    <s v="USD"/>
    <n v="1.23"/>
    <s v="ZPF1"/>
    <n v="1"/>
    <n v="2310.04"/>
  </r>
  <r>
    <s v="H972"/>
    <x v="77"/>
    <s v="ATLANTA MARINE D 3005    1000L  MAR   SG"/>
    <n v="50"/>
    <s v="ST"/>
    <n v="55980.62"/>
    <s v="USD"/>
    <n v="1119.6099999999999"/>
    <s v="ZPF1"/>
    <n v="885"/>
    <n v="44250"/>
  </r>
  <r>
    <s v="H972"/>
    <x v="78"/>
    <s v="AN220_H_SG01             PGEN         SG"/>
    <n v="71.400000000000006"/>
    <s v="KG"/>
    <n v="126.56"/>
    <s v="USD"/>
    <n v="1.77"/>
    <s v="ZPF1"/>
    <n v="1"/>
    <n v="71.400000000000006"/>
  </r>
  <r>
    <s v="H972"/>
    <x v="79"/>
    <s v="ST154MM_H_SG             PGEN         SG"/>
    <n v="345662.61"/>
    <s v="KG"/>
    <n v="471211.42"/>
    <s v="USD"/>
    <n v="1.36"/>
    <s v="ZPF1"/>
    <n v="1"/>
    <n v="345662.61"/>
  </r>
  <r>
    <s v="H972"/>
    <x v="80"/>
    <s v="DYNATRANS GEA 680        1000L  TOT   SG"/>
    <n v="6"/>
    <s v="ST"/>
    <n v="29951.94"/>
    <s v="USD"/>
    <n v="4991.99"/>
    <s v="ZPF1"/>
    <n v="855.5"/>
    <n v="5133"/>
  </r>
  <r>
    <s v="H972"/>
    <x v="81"/>
    <s v="103HDOO_H_SG             PGEN         SG"/>
    <n v="179"/>
    <s v="KG"/>
    <n v="317.74"/>
    <s v="USD"/>
    <n v="1.78"/>
    <s v="ZPF1"/>
    <n v="1"/>
    <n v="179"/>
  </r>
  <r>
    <s v="H972"/>
    <x v="82"/>
    <s v="154HDAT_H_SG             PGEN         SG"/>
    <n v="0.8"/>
    <s v="KG"/>
    <n v="1.39"/>
    <s v="USD"/>
    <n v="1.74"/>
    <s v="ZPF1"/>
    <n v="1"/>
    <n v="0.8"/>
  </r>
  <r>
    <s v="H972"/>
    <x v="83"/>
    <s v="CONT HCT_H_SG            PGEN         SG"/>
    <n v="42111.48"/>
    <s v="KG"/>
    <n v="51252.46"/>
    <s v="USD"/>
    <n v="1.22"/>
    <s v="ZPF1"/>
    <n v="1"/>
    <n v="42111.48"/>
  </r>
  <r>
    <s v="H972"/>
    <x v="84"/>
    <s v="CONT RIN_H_SG            PGEN         SG"/>
    <n v="7704.96"/>
    <s v="KG"/>
    <n v="10013.9"/>
    <s v="USD"/>
    <n v="1.3"/>
    <s v="ZPF1"/>
    <n v="1"/>
    <n v="7704.96"/>
  </r>
  <r>
    <s v="H972"/>
    <x v="85"/>
    <s v="CONT DEM_H_SG            PGEN         SG"/>
    <n v="3601.7"/>
    <s v="KG"/>
    <n v="4320.55"/>
    <s v="USD"/>
    <n v="1.2"/>
    <s v="ZPF1"/>
    <n v="1"/>
    <n v="3601.7"/>
  </r>
  <r>
    <s v="H972"/>
    <x v="86"/>
    <s v="UT100EE_H_SG             PGEN         SG"/>
    <n v="157203.34"/>
    <s v="KG"/>
    <n v="205145.49"/>
    <s v="USD"/>
    <n v="1.3"/>
    <s v="ZPF1"/>
    <n v="1"/>
    <n v="157203.34"/>
  </r>
  <r>
    <s v="H972"/>
    <x v="87"/>
    <s v="UT300CC_H_SG             PGEN         SG"/>
    <n v="270387.59999999998"/>
    <s v="KG"/>
    <n v="369575.65"/>
    <s v="USD"/>
    <n v="1.37"/>
    <s v="ZPF1"/>
    <n v="1"/>
    <n v="270387.59999999998"/>
  </r>
  <r>
    <s v="H972"/>
    <x v="88"/>
    <s v="UT500CC_H_SG             PGEN         SG"/>
    <n v="98956.94"/>
    <s v="KG"/>
    <n v="143745.1"/>
    <s v="USD"/>
    <n v="1.45"/>
    <s v="ZPF1"/>
    <n v="1"/>
    <n v="98956.94"/>
  </r>
  <r>
    <s v="H972"/>
    <x v="89"/>
    <s v="UT600CC_H_SG             PGEN         SG"/>
    <n v="801"/>
    <s v="KG"/>
    <n v="1234.1600000000001"/>
    <s v="USD"/>
    <n v="1.54"/>
    <s v="ZPF1"/>
    <n v="1"/>
    <n v="801"/>
  </r>
  <r>
    <s v="H972"/>
    <x v="90"/>
    <s v="104MOQQ_H_SG             PGEN         SG"/>
    <n v="54.9"/>
    <s v="KG"/>
    <n v="91.58"/>
    <s v="USD"/>
    <n v="1.67"/>
    <s v="ZPF1"/>
    <n v="1"/>
    <n v="54.9"/>
  </r>
  <r>
    <s v="H972"/>
    <x v="91"/>
    <s v="530PCBU_H_SG             PGEN         SG"/>
    <n v="2011.3"/>
    <s v="KG"/>
    <n v="5354.64"/>
    <s v="USD"/>
    <n v="2.66"/>
    <s v="ZPF1"/>
    <n v="1"/>
    <n v="2011.3"/>
  </r>
  <r>
    <s v="H972"/>
    <x v="92"/>
    <s v="QUARTZ INEO MC3 5W30     208L   TOT  1SG"/>
    <n v="2"/>
    <s v="ST"/>
    <n v="925.47"/>
    <s v="USD"/>
    <n v="462.74"/>
    <s v="ZPF1"/>
    <n v="177.22"/>
    <n v="354.44"/>
  </r>
  <r>
    <s v="H972"/>
    <x v="93"/>
    <s v="RUBIA TIR 7400 15W40     3B5L   TOT  1SG"/>
    <n v="1637"/>
    <s v="ST"/>
    <n v="35573.769999999997"/>
    <s v="USD"/>
    <n v="21.73"/>
    <s v="ZPF1"/>
    <n v="13.002000000000001"/>
    <n v="21284.274000000001"/>
  </r>
  <r>
    <s v="H972"/>
    <x v="94"/>
    <s v="PERF. PRO 700 15W40      12B1L  ELF   SG"/>
    <n v="3"/>
    <s v="ST"/>
    <n v="63.9"/>
    <s v="USD"/>
    <n v="21.3"/>
    <s v="ZPF1"/>
    <n v="10.603"/>
    <n v="31.808999999999997"/>
  </r>
  <r>
    <s v="H972"/>
    <x v="95"/>
    <s v="PERF. PRO 700 15W40      3B5L   ELF  1SG"/>
    <n v="727"/>
    <s v="ST"/>
    <n v="16061.32"/>
    <s v="USD"/>
    <n v="22.09"/>
    <s v="ZPF1"/>
    <n v="13.254"/>
    <n v="9635.6579999999994"/>
  </r>
  <r>
    <s v="H972"/>
    <x v="96"/>
    <s v="HI-PERF 4T 900 10W50     12B1L  TOT   SG"/>
    <n v="8"/>
    <s v="ST"/>
    <n v="194.8"/>
    <s v="USD"/>
    <n v="24.35"/>
    <s v="ZPF1"/>
    <n v="10.14"/>
    <n v="81.12"/>
  </r>
  <r>
    <s v="H972"/>
    <x v="97"/>
    <s v="QUARTZ INEO MC3 5W30     12B1L  TOT   SG"/>
    <n v="1"/>
    <s v="ST"/>
    <n v="32.020000000000003"/>
    <s v="USD"/>
    <n v="32.020000000000003"/>
    <s v="ZPF1"/>
    <n v="10.247"/>
    <n v="10.247"/>
  </r>
  <r>
    <s v="H972"/>
    <x v="98"/>
    <s v="RUBIA TIR 7400 15W40     12B1L  TOT   SG"/>
    <n v="8"/>
    <s v="ST"/>
    <n v="162.37"/>
    <s v="USD"/>
    <n v="20.3"/>
    <s v="ZPF1"/>
    <n v="10.427"/>
    <n v="83.415999999999997"/>
  </r>
  <r>
    <s v="H972"/>
    <x v="99"/>
    <s v="QUARTZ 7000 SN 10W40     3B4L   TOT   SG"/>
    <n v="4"/>
    <s v="ST"/>
    <n v="70.2"/>
    <s v="USD"/>
    <n v="17.55"/>
    <s v="ZPF1"/>
    <n v="10.388"/>
    <n v="41.552"/>
  </r>
  <r>
    <s v="H972"/>
    <x v="100"/>
    <s v="QUARTZ 7000 SN 10W40     12B1L  TOT   SG"/>
    <n v="6"/>
    <s v="ST"/>
    <n v="123.16"/>
    <s v="USD"/>
    <n v="20.53"/>
    <s v="ZPF1"/>
    <n v="10.387"/>
    <n v="62.322000000000003"/>
  </r>
  <r>
    <s v="H972"/>
    <x v="101"/>
    <s v="QUARTZ 9000 SN 5W50      3B4L   TOT   SG"/>
    <n v="23"/>
    <s v="ST"/>
    <n v="646.91999999999996"/>
    <s v="USD"/>
    <n v="28.13"/>
    <s v="ZPF1"/>
    <n v="10.252000000000001"/>
    <n v="235.79600000000002"/>
  </r>
  <r>
    <s v="H972"/>
    <x v="102"/>
    <s v="FLUIDMATIC DIII MV       12B1L  TOT   SG"/>
    <n v="10"/>
    <s v="ST"/>
    <n v="222.29"/>
    <s v="USD"/>
    <n v="22.23"/>
    <s v="ZPF1"/>
    <n v="10.212999999999999"/>
    <n v="102.13"/>
  </r>
  <r>
    <s v="H972"/>
    <x v="103"/>
    <s v="QUARTZ 9000 ENERGY 0W40  3B4L   TOT   SG"/>
    <n v="1"/>
    <s v="ST"/>
    <n v="34.549999999999997"/>
    <s v="USD"/>
    <n v="34.549999999999997"/>
    <s v="ZPF1"/>
    <n v="10.125"/>
    <n v="10.125"/>
  </r>
  <r>
    <s v="H972"/>
    <x v="104"/>
    <s v="EVOL. 500 FT 10W40       3B4L   ELF   SG"/>
    <n v="1"/>
    <s v="ST"/>
    <n v="19.7"/>
    <s v="USD"/>
    <n v="19.7"/>
    <s v="ZPF1"/>
    <n v="10.425000000000001"/>
    <n v="10.425000000000001"/>
  </r>
  <r>
    <s v="H972"/>
    <x v="105"/>
    <s v="QUARTZ D.9000 CI-4 5W30  12B1L  TOT   SG"/>
    <n v="4"/>
    <s v="ST"/>
    <n v="130.30000000000001"/>
    <s v="USD"/>
    <n v="32.58"/>
    <s v="ZPF1"/>
    <n v="10.266999999999999"/>
    <n v="41.067999999999998"/>
  </r>
  <r>
    <s v="H972"/>
    <x v="106"/>
    <s v="MOTOR OIL SS 10W40 A3/B4 3B4L   NIS M SG"/>
    <n v="810"/>
    <s v="ST"/>
    <n v="15690.3"/>
    <s v="USD"/>
    <n v="19.37"/>
    <s v="ZPF1"/>
    <n v="10.388"/>
    <n v="8414.2800000000007"/>
  </r>
  <r>
    <s v="H972"/>
    <x v="107"/>
    <s v="530PCCL_H_SG             PGEN         SG"/>
    <n v="1029.2"/>
    <s v="KG"/>
    <n v="1581.76"/>
    <s v="USD"/>
    <n v="1.54"/>
    <s v="ZPF1"/>
    <n v="1"/>
    <n v="1029.2"/>
  </r>
  <r>
    <s v="H972"/>
    <x v="108"/>
    <s v="5040SDD_H_SG             PGEN         SG"/>
    <n v="1368074"/>
    <s v="KG"/>
    <n v="2350833.9"/>
    <s v="USD"/>
    <n v="1.72"/>
    <s v="ZPF1"/>
    <n v="1"/>
    <n v="1368074"/>
  </r>
  <r>
    <s v="H972"/>
    <x v="109"/>
    <s v="TALUSIA LS 40            1000L  MAR  1SG"/>
    <n v="2"/>
    <s v="ST"/>
    <n v="3090.56"/>
    <s v="USD"/>
    <n v="1545.28"/>
    <s v="ZPF1"/>
    <n v="916"/>
    <n v="1832"/>
  </r>
  <r>
    <s v="H972"/>
    <x v="110"/>
    <s v="TALUSIA LS 40            FXTANK MAR  1SG"/>
    <n v="2.286"/>
    <s v="KG"/>
    <n v="4.0199999999999996"/>
    <s v="USD"/>
    <n v="1.76"/>
    <s v="ZPF1"/>
    <n v="1"/>
    <n v="2.286"/>
  </r>
  <r>
    <s v="H972"/>
    <x v="111"/>
    <s v="AURELIA TI 4020          FXTANK MAR  1SG"/>
    <n v="1.3340000000000001"/>
    <s v="KG"/>
    <n v="2.15"/>
    <s v="USD"/>
    <n v="1.61"/>
    <s v="ZPF1"/>
    <n v="1"/>
    <n v="1.3340000000000001"/>
  </r>
  <r>
    <s v="H972"/>
    <x v="112"/>
    <s v="3020MEE_H_SG             PGEN         SG"/>
    <n v="317"/>
    <s v="KG"/>
    <n v="511.48"/>
    <s v="USD"/>
    <n v="1.61"/>
    <s v="ZPF1"/>
    <n v="1"/>
    <n v="317"/>
  </r>
  <r>
    <s v="H972"/>
    <x v="113"/>
    <s v="4020MEE_H_SG             PGEN         SG"/>
    <n v="203093.5"/>
    <s v="KG"/>
    <n v="318682.62"/>
    <s v="USD"/>
    <n v="1.57"/>
    <s v="ZPF1"/>
    <n v="1"/>
    <n v="203093.5"/>
  </r>
  <r>
    <s v="H972"/>
    <x v="114"/>
    <s v="104MOTT_H_SG             PGEN         SG"/>
    <n v="36051.9"/>
    <s v="KG"/>
    <n v="51158.53"/>
    <s v="USD"/>
    <n v="1.42"/>
    <s v="ZPF1"/>
    <n v="1"/>
    <n v="36051.9"/>
  </r>
  <r>
    <s v="H972"/>
    <x v="115"/>
    <s v="HM100DD_H_SG             PGEN         SG"/>
    <n v="2756.7"/>
    <s v="KG"/>
    <n v="3906.14"/>
    <s v="USD"/>
    <n v="1.42"/>
    <s v="ZPF1"/>
    <n v="1"/>
    <n v="2756.7"/>
  </r>
  <r>
    <s v="H972"/>
    <x v="116"/>
    <s v="ST154NN_H_SG_A           PGEN         SG"/>
    <n v="155095.79999999999"/>
    <s v="KG"/>
    <n v="224168.15"/>
    <s v="USD"/>
    <n v="1.45"/>
    <s v="ZPF1"/>
    <n v="1"/>
    <n v="155095.79999999999"/>
  </r>
  <r>
    <s v="H972"/>
    <x v="117"/>
    <s v="RUBIA WORKS 4000 15W40   1000L  TOT  3SG"/>
    <n v="23"/>
    <s v="ST"/>
    <n v="32908.57"/>
    <s v="USD"/>
    <n v="1430.81"/>
    <s v="ZPF1"/>
    <n v="875.7"/>
    <n v="20141.100000000002"/>
  </r>
  <r>
    <s v="H972"/>
    <x v="118"/>
    <s v="RUBIA WORKS 4000 15W40   20LJ   TOT  3SG"/>
    <n v="1200"/>
    <s v="ST"/>
    <n v="37331.31"/>
    <s v="USD"/>
    <n v="31.11"/>
    <s v="ZPF1"/>
    <n v="17.510000000000002"/>
    <n v="21012.000000000004"/>
  </r>
  <r>
    <s v="H972"/>
    <x v="119"/>
    <s v="5057SCC_H_SG             PGEN         SG"/>
    <n v="1109755.5"/>
    <s v="KG"/>
    <n v="2056886.96"/>
    <s v="USD"/>
    <n v="1.85"/>
    <s v="ZPF1"/>
    <n v="1"/>
    <n v="1109755.5"/>
  </r>
  <r>
    <s v="H972"/>
    <x v="120"/>
    <s v="TALUSIA UNIVERSAL        FXTANK MAR  1SG"/>
    <n v="8.7509999999999994"/>
    <s v="KG"/>
    <n v="16.600000000000001"/>
    <s v="USD"/>
    <n v="1.9"/>
    <s v="ZPF1"/>
    <n v="1"/>
    <n v="8.7509999999999994"/>
  </r>
  <r>
    <s v="H972"/>
    <x v="121"/>
    <s v="5070SDD_H_SG             PGEN         SG"/>
    <n v="869628"/>
    <s v="KG"/>
    <n v="1578270.77"/>
    <s v="USD"/>
    <n v="1.81"/>
    <s v="ZPF1"/>
    <n v="1"/>
    <n v="869628"/>
  </r>
  <r>
    <s v="H972"/>
    <x v="122"/>
    <s v="TALUSIA HR 70            1000L  MAR  1SG"/>
    <n v="40"/>
    <s v="ST"/>
    <n v="67609.64"/>
    <s v="USD"/>
    <n v="1690.24"/>
    <s v="ZPF1"/>
    <n v="930"/>
    <n v="37200"/>
  </r>
  <r>
    <s v="H972"/>
    <x v="123"/>
    <s v="TALUSIA HR 70            FXTANK MAR  1SG"/>
    <n v="1.0369999999999999"/>
    <s v="KG"/>
    <n v="1.92"/>
    <s v="USD"/>
    <n v="1.85"/>
    <s v="ZPF1"/>
    <n v="1"/>
    <n v="1.0369999999999999"/>
  </r>
  <r>
    <s v="H972"/>
    <x v="124"/>
    <s v="5140SCC_H_SG             PGEN         SG"/>
    <n v="697"/>
    <s v="KG"/>
    <n v="1776.95"/>
    <s v="USD"/>
    <n v="2.5499999999999998"/>
    <s v="ZPF1"/>
    <n v="1"/>
    <n v="697"/>
  </r>
  <r>
    <s v="H972"/>
    <x v="125"/>
    <s v="5099SFF_H_SG             PGEN         SG"/>
    <n v="939136.5"/>
    <s v="KG"/>
    <n v="1947059.62"/>
    <s v="USD"/>
    <n v="2.0699999999999998"/>
    <s v="ZPF1"/>
    <n v="1"/>
    <n v="939136.5"/>
  </r>
  <r>
    <s v="H972"/>
    <x v="126"/>
    <s v="TALUSIA UNIVERSAL 100    FXTANK MAR  1SG"/>
    <n v="5.1630000000000003"/>
    <s v="KG"/>
    <n v="10.95"/>
    <s v="USD"/>
    <n v="2.12"/>
    <s v="ZPF1"/>
    <n v="1"/>
    <n v="5.1630000000000003"/>
  </r>
  <r>
    <s v="H972"/>
    <x v="127"/>
    <s v="020PCAE_H_SG             PGEN         SG"/>
    <n v="18647.599999999999"/>
    <s v="KG"/>
    <n v="29332.35"/>
    <s v="USD"/>
    <n v="1.57"/>
    <s v="ZPF1"/>
    <n v="1"/>
    <n v="18647.599999999999"/>
  </r>
  <r>
    <s v="H972"/>
    <x v="128"/>
    <s v="530PCCO_H_SG             PGEN         SG"/>
    <n v="893.5"/>
    <s v="KG"/>
    <n v="1341.21"/>
    <s v="USD"/>
    <n v="1.5"/>
    <s v="ZPF1"/>
    <n v="1"/>
    <n v="893.5"/>
  </r>
  <r>
    <s v="H972"/>
    <x v="129"/>
    <s v="QUARTZ 7000FUT.GF6 5W30  12B1L  TOT   SG"/>
    <n v="2"/>
    <s v="ST"/>
    <n v="44.51"/>
    <s v="USD"/>
    <n v="22.26"/>
    <s v="ZPF1"/>
    <n v="10.29"/>
    <n v="20.58"/>
  </r>
  <r>
    <s v="H972"/>
    <x v="130"/>
    <s v="QUARTZ 7000FUT.GF6 5W30  3B4L   TOT   SG"/>
    <n v="23"/>
    <s v="ST"/>
    <n v="419.78"/>
    <s v="USD"/>
    <n v="18.25"/>
    <s v="ZPF1"/>
    <n v="10.29"/>
    <n v="236.67"/>
  </r>
  <r>
    <s v="H972"/>
    <x v="131"/>
    <s v="520PCQQ_H_SG             PGEN         SG"/>
    <n v="278.39999999999998"/>
    <s v="KG"/>
    <n v="516.16"/>
    <s v="USD"/>
    <n v="1.85"/>
    <s v="ZPF1"/>
    <n v="1"/>
    <n v="278.39999999999998"/>
  </r>
  <r>
    <s v="H972"/>
    <x v="132"/>
    <s v="EVOL. 900 USX 5W30       3B4L   ELF   SG"/>
    <n v="206"/>
    <s v="ST"/>
    <n v="5363.96"/>
    <s v="USD"/>
    <n v="26.04"/>
    <s v="ZPF1"/>
    <n v="10.199999999999999"/>
    <n v="2101.1999999999998"/>
  </r>
  <r>
    <s v="H972"/>
    <x v="133"/>
    <s v="QUARTZ 9000FUT.GF6 5W30  12B1L  TOT   SG"/>
    <n v="603"/>
    <s v="ST"/>
    <n v="13735.84"/>
    <s v="USD"/>
    <n v="22.78"/>
    <s v="ZPF1"/>
    <n v="10.18"/>
    <n v="6138.54"/>
  </r>
  <r>
    <s v="H972"/>
    <x v="134"/>
    <s v="UT103CC_H_SG             PGEN         SG"/>
    <n v="672.5"/>
    <s v="KG"/>
    <n v="1360.87"/>
    <s v="USD"/>
    <n v="2.02"/>
    <s v="ZPF1"/>
    <n v="1"/>
    <n v="672.5"/>
  </r>
  <r>
    <s v="H972"/>
    <x v="135"/>
    <s v="HV046TT_H_SG             PGEN         SG"/>
    <n v="1125.0999999999999"/>
    <s v="KG"/>
    <n v="1834.52"/>
    <s v="USD"/>
    <n v="1.63"/>
    <s v="ZPF1"/>
    <n v="1"/>
    <n v="1125.0999999999999"/>
  </r>
  <r>
    <s v="H972"/>
    <x v="136"/>
    <s v="400GMSS_H_SG             PGEN         SG"/>
    <n v="1077.7"/>
    <s v="KG"/>
    <n v="2631.7"/>
    <s v="USD"/>
    <n v="2.44"/>
    <s v="ZPF1"/>
    <n v="1"/>
    <n v="1077.7"/>
  </r>
  <r>
    <s v="H972"/>
    <x v="137"/>
    <s v="DYNATRANS ACX 10W        20LJ   TOT  1SG"/>
    <n v="1"/>
    <s v="ST"/>
    <n v="32.72"/>
    <s v="USD"/>
    <n v="32.72"/>
    <s v="ZPF1"/>
    <n v="17.329999999999998"/>
    <n v="17.329999999999998"/>
  </r>
  <r>
    <s v="H972"/>
    <x v="138"/>
    <s v="DYNATRANS ACX 10W        FXTANK TOT   SG"/>
    <n v="99560"/>
    <s v="KG"/>
    <n v="135620.96"/>
    <s v="USD"/>
    <n v="1.36"/>
    <s v="ZPF1"/>
    <n v="1"/>
    <n v="99560"/>
  </r>
  <r>
    <s v="H972"/>
    <x v="139"/>
    <s v="DYNATRANS ACX 30         208L   TOT  1SG"/>
    <n v="100"/>
    <s v="ST"/>
    <n v="27970.720000000001"/>
    <s v="USD"/>
    <n v="279.70999999999998"/>
    <s v="ZPF1"/>
    <n v="183.87"/>
    <n v="18387"/>
  </r>
  <r>
    <s v="H972"/>
    <x v="140"/>
    <s v="DYNATRANS ACX 50         FXTANK TOT   SG"/>
    <n v="59990"/>
    <s v="KG"/>
    <n v="90169.13"/>
    <s v="USD"/>
    <n v="1.5"/>
    <s v="ZPF1"/>
    <n v="1"/>
    <n v="59990"/>
  </r>
  <r>
    <s v="H972"/>
    <x v="141"/>
    <s v="QUARTZ 7000 SN 10W40     FXTANK TOT   SG"/>
    <n v="19850"/>
    <s v="KG"/>
    <n v="27546.32"/>
    <s v="USD"/>
    <n v="1.39"/>
    <s v="ZPF1"/>
    <n v="1"/>
    <n v="19850"/>
  </r>
  <r>
    <s v="H972"/>
    <x v="142"/>
    <s v="CK320DD_H_SG             PGEN         SG"/>
    <n v="727.5"/>
    <s v="KG"/>
    <n v="3768.08"/>
    <s v="USD"/>
    <n v="5.18"/>
    <s v="ZPF1"/>
    <n v="1"/>
    <n v="727.5"/>
  </r>
  <r>
    <s v="H972"/>
    <x v="143"/>
    <s v="G7590AA_H_SG             PGEN         SG"/>
    <n v="766.8"/>
    <s v="KG"/>
    <n v="4291.93"/>
    <s v="USD"/>
    <n v="5.6"/>
    <s v="ZPF1"/>
    <n v="1"/>
    <n v="766.8"/>
  </r>
  <r>
    <s v="H972"/>
    <x v="144"/>
    <s v="FF NIS EN C3 5W30        208L   NIS   SG"/>
    <n v="1"/>
    <s v="ST"/>
    <n v="363.37"/>
    <s v="USD"/>
    <n v="363.37"/>
    <s v="ZPF1"/>
    <n v="177.84"/>
    <n v="177.84"/>
  </r>
  <r>
    <s v="H972"/>
    <x v="145"/>
    <s v="FF GWM EV DHTF2          208L   GWM   SG"/>
    <n v="1"/>
    <s v="ST"/>
    <n v="419.98"/>
    <s v="USD"/>
    <n v="419.98"/>
    <s v="ZPF1"/>
    <n v="174.78"/>
    <n v="174.78"/>
  </r>
  <r>
    <s v="H972"/>
    <x v="146"/>
    <s v="CONT 2D_4H_MA_RIN_H_SG   PGEN         SG"/>
    <n v="16377.419"/>
    <s v="KG"/>
    <n v="21016.2"/>
    <s v="USD"/>
    <n v="1.28"/>
    <s v="ZPF1"/>
    <n v="1"/>
    <n v="16377.419"/>
  </r>
  <r>
    <s v="H972"/>
    <x v="147"/>
    <s v="MOTO 4 GOLD 15W50        12B1L  ELF   SG"/>
    <n v="1"/>
    <s v="ST"/>
    <n v="24.01"/>
    <s v="USD"/>
    <n v="24.01"/>
    <s v="ZPF1"/>
    <n v="10.45"/>
    <n v="10.45"/>
  </r>
  <r>
    <s v="H972"/>
    <x v="148"/>
    <s v="MOTO 4 ROAD 15W50        12B1L  ELF   SG"/>
    <n v="1"/>
    <s v="ST"/>
    <n v="24.13"/>
    <s v="USD"/>
    <n v="24.13"/>
    <s v="ZPF1"/>
    <n v="10.44"/>
    <n v="10.44"/>
  </r>
  <r>
    <s v="H972"/>
    <x v="149"/>
    <s v="QUARTZ EV-DHTF2          12B08L TOT   SG"/>
    <n v="1"/>
    <s v="ST"/>
    <n v="26.09"/>
    <s v="USD"/>
    <n v="26.09"/>
    <s v="ZPF1"/>
    <n v="8.07"/>
    <n v="8.07"/>
  </r>
  <r>
    <s v="H972"/>
    <x v="150"/>
    <s v="QUARTZ INEO X.DYN. 0W20  3B5L   TOT C1"/>
    <n v="1"/>
    <s v="ST"/>
    <n v="54.43"/>
    <s v="USD"/>
    <n v="54.43"/>
    <s v="ZPF1"/>
    <n v="12.754"/>
    <n v="12.754"/>
  </r>
  <r>
    <s v="H972"/>
    <x v="151"/>
    <s v="TALUSIA HR 140           FXTANK MAR   SG"/>
    <n v="0.495"/>
    <s v="KG"/>
    <n v="1.26"/>
    <s v="USD"/>
    <n v="2.5499999999999998"/>
    <s v="ZPF1"/>
    <n v="1"/>
    <n v="0.495"/>
  </r>
  <r>
    <s v="H972"/>
    <x v="152"/>
    <s v="EVOL. 700 FTX SP 5W30    3B4L   ELF   SG"/>
    <n v="5"/>
    <s v="ST"/>
    <n v="97.45"/>
    <s v="USD"/>
    <n v="19.489999999999998"/>
    <s v="ZPF1"/>
    <n v="10.29"/>
    <n v="51.449999999999996"/>
  </r>
  <r>
    <s v="H972"/>
    <x v="153"/>
    <s v="103PCBC_H_SG             PGEN         SG"/>
    <n v="57871.199999999997"/>
    <s v="KG"/>
    <n v="75781.06"/>
    <s v="USD"/>
    <n v="1.31"/>
    <s v="ZPF1"/>
    <n v="1"/>
    <n v="57871.199999999997"/>
  </r>
  <r>
    <s v="H972"/>
    <x v="154"/>
    <s v="HV068CC_H_SG             PGEN         SG"/>
    <n v="1022"/>
    <s v="KG"/>
    <n v="1604.18"/>
    <s v="USD"/>
    <n v="1.57"/>
    <s v="ZPF1"/>
    <n v="1"/>
    <n v="1022"/>
  </r>
  <r>
    <s v="H972"/>
    <x v="155"/>
    <s v="UT000XX_H_SG             PGEN         SG"/>
    <n v="846.5"/>
    <s v="KG"/>
    <n v="1501.48"/>
    <s v="USD"/>
    <n v="1.77"/>
    <s v="ZPF1"/>
    <n v="1"/>
    <n v="846.5"/>
  </r>
  <r>
    <s v="H972"/>
    <x v="156"/>
    <s v="QUARTZ 9000FUT.XT 5W20   20LJ   TOT   SG"/>
    <n v="1"/>
    <s v="ST"/>
    <n v="27.89"/>
    <s v="USD"/>
    <n v="27.89"/>
    <s v="ZPF1"/>
    <n v="16.98"/>
    <n v="16.98"/>
  </r>
  <r>
    <s v="H972"/>
    <x v="157"/>
    <s v="MOTOR OIL FS 5W30 C4 DPF 208L   NIS  1SG"/>
    <n v="1"/>
    <s v="ST"/>
    <n v="462.58"/>
    <s v="USD"/>
    <n v="462.58"/>
    <s v="ZPF1"/>
    <n v="177.01"/>
    <n v="177.01"/>
  </r>
  <r>
    <s v="H972"/>
    <x v="158"/>
    <s v="YYT0CP_H_SG              PGEN         SG"/>
    <n v="20145.599999999999"/>
    <s v="KG"/>
    <n v="25061.13"/>
    <s v="USD"/>
    <n v="1.24"/>
    <s v="ZPF1"/>
    <n v="1"/>
    <n v="20145.599999999999"/>
  </r>
  <r>
    <s v="H972"/>
    <x v="159"/>
    <s v="YYT0DV_H_SG              PGEN         SG"/>
    <n v="13"/>
    <s v="KG"/>
    <n v="15.42"/>
    <s v="USD"/>
    <n v="1.19"/>
    <s v="ZPF1"/>
    <n v="1"/>
    <n v="13"/>
  </r>
  <r>
    <s v="H972"/>
    <x v="160"/>
    <s v="TRAX. DUAL 9 FE 75W90    20LJ   TOT   SG"/>
    <n v="1"/>
    <s v="ST"/>
    <n v="105.37"/>
    <s v="USD"/>
    <n v="105.37"/>
    <s v="ZPF1"/>
    <n v="17.37"/>
    <n v="17.37"/>
  </r>
  <r>
    <s v="H972"/>
    <x v="161"/>
    <s v="QUARTZ 5000FUT.GF6 10W30 5B3L   TOT   SG"/>
    <n v="18"/>
    <s v="ST"/>
    <n v="457.8"/>
    <s v="USD"/>
    <n v="25.43"/>
    <s v="ZPF1"/>
    <n v="13"/>
    <n v="234"/>
  </r>
  <r>
    <s v="H972"/>
    <x v="162"/>
    <s v="CK460VV_H_SG             PGEN         SG"/>
    <n v="0.48"/>
    <s v="KG"/>
    <n v="0.81"/>
    <s v="USD"/>
    <n v="1.69"/>
    <s v="ZPF1"/>
    <n v="1"/>
    <n v="0.48"/>
  </r>
  <r>
    <s v="H972"/>
    <x v="163"/>
    <s v="CK220AB_H_SG             PGEN         SG"/>
    <n v="1051.0999999999999"/>
    <s v="KG"/>
    <n v="1876.43"/>
    <s v="USD"/>
    <n v="1.79"/>
    <s v="ZPF1"/>
    <n v="1"/>
    <n v="1051.0999999999999"/>
  </r>
  <r>
    <s v="H972"/>
    <x v="164"/>
    <s v="CK680QQ_H_SG             PGEN         SG"/>
    <n v="547.56799999999998"/>
    <s v="KG"/>
    <n v="920.8"/>
    <s v="USD"/>
    <n v="1.68"/>
    <s v="ZPF1"/>
    <n v="1"/>
    <n v="547.56799999999998"/>
  </r>
  <r>
    <s v="H972"/>
    <x v="165"/>
    <s v="400GMQQ_H_SG             PGEN         SG"/>
    <n v="775.5"/>
    <s v="KG"/>
    <n v="1304.24"/>
    <s v="USD"/>
    <n v="1.68"/>
    <s v="ZPF1"/>
    <n v="1"/>
    <n v="775.5"/>
  </r>
  <r>
    <s v="H972"/>
    <x v="166"/>
    <s v="CONT 4I_H_SG (D122929)   PGEN         SG"/>
    <n v="2667.5709999999999"/>
    <s v="KG"/>
    <n v="6356.84"/>
    <s v="USD"/>
    <n v="2.38"/>
    <s v="ZPF1"/>
    <n v="1"/>
    <n v="2667.5709999999999"/>
  </r>
  <r>
    <s v="H972"/>
    <x v="167"/>
    <s v="CONT 4I_H_SG (C124848)   PGEN         SG"/>
    <n v="1336.5329999999999"/>
    <s v="KG"/>
    <n v="3456.89"/>
    <s v="USD"/>
    <n v="2.59"/>
    <s v="ZPF1"/>
    <n v="1"/>
    <n v="1336.5329999999999"/>
  </r>
  <r>
    <s v="H972"/>
    <x v="168"/>
    <s v="104HDAC_H_SG             PGEN         SG"/>
    <n v="472.5"/>
    <s v="KG"/>
    <n v="973.35"/>
    <s v="USD"/>
    <n v="2.06"/>
    <s v="ZPF1"/>
    <n v="1"/>
    <n v="472.5"/>
  </r>
  <r>
    <s v="H972"/>
    <x v="169"/>
    <s v="530PCDC_H_SG             PGEN         SG"/>
    <n v="32.200000000000003"/>
    <s v="KG"/>
    <n v="56.04"/>
    <s v="USD"/>
    <n v="1.74"/>
    <s v="ZPF1"/>
    <n v="1"/>
    <n v="32.200000000000003"/>
  </r>
  <r>
    <s v="H972"/>
    <x v="170"/>
    <s v="QUARTZ 5000FUT.GF6 10W30 FXTANK TOT   SG"/>
    <n v="19460"/>
    <s v="KG"/>
    <n v="26288.93"/>
    <s v="USD"/>
    <n v="1.35"/>
    <s v="ZPF1"/>
    <n v="1"/>
    <n v="19460"/>
  </r>
  <r>
    <s v="H972"/>
    <x v="171"/>
    <s v="DA046DD_H_SG             PGEN         SG"/>
    <n v="12135.24"/>
    <s v="KG"/>
    <n v="43473.93"/>
    <s v="USD"/>
    <n v="3.58"/>
    <s v="ZPF1"/>
    <n v="1"/>
    <n v="12135.24"/>
  </r>
  <r>
    <s v="H972"/>
    <x v="172"/>
    <s v="QUARTZ 9000FUT.GF6 0W20  ISTK   TOT   SG"/>
    <n v="19510"/>
    <s v="KG"/>
    <n v="31536.76"/>
    <s v="USD"/>
    <n v="1.62"/>
    <s v="ZPF1"/>
    <n v="1"/>
    <n v="19510"/>
  </r>
  <r>
    <s v="H972"/>
    <x v="173"/>
    <s v="5040SEE_H_SG             PGEN         SG"/>
    <n v="242951.2"/>
    <s v="KG"/>
    <n v="468178.19"/>
    <s v="USD"/>
    <n v="1.93"/>
    <s v="ZPF1"/>
    <n v="1"/>
    <n v="242951.2"/>
  </r>
  <r>
    <s v="H972"/>
    <x v="174"/>
    <s v="QUARTZ INEO C3 5W30      208L   TOT  1SG"/>
    <n v="60"/>
    <s v="ST"/>
    <n v="21759.68"/>
    <s v="USD"/>
    <n v="362.66"/>
    <s v="ZPF1"/>
    <n v="176.32"/>
    <n v="10579.199999999999"/>
  </r>
  <r>
    <s v="H972"/>
    <x v="175"/>
    <s v="CONT DTR_H_SG (B025959)  PGEN         SG"/>
    <n v="427.2"/>
    <s v="KG"/>
    <n v="643.08000000000004"/>
    <s v="USD"/>
    <n v="1.51"/>
    <s v="ZPF1"/>
    <n v="1"/>
    <n v="427.2"/>
  </r>
  <r>
    <s v="H972"/>
    <x v="176"/>
    <s v="CONT DTB_H_SG (B025959)  PGEN         SG"/>
    <n v="295.89999999999998"/>
    <s v="KG"/>
    <n v="620.25"/>
    <s v="USD"/>
    <n v="2.1"/>
    <s v="ZPF1"/>
    <n v="1"/>
    <n v="295.89999999999998"/>
  </r>
  <r>
    <s v="H972"/>
    <x v="177"/>
    <s v="CONT DTB_H_SG (D119090)  PGEN         SG"/>
    <n v="1686.34"/>
    <s v="KG"/>
    <n v="4399.3500000000004"/>
    <s v="USD"/>
    <n v="2.61"/>
    <s v="ZPF1"/>
    <n v="1"/>
    <n v="1686.34"/>
  </r>
  <r>
    <s v="H972"/>
    <x v="178"/>
    <s v="M_3040_NSM3_B            PGEN         SG"/>
    <n v="95.74"/>
    <s v="KG"/>
    <n v="105.27"/>
    <s v="USD"/>
    <n v="1.1000000000000001"/>
    <s v="ZPF1"/>
    <n v="1"/>
    <n v="95.74"/>
  </r>
  <r>
    <s v="H972"/>
    <x v="179"/>
    <s v="YYT0EP_H_SG              PGEN         SG"/>
    <n v="809.6"/>
    <s v="KG"/>
    <n v="997"/>
    <s v="USD"/>
    <n v="1.23"/>
    <s v="ZPF1"/>
    <n v="1"/>
    <n v="809.6"/>
  </r>
  <r>
    <s v="H972"/>
    <x v="180"/>
    <s v="030PCAD_H_SG             PGEN         SG"/>
    <n v="19399.5"/>
    <s v="KG"/>
    <n v="52269.03"/>
    <s v="USD"/>
    <n v="2.69"/>
    <s v="ZPF1"/>
    <n v="1"/>
    <n v="19399.5"/>
  </r>
  <r>
    <s v="H972"/>
    <x v="181"/>
    <s v="ORIGINAL OIL SUPDPF 0W30 FXTANK MAZ   SG"/>
    <n v="19170"/>
    <s v="KG"/>
    <n v="52436.11"/>
    <s v="USD"/>
    <n v="2.74"/>
    <s v="ZPF1"/>
    <n v="1"/>
    <n v="19170"/>
  </r>
  <r>
    <s v="H972"/>
    <x v="182"/>
    <s v="DACNIS 68                208L   TOT  1SG"/>
    <n v="8"/>
    <s v="ST"/>
    <n v="1851.97"/>
    <s v="USD"/>
    <n v="231.5"/>
    <s v="ZPF1"/>
    <n v="181.58"/>
    <n v="1452.64"/>
  </r>
  <r>
    <s v="H972"/>
    <x v="183"/>
    <s v="540PCAR_H_SG             PGEN         SG"/>
    <n v="278.7"/>
    <s v="KG"/>
    <n v="593.71"/>
    <s v="USD"/>
    <n v="2.13"/>
    <s v="ZPF1"/>
    <n v="1"/>
    <n v="278.7"/>
  </r>
  <r>
    <s v="H972"/>
    <x v="184"/>
    <s v="CONT LOAD_BANOL_H_SG     PGEN         SG"/>
    <n v="449.74"/>
    <s v="KG"/>
    <n v="509.52"/>
    <s v="USD"/>
    <n v="1.1299999999999999"/>
    <s v="ZPF1"/>
    <n v="1"/>
    <n v="449.74"/>
  </r>
  <r>
    <s v="H972"/>
    <x v="185"/>
    <s v="CONT RIN_LIS_H_SG        PGEN         SG"/>
    <n v="964.2"/>
    <s v="KG"/>
    <n v="941.85"/>
    <s v="USD"/>
    <n v="0.98"/>
    <s v="ZPF1"/>
    <n v="1"/>
    <n v="964.2"/>
  </r>
  <r>
    <s v="H972"/>
    <x v="186"/>
    <s v="CONT RIN_BANOL_H_SG      PGEN         SG"/>
    <n v="950.8"/>
    <s v="KG"/>
    <n v="918.39"/>
    <s v="USD"/>
    <n v="0.97"/>
    <s v="ZPF1"/>
    <n v="1"/>
    <n v="950.8"/>
  </r>
  <r>
    <s v="H972"/>
    <x v="187"/>
    <s v="TALUSIA HD 40            FXTANK MAR   SG"/>
    <n v="2.3279999999999998"/>
    <s v="KG"/>
    <n v="4.58"/>
    <s v="USD"/>
    <n v="1.97"/>
    <s v="ZPF1"/>
    <n v="1"/>
    <n v="2.3279999999999998"/>
  </r>
  <r>
    <s v="H972"/>
    <x v="188"/>
    <s v="QUARTZ 8000FUT.GF6 0W20  3B4L   TOT   SG"/>
    <n v="1"/>
    <s v="ST"/>
    <n v="20.77"/>
    <s v="USD"/>
    <n v="20.77"/>
    <s v="ZPF1"/>
    <n v="10.15"/>
    <n v="10.15"/>
  </r>
  <r>
    <s v="H972"/>
    <x v="189"/>
    <s v="QUARTZ 8000 5W40         3B4L   TOT  1SG"/>
    <n v="7"/>
    <s v="ST"/>
    <n v="185.43"/>
    <s v="USD"/>
    <n v="26.49"/>
    <s v="ZPF1"/>
    <n v="10.24"/>
    <n v="71.680000000000007"/>
  </r>
  <r>
    <s v="H972"/>
    <x v="190"/>
    <s v="RUBIA WORKS 4000 15W40   1000L  TOT R SG"/>
    <n v="8"/>
    <s v="ST"/>
    <n v="10760.78"/>
    <s v="USD"/>
    <n v="1345.1"/>
    <s v="ZPF1"/>
    <n v="874.4"/>
    <n v="6995.2"/>
  </r>
  <r>
    <s v="H972"/>
    <x v="191"/>
    <s v="RUBIA TIR 7400 15W40     1000L  TOT R SG"/>
    <n v="5"/>
    <s v="ST"/>
    <n v="5987.64"/>
    <s v="USD"/>
    <n v="1197.53"/>
    <s v="ZPF1"/>
    <n v="876.1"/>
    <n v="4380.5"/>
  </r>
  <r>
    <s v="H972"/>
    <x v="192"/>
    <s v="QUARTZ INEO FIRST 0W30   3B5L   TOT   SG"/>
    <n v="20"/>
    <s v="ST"/>
    <n v="779.85"/>
    <s v="USD"/>
    <n v="38.99"/>
    <s v="ZPF1"/>
    <n v="12.65"/>
    <n v="253"/>
  </r>
  <r>
    <s v="H972"/>
    <x v="193"/>
    <s v="PA220AA_H_SG             PGEN         SG"/>
    <n v="886"/>
    <s v="KG"/>
    <n v="1304"/>
    <s v="USD"/>
    <n v="1.47"/>
    <s v="ZPF1"/>
    <n v="1"/>
    <n v="886"/>
  </r>
  <r>
    <s v="H972"/>
    <x v="194"/>
    <s v="530PCDJ_H_SG             PGEN         SG"/>
    <n v="18481.2"/>
    <s v="KG"/>
    <n v="39090.019999999997"/>
    <s v="USD"/>
    <n v="2.12"/>
    <s v="ZPF1"/>
    <n v="1"/>
    <n v="18481.2"/>
  </r>
  <r>
    <s v="H972"/>
    <x v="195"/>
    <s v="L_3475                   PGEN         SG"/>
    <n v="19126"/>
    <s v="KG"/>
    <n v="19937.7"/>
    <s v="USD"/>
    <n v="1.04"/>
    <s v="ZPF1"/>
    <n v="1"/>
    <n v="19126"/>
  </r>
  <r>
    <s v="H972"/>
    <x v="196"/>
    <s v="ATLANTA MARINE D 3005    BULK   MAR   SG"/>
    <n v="33575.031000000003"/>
    <s v="KG"/>
    <n v="44142.78"/>
    <s v="USD"/>
    <n v="1.31"/>
    <s v="ZPF1"/>
    <n v="1"/>
    <n v="33575.031000000003"/>
  </r>
  <r>
    <s v="H972"/>
    <x v="197"/>
    <s v="DISOLA M 4015            BULK   MAR   SG"/>
    <n v="2.5099999999999998"/>
    <s v="KG"/>
    <n v="3.9"/>
    <s v="USD"/>
    <n v="1.55"/>
    <s v="ZPF1"/>
    <n v="1"/>
    <n v="2.5099999999999998"/>
  </r>
  <r>
    <s v="H972"/>
    <x v="198"/>
    <s v="AURELIA TI 3030          BULK   MAR   SG"/>
    <n v="0.251"/>
    <s v="KG"/>
    <n v="0.47"/>
    <s v="USD"/>
    <n v="1.87"/>
    <s v="ZPF1"/>
    <n v="1"/>
    <n v="0.251"/>
  </r>
  <r>
    <s v="H972"/>
    <x v="199"/>
    <s v="AURELIA TI 4040          BULK   MAR   SG"/>
    <n v="0.82"/>
    <s v="KG"/>
    <n v="1.69"/>
    <s v="USD"/>
    <n v="2.06"/>
    <s v="ZPF1"/>
    <n v="1"/>
    <n v="0.82"/>
  </r>
  <r>
    <s v="H972"/>
    <x v="200"/>
    <s v="TALUSIA LS 40            BULK   MAR  1SG"/>
    <n v="66787.263000000006"/>
    <s v="KG"/>
    <n v="118020.15"/>
    <s v="USD"/>
    <n v="1.77"/>
    <s v="ZPF1"/>
    <n v="1"/>
    <n v="66787.263000000006"/>
  </r>
  <r>
    <s v="H972"/>
    <x v="201"/>
    <s v="AURELIA TI 4020          BULK   MAR  1SG"/>
    <n v="0.66700000000000004"/>
    <s v="KG"/>
    <n v="1.0900000000000001"/>
    <s v="USD"/>
    <n v="1.63"/>
    <s v="ZPF1"/>
    <n v="1"/>
    <n v="0.66700000000000004"/>
  </r>
  <r>
    <s v="H972"/>
    <x v="202"/>
    <s v="TALUSIA HR 70            BULK   MAR  1SG"/>
    <n v="69943.460000000006"/>
    <s v="KG"/>
    <n v="130084.29"/>
    <s v="USD"/>
    <n v="1.86"/>
    <s v="ZPF1"/>
    <n v="1"/>
    <n v="69943.460000000006"/>
  </r>
  <r>
    <s v="H972"/>
    <x v="203"/>
    <s v="TALUSIA UNIVERSAL 100    BULK   MAR  1SG"/>
    <n v="70611.324999999997"/>
    <s v="KG"/>
    <n v="149645.49"/>
    <s v="USD"/>
    <n v="2.12"/>
    <s v="ZPF1"/>
    <n v="1"/>
    <n v="70611.324999999997"/>
  </r>
  <r>
    <s v="H972"/>
    <x v="204"/>
    <s v="TALUSIA UNIVERSAL        BULK   MAR  1SG"/>
    <n v="36853.902000000002"/>
    <s v="KG"/>
    <n v="69920.42"/>
    <s v="USD"/>
    <n v="1.9"/>
    <s v="ZPF1"/>
    <n v="1"/>
    <n v="36853.902000000002"/>
  </r>
  <r>
    <s v="H972"/>
    <x v="205"/>
    <s v="TALUSIA HR 140           BULK   MAR  1SG"/>
    <n v="4.0030000000000001"/>
    <s v="KG"/>
    <n v="10.39"/>
    <s v="USD"/>
    <n v="2.6"/>
    <s v="ZPF1"/>
    <n v="1"/>
    <n v="4.0030000000000001"/>
  </r>
  <r>
    <s v="H972"/>
    <x v="206"/>
    <s v="TALUSIA HD 40            BULK   MAR   SG"/>
    <n v="3.4710000000000001"/>
    <s v="KG"/>
    <n v="6.81"/>
    <s v="USD"/>
    <n v="1.96"/>
    <s v="ZPF1"/>
    <n v="1"/>
    <n v="3.4710000000000001"/>
  </r>
  <r>
    <s v="H975"/>
    <x v="207"/>
    <s v="EPONA Z 150              205L   MAR   SG"/>
    <n v="169"/>
    <s v="ST"/>
    <n v="45315.44"/>
    <s v="USD"/>
    <n v="268.14"/>
    <s v="ZPF1"/>
    <n v="181.43"/>
    <n v="30661.670000000002"/>
  </r>
  <r>
    <s v="H975"/>
    <x v="208"/>
    <s v="EPONA Z 320              205L   MAR   SG"/>
    <n v="34"/>
    <s v="ST"/>
    <n v="9889.23"/>
    <s v="USD"/>
    <n v="290.86"/>
    <s v="ZPF1"/>
    <n v="182.45"/>
    <n v="6203.2999999999993"/>
  </r>
  <r>
    <s v="H975"/>
    <x v="209"/>
    <s v="VISGA 22                 205L   MAR   SG"/>
    <n v="26"/>
    <s v="ST"/>
    <n v="7684.91"/>
    <s v="USD"/>
    <n v="295.57"/>
    <s v="ZPF1"/>
    <n v="173.02"/>
    <n v="4498.5200000000004"/>
  </r>
  <r>
    <s v="H975"/>
    <x v="210"/>
    <s v="VISGA 46                 205L   MAR   SG"/>
    <n v="304"/>
    <s v="ST"/>
    <n v="94129.66"/>
    <s v="USD"/>
    <n v="309.64"/>
    <s v="ZPF1"/>
    <n v="176.09"/>
    <n v="53531.360000000001"/>
  </r>
  <r>
    <s v="H975"/>
    <x v="211"/>
    <s v="VISGA 22                 20L    MAR   SG"/>
    <n v="181"/>
    <s v="ST"/>
    <n v="6042.74"/>
    <s v="USD"/>
    <n v="33.39"/>
    <s v="ZPF1"/>
    <n v="16.88"/>
    <n v="3055.2799999999997"/>
  </r>
  <r>
    <s v="H975"/>
    <x v="212"/>
    <s v="EPONA Z 68               20L    MAR   SG"/>
    <n v="134"/>
    <s v="ST"/>
    <n v="4244.7"/>
    <s v="USD"/>
    <n v="31.68"/>
    <s v="ZPF1"/>
    <n v="17.46"/>
    <n v="2339.6400000000003"/>
  </r>
  <r>
    <s v="H975"/>
    <x v="0"/>
    <s v="VISGA 68                 205L   MAR   SG"/>
    <n v="258"/>
    <s v="ST"/>
    <n v="90764.25"/>
    <s v="USD"/>
    <n v="351.8"/>
    <s v="ZPF1"/>
    <n v="177.53"/>
    <n v="45802.74"/>
  </r>
  <r>
    <s v="H975"/>
    <x v="213"/>
    <s v="EPONA Z 220              205L   MAR   SG"/>
    <n v="158"/>
    <s v="ST"/>
    <n v="44002.38"/>
    <s v="USD"/>
    <n v="278.5"/>
    <s v="ZPF1"/>
    <n v="181.22"/>
    <n v="28632.76"/>
  </r>
  <r>
    <s v="H975"/>
    <x v="214"/>
    <s v="VISGA 32                 205L   MAR   SG"/>
    <n v="197"/>
    <s v="ST"/>
    <n v="57301.120000000003"/>
    <s v="USD"/>
    <n v="290.87"/>
    <s v="ZPF1"/>
    <n v="174.86"/>
    <n v="34447.420000000006"/>
  </r>
  <r>
    <s v="H975"/>
    <x v="215"/>
    <s v="EPONA Z 100              205L   MAR   SG"/>
    <n v="47"/>
    <s v="ST"/>
    <n v="13615.25"/>
    <s v="USD"/>
    <n v="289.69"/>
    <s v="ZPF1"/>
    <n v="178.15"/>
    <n v="8373.0500000000011"/>
  </r>
  <r>
    <s v="H975"/>
    <x v="216"/>
    <s v="EPONA Z 460              205L   MAR   SG"/>
    <n v="34"/>
    <s v="ST"/>
    <n v="11221.8"/>
    <s v="USD"/>
    <n v="330.05"/>
    <s v="ZPF1"/>
    <n v="183.48"/>
    <n v="6238.32"/>
  </r>
  <r>
    <s v="H975"/>
    <x v="217"/>
    <s v="EPONA Z 100              20L    MAR   SG"/>
    <n v="105"/>
    <s v="ST"/>
    <n v="3033.21"/>
    <s v="USD"/>
    <n v="28.89"/>
    <s v="ZPF1"/>
    <n v="17.38"/>
    <n v="1824.8999999999999"/>
  </r>
  <r>
    <s v="H975"/>
    <x v="218"/>
    <s v="EPONA Z 68               205L   MAR   SG"/>
    <n v="18"/>
    <s v="ST"/>
    <n v="5270.88"/>
    <s v="USD"/>
    <n v="292.83"/>
    <s v="ZPF1"/>
    <n v="178.97"/>
    <n v="3221.46"/>
  </r>
  <r>
    <s v="H975"/>
    <x v="219"/>
    <s v="DISOLA M 3015            205L   MAR   SG"/>
    <n v="82"/>
    <s v="ST"/>
    <n v="24519.63"/>
    <s v="USD"/>
    <n v="299.02"/>
    <s v="ZPF1"/>
    <n v="181.83"/>
    <n v="14910.060000000001"/>
  </r>
  <r>
    <s v="H975"/>
    <x v="1"/>
    <s v="DISOLA M 4015            205L   MAR   SG"/>
    <n v="353"/>
    <s v="ST"/>
    <n v="106251.3"/>
    <s v="USD"/>
    <n v="301"/>
    <s v="ZPF1"/>
    <n v="182.86"/>
    <n v="64549.58"/>
  </r>
  <r>
    <s v="H975"/>
    <x v="220"/>
    <s v="AURELIA TI 4040          205L   MAR   SG"/>
    <n v="298"/>
    <s v="ST"/>
    <n v="115178.45"/>
    <s v="USD"/>
    <n v="386.5"/>
    <s v="ZPF1"/>
    <n v="185.52"/>
    <n v="55284.960000000006"/>
  </r>
  <r>
    <s v="H975"/>
    <x v="221"/>
    <s v="DISOLA W 15W40           205L   MAR   SG"/>
    <n v="152"/>
    <s v="ST"/>
    <n v="63868.43"/>
    <s v="USD"/>
    <n v="420.19"/>
    <s v="ZPF1"/>
    <n v="176.71"/>
    <n v="26859.920000000002"/>
  </r>
  <r>
    <s v="H975"/>
    <x v="222"/>
    <s v="VISGA 100                205L   MAR   SG"/>
    <n v="68"/>
    <s v="ST"/>
    <n v="27001.38"/>
    <s v="USD"/>
    <n v="397.08"/>
    <s v="ZPF1"/>
    <n v="179.37"/>
    <n v="12197.16"/>
  </r>
  <r>
    <s v="H975"/>
    <x v="223"/>
    <s v="VISGA 150                205L   MAR   SG"/>
    <n v="1"/>
    <s v="ST"/>
    <n v="502.57"/>
    <s v="USD"/>
    <n v="502.57"/>
    <s v="ZPF1"/>
    <n v="180.19"/>
    <n v="180.19"/>
  </r>
  <r>
    <s v="H975"/>
    <x v="224"/>
    <s v="ATLANTA MARINE D 3005    205L   MAR   SG"/>
    <n v="832"/>
    <s v="ST"/>
    <n v="209723.99"/>
    <s v="USD"/>
    <n v="252.07"/>
    <s v="ZPF1"/>
    <n v="180.81"/>
    <n v="150433.92000000001"/>
  </r>
  <r>
    <s v="H975"/>
    <x v="225"/>
    <s v="AURELIA TI 4030          205L   MAR   SG"/>
    <n v="356"/>
    <s v="ST"/>
    <n v="126253.86"/>
    <s v="USD"/>
    <n v="354.65"/>
    <s v="ZPF1"/>
    <n v="184.91"/>
    <n v="65827.959999999992"/>
  </r>
  <r>
    <s v="H975"/>
    <x v="226"/>
    <s v="PRESLIA 68               18LP   TOT   SG"/>
    <n v="145"/>
    <s v="ST"/>
    <n v="3526.79"/>
    <s v="USD"/>
    <n v="24.32"/>
    <s v="ZPF1"/>
    <n v="15.912000000000001"/>
    <n v="2307.2400000000002"/>
  </r>
  <r>
    <s v="H975"/>
    <x v="227"/>
    <s v="DISOLA W 15W40           20L    MAR   SG"/>
    <n v="304"/>
    <s v="ST"/>
    <n v="13574.73"/>
    <s v="USD"/>
    <n v="44.65"/>
    <s v="ZPF1"/>
    <n v="17.239999999999998"/>
    <n v="5240.9599999999991"/>
  </r>
  <r>
    <s v="H975"/>
    <x v="228"/>
    <s v="EPONA Z 150              20L    MAR   SG"/>
    <n v="214"/>
    <s v="ST"/>
    <n v="6210.95"/>
    <s v="USD"/>
    <n v="29.02"/>
    <s v="ZPF1"/>
    <n v="17.7"/>
    <n v="3787.7999999999997"/>
  </r>
  <r>
    <s v="H975"/>
    <x v="229"/>
    <s v="EPONA Z 220              20L    MAR   SG"/>
    <n v="191"/>
    <s v="ST"/>
    <n v="5724.59"/>
    <s v="USD"/>
    <n v="29.97"/>
    <s v="ZPF1"/>
    <n v="17.739999999999998"/>
    <n v="3388.3399999999997"/>
  </r>
  <r>
    <s v="H975"/>
    <x v="230"/>
    <s v="EPONA Z 320              20L    MAR   SG"/>
    <n v="140"/>
    <s v="ST"/>
    <n v="4416.54"/>
    <s v="USD"/>
    <n v="31.55"/>
    <s v="ZPF1"/>
    <n v="17.86"/>
    <n v="2500.4"/>
  </r>
  <r>
    <s v="H975"/>
    <x v="26"/>
    <s v="EPONA Z 460              20L    MAR   SG"/>
    <n v="55"/>
    <s v="ST"/>
    <n v="1937.54"/>
    <s v="USD"/>
    <n v="35.229999999999997"/>
    <s v="ZPF1"/>
    <n v="17.899999999999999"/>
    <n v="984.49999999999989"/>
  </r>
  <r>
    <s v="H975"/>
    <x v="231"/>
    <s v="VISGA 100                20L    MAR   SG"/>
    <n v="262"/>
    <s v="ST"/>
    <n v="11314.84"/>
    <s v="USD"/>
    <n v="43.19"/>
    <s v="ZPF1"/>
    <n v="17.3"/>
    <n v="4532.6000000000004"/>
  </r>
  <r>
    <s v="H975"/>
    <x v="232"/>
    <s v="VISGA 150                20LJ   MAR   SG"/>
    <n v="161"/>
    <s v="ST"/>
    <n v="8132.96"/>
    <s v="USD"/>
    <n v="50.52"/>
    <s v="ZPF1"/>
    <n v="17.64"/>
    <n v="2840.04"/>
  </r>
  <r>
    <s v="H975"/>
    <x v="233"/>
    <s v="VISGA 32                 20L    MAR   SG"/>
    <n v="304"/>
    <s v="ST"/>
    <n v="9785.44"/>
    <s v="USD"/>
    <n v="32.19"/>
    <s v="ZPF1"/>
    <n v="17.16"/>
    <n v="5216.6400000000003"/>
  </r>
  <r>
    <s v="H975"/>
    <x v="234"/>
    <s v="VISGA 46                 20L    MAR   SG"/>
    <n v="346"/>
    <s v="ST"/>
    <n v="12844.05"/>
    <s v="USD"/>
    <n v="37.119999999999997"/>
    <s v="ZPF1"/>
    <n v="17.3"/>
    <n v="5985.8"/>
  </r>
  <r>
    <s v="H975"/>
    <x v="27"/>
    <s v="VISGA 68                 20L    MAR   SG"/>
    <n v="218"/>
    <s v="ST"/>
    <n v="8275.25"/>
    <s v="USD"/>
    <n v="37.96"/>
    <s v="ZPF1"/>
    <n v="17.22"/>
    <n v="3753.9599999999996"/>
  </r>
  <r>
    <s v="H975"/>
    <x v="235"/>
    <s v="DISOLA MT 40             205L   MAR   SG"/>
    <n v="6"/>
    <s v="ST"/>
    <n v="1937.05"/>
    <s v="USD"/>
    <n v="322.83999999999997"/>
    <s v="ZPF1"/>
    <n v="181.79"/>
    <n v="1090.74"/>
  </r>
  <r>
    <s v="H975"/>
    <x v="236"/>
    <s v="AURELIA TI 3030          205L   MAR   SG"/>
    <n v="211"/>
    <s v="ST"/>
    <n v="75826.509999999995"/>
    <s v="USD"/>
    <n v="359.37"/>
    <s v="ZPF1"/>
    <n v="183.27"/>
    <n v="38669.97"/>
  </r>
  <r>
    <s v="H975"/>
    <x v="237"/>
    <s v="CARTER EP 680            20LJ   TOT   SG"/>
    <n v="24"/>
    <s v="ST"/>
    <n v="872.03"/>
    <s v="USD"/>
    <n v="36.33"/>
    <s v="ZPF1"/>
    <n v="18.07"/>
    <n v="433.68"/>
  </r>
  <r>
    <s v="H975"/>
    <x v="54"/>
    <s v="AZOLLA AF 46             208L   TOT   SG"/>
    <n v="19"/>
    <s v="ST"/>
    <n v="5377.57"/>
    <s v="USD"/>
    <n v="283.02999999999997"/>
    <s v="ZPF1"/>
    <n v="181.38"/>
    <n v="3446.22"/>
  </r>
  <r>
    <s v="H975"/>
    <x v="238"/>
    <s v="PRESLIA 100              208L   TOT   SG"/>
    <n v="10"/>
    <s v="ST"/>
    <n v="2786.37"/>
    <s v="USD"/>
    <n v="278.64"/>
    <s v="ZPF1"/>
    <n v="181.58"/>
    <n v="1815.8000000000002"/>
  </r>
  <r>
    <s v="H975"/>
    <x v="239"/>
    <s v="PRESLIA 32               208L   TOT   SG"/>
    <n v="11"/>
    <s v="ST"/>
    <n v="2512.2399999999998"/>
    <s v="USD"/>
    <n v="228.39"/>
    <s v="ZPF1"/>
    <n v="178.05"/>
    <n v="1958.5500000000002"/>
  </r>
  <r>
    <s v="H975"/>
    <x v="240"/>
    <s v="PRESLIA 46               208L   TOT   SG"/>
    <n v="105"/>
    <s v="ST"/>
    <n v="24969.15"/>
    <s v="USD"/>
    <n v="237.8"/>
    <s v="ZPF1"/>
    <n v="180.13"/>
    <n v="18913.649999999998"/>
  </r>
  <r>
    <s v="H975"/>
    <x v="57"/>
    <s v="PRESLIA 68               208L   TOT   SG"/>
    <n v="63"/>
    <s v="ST"/>
    <n v="16022.47"/>
    <s v="USD"/>
    <n v="254.32"/>
    <s v="ZPF1"/>
    <n v="181.38"/>
    <n v="11426.94"/>
  </r>
  <r>
    <s v="H975"/>
    <x v="241"/>
    <s v="DACNIS 100               208L   TOT   SG"/>
    <n v="40"/>
    <s v="ST"/>
    <n v="9606.2999999999993"/>
    <s v="USD"/>
    <n v="240.16"/>
    <s v="ZPF1"/>
    <n v="183.66"/>
    <n v="7346.4"/>
  </r>
  <r>
    <s v="H975"/>
    <x v="242"/>
    <s v="DACNIS 150               208L   TOT   SG"/>
    <n v="9"/>
    <s v="ST"/>
    <n v="3052.66"/>
    <s v="USD"/>
    <n v="339.18"/>
    <s v="ZPF1"/>
    <n v="185.54"/>
    <n v="1669.86"/>
  </r>
  <r>
    <s v="H975"/>
    <x v="243"/>
    <s v="DACNIS 100               20LJ   TOT   SG"/>
    <n v="138"/>
    <s v="ST"/>
    <n v="3917.86"/>
    <s v="USD"/>
    <n v="28.39"/>
    <s v="ZPF1"/>
    <n v="17.64"/>
    <n v="2434.3200000000002"/>
  </r>
  <r>
    <s v="H975"/>
    <x v="77"/>
    <s v="ATLANTA MARINE D 3005    1000L  MAR   SG"/>
    <n v="350"/>
    <s v="ST"/>
    <n v="394689.31"/>
    <s v="USD"/>
    <n v="1127.68"/>
    <s v="ZPF1"/>
    <n v="885"/>
    <n v="309750"/>
  </r>
  <r>
    <s v="H975"/>
    <x v="244"/>
    <s v="AURELIA TI 3030          1000L  MAR   SG"/>
    <n v="109"/>
    <s v="ST"/>
    <n v="178597.07"/>
    <s v="USD"/>
    <n v="1638.51"/>
    <s v="ZPF1"/>
    <n v="897"/>
    <n v="97773"/>
  </r>
  <r>
    <s v="H975"/>
    <x v="245"/>
    <s v="AURELIA TI 3040          1000L  MAR   SG"/>
    <n v="13"/>
    <s v="ST"/>
    <n v="25718.1"/>
    <s v="USD"/>
    <n v="1978.32"/>
    <s v="ZPF1"/>
    <n v="898"/>
    <n v="11674"/>
  </r>
  <r>
    <s v="H975"/>
    <x v="246"/>
    <s v="AURELIA TI 4030          1000L  MAR   SG"/>
    <n v="101"/>
    <s v="ST"/>
    <n v="164275.12"/>
    <s v="USD"/>
    <n v="1626.49"/>
    <s v="ZPF1"/>
    <n v="902"/>
    <n v="91102"/>
  </r>
  <r>
    <s v="H975"/>
    <x v="247"/>
    <s v="AURELIA TI 4040          1000L  MAR   SG"/>
    <n v="130"/>
    <s v="ST"/>
    <n v="237536.94"/>
    <s v="USD"/>
    <n v="1827.21"/>
    <s v="ZPF1"/>
    <n v="908"/>
    <n v="118040"/>
  </r>
  <r>
    <s v="H975"/>
    <x v="248"/>
    <s v="DISOLA M 3015            1000L  MAR   SG"/>
    <n v="21"/>
    <s v="ST"/>
    <n v="29167.34"/>
    <s v="USD"/>
    <n v="1388.92"/>
    <s v="ZPF1"/>
    <n v="891"/>
    <n v="18711"/>
  </r>
  <r>
    <s v="H975"/>
    <x v="249"/>
    <s v="DISOLA M 4015            1000L  MAR   SG"/>
    <n v="45"/>
    <s v="ST"/>
    <n v="61436.58"/>
    <s v="USD"/>
    <n v="1365.26"/>
    <s v="ZPF1"/>
    <n v="895"/>
    <n v="40275"/>
  </r>
  <r>
    <s v="H975"/>
    <x v="250"/>
    <s v="SERIOLA 32               208L   TOT   SG"/>
    <n v="18"/>
    <s v="ST"/>
    <n v="3741.85"/>
    <s v="USD"/>
    <n v="207.88"/>
    <s v="ZPF1"/>
    <n v="177.63"/>
    <n v="3197.34"/>
  </r>
  <r>
    <s v="H975"/>
    <x v="251"/>
    <s v="TALUSIA LS 40            205L   MAR  1SG"/>
    <n v="456"/>
    <s v="ST"/>
    <n v="163142.42000000001"/>
    <s v="USD"/>
    <n v="357.77"/>
    <s v="ZPF1"/>
    <n v="187.16"/>
    <n v="85344.959999999992"/>
  </r>
  <r>
    <s v="H975"/>
    <x v="109"/>
    <s v="TALUSIA LS 40            1000L  MAR  1SG"/>
    <n v="177"/>
    <s v="ST"/>
    <n v="289493.63"/>
    <s v="USD"/>
    <n v="1635.56"/>
    <s v="ZPF1"/>
    <n v="916"/>
    <n v="162132"/>
  </r>
  <r>
    <s v="H975"/>
    <x v="252"/>
    <s v="AURELIA TI 4020          205L   MAR  1SG"/>
    <n v="542"/>
    <s v="ST"/>
    <n v="169557.8"/>
    <s v="USD"/>
    <n v="312.83999999999997"/>
    <s v="ZPF1"/>
    <n v="180.13"/>
    <n v="97630.459999999992"/>
  </r>
  <r>
    <s v="H975"/>
    <x v="253"/>
    <s v="AURELIA TI 4020          1000L  MAR  1SG"/>
    <n v="158"/>
    <s v="ST"/>
    <n v="225298.71"/>
    <s v="USD"/>
    <n v="1425.94"/>
    <s v="ZPF1"/>
    <n v="882"/>
    <n v="139356"/>
  </r>
  <r>
    <s v="H975"/>
    <x v="254"/>
    <s v="AURELIA TI 3020          205L   MAR   SG"/>
    <n v="154"/>
    <s v="ST"/>
    <n v="49423.25"/>
    <s v="USD"/>
    <n v="320.93"/>
    <s v="ZPF1"/>
    <n v="182.18"/>
    <n v="28055.72"/>
  </r>
  <r>
    <s v="H975"/>
    <x v="255"/>
    <s v="AURELIA TI 3020          1000L  MAR   SG"/>
    <n v="85"/>
    <s v="ST"/>
    <n v="125344.04"/>
    <s v="USD"/>
    <n v="1474.64"/>
    <s v="ZPF1"/>
    <n v="888.7"/>
    <n v="75539.5"/>
  </r>
  <r>
    <s v="H975"/>
    <x v="256"/>
    <s v="TALUSIA UNIVERSAL        205L   MAR  1SG"/>
    <n v="509"/>
    <s v="ST"/>
    <n v="190778.55"/>
    <s v="USD"/>
    <n v="374.81"/>
    <s v="ZPF1"/>
    <n v="186.76"/>
    <n v="95060.84"/>
  </r>
  <r>
    <s v="H975"/>
    <x v="122"/>
    <s v="TALUSIA HR 70            1000L  MAR  1SG"/>
    <n v="173"/>
    <s v="ST"/>
    <n v="292295.09000000003"/>
    <s v="USD"/>
    <n v="1689.57"/>
    <s v="ZPF1"/>
    <n v="930"/>
    <n v="160890"/>
  </r>
  <r>
    <s v="H975"/>
    <x v="257"/>
    <s v="TALUSIA HR 70            205L   MAR  1SG"/>
    <n v="324"/>
    <s v="ST"/>
    <n v="118565.09"/>
    <s v="USD"/>
    <n v="365.94"/>
    <s v="ZPF1"/>
    <n v="190.03"/>
    <n v="61569.72"/>
  </r>
  <r>
    <s v="H975"/>
    <x v="258"/>
    <s v="TALUSIA HR 140           1000L  MAR  1SG"/>
    <n v="15"/>
    <s v="ST"/>
    <n v="37110.42"/>
    <s v="USD"/>
    <n v="2474.0300000000002"/>
    <s v="ZPF1"/>
    <n v="962.7"/>
    <n v="14440.5"/>
  </r>
  <r>
    <s v="H975"/>
    <x v="259"/>
    <s v="TALUSIA UNIVERSAL 100    1000L  MAR  1SG"/>
    <n v="115"/>
    <s v="ST"/>
    <n v="227434.57"/>
    <s v="USD"/>
    <n v="1977.69"/>
    <s v="ZPF1"/>
    <n v="948"/>
    <n v="109020"/>
  </r>
  <r>
    <s v="H975"/>
    <x v="260"/>
    <s v="TALUSIA UNIVERSAL 100    205L   MAR  1SG"/>
    <n v="163"/>
    <s v="ST"/>
    <n v="69008.399999999994"/>
    <s v="USD"/>
    <n v="423.36"/>
    <s v="ZPF1"/>
    <n v="192.905"/>
    <n v="31443.514999999999"/>
  </r>
  <r>
    <s v="H975"/>
    <x v="261"/>
    <s v="TALUSIA UNIVERSAL        1000L  MAR  1SG"/>
    <n v="158"/>
    <s v="ST"/>
    <n v="272252.68"/>
    <s v="USD"/>
    <n v="1723.12"/>
    <s v="ZPF1"/>
    <n v="911"/>
    <n v="143938"/>
  </r>
  <r>
    <s v="H975"/>
    <x v="262"/>
    <s v="DACNIS 150               20LJ   TOT   SG"/>
    <n v="39"/>
    <s v="ST"/>
    <n v="1291.4100000000001"/>
    <s v="USD"/>
    <n v="33.11"/>
    <s v="ZPF1"/>
    <n v="17.739999999999998"/>
    <n v="691.8599999999999"/>
  </r>
  <r>
    <s v="H975"/>
    <x v="263"/>
    <s v="CARTER SH 220            20LJ   TOT   SG"/>
    <n v="2"/>
    <s v="ST"/>
    <n v="194.05"/>
    <s v="USD"/>
    <n v="97.03"/>
    <s v="ZPF1"/>
    <n v="17.18"/>
    <n v="34.36"/>
  </r>
  <r>
    <s v="H975"/>
    <x v="264"/>
    <s v="VISGA 15                 20L    MAR  1SG"/>
    <n v="297"/>
    <s v="ST"/>
    <n v="8495.0499999999993"/>
    <s v="USD"/>
    <n v="28.6"/>
    <s v="ZPF1"/>
    <n v="16.71"/>
    <n v="4962.87"/>
  </r>
  <r>
    <s v="H975"/>
    <x v="265"/>
    <s v="VISGA 15                 205L   MAR   SG"/>
    <n v="193"/>
    <s v="ST"/>
    <n v="50754.59"/>
    <s v="USD"/>
    <n v="262.98"/>
    <s v="ZPF1"/>
    <n v="171.26"/>
    <n v="33053.18"/>
  </r>
  <r>
    <s v="H975"/>
    <x v="266"/>
    <s v="PRESLIA 32               20LJ   TOT   SG"/>
    <n v="260"/>
    <s v="ST"/>
    <n v="7524.88"/>
    <s v="USD"/>
    <n v="28.94"/>
    <s v="ZPF1"/>
    <n v="17.100000000000001"/>
    <n v="4446"/>
  </r>
  <r>
    <s v="H975"/>
    <x v="267"/>
    <s v="AURELIA LNG 40           205L   MAR   SG"/>
    <n v="195"/>
    <s v="ST"/>
    <n v="64208.25"/>
    <s v="USD"/>
    <n v="329.27"/>
    <s v="ZPF1"/>
    <n v="181.16"/>
    <n v="35326.199999999997"/>
  </r>
  <r>
    <s v="H975"/>
    <x v="268"/>
    <s v="AURELIA LNG 40           1000L  MAR   SG"/>
    <n v="9"/>
    <s v="ST"/>
    <n v="15104.77"/>
    <s v="USD"/>
    <n v="1678.31"/>
    <s v="ZPF1"/>
    <n v="883.7"/>
    <n v="7953.3"/>
  </r>
  <r>
    <s v="H975"/>
    <x v="269"/>
    <s v="AURELIA TI 5040          205L   MAR   SG"/>
    <n v="27"/>
    <s v="ST"/>
    <n v="12651.84"/>
    <s v="USD"/>
    <n v="468.59"/>
    <s v="ZPF1"/>
    <n v="187.53"/>
    <n v="5063.3100000000004"/>
  </r>
  <r>
    <s v="H975"/>
    <x v="270"/>
    <s v="CARTER SH 150            20LJ   TOT   SG"/>
    <n v="11"/>
    <s v="ST"/>
    <n v="929.77"/>
    <s v="USD"/>
    <n v="84.52"/>
    <s v="ZPF1"/>
    <n v="17.059999999999999"/>
    <n v="187.66"/>
  </r>
  <r>
    <s v="H975"/>
    <x v="271"/>
    <s v="CARTER SH 460            20LJ   TOT   SG"/>
    <n v="10"/>
    <s v="ST"/>
    <n v="1084.3699999999999"/>
    <s v="USD"/>
    <n v="108.44"/>
    <s v="ZPF1"/>
    <n v="17.21"/>
    <n v="172.10000000000002"/>
  </r>
  <r>
    <s v="H975"/>
    <x v="272"/>
    <s v="TALUSIA HD 40            1000L  MAR   SG"/>
    <n v="156"/>
    <s v="ST"/>
    <n v="278514.27"/>
    <s v="USD"/>
    <n v="1785.35"/>
    <s v="ZPF1"/>
    <n v="913"/>
    <n v="142428"/>
  </r>
  <r>
    <s v="H975"/>
    <x v="273"/>
    <s v="TALUSIA HD 40            205L   MAR   SG"/>
    <n v="185"/>
    <s v="ST"/>
    <n v="72457.16"/>
    <s v="USD"/>
    <n v="391.66"/>
    <s v="ZPF1"/>
    <n v="187.17"/>
    <n v="34626.449999999997"/>
  </r>
  <r>
    <s v="H975"/>
    <x v="274"/>
    <s v="EPONA SA 320             20LJ   MAR   SG"/>
    <n v="26"/>
    <s v="ST"/>
    <n v="2551.9499999999998"/>
    <s v="USD"/>
    <n v="98.15"/>
    <s v="ZPF1"/>
    <n v="17.239999999999998"/>
    <n v="448.23999999999995"/>
  </r>
  <r>
    <s v="H975"/>
    <x v="275"/>
    <s v="EPONA SA 220             20LJ   MAR   SG"/>
    <n v="469"/>
    <s v="ST"/>
    <n v="40909.879999999997"/>
    <s v="USD"/>
    <n v="87.23"/>
    <s v="ZPF1"/>
    <n v="17.190000000000001"/>
    <n v="8062.1100000000006"/>
  </r>
  <r>
    <s v="H975"/>
    <x v="276"/>
    <s v="BARELF SM 68             20LJ   MAR   SG"/>
    <n v="154"/>
    <s v="ST"/>
    <n v="11440.53"/>
    <s v="USD"/>
    <n v="74.290000000000006"/>
    <s v="ZPF1"/>
    <n v="16.899999999999999"/>
    <n v="2602.6"/>
  </r>
  <r>
    <s v="H975"/>
    <x v="277"/>
    <s v="BARELF SM 46             20LJ   MAR   SG"/>
    <n v="46"/>
    <s v="ST"/>
    <n v="3080.79"/>
    <s v="USD"/>
    <n v="66.97"/>
    <s v="ZPF1"/>
    <n v="18.260000000000002"/>
    <n v="839.96"/>
  </r>
  <r>
    <s v="H975"/>
    <x v="278"/>
    <s v="DACNIS 46                20LJ   TOT   SG"/>
    <n v="116"/>
    <s v="ST"/>
    <n v="2863.74"/>
    <s v="USD"/>
    <n v="24.69"/>
    <s v="ZPF1"/>
    <n v="17.3"/>
    <n v="2006.8000000000002"/>
  </r>
  <r>
    <s v="H975"/>
    <x v="279"/>
    <s v="DACNIS 68                20LJ   TOT  1SG"/>
    <n v="60"/>
    <s v="ST"/>
    <n v="2607.64"/>
    <s v="USD"/>
    <n v="43.46"/>
    <s v="ZPF1"/>
    <n v="17.37"/>
    <n v="1042.2"/>
  </r>
  <r>
    <s v="H978"/>
    <x v="280"/>
    <s v="AZOLLA ZS 68             1000L  TOT   SG"/>
    <n v="69"/>
    <s v="ST"/>
    <n v="90568.59"/>
    <s v="USD"/>
    <n v="1312.59"/>
    <s v="ZPF1"/>
    <n v="867"/>
    <n v="59823"/>
  </r>
  <r>
    <s v="H978"/>
    <x v="281"/>
    <s v="AZOLLA ZS 46             1000L  TOT   SG"/>
    <n v="21"/>
    <s v="ST"/>
    <n v="27554.06"/>
    <s v="USD"/>
    <n v="1312.1"/>
    <s v="ZPF1"/>
    <n v="869.75"/>
    <n v="18264.75"/>
  </r>
  <r>
    <s v="H978"/>
    <x v="282"/>
    <s v="CARTER EP 150            1000L  TOT   SG"/>
    <n v="26"/>
    <s v="ST"/>
    <n v="42498.64"/>
    <s v="USD"/>
    <n v="1634.56"/>
    <s v="ZPF1"/>
    <n v="889.9"/>
    <n v="23137.399999999998"/>
  </r>
  <r>
    <s v="H978"/>
    <x v="283"/>
    <s v="EQUIVIS ZS 68            208L   TOT   SG"/>
    <n v="15"/>
    <s v="ST"/>
    <n v="4605.25"/>
    <s v="USD"/>
    <n v="307.02"/>
    <s v="ZPF1"/>
    <n v="181.38"/>
    <n v="2720.7"/>
  </r>
  <r>
    <s v="H978"/>
    <x v="284"/>
    <s v="CARTER EP 220            208L   TOT   SG"/>
    <n v="45"/>
    <s v="ST"/>
    <n v="18891.13"/>
    <s v="USD"/>
    <n v="419.8"/>
    <s v="ZPF1"/>
    <n v="185.95"/>
    <n v="8367.75"/>
  </r>
  <r>
    <s v="H978"/>
    <x v="55"/>
    <s v="CARTER EP 320            208L   TOT   SG"/>
    <n v="14"/>
    <s v="ST"/>
    <n v="4669.67"/>
    <s v="USD"/>
    <n v="333.55"/>
    <s v="ZPF1"/>
    <n v="186.99"/>
    <n v="2617.86"/>
  </r>
  <r>
    <s v="H978"/>
    <x v="285"/>
    <s v="CARTER EP 68             208L   TOT   SG"/>
    <n v="15"/>
    <s v="ST"/>
    <n v="5368.9"/>
    <s v="USD"/>
    <n v="357.93"/>
    <s v="ZPF1"/>
    <n v="181.17"/>
    <n v="2717.5499999999997"/>
  </r>
  <r>
    <s v="H978"/>
    <x v="56"/>
    <s v="EQUIVIS ZS 32            208L   TOT   SG"/>
    <n v="20"/>
    <s v="ST"/>
    <n v="6274.71"/>
    <s v="USD"/>
    <n v="313.74"/>
    <s v="ZPF1"/>
    <n v="178.26"/>
    <n v="3565.2"/>
  </r>
  <r>
    <s v="H978"/>
    <x v="286"/>
    <s v="EQUIVIS ZS 46            208L   TOT   SG"/>
    <n v="32"/>
    <s v="ST"/>
    <n v="9349.3799999999992"/>
    <s v="USD"/>
    <n v="292.17"/>
    <s v="ZPF1"/>
    <n v="179.3"/>
    <n v="5737.6"/>
  </r>
  <r>
    <s v="H978"/>
    <x v="287"/>
    <s v="DYNATRANS DA 85W90       208L   TOT   SG"/>
    <n v="12"/>
    <s v="ST"/>
    <n v="7461.61"/>
    <s v="USD"/>
    <n v="621.79999999999995"/>
    <s v="ZPF1"/>
    <n v="186.37"/>
    <n v="2236.44"/>
  </r>
  <r>
    <s v="H978"/>
    <x v="288"/>
    <s v="PNEUMA 320               208L   TOT   SG"/>
    <n v="20"/>
    <s v="ST"/>
    <n v="7972.09"/>
    <s v="USD"/>
    <n v="398.6"/>
    <s v="ZPF1"/>
    <n v="187.3"/>
    <n v="3746"/>
  </r>
  <r>
    <s v="H978"/>
    <x v="289"/>
    <s v="CIRKAN RO 220            1000L  TOT   SG"/>
    <n v="32"/>
    <s v="ST"/>
    <n v="51494.39"/>
    <s v="USD"/>
    <n v="1609.2"/>
    <s v="ZPF1"/>
    <n v="893"/>
    <n v="28576"/>
  </r>
  <r>
    <s v="H978"/>
    <x v="290"/>
    <s v="EQUIVIS ZS 46            1000L  TOT   SG"/>
    <n v="122"/>
    <s v="ST"/>
    <n v="172210.33"/>
    <s v="USD"/>
    <n v="1411.56"/>
    <s v="ZPF1"/>
    <n v="859"/>
    <n v="104798"/>
  </r>
  <r>
    <s v="H978"/>
    <x v="291"/>
    <s v="CARTER EP 320            1000L  TOT   SG"/>
    <n v="11"/>
    <s v="ST"/>
    <n v="18791.41"/>
    <s v="USD"/>
    <n v="1708.31"/>
    <s v="ZPF1"/>
    <n v="902"/>
    <n v="9922"/>
  </r>
  <r>
    <s v="H978"/>
    <x v="292"/>
    <s v="EQUIVIS ZS 32            1000L  TOT   SG"/>
    <n v="13"/>
    <s v="ST"/>
    <n v="19474.18"/>
    <s v="USD"/>
    <n v="1498.01"/>
    <s v="ZPF1"/>
    <n v="852"/>
    <n v="11076"/>
  </r>
  <r>
    <s v="H978"/>
    <x v="293"/>
    <s v="TRANSTEC 5 80W90         1000L  TOT   SG"/>
    <n v="48"/>
    <s v="ST"/>
    <n v="80404.39"/>
    <s v="USD"/>
    <n v="1675.09"/>
    <s v="ZPF1"/>
    <n v="888.9"/>
    <n v="42667.199999999997"/>
  </r>
  <r>
    <s v="H978"/>
    <x v="294"/>
    <s v="TRANSTEC 5 80W90         208L   TOT   SG"/>
    <n v="108"/>
    <s v="ST"/>
    <n v="36019.160000000003"/>
    <s v="USD"/>
    <n v="333.51"/>
    <s v="ZPF1"/>
    <n v="185.12"/>
    <n v="19992.96"/>
  </r>
  <r>
    <s v="H978"/>
    <x v="295"/>
    <s v="TRANSTEC 5 85W140        1000L  TOT   SG"/>
    <n v="28"/>
    <s v="ST"/>
    <n v="49985.09"/>
    <s v="USD"/>
    <n v="1785.18"/>
    <s v="ZPF1"/>
    <n v="892"/>
    <n v="24976"/>
  </r>
  <r>
    <s v="H978"/>
    <x v="296"/>
    <s v="RUBIA WORKS 1000 15W40   FXTANK TOT   SG"/>
    <n v="99900"/>
    <s v="KG"/>
    <n v="173422.47"/>
    <s v="USD"/>
    <n v="1.74"/>
    <s v="ZPF1"/>
    <n v="1"/>
    <n v="99900"/>
  </r>
  <r>
    <s v="H978"/>
    <x v="297"/>
    <s v="RUBIA WORKS 1000 15W40   1000L  TOT   SG"/>
    <n v="443"/>
    <s v="ST"/>
    <n v="703129.71"/>
    <s v="USD"/>
    <n v="1587.2"/>
    <s v="ZPF1"/>
    <n v="881"/>
    <n v="390283"/>
  </r>
  <r>
    <s v="H978"/>
    <x v="80"/>
    <s v="DYNATRANS GEA 680        1000L  TOT   SG"/>
    <n v="15"/>
    <s v="ST"/>
    <n v="81102.02"/>
    <s v="USD"/>
    <n v="5406.8"/>
    <s v="ZPF1"/>
    <n v="855.5"/>
    <n v="12832.5"/>
  </r>
  <r>
    <s v="H978"/>
    <x v="298"/>
    <s v="PNEUMA 150               208L   TOT   SG"/>
    <n v="56"/>
    <s v="ST"/>
    <n v="18977.2"/>
    <s v="USD"/>
    <n v="338.88"/>
    <s v="ZPF1"/>
    <n v="184.58"/>
    <n v="10336.480000000001"/>
  </r>
  <r>
    <s v="H978"/>
    <x v="117"/>
    <s v="RUBIA WORKS 4000 15W40   1000L  TOT  3SG"/>
    <n v="37"/>
    <s v="ST"/>
    <n v="60913.89"/>
    <s v="USD"/>
    <n v="1646.32"/>
    <s v="ZPF1"/>
    <n v="875.7"/>
    <n v="32400.9"/>
  </r>
  <r>
    <s v="H978"/>
    <x v="299"/>
    <s v="MULTIS COMPLEX MHD 220   180K   TOT   AE"/>
    <n v="5"/>
    <s v="ST"/>
    <n v="2979"/>
    <s v="USD"/>
    <n v="595.79999999999995"/>
    <s v="ZPF1"/>
    <n v="180"/>
    <n v="900"/>
  </r>
  <r>
    <s v="H978"/>
    <x v="300"/>
    <s v="DYNATRANS ACX 10W30      1000L  TOT   SG"/>
    <n v="154"/>
    <s v="ST"/>
    <n v="333148.40999999997"/>
    <s v="USD"/>
    <n v="2163.3000000000002"/>
    <s v="ZPF1"/>
    <n v="872.2"/>
    <n v="134318.80000000002"/>
  </r>
  <r>
    <s v="H978"/>
    <x v="301"/>
    <s v="EQUIVIS AF 46            1000L  TOT   SG"/>
    <n v="18"/>
    <s v="ST"/>
    <n v="34328.199999999997"/>
    <s v="USD"/>
    <n v="1907.12"/>
    <s v="ZPF1"/>
    <n v="860.3"/>
    <n v="15485.4"/>
  </r>
  <r>
    <s v="H978"/>
    <x v="302"/>
    <s v="DYNATRANS ACX 10W        1000L  TOT  1SG"/>
    <n v="100"/>
    <s v="ST"/>
    <n v="156056.04"/>
    <s v="USD"/>
    <n v="1560.56"/>
    <s v="ZPF1"/>
    <n v="866.6"/>
    <n v="86660"/>
  </r>
  <r>
    <s v="H978"/>
    <x v="138"/>
    <s v="DYNATRANS ACX 10W        FXTANK TOT   SG"/>
    <n v="99520"/>
    <s v="KG"/>
    <n v="162957.76999999999"/>
    <s v="USD"/>
    <n v="1.64"/>
    <s v="ZPF1"/>
    <n v="1"/>
    <n v="99520"/>
  </r>
  <r>
    <s v="H978"/>
    <x v="303"/>
    <s v="DYNATRANS ACX 30         1000L  TOT  1SG"/>
    <n v="25"/>
    <s v="ST"/>
    <n v="40745.699999999997"/>
    <s v="USD"/>
    <n v="1629.83"/>
    <s v="ZPF1"/>
    <n v="884"/>
    <n v="22100"/>
  </r>
  <r>
    <s v="H978"/>
    <x v="304"/>
    <s v="DYNATRANS ACX 30         FXTANK TOT   SG"/>
    <n v="39970"/>
    <s v="KG"/>
    <n v="66909.67"/>
    <s v="USD"/>
    <n v="1.67"/>
    <s v="ZPF1"/>
    <n v="1"/>
    <n v="39970"/>
  </r>
  <r>
    <s v="H978"/>
    <x v="305"/>
    <s v="DYNATRANS ACX 50         1000L  TOT  1SG"/>
    <n v="80"/>
    <s v="ST"/>
    <n v="137196.98000000001"/>
    <s v="USD"/>
    <n v="1714.96"/>
    <s v="ZPF1"/>
    <n v="896.2"/>
    <n v="71696"/>
  </r>
  <r>
    <s v="H978"/>
    <x v="306"/>
    <s v="CARTER SH 680            208L   TOT   SG"/>
    <n v="9"/>
    <s v="ST"/>
    <n v="10783.28"/>
    <s v="USD"/>
    <n v="1198.1400000000001"/>
    <s v="ZPF1"/>
    <n v="180"/>
    <n v="1620"/>
  </r>
  <r>
    <s v="H978"/>
    <x v="307"/>
    <s v="CARTER SH 220            208L   TOT   SG"/>
    <n v="38"/>
    <s v="ST"/>
    <n v="38451.15"/>
    <s v="USD"/>
    <n v="1011.87"/>
    <s v="ZPF1"/>
    <n v="178.76"/>
    <n v="6792.8799999999992"/>
  </r>
  <r>
    <s v="H978"/>
    <x v="308"/>
    <s v="CARTER SH 320            208L   TOT   SG"/>
    <n v="20"/>
    <s v="ST"/>
    <n v="20244.240000000002"/>
    <s v="USD"/>
    <n v="1012.21"/>
    <s v="ZPF1"/>
    <n v="179.3"/>
    <n v="3586"/>
  </r>
  <r>
    <s v="H978"/>
    <x v="309"/>
    <s v="CARTER SH 320            1000L  TOT   SG"/>
    <n v="13"/>
    <s v="ST"/>
    <n v="71484.070000000007"/>
    <s v="USD"/>
    <n v="5498.77"/>
    <s v="ZPF1"/>
    <n v="862"/>
    <n v="11206"/>
  </r>
  <r>
    <s v="H978"/>
    <x v="310"/>
    <s v="ADBLUE (INCO)            1000L  TOT   SG"/>
    <n v="168"/>
    <s v="ST"/>
    <n v="107019.26"/>
    <s v="USD"/>
    <n v="637.02"/>
    <s v="ZPF1"/>
    <n v="1090"/>
    <n v="183120"/>
  </r>
  <r>
    <s v="H978"/>
    <x v="311"/>
    <s v="DYNATRANS MPX            1000L  TOT   SG"/>
    <n v="2"/>
    <s v="ST"/>
    <n v="3917.04"/>
    <s v="USD"/>
    <n v="1958.52"/>
    <s v="ZPF1"/>
    <n v="873.1"/>
    <n v="1746.2"/>
  </r>
  <r>
    <s v="H978"/>
    <x v="312"/>
    <s v="DYNATRANS MPX            208L   TOT   SG"/>
    <n v="4"/>
    <s v="ST"/>
    <n v="1448.09"/>
    <s v="USD"/>
    <n v="362.02"/>
    <s v="ZPF1"/>
    <n v="181.6"/>
    <n v="726.4"/>
  </r>
  <r>
    <s v="H978"/>
    <x v="313"/>
    <s v="RUBIA WORKS 4000 FE10W30 1000L  TOT   SG"/>
    <n v="9"/>
    <s v="ST"/>
    <n v="17257.150000000001"/>
    <s v="USD"/>
    <n v="1917.46"/>
    <s v="ZPF1"/>
    <n v="869.4"/>
    <n v="7824.5999999999995"/>
  </r>
  <r>
    <s v="H978"/>
    <x v="314"/>
    <s v="TRAX. DUAL 9 FE 75W90    208L   TOT   SG"/>
    <n v="12"/>
    <s v="ST"/>
    <n v="12960.56"/>
    <s v="USD"/>
    <n v="1080.05"/>
    <s v="ZPF1"/>
    <n v="180.65"/>
    <n v="2167.8000000000002"/>
  </r>
  <r>
    <s v="H978"/>
    <x v="315"/>
    <s v="MULTIS HP 2 MOLY EXTRA   180K   TOT   AE"/>
    <n v="196"/>
    <s v="ST"/>
    <n v="148654.01999999999"/>
    <s v="USD"/>
    <n v="758.44"/>
    <s v="ZPF1"/>
    <n v="180"/>
    <n v="35280"/>
  </r>
  <r>
    <s v="H978"/>
    <x v="316"/>
    <s v="CARTER SH 150            208L   TOT   SG"/>
    <n v="20"/>
    <s v="ST"/>
    <n v="23226.04"/>
    <s v="USD"/>
    <n v="1161.3"/>
    <s v="ZPF1"/>
    <n v="177.42"/>
    <n v="3548.3999999999996"/>
  </r>
  <r>
    <s v="H978"/>
    <x v="317"/>
    <s v="DACNIS SH 32             208L   TOT   SG"/>
    <n v="72"/>
    <s v="ST"/>
    <n v="52330.14"/>
    <s v="USD"/>
    <n v="726.81"/>
    <s v="ZPF1"/>
    <n v="188.95"/>
    <n v="13604.4"/>
  </r>
  <r>
    <s v="H978"/>
    <x v="318"/>
    <s v="DACNIS SH 68             20LJ   TOT   SG"/>
    <n v="10"/>
    <s v="ST"/>
    <n v="792.41"/>
    <s v="USD"/>
    <n v="79.239999999999995"/>
    <s v="ZPF1"/>
    <n v="16.899999999999999"/>
    <n v="169"/>
  </r>
  <r>
    <s v="H978"/>
    <x v="319"/>
    <s v="PNEUMA 150               1000L  TOT   SG"/>
    <n v="7"/>
    <s v="ST"/>
    <n v="12493.8"/>
    <s v="USD"/>
    <n v="1784.83"/>
    <s v="ZPF1"/>
    <n v="935.4"/>
    <n v="6547.8"/>
  </r>
  <r>
    <s v="H978"/>
    <x v="320"/>
    <s v="PNEUMA 220               1000L  TOT   SG"/>
    <n v="17"/>
    <s v="ST"/>
    <n v="29700.720000000001"/>
    <s v="USD"/>
    <n v="1747.1"/>
    <s v="ZPF1"/>
    <n v="894.8"/>
    <n v="15211.599999999999"/>
  </r>
  <r>
    <s v="HB73"/>
    <x v="34"/>
    <s v="AURELIA TI 4040          FXTANK MAR   SG"/>
    <n v="459760"/>
    <s v="KG"/>
    <n v="1093829.77"/>
    <s v="USD"/>
    <n v="2.38"/>
    <s v="ZPF1"/>
    <n v="1"/>
    <n v="459760"/>
  </r>
  <r>
    <s v="HB73"/>
    <x v="321"/>
    <s v="RUBIA WORKS 4000 15W40   FXTANK TOT  3SG"/>
    <n v="159940"/>
    <s v="KG"/>
    <n v="294908.78999999998"/>
    <s v="USD"/>
    <n v="1.84"/>
    <s v="ZPF1"/>
    <n v="1"/>
    <n v="159940"/>
  </r>
  <r>
    <s v="HB73"/>
    <x v="304"/>
    <s v="DYNATRANS ACX 30         FXTANK TOT   SG"/>
    <n v="219870"/>
    <s v="KG"/>
    <n v="385171.78"/>
    <s v="USD"/>
    <n v="1.75"/>
    <s v="ZPF1"/>
    <n v="1"/>
    <n v="219870"/>
  </r>
  <r>
    <s v="HD42"/>
    <x v="1"/>
    <s v="DISOLA M 4015            205L   MAR   SG"/>
    <n v="3"/>
    <s v="ST"/>
    <n v="918.66"/>
    <s v="USD"/>
    <n v="306.22000000000003"/>
    <s v="ZPF1"/>
    <n v="182.86"/>
    <n v="548.58000000000004"/>
  </r>
  <r>
    <s v="HD42"/>
    <x v="322"/>
    <s v="TRACTORELF ST3 20W30     18LP   ELF   SG"/>
    <n v="3"/>
    <s v="ST"/>
    <n v="96.88"/>
    <s v="USD"/>
    <n v="32.29"/>
    <s v="ZPF1"/>
    <n v="15.75"/>
    <n v="47.25"/>
  </r>
  <r>
    <s v="HD42"/>
    <x v="323"/>
    <s v="AZOLLA ZS 32             20LJ   TOT   SG"/>
    <n v="221"/>
    <s v="ST"/>
    <n v="5640.05"/>
    <s v="USD"/>
    <n v="25.52"/>
    <s v="ZPF1"/>
    <n v="16.940000000000001"/>
    <n v="3743.7400000000002"/>
  </r>
  <r>
    <s v="HD42"/>
    <x v="324"/>
    <s v="AZOLLA ZS 46             20LJ   TOT   SG"/>
    <n v="1685"/>
    <s v="ST"/>
    <n v="40912.410000000003"/>
    <s v="USD"/>
    <n v="24.28"/>
    <s v="ZPF1"/>
    <n v="17.14"/>
    <n v="28880.9"/>
  </r>
  <r>
    <s v="HD42"/>
    <x v="325"/>
    <s v="AZOLLA ZS 68             20LJ   TOT   SG"/>
    <n v="628"/>
    <s v="ST"/>
    <n v="15559.03"/>
    <s v="USD"/>
    <n v="24.78"/>
    <s v="ZPF1"/>
    <n v="17.34"/>
    <n v="10889.52"/>
  </r>
  <r>
    <s v="HD42"/>
    <x v="326"/>
    <s v="CARTER EP 150            20LJ   TOT   SG"/>
    <n v="436"/>
    <s v="ST"/>
    <n v="14292.83"/>
    <s v="USD"/>
    <n v="32.78"/>
    <s v="ZPF1"/>
    <n v="17.899999999999999"/>
    <n v="7804.4"/>
  </r>
  <r>
    <s v="HD42"/>
    <x v="327"/>
    <s v="EQUIVIS ZS 46            20LJ   TOT   SG"/>
    <n v="56"/>
    <s v="ST"/>
    <n v="1565.89"/>
    <s v="USD"/>
    <n v="27.96"/>
    <s v="ZPF1"/>
    <n v="17.66"/>
    <n v="988.96"/>
  </r>
  <r>
    <s v="HD42"/>
    <x v="328"/>
    <s v="EQUIVIS ZS 68            20LJ   TOT   SG"/>
    <n v="10"/>
    <s v="ST"/>
    <n v="282.77"/>
    <s v="USD"/>
    <n v="28.28"/>
    <s v="ZPF1"/>
    <n v="17.38"/>
    <n v="173.79999999999998"/>
  </r>
  <r>
    <s v="HD42"/>
    <x v="329"/>
    <s v="MULTAGRI SUPER 15W40     20LJ   TOT   SG"/>
    <n v="199"/>
    <s v="ST"/>
    <n v="7485.23"/>
    <s v="USD"/>
    <n v="37.61"/>
    <s v="ZPF1"/>
    <n v="17.600000000000001"/>
    <n v="3502.4"/>
  </r>
  <r>
    <s v="HD42"/>
    <x v="280"/>
    <s v="AZOLLA ZS 68             1000L  TOT   SG"/>
    <n v="91"/>
    <s v="ST"/>
    <n v="100263.94"/>
    <s v="USD"/>
    <n v="1101.8"/>
    <s v="ZPF1"/>
    <n v="867"/>
    <n v="78897"/>
  </r>
  <r>
    <s v="HD42"/>
    <x v="330"/>
    <s v="ELFOLNA DS 68            18LP   ELF   SG"/>
    <n v="117"/>
    <s v="ST"/>
    <n v="2532.11"/>
    <s v="USD"/>
    <n v="21.64"/>
    <s v="ZPF1"/>
    <n v="15.606"/>
    <n v="1825.902"/>
  </r>
  <r>
    <s v="HD42"/>
    <x v="331"/>
    <s v="GEARELF 5 80W90          18LP   ELF   SG"/>
    <n v="257"/>
    <s v="ST"/>
    <n v="7115.85"/>
    <s v="USD"/>
    <n v="27.69"/>
    <s v="ZPF1"/>
    <n v="15.68"/>
    <n v="4029.7599999999998"/>
  </r>
  <r>
    <s v="HD42"/>
    <x v="332"/>
    <s v="GEARELF 4 SAE 140        18LP   ELF   SG"/>
    <n v="27"/>
    <s v="ST"/>
    <n v="827.19"/>
    <s v="USD"/>
    <n v="30.64"/>
    <s v="ZPF1"/>
    <n v="15.97"/>
    <n v="431.19"/>
  </r>
  <r>
    <s v="HD42"/>
    <x v="333"/>
    <s v="ELFOLNA DS 46            20LJ   ELF   SG"/>
    <n v="15"/>
    <s v="ST"/>
    <n v="371.09"/>
    <s v="USD"/>
    <n v="24.74"/>
    <s v="ZPF1"/>
    <n v="17.34"/>
    <n v="260.10000000000002"/>
  </r>
  <r>
    <s v="HD42"/>
    <x v="334"/>
    <s v="RUBIA CF 2 40            20LJ   TOT   SG"/>
    <n v="105"/>
    <s v="ST"/>
    <n v="3872.91"/>
    <s v="USD"/>
    <n v="36.880000000000003"/>
    <s v="ZPF1"/>
    <n v="17.62"/>
    <n v="1850.1000000000001"/>
  </r>
  <r>
    <s v="HD42"/>
    <x v="335"/>
    <s v="TRACTORELF ST3 15W40     20LJ   ELF   SG"/>
    <n v="16"/>
    <s v="ST"/>
    <n v="540.22"/>
    <s v="USD"/>
    <n v="33.76"/>
    <s v="ZPF1"/>
    <n v="17.5"/>
    <n v="280"/>
  </r>
  <r>
    <s v="HD42"/>
    <x v="336"/>
    <s v="GEARELF 5 80W90          20LJ   ELF   SG"/>
    <n v="6"/>
    <s v="ST"/>
    <n v="189.96"/>
    <s v="USD"/>
    <n v="31.66"/>
    <s v="ZPF1"/>
    <n v="17.420000000000002"/>
    <n v="104.52000000000001"/>
  </r>
  <r>
    <s v="HD42"/>
    <x v="337"/>
    <s v="GEARELF 5 85W140         20LJ   ELF   SG"/>
    <n v="5"/>
    <s v="ST"/>
    <n v="163.49"/>
    <s v="USD"/>
    <n v="32.700000000000003"/>
    <s v="ZPF1"/>
    <n v="17.84"/>
    <n v="89.2"/>
  </r>
  <r>
    <s v="HD42"/>
    <x v="338"/>
    <s v="DYNATRANS DA 85W90       20LJ   TOT   SG"/>
    <n v="163"/>
    <s v="ST"/>
    <n v="9540.24"/>
    <s v="USD"/>
    <n v="58.53"/>
    <s v="ZPF1"/>
    <n v="17.940000000000001"/>
    <n v="2924.2200000000003"/>
  </r>
  <r>
    <s v="HD42"/>
    <x v="339"/>
    <s v="RUBIA TIR 7400 15W40     1000L  TOT   SG"/>
    <n v="27"/>
    <s v="ST"/>
    <n v="35425.61"/>
    <s v="USD"/>
    <n v="1312.06"/>
    <s v="ZPF1"/>
    <n v="869"/>
    <n v="23463"/>
  </r>
  <r>
    <s v="HD42"/>
    <x v="340"/>
    <s v="RUBIA TIR 7400 15W40     18LP   TOT   SG"/>
    <n v="123"/>
    <s v="ST"/>
    <n v="3133.57"/>
    <s v="USD"/>
    <n v="25.48"/>
    <s v="ZPF1"/>
    <n v="15.641999999999999"/>
    <n v="1923.9659999999999"/>
  </r>
  <r>
    <s v="HD42"/>
    <x v="341"/>
    <s v="RUBIA TIR 7400 15W40     20LJ   TOT   SG"/>
    <n v="216"/>
    <s v="ST"/>
    <n v="6253.62"/>
    <s v="USD"/>
    <n v="28.95"/>
    <s v="ZPF1"/>
    <n v="17.38"/>
    <n v="3754.08"/>
  </r>
  <r>
    <s v="HD42"/>
    <x v="281"/>
    <s v="AZOLLA ZS 46             1000L  TOT   SG"/>
    <n v="6"/>
    <s v="ST"/>
    <n v="6732.96"/>
    <s v="USD"/>
    <n v="1122.1600000000001"/>
    <s v="ZPF1"/>
    <n v="869.75"/>
    <n v="5218.5"/>
  </r>
  <r>
    <s v="HD42"/>
    <x v="342"/>
    <s v="CARTER EP 320            20LJ   TOT   SG"/>
    <n v="34"/>
    <s v="ST"/>
    <n v="1098.42"/>
    <s v="USD"/>
    <n v="32.31"/>
    <s v="ZPF1"/>
    <n v="18.04"/>
    <n v="613.36"/>
  </r>
  <r>
    <s v="HD42"/>
    <x v="282"/>
    <s v="CARTER EP 150            1000L  TOT   SG"/>
    <n v="5"/>
    <s v="ST"/>
    <n v="6896.32"/>
    <s v="USD"/>
    <n v="1379.26"/>
    <s v="ZPF1"/>
    <n v="889.9"/>
    <n v="4449.5"/>
  </r>
  <r>
    <s v="HD42"/>
    <x v="343"/>
    <s v="RUBIA FLEET HD 500 20W50 18LP   TOT   SG"/>
    <n v="180"/>
    <s v="ST"/>
    <n v="5089.25"/>
    <s v="USD"/>
    <n v="28.27"/>
    <s v="ZPF1"/>
    <n v="15.88"/>
    <n v="2858.4"/>
  </r>
  <r>
    <s v="HD42"/>
    <x v="344"/>
    <s v="QUARTZ 7000 SN 10W40     20LJ   TOT   SG"/>
    <n v="152"/>
    <s v="ST"/>
    <n v="4811.2700000000004"/>
    <s v="USD"/>
    <n v="31.65"/>
    <s v="ZPF1"/>
    <n v="17.32"/>
    <n v="2632.64"/>
  </r>
  <r>
    <s v="HD42"/>
    <x v="345"/>
    <s v="STO 1:0 AXLE OIL 85W140  208L   SCA   SG"/>
    <n v="80"/>
    <s v="ST"/>
    <n v="28939.47"/>
    <s v="USD"/>
    <n v="361.74"/>
    <s v="ZPF1"/>
    <n v="187.62"/>
    <n v="15009.6"/>
  </r>
  <r>
    <s v="HD42"/>
    <x v="346"/>
    <s v="LDF3 ENGINE OIL 10W40    18LP   SCA   SG"/>
    <n v="3"/>
    <s v="ST"/>
    <n v="124.28"/>
    <s v="USD"/>
    <n v="41.43"/>
    <s v="ZPF1"/>
    <n v="15.57"/>
    <n v="46.71"/>
  </r>
  <r>
    <s v="HD42"/>
    <x v="347"/>
    <s v="MOTO 4 20W40             24B1LM ELF  1SG"/>
    <n v="1063"/>
    <s v="ST"/>
    <n v="44592.34"/>
    <s v="USD"/>
    <n v="41.95"/>
    <s v="ZPF1"/>
    <n v="21.24"/>
    <n v="22578.12"/>
  </r>
  <r>
    <s v="HD42"/>
    <x v="348"/>
    <s v="MOTO 4 PRO 20W50         24B08LMELF  1SG"/>
    <n v="1558"/>
    <s v="ST"/>
    <n v="58816.02"/>
    <s v="USD"/>
    <n v="37.75"/>
    <s v="ZPF1"/>
    <n v="16.55"/>
    <n v="25784.9"/>
  </r>
  <r>
    <s v="HD42"/>
    <x v="52"/>
    <s v="AZOLLA ZS 68             208L   TOT   SG"/>
    <n v="1313"/>
    <s v="ST"/>
    <n v="292383.33"/>
    <s v="USD"/>
    <n v="222.68"/>
    <s v="ZPF1"/>
    <n v="182"/>
    <n v="238966"/>
  </r>
  <r>
    <s v="HD42"/>
    <x v="349"/>
    <s v="CARTER EP 460            208L   TOT   SG"/>
    <n v="103"/>
    <s v="ST"/>
    <n v="33424.870000000003"/>
    <s v="USD"/>
    <n v="324.51"/>
    <s v="ZPF1"/>
    <n v="187.82"/>
    <n v="19345.46"/>
  </r>
  <r>
    <s v="HD42"/>
    <x v="283"/>
    <s v="EQUIVIS ZS 68            208L   TOT   SG"/>
    <n v="237"/>
    <s v="ST"/>
    <n v="59582.64"/>
    <s v="USD"/>
    <n v="251.4"/>
    <s v="ZPF1"/>
    <n v="181.38"/>
    <n v="42987.06"/>
  </r>
  <r>
    <s v="HD42"/>
    <x v="53"/>
    <s v="AZOLLA ZS 46             208L   TOT   SG"/>
    <n v="473"/>
    <s v="ST"/>
    <n v="102257.56"/>
    <s v="USD"/>
    <n v="216.19"/>
    <s v="ZPF1"/>
    <n v="179.92"/>
    <n v="85102.159999999989"/>
  </r>
  <r>
    <s v="HD42"/>
    <x v="54"/>
    <s v="AZOLLA AF 46             208L   TOT   SG"/>
    <n v="14"/>
    <s v="ST"/>
    <n v="3735.43"/>
    <s v="USD"/>
    <n v="266.82"/>
    <s v="ZPF1"/>
    <n v="181.38"/>
    <n v="2539.3199999999997"/>
  </r>
  <r>
    <s v="HD42"/>
    <x v="350"/>
    <s v="AZOLLA AF 68             208L   TOT   SG"/>
    <n v="28"/>
    <s v="ST"/>
    <n v="8344"/>
    <s v="USD"/>
    <n v="298"/>
    <s v="ZPF1"/>
    <n v="182"/>
    <n v="5096"/>
  </r>
  <r>
    <s v="HD42"/>
    <x v="351"/>
    <s v="AZOLLA ZS 100            208L   TOT   SG"/>
    <n v="46"/>
    <s v="ST"/>
    <n v="11571.74"/>
    <s v="USD"/>
    <n v="251.56"/>
    <s v="ZPF1"/>
    <n v="182.83"/>
    <n v="8410.18"/>
  </r>
  <r>
    <s v="HD42"/>
    <x v="352"/>
    <s v="AZOLLA ZS 150            208L   TOT   SG"/>
    <n v="7"/>
    <s v="ST"/>
    <n v="2064.4299999999998"/>
    <s v="USD"/>
    <n v="294.92"/>
    <s v="ZPF1"/>
    <n v="183.04"/>
    <n v="1281.28"/>
  </r>
  <r>
    <s v="HD42"/>
    <x v="353"/>
    <s v="AZOLLA ZS 22             208L   TOT   SG"/>
    <n v="4"/>
    <s v="ST"/>
    <n v="1063.1199999999999"/>
    <s v="USD"/>
    <n v="265.77999999999997"/>
    <s v="ZPF1"/>
    <n v="177.42"/>
    <n v="709.68"/>
  </r>
  <r>
    <s v="HD42"/>
    <x v="354"/>
    <s v="AZOLLA ZS 32             208L   TOT   SG"/>
    <n v="60"/>
    <s v="ST"/>
    <n v="13829.67"/>
    <s v="USD"/>
    <n v="230.49"/>
    <s v="ZPF1"/>
    <n v="178.67"/>
    <n v="10720.199999999999"/>
  </r>
  <r>
    <s v="HD42"/>
    <x v="355"/>
    <s v="CARTER EP 100            208L   TOT   SG"/>
    <n v="14"/>
    <s v="ST"/>
    <n v="4070.99"/>
    <s v="USD"/>
    <n v="290.79000000000002"/>
    <s v="ZPF1"/>
    <n v="182"/>
    <n v="2548"/>
  </r>
  <r>
    <s v="HD42"/>
    <x v="356"/>
    <s v="CARTER EP 150            208L   TOT   SG"/>
    <n v="54"/>
    <s v="ST"/>
    <n v="15279.46"/>
    <s v="USD"/>
    <n v="282.95"/>
    <s v="ZPF1"/>
    <n v="184.08"/>
    <n v="9940.3200000000015"/>
  </r>
  <r>
    <s v="HD42"/>
    <x v="284"/>
    <s v="CARTER EP 220            208L   TOT   SG"/>
    <n v="35"/>
    <s v="ST"/>
    <n v="9910.09"/>
    <s v="USD"/>
    <n v="283.14999999999998"/>
    <s v="ZPF1"/>
    <n v="185.95"/>
    <n v="6508.25"/>
  </r>
  <r>
    <s v="HD42"/>
    <x v="55"/>
    <s v="CARTER EP 320            208L   TOT   SG"/>
    <n v="360"/>
    <s v="ST"/>
    <n v="104497.67"/>
    <s v="USD"/>
    <n v="290.27"/>
    <s v="ZPF1"/>
    <n v="186.99"/>
    <n v="67316.400000000009"/>
  </r>
  <r>
    <s v="HD42"/>
    <x v="357"/>
    <s v="CARTER EP 680            208L   TOT   SG"/>
    <n v="13"/>
    <s v="ST"/>
    <n v="4466.5200000000004"/>
    <s v="USD"/>
    <n v="343.58"/>
    <s v="ZPF1"/>
    <n v="188.03"/>
    <n v="2444.39"/>
  </r>
  <r>
    <s v="HD42"/>
    <x v="285"/>
    <s v="CARTER EP 68             208L   TOT   SG"/>
    <n v="28"/>
    <s v="ST"/>
    <n v="8591.3700000000008"/>
    <s v="USD"/>
    <n v="306.83"/>
    <s v="ZPF1"/>
    <n v="181.17"/>
    <n v="5072.7599999999993"/>
  </r>
  <r>
    <s v="HD42"/>
    <x v="358"/>
    <s v="DROSERA MS 68            208L   TOT   SG"/>
    <n v="27"/>
    <s v="ST"/>
    <n v="7961.19"/>
    <s v="USD"/>
    <n v="294.86"/>
    <s v="ZPF1"/>
    <n v="181.38"/>
    <n v="4897.26"/>
  </r>
  <r>
    <s v="HD42"/>
    <x v="56"/>
    <s v="EQUIVIS ZS 32            208L   TOT   SG"/>
    <n v="67"/>
    <s v="ST"/>
    <n v="16695.86"/>
    <s v="USD"/>
    <n v="249.19"/>
    <s v="ZPF1"/>
    <n v="178.26"/>
    <n v="11943.42"/>
  </r>
  <r>
    <s v="HD42"/>
    <x v="286"/>
    <s v="EQUIVIS ZS 46            208L   TOT   SG"/>
    <n v="98"/>
    <s v="ST"/>
    <n v="23703.33"/>
    <s v="USD"/>
    <n v="241.87"/>
    <s v="ZPF1"/>
    <n v="179.3"/>
    <n v="17571.400000000001"/>
  </r>
  <r>
    <s v="HD42"/>
    <x v="359"/>
    <s v="NATERIA MH 40            208L   TOT   SG"/>
    <n v="105"/>
    <s v="ST"/>
    <n v="40485.800000000003"/>
    <s v="USD"/>
    <n v="385.58"/>
    <s v="ZPF1"/>
    <n v="183.95"/>
    <n v="19314.75"/>
  </r>
  <r>
    <s v="HD42"/>
    <x v="239"/>
    <s v="PRESLIA 32               208L   TOT   SG"/>
    <n v="57"/>
    <s v="ST"/>
    <n v="12976.5"/>
    <s v="USD"/>
    <n v="227.66"/>
    <s v="ZPF1"/>
    <n v="178.05"/>
    <n v="10148.85"/>
  </r>
  <r>
    <s v="HD42"/>
    <x v="240"/>
    <s v="PRESLIA 46               208L   TOT   SG"/>
    <n v="5"/>
    <s v="ST"/>
    <n v="1236.76"/>
    <s v="USD"/>
    <n v="247.35"/>
    <s v="ZPF1"/>
    <n v="180.13"/>
    <n v="900.65"/>
  </r>
  <r>
    <s v="HD42"/>
    <x v="57"/>
    <s v="PRESLIA 68               208L   TOT   SG"/>
    <n v="40"/>
    <s v="ST"/>
    <n v="10061.23"/>
    <s v="USD"/>
    <n v="251.53"/>
    <s v="ZPF1"/>
    <n v="181.38"/>
    <n v="7255.2"/>
  </r>
  <r>
    <s v="HD42"/>
    <x v="360"/>
    <s v="ELFOLNA DS 46            208L   ELF   SG"/>
    <n v="130"/>
    <s v="ST"/>
    <n v="28092.59"/>
    <s v="USD"/>
    <n v="216.1"/>
    <s v="ZPF1"/>
    <n v="179.92"/>
    <n v="23389.599999999999"/>
  </r>
  <r>
    <s v="HD42"/>
    <x v="361"/>
    <s v="ELFOLNA DS 68            208L   ELF   SG"/>
    <n v="405"/>
    <s v="ST"/>
    <n v="89709.72"/>
    <s v="USD"/>
    <n v="221.51"/>
    <s v="ZPF1"/>
    <n v="182"/>
    <n v="73710"/>
  </r>
  <r>
    <s v="HD42"/>
    <x v="362"/>
    <s v="RUBIA CF 2 40            208L   TOT   SG"/>
    <n v="15"/>
    <s v="ST"/>
    <n v="5077.8599999999997"/>
    <s v="USD"/>
    <n v="338.52"/>
    <s v="ZPF1"/>
    <n v="183.66"/>
    <n v="2754.9"/>
  </r>
  <r>
    <s v="HD42"/>
    <x v="363"/>
    <s v="GEARELF 5 80W90          208L   ELF   SG"/>
    <n v="6"/>
    <s v="ST"/>
    <n v="1761.26"/>
    <s v="USD"/>
    <n v="293.54000000000002"/>
    <s v="ZPF1"/>
    <n v="185.12"/>
    <n v="1110.72"/>
  </r>
  <r>
    <s v="HD42"/>
    <x v="364"/>
    <s v="GEARELF 4 SAE 90         208L   ELF   SG"/>
    <n v="3"/>
    <s v="ST"/>
    <n v="891.64"/>
    <s v="USD"/>
    <n v="297.20999999999998"/>
    <s v="ZPF1"/>
    <n v="186.16"/>
    <n v="558.48"/>
  </r>
  <r>
    <s v="HD42"/>
    <x v="365"/>
    <s v="GEARELF 5 85W140         208L   ELF   SG"/>
    <n v="7"/>
    <s v="ST"/>
    <n v="2198.21"/>
    <s v="USD"/>
    <n v="314.02999999999997"/>
    <s v="ZPF1"/>
    <n v="188.24"/>
    <n v="1317.68"/>
  </r>
  <r>
    <s v="HD42"/>
    <x v="366"/>
    <s v="DROSERA MS 220           208L   TOT   SG"/>
    <n v="7"/>
    <s v="ST"/>
    <n v="2393.91"/>
    <s v="USD"/>
    <n v="341.99"/>
    <s v="ZPF1"/>
    <n v="185.54"/>
    <n v="1298.78"/>
  </r>
  <r>
    <s v="HD42"/>
    <x v="367"/>
    <s v="HBF 4                    208L   TOT   SG"/>
    <n v="12"/>
    <s v="ST"/>
    <n v="6465.99"/>
    <s v="USD"/>
    <n v="538.83000000000004"/>
    <s v="ZPF1"/>
    <n v="218.4"/>
    <n v="2620.8000000000002"/>
  </r>
  <r>
    <s v="HD42"/>
    <x v="368"/>
    <s v="DYNATRANS DA 85W140      208L   TOT   SG"/>
    <n v="21"/>
    <s v="ST"/>
    <n v="12491.15"/>
    <s v="USD"/>
    <n v="594.82000000000005"/>
    <s v="ZPF1"/>
    <n v="190.32"/>
    <n v="3996.72"/>
  </r>
  <r>
    <s v="HD42"/>
    <x v="287"/>
    <s v="DYNATRANS DA 85W90       208L   TOT   SG"/>
    <n v="22"/>
    <s v="ST"/>
    <n v="12396.61"/>
    <s v="USD"/>
    <n v="563.48"/>
    <s v="ZPF1"/>
    <n v="186.37"/>
    <n v="4100.1400000000003"/>
  </r>
  <r>
    <s v="HD42"/>
    <x v="369"/>
    <s v="PRESLIA GT 32            208L   TOT   SG"/>
    <n v="66"/>
    <s v="ST"/>
    <n v="18665.16"/>
    <s v="USD"/>
    <n v="282.81"/>
    <s v="ZPF1"/>
    <n v="178.05"/>
    <n v="11751.300000000001"/>
  </r>
  <r>
    <s v="HD42"/>
    <x v="370"/>
    <s v="PRESLIA GT 46            208L   TOT   SG"/>
    <n v="77"/>
    <s v="ST"/>
    <n v="19168.580000000002"/>
    <s v="USD"/>
    <n v="248.94"/>
    <s v="ZPF1"/>
    <n v="180.13"/>
    <n v="13870.01"/>
  </r>
  <r>
    <s v="HD42"/>
    <x v="58"/>
    <s v="RUBIA TIR 7400 15W40     208L   TOT   SG"/>
    <n v="1455"/>
    <s v="ST"/>
    <n v="385694.78"/>
    <s v="USD"/>
    <n v="265.08"/>
    <s v="ZPF1"/>
    <n v="182"/>
    <n v="264810"/>
  </r>
  <r>
    <s v="HD42"/>
    <x v="241"/>
    <s v="DACNIS 100               208L   TOT   SG"/>
    <n v="23"/>
    <s v="ST"/>
    <n v="6250.81"/>
    <s v="USD"/>
    <n v="271.77"/>
    <s v="ZPF1"/>
    <n v="183.66"/>
    <n v="4224.18"/>
  </r>
  <r>
    <s v="HD42"/>
    <x v="371"/>
    <s v="CARTER XEP 460           208L   TOT   SG"/>
    <n v="29"/>
    <s v="ST"/>
    <n v="11894.29"/>
    <s v="USD"/>
    <n v="410.15"/>
    <s v="ZPF1"/>
    <n v="187.72"/>
    <n v="5443.88"/>
  </r>
  <r>
    <s v="HD42"/>
    <x v="59"/>
    <s v="CIRKAN RO 150            208L   TOT   SG"/>
    <n v="1"/>
    <s v="ST"/>
    <n v="284.5"/>
    <s v="USD"/>
    <n v="284.5"/>
    <s v="ZPF1"/>
    <n v="183.87"/>
    <n v="183.87"/>
  </r>
  <r>
    <s v="HD42"/>
    <x v="372"/>
    <s v="RUBIA TIR 8600 10W40     208L   TOT   SG"/>
    <n v="22"/>
    <s v="ST"/>
    <n v="8757.17"/>
    <s v="USD"/>
    <n v="398.05"/>
    <s v="ZPF1"/>
    <n v="180.13"/>
    <n v="3962.8599999999997"/>
  </r>
  <r>
    <s v="HD42"/>
    <x v="373"/>
    <s v="RUBIA WORKS 1000 15W40   208L   TOT   SG"/>
    <n v="718"/>
    <s v="ST"/>
    <n v="201454.4"/>
    <s v="USD"/>
    <n v="280.58"/>
    <s v="ZPF1"/>
    <n v="183.25"/>
    <n v="131573.5"/>
  </r>
  <r>
    <s v="HD42"/>
    <x v="374"/>
    <s v="QUARTZ 3000 SJ 20W50     208L   TOT   SG"/>
    <n v="1"/>
    <s v="ST"/>
    <n v="546.55999999999995"/>
    <s v="USD"/>
    <n v="546.55999999999995"/>
    <s v="ZPF1"/>
    <n v="183.46"/>
    <n v="183.46"/>
  </r>
  <r>
    <s v="HD42"/>
    <x v="60"/>
    <s v="QUARTZ 5000 SN 20W50     208L   TOT   SG"/>
    <n v="25"/>
    <s v="ST"/>
    <n v="7294.96"/>
    <s v="USD"/>
    <n v="291.8"/>
    <s v="ZPF1"/>
    <n v="183.46"/>
    <n v="4586.5"/>
  </r>
  <r>
    <s v="HD42"/>
    <x v="375"/>
    <s v="RUBIA FLEET HD 500 20W50 208L   TOT   SG"/>
    <n v="18"/>
    <s v="ST"/>
    <n v="4892.34"/>
    <s v="USD"/>
    <n v="271.8"/>
    <s v="ZPF1"/>
    <n v="183.66"/>
    <n v="3305.88"/>
  </r>
  <r>
    <s v="HD42"/>
    <x v="376"/>
    <s v="QUARTZ 7000 SN 10W40     208L   TOT   SG"/>
    <n v="190"/>
    <s v="ST"/>
    <n v="51631.4"/>
    <s v="USD"/>
    <n v="271.74"/>
    <s v="ZPF1"/>
    <n v="180.13"/>
    <n v="34224.699999999997"/>
  </r>
  <r>
    <s v="HD42"/>
    <x v="377"/>
    <s v="QUARTZ 5000 SN 15W50     208L   TOT   SG"/>
    <n v="4"/>
    <s v="ST"/>
    <n v="1265.17"/>
    <s v="USD"/>
    <n v="316.29000000000002"/>
    <s v="ZPF1"/>
    <n v="181.58"/>
    <n v="726.32"/>
  </r>
  <r>
    <s v="HD42"/>
    <x v="378"/>
    <s v="FLUIDMATIC MV            208L   TOT   SG"/>
    <n v="34"/>
    <s v="ST"/>
    <n v="16088.52"/>
    <s v="USD"/>
    <n v="473.19"/>
    <s v="ZPF1"/>
    <n v="175.76"/>
    <n v="5975.84"/>
  </r>
  <r>
    <s v="HD42"/>
    <x v="379"/>
    <s v="FLUIDMATIC CVT MV        208L   TOT   SG"/>
    <n v="20"/>
    <s v="ST"/>
    <n v="10222.4"/>
    <s v="USD"/>
    <n v="511.12"/>
    <s v="ZPF1"/>
    <n v="177.01"/>
    <n v="3540.2"/>
  </r>
  <r>
    <s v="HD42"/>
    <x v="380"/>
    <s v="ELFMATIC CVT MV          208L   ELF   SG"/>
    <n v="1"/>
    <s v="ST"/>
    <n v="515.44000000000005"/>
    <s v="USD"/>
    <n v="515.44000000000005"/>
    <s v="ZPF1"/>
    <n v="177.01"/>
    <n v="177.01"/>
  </r>
  <r>
    <s v="HD42"/>
    <x v="381"/>
    <s v="E7 ENGINE OIL 15W40      208L   SCA   SG"/>
    <n v="15"/>
    <s v="ST"/>
    <n v="4253.1400000000003"/>
    <s v="USD"/>
    <n v="283.54000000000002"/>
    <s v="ZPF1"/>
    <n v="182.208"/>
    <n v="2733.12"/>
  </r>
  <r>
    <s v="HD42"/>
    <x v="288"/>
    <s v="PNEUMA 320               208L   TOT   SG"/>
    <n v="19"/>
    <s v="ST"/>
    <n v="6523.96"/>
    <s v="USD"/>
    <n v="343.37"/>
    <s v="ZPF1"/>
    <n v="187.3"/>
    <n v="3558.7000000000003"/>
  </r>
  <r>
    <s v="HD42"/>
    <x v="382"/>
    <s v="AZOLLA ZS 100            1000L  TOT   SG"/>
    <n v="12"/>
    <s v="ST"/>
    <n v="15493.26"/>
    <s v="USD"/>
    <n v="1291.1099999999999"/>
    <s v="ZPF1"/>
    <n v="879"/>
    <n v="10548"/>
  </r>
  <r>
    <s v="HD42"/>
    <x v="383"/>
    <s v="NATERIA MJ 40            208L   TOT   SG"/>
    <n v="49"/>
    <s v="ST"/>
    <n v="20395.11"/>
    <s v="USD"/>
    <n v="416.23"/>
    <s v="ZPF1"/>
    <n v="186.12"/>
    <n v="9119.880000000001"/>
  </r>
  <r>
    <s v="HD42"/>
    <x v="384"/>
    <s v="LDF3 ENGINE OIL 10W40    208L   SCA   SG"/>
    <n v="122"/>
    <s v="ST"/>
    <n v="47754.89"/>
    <s v="USD"/>
    <n v="391.43"/>
    <s v="ZPF1"/>
    <n v="180.17"/>
    <n v="21980.739999999998"/>
  </r>
  <r>
    <s v="HD42"/>
    <x v="385"/>
    <s v="EVOL. 700 FT 10W40       208L   ELF  2SG"/>
    <n v="6"/>
    <s v="ST"/>
    <n v="1696.38"/>
    <s v="USD"/>
    <n v="282.73"/>
    <s v="ZPF1"/>
    <n v="180.09"/>
    <n v="1080.54"/>
  </r>
  <r>
    <s v="HD42"/>
    <x v="386"/>
    <s v="EVOL. 500 FT 15W40       208L   ELF  2SG"/>
    <n v="28"/>
    <s v="ST"/>
    <n v="7767.64"/>
    <s v="USD"/>
    <n v="277.42"/>
    <s v="ZPF1"/>
    <n v="181.66"/>
    <n v="5086.4799999999996"/>
  </r>
  <r>
    <s v="HD42"/>
    <x v="387"/>
    <s v="EVOL. 700 FT 15W50       208L   ELF  2SG"/>
    <n v="32"/>
    <s v="ST"/>
    <n v="10273.209999999999"/>
    <s v="USD"/>
    <n v="321.04000000000002"/>
    <s v="ZPF1"/>
    <n v="180.96"/>
    <n v="5790.72"/>
  </r>
  <r>
    <s v="HD42"/>
    <x v="388"/>
    <s v="EVOL. 500 FT 20W50       208L   ELF  2SG"/>
    <n v="148"/>
    <s v="ST"/>
    <n v="41798.51"/>
    <s v="USD"/>
    <n v="282.42"/>
    <s v="ZPF1"/>
    <n v="182.3"/>
    <n v="26980.400000000001"/>
  </r>
  <r>
    <s v="HD42"/>
    <x v="290"/>
    <s v="EQUIVIS ZS 46            1000L  TOT   SG"/>
    <n v="57"/>
    <s v="ST"/>
    <n v="67651.320000000007"/>
    <s v="USD"/>
    <n v="1186.8699999999999"/>
    <s v="ZPF1"/>
    <n v="859"/>
    <n v="48963"/>
  </r>
  <r>
    <s v="HD42"/>
    <x v="291"/>
    <s v="CARTER EP 320            1000L  TOT   SG"/>
    <n v="6"/>
    <s v="ST"/>
    <n v="8796"/>
    <s v="USD"/>
    <n v="1466"/>
    <s v="ZPF1"/>
    <n v="902"/>
    <n v="5412"/>
  </r>
  <r>
    <s v="HD42"/>
    <x v="389"/>
    <s v="DYNATRANS DA 85W90       1000L  TOT   SG"/>
    <n v="2"/>
    <s v="ST"/>
    <n v="5427.26"/>
    <s v="USD"/>
    <n v="2713.63"/>
    <s v="ZPF1"/>
    <n v="906"/>
    <n v="1812"/>
  </r>
  <r>
    <s v="HD42"/>
    <x v="390"/>
    <s v="VALONA MS 5030 CL        208L   TOT   SG"/>
    <n v="24"/>
    <s v="ST"/>
    <n v="7439.18"/>
    <s v="USD"/>
    <n v="309.97000000000003"/>
    <s v="ZPF1"/>
    <n v="184.08"/>
    <n v="4417.92"/>
  </r>
  <r>
    <s v="HD42"/>
    <x v="391"/>
    <s v="VALONA MS 5020 HC        208L   TOT   SG"/>
    <n v="28"/>
    <s v="ST"/>
    <n v="10405.9"/>
    <s v="USD"/>
    <n v="371.64"/>
    <s v="ZPF1"/>
    <n v="175.36"/>
    <n v="4910.08"/>
  </r>
  <r>
    <s v="HD42"/>
    <x v="392"/>
    <s v="TRANSTEC 5 80W90         18LP   TOT   SG"/>
    <n v="475"/>
    <s v="ST"/>
    <n v="13223.89"/>
    <s v="USD"/>
    <n v="27.84"/>
    <s v="ZPF1"/>
    <n v="15.68"/>
    <n v="7448"/>
  </r>
  <r>
    <s v="HD42"/>
    <x v="393"/>
    <s v="TRANSTEC 5 80W90         20LJ   TOT   SG"/>
    <n v="402"/>
    <s v="ST"/>
    <n v="12922.41"/>
    <s v="USD"/>
    <n v="32.15"/>
    <s v="ZPF1"/>
    <n v="17.420000000000002"/>
    <n v="7002.8400000000011"/>
  </r>
  <r>
    <s v="HD42"/>
    <x v="293"/>
    <s v="TRANSTEC 5 80W90         1000L  TOT   SG"/>
    <n v="9"/>
    <s v="ST"/>
    <n v="13090.73"/>
    <s v="USD"/>
    <n v="1454.53"/>
    <s v="ZPF1"/>
    <n v="888.9"/>
    <n v="8000.0999999999995"/>
  </r>
  <r>
    <s v="HD42"/>
    <x v="294"/>
    <s v="TRANSTEC 5 80W90         208L   TOT   SG"/>
    <n v="177"/>
    <s v="ST"/>
    <n v="50518.71"/>
    <s v="USD"/>
    <n v="285.42"/>
    <s v="ZPF1"/>
    <n v="185.12"/>
    <n v="32766.240000000002"/>
  </r>
  <r>
    <s v="HD42"/>
    <x v="394"/>
    <s v="TRANSTEC 5 85W140        18LP   TOT   SG"/>
    <n v="838"/>
    <s v="ST"/>
    <n v="23999.14"/>
    <s v="USD"/>
    <n v="28.64"/>
    <s v="ZPF1"/>
    <n v="16.059999999999999"/>
    <n v="13458.279999999999"/>
  </r>
  <r>
    <s v="HD42"/>
    <x v="395"/>
    <s v="TRANSTEC 5 85W140        20LJ   TOT   SG"/>
    <n v="708"/>
    <s v="ST"/>
    <n v="24649.68"/>
    <s v="USD"/>
    <n v="34.82"/>
    <s v="ZPF1"/>
    <n v="17.84"/>
    <n v="12630.72"/>
  </r>
  <r>
    <s v="HD42"/>
    <x v="295"/>
    <s v="TRANSTEC 5 85W140        1000L  TOT   SG"/>
    <n v="29"/>
    <s v="ST"/>
    <n v="43891.24"/>
    <s v="USD"/>
    <n v="1513.49"/>
    <s v="ZPF1"/>
    <n v="892"/>
    <n v="25868"/>
  </r>
  <r>
    <s v="HD42"/>
    <x v="396"/>
    <s v="TRANSTEC 5 85W140        208L   TOT   SG"/>
    <n v="312"/>
    <s v="ST"/>
    <n v="95147.79"/>
    <s v="USD"/>
    <n v="304.95999999999998"/>
    <s v="ZPF1"/>
    <n v="188.24"/>
    <n v="58730.880000000005"/>
  </r>
  <r>
    <s v="HD42"/>
    <x v="397"/>
    <s v="TRANSTEC 4 85W90         18LP   TOT   SG"/>
    <n v="292"/>
    <s v="ST"/>
    <n v="8034.21"/>
    <s v="USD"/>
    <n v="27.51"/>
    <s v="ZPF1"/>
    <n v="16.05"/>
    <n v="4686.6000000000004"/>
  </r>
  <r>
    <s v="HD42"/>
    <x v="398"/>
    <s v="TRANSTEC 4 85W90         208L   TOT   SG"/>
    <n v="81"/>
    <s v="ST"/>
    <n v="22745.58"/>
    <s v="USD"/>
    <n v="280.81"/>
    <s v="ZPF1"/>
    <n v="186.16"/>
    <n v="15078.96"/>
  </r>
  <r>
    <s v="HD42"/>
    <x v="399"/>
    <s v="TRANSTEC 4 85W140        18LP   TOT   SG"/>
    <n v="63"/>
    <s v="ST"/>
    <n v="1804.68"/>
    <s v="USD"/>
    <n v="28.65"/>
    <s v="ZPF1"/>
    <n v="16.14"/>
    <n v="1016.82"/>
  </r>
  <r>
    <s v="HD42"/>
    <x v="400"/>
    <s v="TRANSTEC 4 85W140        208L   TOT   SG"/>
    <n v="15"/>
    <s v="ST"/>
    <n v="4559.79"/>
    <s v="USD"/>
    <n v="303.99"/>
    <s v="ZPF1"/>
    <n v="187.82"/>
    <n v="2817.2999999999997"/>
  </r>
  <r>
    <s v="HD42"/>
    <x v="401"/>
    <s v="RUBIA FLEET HD200 SAE10W 208L   TOT   SG"/>
    <n v="145"/>
    <s v="ST"/>
    <n v="39722.33"/>
    <s v="USD"/>
    <n v="273.95"/>
    <s v="ZPF1"/>
    <n v="179.5"/>
    <n v="26027.5"/>
  </r>
  <r>
    <s v="HD42"/>
    <x v="402"/>
    <s v="RUBIA FLEET HD200 SAE 30 208L   TOT   SG"/>
    <n v="5"/>
    <s v="ST"/>
    <n v="1549.34"/>
    <s v="USD"/>
    <n v="309.87"/>
    <s v="ZPF1"/>
    <n v="183.48"/>
    <n v="917.4"/>
  </r>
  <r>
    <s v="HD42"/>
    <x v="65"/>
    <s v="RUBIA FLEET HD200 SAE 40 208L   TOT   SG"/>
    <n v="94"/>
    <s v="ST"/>
    <n v="26143.3"/>
    <s v="USD"/>
    <n v="278.12"/>
    <s v="ZPF1"/>
    <n v="184.14"/>
    <n v="17309.16"/>
  </r>
  <r>
    <s v="HD42"/>
    <x v="403"/>
    <s v="RUBIA FLEET HD200 SAE 40 18LP   TOT   SG"/>
    <n v="74"/>
    <s v="ST"/>
    <n v="2078.67"/>
    <s v="USD"/>
    <n v="28.09"/>
    <s v="ZPF1"/>
    <n v="15.94"/>
    <n v="1179.56"/>
  </r>
  <r>
    <s v="HD42"/>
    <x v="404"/>
    <s v="MARTOL EV 10 CF          208L   TOT   SG"/>
    <n v="88"/>
    <s v="ST"/>
    <n v="28868.46"/>
    <s v="USD"/>
    <n v="328.05"/>
    <s v="ZPF1"/>
    <n v="159.35"/>
    <n v="14022.8"/>
  </r>
  <r>
    <s v="HD42"/>
    <x v="297"/>
    <s v="RUBIA WORKS 1000 15W40   1000L  TOT   SG"/>
    <n v="74"/>
    <s v="ST"/>
    <n v="101781.25"/>
    <s v="USD"/>
    <n v="1375.42"/>
    <s v="ZPF1"/>
    <n v="881"/>
    <n v="6519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">
  <r>
    <x v="0"/>
    <n v="500026"/>
    <s v="EXXON___APE_CORE150_150N BULK       1"/>
    <n v="44127.89"/>
    <s v="KG"/>
    <n v="41257.18"/>
    <s v="USD"/>
    <n v="0.93"/>
    <s v="ZRM1"/>
    <x v="0"/>
  </r>
  <r>
    <x v="0"/>
    <n v="500036"/>
    <s v="EXXON___APE_CORE600_600N BULK       1"/>
    <n v="816063"/>
    <s v="KG"/>
    <n v="834138.28"/>
    <s v="USD"/>
    <n v="1.02"/>
    <s v="ZRM1"/>
    <x v="0"/>
  </r>
  <r>
    <x v="0"/>
    <n v="500274"/>
    <s v="CHEVRON_PRV_NB3050       BULK       3 FI"/>
    <n v="44107.68"/>
    <s v="KG"/>
    <n v="58334.37"/>
    <s v="USD"/>
    <n v="1.32"/>
    <s v="ZRM1"/>
    <x v="1"/>
  </r>
  <r>
    <x v="0"/>
    <n v="500475"/>
    <s v="EXXON___APE_CORE2500_BSS BULK       1"/>
    <n v="600578.29"/>
    <s v="KG"/>
    <n v="685525.06"/>
    <s v="USD"/>
    <n v="1.1399999999999999"/>
    <s v="ZRM1"/>
    <x v="0"/>
  </r>
  <r>
    <x v="0"/>
    <n v="500601"/>
    <s v="EXXON___INT_EHC50_150N   BULK       2"/>
    <n v="3088499.95"/>
    <s v="KG"/>
    <n v="2702976.61"/>
    <s v="USD"/>
    <n v="0.88"/>
    <s v="ZRM1"/>
    <x v="0"/>
  </r>
  <r>
    <x v="0"/>
    <n v="500823"/>
    <s v="S-OIL___ONS_DURA_150BS   BULK       1 KR"/>
    <n v="262647"/>
    <s v="KG"/>
    <n v="292976.42"/>
    <s v="USD"/>
    <n v="1.1200000000000001"/>
    <s v="ZRM1"/>
    <x v="2"/>
  </r>
  <r>
    <x v="0"/>
    <n v="502011"/>
    <s v="EXXON___INT_EHC110_500N  BULK       2"/>
    <n v="7138113.2000000002"/>
    <s v="KG"/>
    <n v="6947878.9199999999"/>
    <s v="USD"/>
    <n v="0.97"/>
    <s v="ZRM1"/>
    <x v="0"/>
  </r>
  <r>
    <x v="0"/>
    <n v="502201"/>
    <s v="SK-LUB__INT_YUBASE-4     BULK       3"/>
    <n v="402928"/>
    <s v="KG"/>
    <n v="521926.09"/>
    <s v="USD"/>
    <n v="1.3"/>
    <s v="ZRM1"/>
    <x v="1"/>
  </r>
  <r>
    <x v="0"/>
    <n v="502202"/>
    <s v="SK-LUB__INT_YUBASE-6     BULK       3"/>
    <n v="583125.1"/>
    <s v="KG"/>
    <n v="822784.97"/>
    <s v="USD"/>
    <n v="1.41"/>
    <s v="ZRM1"/>
    <x v="1"/>
  </r>
  <r>
    <x v="0"/>
    <n v="502535"/>
    <s v="S-OIL___ONS_ARAMCOULTRA8 BULK       3 KR"/>
    <n v="503489"/>
    <s v="KG"/>
    <n v="504631.83"/>
    <s v="USD"/>
    <n v="1"/>
    <s v="ZRM1"/>
    <x v="1"/>
  </r>
  <r>
    <x v="0"/>
    <n v="502569"/>
    <s v="S-OIL___ONS_ARAMCOULTRA2 BULK       2 KR"/>
    <n v="594595"/>
    <s v="KG"/>
    <n v="556690.03"/>
    <s v="USD"/>
    <n v="0.94"/>
    <s v="ZRM1"/>
    <x v="1"/>
  </r>
  <r>
    <x v="0"/>
    <n v="502572"/>
    <s v="S-OIL___ONS_ARAMCOULTRA4 BULK       3 KR"/>
    <n v="913926.9"/>
    <s v="KG"/>
    <n v="1114458.0900000001"/>
    <s v="USD"/>
    <n v="1.22"/>
    <s v="ZRM1"/>
    <x v="1"/>
  </r>
  <r>
    <x v="0"/>
    <n v="502656"/>
    <s v="SK-LUB__DUM_YUBASE-4PLUS BULK       3 ID"/>
    <n v="92270.92"/>
    <s v="KG"/>
    <n v="159842.14000000001"/>
    <s v="USD"/>
    <n v="1.73"/>
    <s v="ZRM1"/>
    <x v="1"/>
  </r>
  <r>
    <x v="0"/>
    <n v="502680"/>
    <s v="S-OIL___ONS_PRIMA_500    BULK       2 KR"/>
    <n v="7995"/>
    <s v="KG"/>
    <n v="7930.4"/>
    <s v="USD"/>
    <n v="0.99"/>
    <s v="ZRM1"/>
    <x v="2"/>
  </r>
  <r>
    <x v="0"/>
    <n v="502738"/>
    <s v="SK-LUB__INT_YUBASE-3     PACKED     2"/>
    <n v="8242.5"/>
    <s v="KG"/>
    <n v="11666.34"/>
    <s v="USD"/>
    <n v="1.42"/>
    <s v="ZRM1"/>
    <x v="1"/>
  </r>
  <r>
    <x v="0"/>
    <n v="502988"/>
    <s v="S-OIL___ONS_ARAMCOULTRA3 BULK       2 KR"/>
    <n v="685899.8"/>
    <s v="KG"/>
    <n v="629154.19999999995"/>
    <s v="USD"/>
    <n v="0.92"/>
    <s v="ZRM1"/>
    <x v="0"/>
  </r>
  <r>
    <x v="0"/>
    <n v="503105"/>
    <s v="CALTEX__YEO_KIXX600_600N BULK       2 KR"/>
    <n v="3424185"/>
    <s v="KG"/>
    <n v="3546321.9"/>
    <s v="USD"/>
    <n v="1.04"/>
    <s v="ZRM1"/>
    <x v="2"/>
  </r>
  <r>
    <x v="0"/>
    <n v="503315"/>
    <s v="SK-LUB__DUM_YUBASE-6PLUS PACKED     3 ID"/>
    <n v="268.2"/>
    <s v="KG"/>
    <n v="509.61"/>
    <s v="USD"/>
    <n v="1.9"/>
    <s v="ZRM1"/>
    <x v="1"/>
  </r>
  <r>
    <x v="0"/>
    <n v="503406"/>
    <s v="CALTEX__YEO_KIXX150BS    BULK       2 KR"/>
    <n v="2241751"/>
    <s v="KG"/>
    <n v="2507622.02"/>
    <s v="USD"/>
    <n v="1.1200000000000001"/>
    <s v="ZRM1"/>
    <x v="2"/>
  </r>
  <r>
    <x v="0"/>
    <n v="503523"/>
    <s v="BAPCO___SIT_B-743        BULK       3 BH"/>
    <n v="2401479"/>
    <s v="KG"/>
    <n v="2761700.85"/>
    <s v="USD"/>
    <n v="1.1499999999999999"/>
    <s v="ZRM1"/>
    <x v="1"/>
  </r>
  <r>
    <x v="1"/>
    <n v="503314"/>
    <s v="SK-LUB__DUM_YUBASE-6PLUS BULK       3 ID"/>
    <n v="39060"/>
    <s v="KG"/>
    <n v="67974.17"/>
    <s v="USD"/>
    <n v="1.74"/>
    <s v="ZRM1"/>
    <x v="1"/>
  </r>
  <r>
    <x v="2"/>
    <n v="503327"/>
    <s v="SK-LUB__INT_YUBASE-6     PACKED     3 SG"/>
    <n v="4183.2"/>
    <s v="KG"/>
    <n v="6855.71"/>
    <s v="USD"/>
    <n v="1.64"/>
    <s v="ZRM1"/>
    <x v="1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  <r>
    <x v="3"/>
    <m/>
    <m/>
    <m/>
    <m/>
    <m/>
    <m/>
    <m/>
    <m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1">
  <r>
    <x v="0"/>
    <n v="552180"/>
    <s v="CONCENTRE TURB.PRESLIA   PACKED"/>
    <n v="1607.89"/>
    <s v="KG"/>
    <n v="10970.03"/>
    <s v="USD"/>
    <n v="6.82"/>
    <s v="ZL04"/>
    <n v="1"/>
    <n v="1607.89"/>
  </r>
  <r>
    <x v="0"/>
    <n v="552200"/>
    <s v="CONCENTRATE MISOLA AFH   PACKED"/>
    <n v="1213.78"/>
    <s v="KG"/>
    <n v="5968"/>
    <s v="USD"/>
    <n v="4.92"/>
    <s v="ZL04"/>
    <n v="1"/>
    <n v="1213.78"/>
  </r>
  <r>
    <x v="0"/>
    <n v="552230"/>
    <s v="CONCENTRATE LC00ASC      PACKED"/>
    <n v="977.01"/>
    <s v="KG"/>
    <n v="15656.61"/>
    <s v="USD"/>
    <n v="16.03"/>
    <s v="ZL04"/>
    <n v="1"/>
    <n v="977.01"/>
  </r>
  <r>
    <x v="0"/>
    <n v="552270"/>
    <s v="CONC.PRESLIA GT JT00CC   PACKED"/>
    <n v="1749.6"/>
    <s v="KG"/>
    <n v="13991.92"/>
    <s v="USD"/>
    <n v="8"/>
    <s v="ZL04"/>
    <n v="1"/>
    <n v="1749.6"/>
  </r>
  <r>
    <x v="0"/>
    <n v="552321"/>
    <s v="CONCENTRE DACNIS J31692  PACKED"/>
    <n v="4107.18"/>
    <s v="KG"/>
    <n v="23555.919999999998"/>
    <s v="USD"/>
    <n v="5.74"/>
    <s v="ZL04"/>
    <n v="1"/>
    <n v="4107.18"/>
  </r>
  <r>
    <x v="0"/>
    <n v="552672"/>
    <s v="CONC. PNEUMA J100016     PACKED"/>
    <n v="8043.94"/>
    <s v="KG"/>
    <n v="36414.89"/>
    <s v="USD"/>
    <n v="4.53"/>
    <s v="ZL04"/>
    <n v="1"/>
    <n v="8043.94"/>
  </r>
  <r>
    <x v="0"/>
    <n v="552788"/>
    <s v="COILPACK 2001 APZ        PACKIBC"/>
    <n v="2030"/>
    <s v="KG"/>
    <n v="7518.47"/>
    <s v="USD"/>
    <n v="3.7"/>
    <s v="ZL04"/>
    <n v="1"/>
    <n v="2030"/>
  </r>
  <r>
    <x v="0"/>
    <n v="552808"/>
    <s v="B032525                  MINBULK      SG"/>
    <n v="1841.8"/>
    <s v="KG"/>
    <n v="10963.29"/>
    <s v="USD"/>
    <n v="5.95"/>
    <s v="ZL04"/>
    <n v="1"/>
    <n v="1841.8"/>
  </r>
  <r>
    <x v="0"/>
    <n v="552809"/>
    <s v="L033838                  MINBULK      SG"/>
    <n v="3631.5"/>
    <s v="KG"/>
    <n v="14943.06"/>
    <s v="USD"/>
    <n v="4.1100000000000003"/>
    <s v="ZL04"/>
    <n v="1"/>
    <n v="3631.5"/>
  </r>
  <r>
    <x v="0"/>
    <n v="553120"/>
    <s v="SOLUTION MERE S 490      PACKED"/>
    <n v="1.4"/>
    <s v="KG"/>
    <n v="3.14"/>
    <s v="USD"/>
    <n v="2.2400000000000002"/>
    <s v="ZL04"/>
    <n v="1"/>
    <n v="1.4"/>
  </r>
  <r>
    <x v="0"/>
    <n v="553156"/>
    <s v="COILPACK KO 12           PACKED"/>
    <n v="6760.2330000000002"/>
    <s v="KG"/>
    <n v="40060.839999999997"/>
    <s v="USD"/>
    <n v="5.93"/>
    <s v="ZL04"/>
    <n v="1"/>
    <n v="6760.2330000000002"/>
  </r>
  <r>
    <x v="0"/>
    <n v="553184"/>
    <s v="COILPACK KO 11           PACKED"/>
    <n v="924.7"/>
    <s v="KG"/>
    <n v="6462.98"/>
    <s v="USD"/>
    <n v="6.99"/>
    <s v="ZL04"/>
    <n v="1"/>
    <n v="924.7"/>
  </r>
  <r>
    <x v="0"/>
    <n v="553229"/>
    <s v="COILPACK EM 03 V2        PACKIBC"/>
    <n v="7040.4"/>
    <s v="KG"/>
    <n v="39149.300000000003"/>
    <s v="USD"/>
    <n v="5.56"/>
    <s v="ZL04"/>
    <n v="1"/>
    <n v="7040.4"/>
  </r>
  <r>
    <x v="0"/>
    <n v="553295"/>
    <s v="SOLUTION MERE S 490      PACKC20      CN"/>
    <n v="5.5549999999999997"/>
    <s v="KG"/>
    <n v="55.5"/>
    <s v="USD"/>
    <n v="9.99"/>
    <s v="ZL04"/>
    <n v="1"/>
    <n v="5.5549999999999997"/>
  </r>
  <r>
    <x v="0"/>
    <n v="553332"/>
    <s v="X148282                  MINBULK      SG"/>
    <n v="4118.1000000000004"/>
    <s v="KG"/>
    <n v="10126.6"/>
    <s v="USD"/>
    <n v="2.46"/>
    <s v="ZL04"/>
    <n v="1"/>
    <n v="4118.1000000000004"/>
  </r>
  <r>
    <x v="0"/>
    <n v="600062"/>
    <s v="AMINE O                  PACKED"/>
    <n v="106.7"/>
    <s v="KG"/>
    <n v="1681.27"/>
    <s v="USD"/>
    <n v="15.76"/>
    <s v="ZL04"/>
    <n v="1"/>
    <n v="106.7"/>
  </r>
  <r>
    <x v="0"/>
    <n v="600063"/>
    <s v="ANTIMOUSSE PC 1244       PACKED"/>
    <n v="337.00299999999999"/>
    <s v="KG"/>
    <n v="6219.5"/>
    <s v="USD"/>
    <n v="18.46"/>
    <s v="ZL04"/>
    <n v="1"/>
    <n v="337.00299999999999"/>
  </r>
  <r>
    <x v="0"/>
    <n v="600175"/>
    <s v="IRGANOX L 57             PACKED"/>
    <n v="402.25"/>
    <s v="KG"/>
    <n v="2979.38"/>
    <s v="USD"/>
    <n v="7.41"/>
    <s v="ZL04"/>
    <n v="1"/>
    <n v="402.25"/>
  </r>
  <r>
    <x v="0"/>
    <n v="600179"/>
    <s v="IRGAMET 39               PACKED"/>
    <n v="55.12"/>
    <s v="KG"/>
    <n v="1069.5"/>
    <s v="USD"/>
    <n v="19.399999999999999"/>
    <s v="ZL04"/>
    <n v="1"/>
    <n v="55.12"/>
  </r>
  <r>
    <x v="0"/>
    <n v="600222"/>
    <s v="0B42626                  PACKED"/>
    <n v="172.4"/>
    <s v="KG"/>
    <n v="3309.89"/>
    <s v="USD"/>
    <n v="19.2"/>
    <s v="ZL04"/>
    <n v="1"/>
    <n v="172.4"/>
  </r>
  <r>
    <x v="0"/>
    <n v="600230"/>
    <s v="0D41717                  PACKED"/>
    <n v="2171.7449999999999"/>
    <s v="KG"/>
    <n v="9530.7099999999991"/>
    <s v="USD"/>
    <n v="4.3899999999999997"/>
    <s v="ZL04"/>
    <n v="1"/>
    <n v="2171.7449999999999"/>
  </r>
  <r>
    <x v="0"/>
    <n v="600246"/>
    <s v="0B50404                  PACKED"/>
    <n v="5921.7"/>
    <s v="KG"/>
    <n v="108751.36"/>
    <s v="USD"/>
    <n v="18.36"/>
    <s v="ZL04"/>
    <n v="1"/>
    <n v="5921.7"/>
  </r>
  <r>
    <x v="0"/>
    <n v="600280"/>
    <s v="X115252 PAO6             PACKED"/>
    <n v="7296.3"/>
    <s v="KG"/>
    <n v="28090.75"/>
    <s v="USD"/>
    <n v="3.85"/>
    <s v="ZL04"/>
    <n v="1"/>
    <n v="7296.3"/>
  </r>
  <r>
    <x v="0"/>
    <n v="600281"/>
    <s v="X115050 PAO8             PACKED"/>
    <n v="36.799999999999997"/>
    <s v="KG"/>
    <n v="142.18"/>
    <s v="USD"/>
    <n v="3.86"/>
    <s v="ZL04"/>
    <n v="1"/>
    <n v="36.799999999999997"/>
  </r>
  <r>
    <x v="0"/>
    <n v="600291"/>
    <s v="X115151 PAO4             PACKED"/>
    <n v="569.5"/>
    <s v="KG"/>
    <n v="2017.89"/>
    <s v="USD"/>
    <n v="3.54"/>
    <s v="ZL04"/>
    <n v="1"/>
    <n v="569.5"/>
  </r>
  <r>
    <x v="0"/>
    <n v="600311"/>
    <s v="0B18282                  PACKED"/>
    <n v="3020.1"/>
    <s v="KG"/>
    <n v="21730.6"/>
    <s v="USD"/>
    <n v="7.2"/>
    <s v="ZL04"/>
    <n v="1"/>
    <n v="3020.1"/>
  </r>
  <r>
    <x v="0"/>
    <n v="600352"/>
    <s v="L033838                  PACKED"/>
    <n v="2904.7"/>
    <s v="KG"/>
    <n v="11952.84"/>
    <s v="USD"/>
    <n v="4.1100000000000003"/>
    <s v="ZL04"/>
    <n v="1"/>
    <n v="2904.7"/>
  </r>
  <r>
    <x v="0"/>
    <n v="600412"/>
    <s v="L135757                  PACKED"/>
    <n v="2513.62"/>
    <s v="KG"/>
    <n v="12018.01"/>
    <s v="USD"/>
    <n v="4.78"/>
    <s v="ZL04"/>
    <n v="1"/>
    <n v="2513.62"/>
  </r>
  <r>
    <x v="0"/>
    <n v="600445"/>
    <s v="B003232                  PACKED"/>
    <n v="12854.7"/>
    <s v="KG"/>
    <n v="83893.98"/>
    <s v="USD"/>
    <n v="6.53"/>
    <s v="ZL04"/>
    <n v="1"/>
    <n v="12854.7"/>
  </r>
  <r>
    <x v="0"/>
    <n v="600476"/>
    <s v="B028686                  PACKED"/>
    <n v="10334.9"/>
    <s v="KG"/>
    <n v="114469.95"/>
    <s v="USD"/>
    <n v="11.08"/>
    <s v="ZL04"/>
    <n v="1"/>
    <n v="10334.9"/>
  </r>
  <r>
    <x v="0"/>
    <n v="600528"/>
    <s v="C046060 PAO40            PACKED"/>
    <n v="3193.1"/>
    <s v="KG"/>
    <n v="19393.740000000002"/>
    <s v="USD"/>
    <n v="6.07"/>
    <s v="ZL04"/>
    <n v="1"/>
    <n v="3193.1"/>
  </r>
  <r>
    <x v="0"/>
    <n v="600616"/>
    <s v="B103636                  PACKED"/>
    <n v="217.9"/>
    <s v="KG"/>
    <n v="1703.75"/>
    <s v="USD"/>
    <n v="7.82"/>
    <s v="ZL04"/>
    <n v="1"/>
    <n v="217.9"/>
  </r>
  <r>
    <x v="0"/>
    <n v="600675"/>
    <s v="PRIOLUBE 3970            PACKED"/>
    <n v="40.549999999999997"/>
    <s v="KG"/>
    <n v="461.24"/>
    <s v="USD"/>
    <n v="11.37"/>
    <s v="ZL04"/>
    <n v="1"/>
    <n v="40.549999999999997"/>
  </r>
  <r>
    <x v="0"/>
    <n v="600702"/>
    <s v="SARKOSYL O               PACKED"/>
    <n v="67.099999999999994"/>
    <s v="KG"/>
    <n v="1147.08"/>
    <s v="USD"/>
    <n v="17.100000000000001"/>
    <s v="ZL04"/>
    <n v="1"/>
    <n v="67.099999999999994"/>
  </r>
  <r>
    <x v="0"/>
    <n v="600727"/>
    <s v="TPS 32                   PACKED"/>
    <n v="248.3"/>
    <s v="KG"/>
    <n v="1879.69"/>
    <s v="USD"/>
    <n v="7.57"/>
    <s v="ZL04"/>
    <n v="1"/>
    <n v="248.3"/>
  </r>
  <r>
    <x v="0"/>
    <n v="600920"/>
    <s v="X115151 PAO4             BULK"/>
    <n v="33169.89"/>
    <s v="KG"/>
    <n v="85499.36"/>
    <s v="USD"/>
    <n v="2.58"/>
    <s v="ZL04"/>
    <n v="1"/>
    <n v="33169.89"/>
  </r>
  <r>
    <x v="0"/>
    <n v="600958"/>
    <s v="0L30606                  BULK"/>
    <n v="61883.81"/>
    <s v="KG"/>
    <n v="115348.31"/>
    <s v="USD"/>
    <n v="1.86"/>
    <s v="ZL04"/>
    <n v="1"/>
    <n v="61883.81"/>
  </r>
  <r>
    <x v="0"/>
    <n v="601021"/>
    <s v="B025959                  PACKED"/>
    <n v="535.20000000000005"/>
    <s v="KG"/>
    <n v="1996.85"/>
    <s v="USD"/>
    <n v="3.73"/>
    <s v="ZL04"/>
    <n v="1"/>
    <n v="535.20000000000005"/>
  </r>
  <r>
    <x v="0"/>
    <n v="601222"/>
    <s v="X135151 PAO100           PACKED"/>
    <n v="7706.1580000000004"/>
    <s v="KG"/>
    <n v="50614.04"/>
    <s v="USD"/>
    <n v="6.57"/>
    <s v="ZL04"/>
    <n v="1"/>
    <n v="7706.1580000000004"/>
  </r>
  <r>
    <x v="0"/>
    <n v="601620"/>
    <s v="B032525                  PACKED"/>
    <n v="10863.95"/>
    <s v="KG"/>
    <n v="64668.32"/>
    <s v="USD"/>
    <n v="5.95"/>
    <s v="ZL04"/>
    <n v="1"/>
    <n v="10863.95"/>
  </r>
  <r>
    <x v="0"/>
    <n v="601691"/>
    <s v="X034747                  PACKED"/>
    <n v="413.4"/>
    <s v="KG"/>
    <n v="1187.23"/>
    <s v="USD"/>
    <n v="2.87"/>
    <s v="ZL04"/>
    <n v="1"/>
    <n v="413.4"/>
  </r>
  <r>
    <x v="0"/>
    <n v="602098"/>
    <s v="B015151                  PACKED"/>
    <n v="369.3"/>
    <s v="KG"/>
    <n v="3203.6"/>
    <s v="USD"/>
    <n v="8.67"/>
    <s v="ZL04"/>
    <n v="1"/>
    <n v="369.3"/>
  </r>
  <r>
    <x v="0"/>
    <n v="602101"/>
    <s v="B049090                  PACKED"/>
    <n v="593.1"/>
    <s v="KG"/>
    <n v="24617.87"/>
    <s v="USD"/>
    <n v="41.51"/>
    <s v="ZL04"/>
    <n v="1"/>
    <n v="593.1"/>
  </r>
  <r>
    <x v="0"/>
    <n v="602233"/>
    <s v="0D79090                  PACKED"/>
    <n v="7508.58"/>
    <s v="KG"/>
    <n v="30909.22"/>
    <s v="USD"/>
    <n v="4.12"/>
    <s v="ZL04"/>
    <n v="1"/>
    <n v="7508.58"/>
  </r>
  <r>
    <x v="0"/>
    <n v="602248"/>
    <s v="IRGANOX L 135            PACKED"/>
    <n v="745.17"/>
    <s v="KG"/>
    <n v="5373.36"/>
    <s v="USD"/>
    <n v="7.21"/>
    <s v="ZL04"/>
    <n v="1"/>
    <n v="745.17"/>
  </r>
  <r>
    <x v="0"/>
    <n v="602355"/>
    <s v="0B96868                  PACKED"/>
    <n v="1346.3"/>
    <s v="KG"/>
    <n v="12631.78"/>
    <s v="USD"/>
    <n v="9.3800000000000008"/>
    <s v="ZL04"/>
    <n v="1"/>
    <n v="1346.3"/>
  </r>
  <r>
    <x v="0"/>
    <n v="602457"/>
    <s v="0D79090                  BULK"/>
    <n v="16274"/>
    <s v="KG"/>
    <n v="59788.53"/>
    <s v="USD"/>
    <n v="3.67"/>
    <s v="ZL04"/>
    <n v="1"/>
    <n v="16274"/>
  </r>
  <r>
    <x v="0"/>
    <n v="602987"/>
    <s v="BERYLANE 230             PACKED"/>
    <n v="3279.9"/>
    <s v="KG"/>
    <n v="5354.91"/>
    <s v="USD"/>
    <n v="1.63"/>
    <s v="ZL04"/>
    <n v="1"/>
    <n v="3279.9"/>
  </r>
  <r>
    <x v="0"/>
    <n v="603045"/>
    <s v="ISOPAR L                 PACKED"/>
    <n v="1526.4"/>
    <s v="KG"/>
    <n v="2677.14"/>
    <s v="USD"/>
    <n v="1.75"/>
    <s v="ZL04"/>
    <n v="1"/>
    <n v="1526.4"/>
  </r>
  <r>
    <x v="0"/>
    <n v="603080"/>
    <s v="B020707                  PACKED"/>
    <n v="5235.8999999999996"/>
    <s v="KG"/>
    <n v="10308.129999999999"/>
    <s v="USD"/>
    <n v="1.97"/>
    <s v="ZL04"/>
    <n v="1"/>
    <n v="5235.8999999999996"/>
  </r>
  <r>
    <x v="0"/>
    <n v="603157"/>
    <s v="B020707                  BULK"/>
    <n v="41524.9"/>
    <s v="KG"/>
    <n v="71752.19"/>
    <s v="USD"/>
    <n v="1.73"/>
    <s v="ZL04"/>
    <n v="1"/>
    <n v="41524.9"/>
  </r>
  <r>
    <x v="0"/>
    <n v="603159"/>
    <s v="D127272                  PACKED"/>
    <n v="146.4"/>
    <s v="KG"/>
    <n v="1132.69"/>
    <s v="USD"/>
    <n v="7.74"/>
    <s v="ZL04"/>
    <n v="1"/>
    <n v="146.4"/>
  </r>
  <r>
    <x v="0"/>
    <n v="603340"/>
    <s v="D101414                  PACKED"/>
    <n v="3920.3"/>
    <s v="KG"/>
    <n v="28961.41"/>
    <s v="USD"/>
    <n v="7.39"/>
    <s v="ZL04"/>
    <n v="1"/>
    <n v="3920.3"/>
  </r>
  <r>
    <x v="0"/>
    <n v="603405"/>
    <s v="EMBREAK 2W6975           PACKED"/>
    <n v="199.392"/>
    <s v="KG"/>
    <n v="4360.8900000000003"/>
    <s v="USD"/>
    <n v="21.87"/>
    <s v="ZL04"/>
    <n v="1"/>
    <n v="199.392"/>
  </r>
  <r>
    <x v="0"/>
    <n v="603722"/>
    <s v="C104040                  PACKED"/>
    <n v="4905.37"/>
    <s v="KG"/>
    <n v="54438.5"/>
    <s v="USD"/>
    <n v="11.1"/>
    <s v="ZL04"/>
    <n v="1"/>
    <n v="4905.37"/>
  </r>
  <r>
    <x v="0"/>
    <n v="605371"/>
    <s v="C046060 PAO40            BULK"/>
    <n v="25836.63"/>
    <s v="KG"/>
    <n v="112505.32"/>
    <s v="USD"/>
    <n v="4.3499999999999996"/>
    <s v="ZL04"/>
    <n v="1"/>
    <n v="25836.63"/>
  </r>
  <r>
    <x v="0"/>
    <n v="606228"/>
    <s v="PIB MW 1300              PACKED     G"/>
    <n v="6794.34"/>
    <s v="KG"/>
    <n v="14885.77"/>
    <s v="USD"/>
    <n v="2.19"/>
    <s v="ZL04"/>
    <n v="1"/>
    <n v="6794.34"/>
  </r>
  <r>
    <x v="0"/>
    <n v="606790"/>
    <s v="B120505                  PACKED"/>
    <n v="1561.8"/>
    <s v="KG"/>
    <n v="27107.73"/>
    <s v="USD"/>
    <n v="17.36"/>
    <s v="ZL04"/>
    <n v="1"/>
    <n v="1561.8"/>
  </r>
  <r>
    <x v="0"/>
    <n v="606880"/>
    <s v="CALCINATE OR             PACKED"/>
    <n v="219.6"/>
    <s v="KG"/>
    <n v="1726.66"/>
    <s v="USD"/>
    <n v="7.86"/>
    <s v="ZL04"/>
    <n v="1"/>
    <n v="219.6"/>
  </r>
  <r>
    <x v="0"/>
    <n v="608521"/>
    <s v="A106969                  PACKED"/>
    <n v="2035"/>
    <s v="KG"/>
    <n v="10542.16"/>
    <s v="USD"/>
    <n v="5.18"/>
    <s v="ZL04"/>
    <n v="1"/>
    <n v="2035"/>
  </r>
  <r>
    <x v="0"/>
    <n v="608991"/>
    <s v="D101616                  PACKED"/>
    <n v="247.2"/>
    <s v="KG"/>
    <n v="1730.85"/>
    <s v="USD"/>
    <n v="7"/>
    <s v="ZL04"/>
    <n v="1"/>
    <n v="247.2"/>
  </r>
  <r>
    <x v="0"/>
    <n v="609101"/>
    <s v="B102323                  PACKED"/>
    <n v="203.7"/>
    <s v="KG"/>
    <n v="2162.34"/>
    <s v="USD"/>
    <n v="10.62"/>
    <s v="ZL04"/>
    <n v="1"/>
    <n v="203.7"/>
  </r>
  <r>
    <x v="0"/>
    <n v="609374"/>
    <s v="B112121                  PACKED"/>
    <n v="16.399999999999999"/>
    <s v="KG"/>
    <n v="99.75"/>
    <s v="USD"/>
    <n v="6.08"/>
    <s v="ZL04"/>
    <n v="1"/>
    <n v="16.399999999999999"/>
  </r>
  <r>
    <x v="0"/>
    <n v="609771"/>
    <s v="X104949                  PACKED"/>
    <n v="4518.3649999999998"/>
    <s v="KG"/>
    <n v="17632.330000000002"/>
    <s v="USD"/>
    <n v="3.9"/>
    <s v="ZL04"/>
    <n v="1"/>
    <n v="4518.3649999999998"/>
  </r>
  <r>
    <x v="0"/>
    <n v="610284"/>
    <s v="IRGALUBE 349             PACKC50"/>
    <n v="57"/>
    <s v="KG"/>
    <n v="1574.26"/>
    <s v="USD"/>
    <n v="27.62"/>
    <s v="ZL04"/>
    <n v="1"/>
    <n v="57"/>
  </r>
  <r>
    <x v="0"/>
    <n v="610646"/>
    <s v="MAR489S                  BULK"/>
    <n v="30133"/>
    <s v="KG"/>
    <n v="275194.33"/>
    <s v="USD"/>
    <n v="9.1300000000000008"/>
    <s v="ZL04"/>
    <n v="1"/>
    <n v="30133"/>
  </r>
  <r>
    <x v="0"/>
    <n v="610656"/>
    <s v="0B20909                  PACKED"/>
    <n v="5558.7"/>
    <s v="KG"/>
    <n v="52677.1"/>
    <s v="USD"/>
    <n v="9.48"/>
    <s v="ZL04"/>
    <n v="1"/>
    <n v="5558.7"/>
  </r>
  <r>
    <x v="0"/>
    <n v="610698"/>
    <s v="L104242                  PACKED"/>
    <n v="7839.75"/>
    <s v="KG"/>
    <n v="43768.7"/>
    <s v="USD"/>
    <n v="5.58"/>
    <s v="ZL04"/>
    <n v="1"/>
    <n v="7839.75"/>
  </r>
  <r>
    <x v="0"/>
    <n v="610712"/>
    <s v="C111616                  PACKED"/>
    <n v="284.8"/>
    <s v="KG"/>
    <n v="1898.99"/>
    <s v="USD"/>
    <n v="6.67"/>
    <s v="ZL04"/>
    <n v="1"/>
    <n v="284.8"/>
  </r>
  <r>
    <x v="0"/>
    <n v="610726"/>
    <s v="X107070                  PACKED"/>
    <n v="17594.900000000001"/>
    <s v="KG"/>
    <n v="131139.16"/>
    <s v="USD"/>
    <n v="7.45"/>
    <s v="ZL04"/>
    <n v="1"/>
    <n v="17594.900000000001"/>
  </r>
  <r>
    <x v="0"/>
    <n v="610851"/>
    <s v="D114646                  PACKED"/>
    <n v="2.6"/>
    <s v="KG"/>
    <n v="18.54"/>
    <s v="USD"/>
    <n v="7.13"/>
    <s v="ZL04"/>
    <n v="1"/>
    <n v="2.6"/>
  </r>
  <r>
    <x v="0"/>
    <n v="610875"/>
    <s v="L104444                  PACKED"/>
    <n v="1394.4749999999999"/>
    <s v="KG"/>
    <n v="8565.2000000000007"/>
    <s v="USD"/>
    <n v="6.14"/>
    <s v="ZL04"/>
    <n v="1"/>
    <n v="1394.4749999999999"/>
  </r>
  <r>
    <x v="0"/>
    <n v="610971"/>
    <s v="B128383                  BULK"/>
    <n v="38697.839999999997"/>
    <s v="KG"/>
    <n v="139863.29999999999"/>
    <s v="USD"/>
    <n v="3.61"/>
    <s v="ZL04"/>
    <n v="1"/>
    <n v="38697.839999999997"/>
  </r>
  <r>
    <x v="0"/>
    <n v="611002"/>
    <s v="D115353                  PACKED"/>
    <n v="423.2"/>
    <s v="KG"/>
    <n v="2354.9299999999998"/>
    <s v="USD"/>
    <n v="5.56"/>
    <s v="ZL04"/>
    <n v="1"/>
    <n v="423.2"/>
  </r>
  <r>
    <x v="0"/>
    <n v="611071"/>
    <s v="D115454                  PACKED"/>
    <n v="2133.1999999999998"/>
    <s v="KG"/>
    <n v="7032.94"/>
    <s v="USD"/>
    <n v="3.3"/>
    <s v="ZL04"/>
    <n v="1"/>
    <n v="2133.1999999999998"/>
  </r>
  <r>
    <x v="0"/>
    <n v="611075"/>
    <s v="X025252                  PACKED"/>
    <n v="567"/>
    <s v="KG"/>
    <n v="1790.78"/>
    <s v="USD"/>
    <n v="3.16"/>
    <s v="ZL04"/>
    <n v="1"/>
    <n v="567"/>
  </r>
  <r>
    <x v="0"/>
    <n v="611169"/>
    <s v="CHLORINATED PARAFF.52    PACKED"/>
    <n v="200.3"/>
    <s v="KG"/>
    <n v="476.72"/>
    <s v="USD"/>
    <n v="2.38"/>
    <s v="ZL04"/>
    <n v="1"/>
    <n v="200.3"/>
  </r>
  <r>
    <x v="0"/>
    <n v="611413"/>
    <s v="STRAWBERRY P56V538       PACKED"/>
    <n v="698.65"/>
    <s v="KG"/>
    <n v="15685.53"/>
    <s v="USD"/>
    <n v="22.45"/>
    <s v="ZL04"/>
    <n v="1"/>
    <n v="698.65"/>
  </r>
  <r>
    <x v="0"/>
    <n v="611435"/>
    <s v="D117373                  PACKED"/>
    <n v="131.9"/>
    <s v="KG"/>
    <n v="676.91"/>
    <s v="USD"/>
    <n v="5.13"/>
    <s v="ZL04"/>
    <n v="1"/>
    <n v="131.9"/>
  </r>
  <r>
    <x v="0"/>
    <n v="611760"/>
    <s v="D119090                  PACKED"/>
    <n v="5137.7"/>
    <s v="KG"/>
    <n v="34175.919999999998"/>
    <s v="USD"/>
    <n v="6.65"/>
    <s v="ZL04"/>
    <n v="1"/>
    <n v="5137.7"/>
  </r>
  <r>
    <x v="0"/>
    <n v="611941"/>
    <s v="A114747                  BULK"/>
    <n v="21909"/>
    <s v="KG"/>
    <n v="76046.14"/>
    <s v="USD"/>
    <n v="3.47"/>
    <s v="ZL04"/>
    <n v="1"/>
    <n v="21909"/>
  </r>
  <r>
    <x v="0"/>
    <n v="612027"/>
    <s v="D113434                  PACKED"/>
    <n v="5551.25"/>
    <s v="KG"/>
    <n v="26049.55"/>
    <s v="USD"/>
    <n v="4.6900000000000004"/>
    <s v="ZL04"/>
    <n v="1"/>
    <n v="5551.25"/>
  </r>
  <r>
    <x v="0"/>
    <n v="612119"/>
    <s v="X124141                  PACKED"/>
    <n v="1338.1"/>
    <s v="KG"/>
    <n v="23796.53"/>
    <s v="USD"/>
    <n v="17.78"/>
    <s v="ZL04"/>
    <n v="1"/>
    <n v="1338.1"/>
  </r>
  <r>
    <x v="0"/>
    <n v="612134"/>
    <s v="B133333                  PACKED"/>
    <n v="1031.0999999999999"/>
    <s v="KG"/>
    <n v="7243.19"/>
    <s v="USD"/>
    <n v="7.02"/>
    <s v="ZL04"/>
    <n v="1"/>
    <n v="1031.0999999999999"/>
  </r>
  <r>
    <x v="0"/>
    <n v="612194"/>
    <s v="UNISOL LIQ.BLUE AHF      PACKC19"/>
    <n v="16.45"/>
    <s v="KG"/>
    <n v="461.44"/>
    <s v="USD"/>
    <n v="28.05"/>
    <s v="ZL04"/>
    <n v="1"/>
    <n v="16.45"/>
  </r>
  <r>
    <x v="0"/>
    <n v="612202"/>
    <s v="D120707                  PACKED"/>
    <n v="6548.9"/>
    <s v="KG"/>
    <n v="50735.68"/>
    <s v="USD"/>
    <n v="7.75"/>
    <s v="ZL04"/>
    <n v="1"/>
    <n v="6548.9"/>
  </r>
  <r>
    <x v="0"/>
    <n v="612240"/>
    <s v="C118484                  PACKED"/>
    <n v="9475.7000000000007"/>
    <s v="KG"/>
    <n v="56643.76"/>
    <s v="USD"/>
    <n v="5.98"/>
    <s v="ZL04"/>
    <n v="1"/>
    <n v="9475.7000000000007"/>
  </r>
  <r>
    <x v="0"/>
    <n v="612257"/>
    <s v="L104848                  BULK"/>
    <n v="19376"/>
    <s v="KG"/>
    <n v="155061.70000000001"/>
    <s v="USD"/>
    <n v="8"/>
    <s v="ZL04"/>
    <n v="1"/>
    <n v="19376"/>
  </r>
  <r>
    <x v="0"/>
    <n v="612259"/>
    <s v="ADDITIN RC 3680          PACKED"/>
    <n v="268.33"/>
    <s v="KG"/>
    <n v="4448.37"/>
    <s v="USD"/>
    <n v="16.579999999999998"/>
    <s v="ZL04"/>
    <n v="1"/>
    <n v="268.33"/>
  </r>
  <r>
    <x v="0"/>
    <n v="612626"/>
    <s v="C120000                  PACKED"/>
    <n v="7515.1"/>
    <s v="KG"/>
    <n v="62568.34"/>
    <s v="USD"/>
    <n v="8.33"/>
    <s v="ZL04"/>
    <n v="1"/>
    <n v="7515.1"/>
  </r>
  <r>
    <x v="0"/>
    <n v="612647"/>
    <s v="UNISOL LIQUID RED BHF    PACKC19"/>
    <n v="173.1"/>
    <s v="KG"/>
    <n v="3376.06"/>
    <s v="USD"/>
    <n v="19.5"/>
    <s v="ZL04"/>
    <n v="1"/>
    <n v="173.1"/>
  </r>
  <r>
    <x v="0"/>
    <n v="612664"/>
    <s v="D122727                  PACKED"/>
    <n v="125.5"/>
    <s v="KG"/>
    <n v="691.02"/>
    <s v="USD"/>
    <n v="5.51"/>
    <s v="ZL04"/>
    <n v="1"/>
    <n v="125.5"/>
  </r>
  <r>
    <x v="0"/>
    <n v="612673"/>
    <s v="C120101                  PACKED"/>
    <n v="93.8"/>
    <s v="KG"/>
    <n v="819.22"/>
    <s v="USD"/>
    <n v="8.73"/>
    <s v="ZL04"/>
    <n v="1"/>
    <n v="93.8"/>
  </r>
  <r>
    <x v="0"/>
    <n v="612674"/>
    <s v="C120202                  PACKED"/>
    <n v="1891.6"/>
    <s v="KG"/>
    <n v="13533.4"/>
    <s v="USD"/>
    <n v="7.15"/>
    <s v="ZL04"/>
    <n v="1"/>
    <n v="1891.6"/>
  </r>
  <r>
    <x v="0"/>
    <n v="612900"/>
    <s v="D122929                  PACKED"/>
    <n v="9155.2999999999993"/>
    <s v="KG"/>
    <n v="81318.59"/>
    <s v="USD"/>
    <n v="8.8800000000000008"/>
    <s v="ZL04"/>
    <n v="1"/>
    <n v="9155.2999999999993"/>
  </r>
  <r>
    <x v="0"/>
    <n v="613012"/>
    <s v="L107777                  PACKED"/>
    <n v="3245.6"/>
    <s v="KG"/>
    <n v="16992.830000000002"/>
    <s v="USD"/>
    <n v="5.24"/>
    <s v="ZL04"/>
    <n v="1"/>
    <n v="3245.6"/>
  </r>
  <r>
    <x v="0"/>
    <n v="613015"/>
    <s v="A119898                  BULK"/>
    <n v="56384.95"/>
    <s v="KG"/>
    <n v="198136.8"/>
    <s v="USD"/>
    <n v="3.51"/>
    <s v="ZL04"/>
    <n v="1"/>
    <n v="56384.95"/>
  </r>
  <r>
    <x v="0"/>
    <n v="613022"/>
    <s v="L107878                  PACKED"/>
    <n v="6524.2"/>
    <s v="KG"/>
    <n v="29878.35"/>
    <s v="USD"/>
    <n v="4.58"/>
    <s v="ZL04"/>
    <n v="1"/>
    <n v="6524.2"/>
  </r>
  <r>
    <x v="0"/>
    <n v="613330"/>
    <s v="A122323                  PACKED"/>
    <n v="11567.6"/>
    <s v="KG"/>
    <n v="41192.86"/>
    <s v="USD"/>
    <n v="3.56"/>
    <s v="ZL04"/>
    <n v="1"/>
    <n v="11567.6"/>
  </r>
  <r>
    <x v="0"/>
    <n v="613452"/>
    <s v="MAR427R                  PACKED"/>
    <n v="4751.49"/>
    <s v="KG"/>
    <n v="40634.04"/>
    <s v="USD"/>
    <n v="8.5500000000000007"/>
    <s v="ZL04"/>
    <n v="1"/>
    <n v="4751.49"/>
  </r>
  <r>
    <x v="0"/>
    <n v="613602"/>
    <s v="D125050                  PACKED"/>
    <n v="2519.6"/>
    <s v="KG"/>
    <n v="10510.58"/>
    <s v="USD"/>
    <n v="4.17"/>
    <s v="ZL04"/>
    <n v="1"/>
    <n v="2519.6"/>
  </r>
  <r>
    <x v="0"/>
    <n v="613619"/>
    <s v="A123030                  PACKED"/>
    <n v="2952.7"/>
    <s v="KG"/>
    <n v="17992.37"/>
    <s v="USD"/>
    <n v="6.09"/>
    <s v="ZL04"/>
    <n v="1"/>
    <n v="2952.7"/>
  </r>
  <r>
    <x v="0"/>
    <n v="613645"/>
    <s v="A124040                  PACKED"/>
    <n v="4801.3"/>
    <s v="KG"/>
    <n v="24587.46"/>
    <s v="USD"/>
    <n v="5.12"/>
    <s v="ZL04"/>
    <n v="1"/>
    <n v="4801.3"/>
  </r>
  <r>
    <x v="0"/>
    <n v="613683"/>
    <s v="UNISOL LIQ. GREEN 2 BHF  PACKC19"/>
    <n v="3.0390000000000001"/>
    <s v="KG"/>
    <n v="84.39"/>
    <s v="USD"/>
    <n v="27.77"/>
    <s v="ZL04"/>
    <n v="1"/>
    <n v="3.0390000000000001"/>
  </r>
  <r>
    <x v="0"/>
    <n v="613799"/>
    <s v="UNIGLOW 2292 HF          PACKC19"/>
    <n v="19.88"/>
    <s v="KG"/>
    <n v="1178.6600000000001"/>
    <s v="USD"/>
    <n v="59.29"/>
    <s v="ZL04"/>
    <n v="1"/>
    <n v="19.88"/>
  </r>
  <r>
    <x v="0"/>
    <n v="613844"/>
    <s v="A125555 (MPAO 150)       PACKED"/>
    <n v="7612.24"/>
    <s v="KG"/>
    <n v="34579.11"/>
    <s v="USD"/>
    <n v="4.54"/>
    <s v="ZL04"/>
    <n v="1"/>
    <n v="7612.24"/>
  </r>
  <r>
    <x v="0"/>
    <n v="613901"/>
    <s v="B157878                  PACKED"/>
    <n v="4050.7"/>
    <s v="KG"/>
    <n v="43658.1"/>
    <s v="USD"/>
    <n v="10.78"/>
    <s v="ZL04"/>
    <n v="1"/>
    <n v="4050.7"/>
  </r>
  <r>
    <x v="0"/>
    <n v="613992"/>
    <s v="A126868                  BULK"/>
    <n v="57575.81"/>
    <s v="KG"/>
    <n v="83709.67"/>
    <s v="USD"/>
    <n v="1.45"/>
    <s v="ZL04"/>
    <n v="1"/>
    <n v="57575.81"/>
  </r>
  <r>
    <x v="0"/>
    <n v="614017"/>
    <s v="RBD PALM OLEIN IV 60     PACKED"/>
    <n v="53.6"/>
    <s v="KG"/>
    <n v="83.26"/>
    <s v="USD"/>
    <n v="1.55"/>
    <s v="ZL04"/>
    <n v="1"/>
    <n v="53.6"/>
  </r>
  <r>
    <x v="0"/>
    <n v="614022"/>
    <s v="A127070                  PACKED"/>
    <n v="18242.8"/>
    <s v="KG"/>
    <n v="95373.34"/>
    <s v="USD"/>
    <n v="5.23"/>
    <s v="ZL04"/>
    <n v="1"/>
    <n v="18242.8"/>
  </r>
  <r>
    <x v="0"/>
    <n v="614036"/>
    <s v="X138484 (MPAO 100)       PACKED"/>
    <n v="10242.81"/>
    <s v="KG"/>
    <n v="47084.32"/>
    <s v="USD"/>
    <n v="4.5999999999999996"/>
    <s v="ZL04"/>
    <n v="1"/>
    <n v="10242.81"/>
  </r>
  <r>
    <x v="0"/>
    <n v="614064"/>
    <s v="D128181                  PACKED"/>
    <n v="2041.6"/>
    <s v="KG"/>
    <n v="12184.86"/>
    <s v="USD"/>
    <n v="5.97"/>
    <s v="ZL04"/>
    <n v="1"/>
    <n v="2041.6"/>
  </r>
  <r>
    <x v="0"/>
    <n v="614130"/>
    <s v="B148585                  PACKED"/>
    <n v="764.15"/>
    <s v="KG"/>
    <n v="7632.04"/>
    <s v="USD"/>
    <n v="9.99"/>
    <s v="ZL04"/>
    <n v="1"/>
    <n v="764.15"/>
  </r>
  <r>
    <x v="0"/>
    <n v="614145"/>
    <s v="C124444                  PACKED"/>
    <n v="404.67399999999998"/>
    <s v="KG"/>
    <n v="6377.31"/>
    <s v="USD"/>
    <n v="15.76"/>
    <s v="ZL04"/>
    <n v="1"/>
    <n v="404.67399999999998"/>
  </r>
  <r>
    <x v="0"/>
    <n v="614146"/>
    <s v="A127979                  PACKED"/>
    <n v="3546.64"/>
    <s v="KG"/>
    <n v="17467.2"/>
    <s v="USD"/>
    <n v="4.92"/>
    <s v="ZL04"/>
    <n v="1"/>
    <n v="3546.64"/>
  </r>
  <r>
    <x v="0"/>
    <n v="614165"/>
    <s v="B148787                  PACKED"/>
    <n v="8804.4"/>
    <s v="KG"/>
    <n v="49408.53"/>
    <s v="USD"/>
    <n v="5.61"/>
    <s v="ZL04"/>
    <n v="1"/>
    <n v="8804.4"/>
  </r>
  <r>
    <x v="0"/>
    <n v="614192"/>
    <s v="B148989                  PACKED"/>
    <n v="5512.5"/>
    <s v="KG"/>
    <n v="22088.62"/>
    <s v="USD"/>
    <n v="4.01"/>
    <s v="ZL04"/>
    <n v="1"/>
    <n v="5512.5"/>
  </r>
  <r>
    <x v="0"/>
    <n v="614217"/>
    <s v="C124848                  PACKED"/>
    <n v="3906.9"/>
    <s v="KG"/>
    <n v="32657.42"/>
    <s v="USD"/>
    <n v="8.36"/>
    <s v="ZL04"/>
    <n v="1"/>
    <n v="3906.9"/>
  </r>
  <r>
    <x v="0"/>
    <n v="614296"/>
    <s v="X142626                  PACKED"/>
    <n v="4392"/>
    <s v="KG"/>
    <n v="22532.16"/>
    <s v="USD"/>
    <n v="5.13"/>
    <s v="ZL04"/>
    <n v="1"/>
    <n v="4392"/>
  </r>
  <r>
    <x v="0"/>
    <n v="614338"/>
    <s v="B150000                  PACKED"/>
    <n v="86.3"/>
    <s v="KG"/>
    <n v="1724.95"/>
    <s v="USD"/>
    <n v="19.989999999999998"/>
    <s v="ZL04"/>
    <n v="1"/>
    <n v="86.3"/>
  </r>
  <r>
    <x v="0"/>
    <n v="614349"/>
    <s v="X143030                  PACKED"/>
    <n v="160.80000000000001"/>
    <s v="KG"/>
    <n v="951.5"/>
    <s v="USD"/>
    <n v="5.92"/>
    <s v="ZL04"/>
    <n v="1"/>
    <n v="160.80000000000001"/>
  </r>
  <r>
    <x v="0"/>
    <n v="614383"/>
    <s v="C125757                  PACKED"/>
    <n v="229.2"/>
    <s v="KG"/>
    <n v="1266.01"/>
    <s v="USD"/>
    <n v="5.52"/>
    <s v="ZL04"/>
    <n v="1"/>
    <n v="229.2"/>
  </r>
  <r>
    <x v="0"/>
    <n v="614392"/>
    <s v="C125959                  PACKED"/>
    <n v="2790.55"/>
    <s v="KG"/>
    <n v="17077.95"/>
    <s v="USD"/>
    <n v="6.12"/>
    <s v="ZL04"/>
    <n v="1"/>
    <n v="2790.55"/>
  </r>
  <r>
    <x v="0"/>
    <n v="614394"/>
    <s v="D129797                  PACKED"/>
    <n v="2549.3000000000002"/>
    <s v="KG"/>
    <n v="15341.39"/>
    <s v="USD"/>
    <n v="6.02"/>
    <s v="ZL04"/>
    <n v="1"/>
    <n v="2549.3000000000002"/>
  </r>
  <r>
    <x v="0"/>
    <n v="614422"/>
    <s v="B150202                  PACKED"/>
    <n v="2532.3000000000002"/>
    <s v="KG"/>
    <n v="10508.86"/>
    <s v="USD"/>
    <n v="4.1500000000000004"/>
    <s v="ZL04"/>
    <n v="1"/>
    <n v="2532.3000000000002"/>
  </r>
  <r>
    <x v="0"/>
    <n v="614424"/>
    <s v="C125252                  BULK"/>
    <n v="50907.74"/>
    <s v="KG"/>
    <n v="160713.57999999999"/>
    <s v="USD"/>
    <n v="3.16"/>
    <s v="ZL04"/>
    <n v="1"/>
    <n v="50907.74"/>
  </r>
  <r>
    <x v="0"/>
    <n v="614429"/>
    <s v="C126262                  PACKED"/>
    <n v="13252.2"/>
    <s v="KG"/>
    <n v="56295.83"/>
    <s v="USD"/>
    <n v="4.25"/>
    <s v="ZL04"/>
    <n v="1"/>
    <n v="13252.2"/>
  </r>
  <r>
    <x v="0"/>
    <n v="614431"/>
    <s v="B150505                  PACKED"/>
    <n v="3554.19"/>
    <s v="KG"/>
    <n v="21884.16"/>
    <s v="USD"/>
    <n v="6.16"/>
    <s v="ZL04"/>
    <n v="1"/>
    <n v="3554.19"/>
  </r>
  <r>
    <x v="0"/>
    <n v="614479"/>
    <s v="A129191                  PACKED"/>
    <n v="2237.4"/>
    <s v="KG"/>
    <n v="9509.18"/>
    <s v="USD"/>
    <n v="4.25"/>
    <s v="ZL04"/>
    <n v="1"/>
    <n v="2237.4"/>
  </r>
  <r>
    <x v="0"/>
    <n v="614487"/>
    <s v="C126767                  PACKED"/>
    <n v="451.22500000000002"/>
    <s v="KG"/>
    <n v="4091.97"/>
    <s v="USD"/>
    <n v="9.07"/>
    <s v="ZL04"/>
    <n v="1"/>
    <n v="451.22500000000002"/>
  </r>
  <r>
    <x v="0"/>
    <n v="614527"/>
    <s v="TALUMAX B                BULK"/>
    <n v="788114"/>
    <s v="KG"/>
    <n v="3368399.22"/>
    <s v="USD"/>
    <n v="4.2699999999999996"/>
    <s v="ZL04"/>
    <n v="1"/>
    <n v="788114"/>
  </r>
  <r>
    <x v="0"/>
    <n v="614542"/>
    <s v="B151212                  PACKED"/>
    <n v="3426"/>
    <s v="KG"/>
    <n v="14250.67"/>
    <s v="USD"/>
    <n v="4.16"/>
    <s v="ZL04"/>
    <n v="1"/>
    <n v="3426"/>
  </r>
  <r>
    <x v="0"/>
    <n v="614543"/>
    <s v="B151313                  PACKED"/>
    <n v="8207.4"/>
    <s v="KG"/>
    <n v="35370.14"/>
    <s v="USD"/>
    <n v="4.3099999999999996"/>
    <s v="ZL04"/>
    <n v="1"/>
    <n v="8207.4"/>
  </r>
  <r>
    <x v="0"/>
    <n v="614551"/>
    <s v="D130000                  PACKED"/>
    <n v="1637.8"/>
    <s v="KG"/>
    <n v="8249.7099999999991"/>
    <s v="USD"/>
    <n v="5.04"/>
    <s v="ZL04"/>
    <n v="1"/>
    <n v="1637.8"/>
  </r>
  <r>
    <x v="0"/>
    <n v="614565"/>
    <s v="B151515                  PACKED"/>
    <n v="117.2"/>
    <s v="KG"/>
    <n v="1160.58"/>
    <s v="USD"/>
    <n v="9.9"/>
    <s v="ZL04"/>
    <n v="1"/>
    <n v="117.2"/>
  </r>
  <r>
    <x v="0"/>
    <n v="614573"/>
    <s v="A129494                  BULK"/>
    <n v="47503.12"/>
    <s v="KG"/>
    <n v="64442.67"/>
    <s v="USD"/>
    <n v="1.36"/>
    <s v="ZL04"/>
    <n v="1"/>
    <n v="47503.12"/>
  </r>
  <r>
    <x v="0"/>
    <n v="614582"/>
    <s v="D130202                  PACKED"/>
    <n v="1057.3"/>
    <s v="KG"/>
    <n v="8843.65"/>
    <s v="USD"/>
    <n v="8.36"/>
    <s v="ZL04"/>
    <n v="1"/>
    <n v="1057.3"/>
  </r>
  <r>
    <x v="0"/>
    <n v="614593"/>
    <s v="A130000                  PACKED"/>
    <n v="2147"/>
    <s v="KG"/>
    <n v="13830.99"/>
    <s v="USD"/>
    <n v="6.44"/>
    <s v="ZL04"/>
    <n v="1"/>
    <n v="2147"/>
  </r>
  <r>
    <x v="0"/>
    <n v="614607"/>
    <s v="MAR363P                  BULK"/>
    <n v="843289"/>
    <s v="KG"/>
    <n v="4205555.09"/>
    <s v="USD"/>
    <n v="4.99"/>
    <s v="ZL04"/>
    <n v="1"/>
    <n v="843289"/>
  </r>
  <r>
    <x v="0"/>
    <n v="614615"/>
    <s v="A130101                  PACKED"/>
    <n v="382.3"/>
    <s v="KG"/>
    <n v="2261.91"/>
    <s v="USD"/>
    <n v="5.92"/>
    <s v="ZL04"/>
    <n v="1"/>
    <n v="382.3"/>
  </r>
  <r>
    <x v="0"/>
    <n v="614674"/>
    <s v="A129090                  BULK"/>
    <n v="42580.29"/>
    <s v="KG"/>
    <n v="154239.28"/>
    <s v="USD"/>
    <n v="3.62"/>
    <s v="ZL04"/>
    <n v="1"/>
    <n v="42580.29"/>
  </r>
  <r>
    <x v="0"/>
    <n v="614678"/>
    <s v="BLUESIL FLD 47V12500     PACKED"/>
    <n v="171.38"/>
    <s v="KG"/>
    <n v="1575.09"/>
    <s v="USD"/>
    <n v="9.19"/>
    <s v="ZL04"/>
    <n v="1"/>
    <n v="171.38"/>
  </r>
  <r>
    <x v="0"/>
    <n v="614689"/>
    <s v="C127171                  PACKED"/>
    <n v="2395.5"/>
    <s v="KG"/>
    <n v="19689.57"/>
    <s v="USD"/>
    <n v="8.2200000000000006"/>
    <s v="ZL04"/>
    <n v="1"/>
    <n v="2395.5"/>
  </r>
  <r>
    <x v="0"/>
    <n v="614789"/>
    <s v="B148989                  BULK"/>
    <n v="40"/>
    <s v="KG"/>
    <n v="150.57"/>
    <s v="USD"/>
    <n v="3.76"/>
    <s v="ZL04"/>
    <n v="1"/>
    <n v="40"/>
  </r>
  <r>
    <x v="0"/>
    <n v="614822"/>
    <s v="POLARTECH 7015           PACKED"/>
    <n v="5678.6"/>
    <s v="KG"/>
    <n v="19795.21"/>
    <s v="USD"/>
    <n v="3.49"/>
    <s v="ZL04"/>
    <n v="1"/>
    <n v="5678.6"/>
  </r>
  <r>
    <x v="0"/>
    <n v="614832"/>
    <s v="B146262                  BULK"/>
    <n v="40281.660000000003"/>
    <s v="KG"/>
    <n v="215332.76"/>
    <s v="USD"/>
    <n v="5.35"/>
    <s v="ZL04"/>
    <n v="1"/>
    <n v="40281.660000000003"/>
  </r>
  <r>
    <x v="0"/>
    <n v="614880"/>
    <s v="B152727                  PACKED"/>
    <n v="2844.7"/>
    <s v="KG"/>
    <n v="19631.88"/>
    <s v="USD"/>
    <n v="6.9"/>
    <s v="ZL04"/>
    <n v="1"/>
    <n v="2844.7"/>
  </r>
  <r>
    <x v="0"/>
    <n v="614915"/>
    <s v="C128686                  PACKED"/>
    <n v="349"/>
    <s v="KG"/>
    <n v="1978.34"/>
    <s v="USD"/>
    <n v="5.67"/>
    <s v="ZL04"/>
    <n v="1"/>
    <n v="349"/>
  </r>
  <r>
    <x v="0"/>
    <n v="614951"/>
    <s v="B152626                  PACKED"/>
    <n v="3900.4"/>
    <s v="KG"/>
    <n v="19902.93"/>
    <s v="USD"/>
    <n v="5.0999999999999996"/>
    <s v="ZL04"/>
    <n v="1"/>
    <n v="3900.4"/>
  </r>
  <r>
    <x v="0"/>
    <n v="614952"/>
    <s v="D131717                  PACKED"/>
    <n v="2777.55"/>
    <s v="KG"/>
    <n v="27883.74"/>
    <s v="USD"/>
    <n v="10.039999999999999"/>
    <s v="ZL04"/>
    <n v="1"/>
    <n v="2777.55"/>
  </r>
  <r>
    <x v="0"/>
    <n v="615074"/>
    <s v="A130808                  PACKED"/>
    <n v="3761.8"/>
    <s v="KG"/>
    <n v="23927.93"/>
    <s v="USD"/>
    <n v="6.36"/>
    <s v="ZL04"/>
    <n v="1"/>
    <n v="3761.8"/>
  </r>
  <r>
    <x v="0"/>
    <n v="615090"/>
    <s v="D132020                  PACKED"/>
    <n v="7963.1"/>
    <s v="KG"/>
    <n v="40284.870000000003"/>
    <s v="USD"/>
    <n v="5.0599999999999996"/>
    <s v="ZL04"/>
    <n v="1"/>
    <n v="7963.1"/>
  </r>
  <r>
    <x v="0"/>
    <n v="615193"/>
    <s v="TALUMAX A                BULK"/>
    <n v="342921.19"/>
    <s v="KG"/>
    <n v="1465355.09"/>
    <s v="USD"/>
    <n v="4.2699999999999996"/>
    <s v="ZL04"/>
    <n v="1"/>
    <n v="342921.19"/>
  </r>
  <r>
    <x v="0"/>
    <n v="615194"/>
    <s v="MAR 363 A                BULK"/>
    <n v="293910"/>
    <s v="KG"/>
    <n v="1465508.87"/>
    <s v="USD"/>
    <n v="4.99"/>
    <s v="ZL04"/>
    <n v="1"/>
    <n v="293910"/>
  </r>
  <r>
    <x v="0"/>
    <n v="615221"/>
    <s v="MAR 503 S                BULK"/>
    <n v="50056.86"/>
    <s v="KG"/>
    <n v="341118.06"/>
    <s v="USD"/>
    <n v="6.81"/>
    <s v="ZL04"/>
    <n v="1"/>
    <n v="50056.86"/>
  </r>
  <r>
    <x v="0"/>
    <n v="615224"/>
    <s v="MAR 504 S                PACKED"/>
    <n v="12581.9"/>
    <s v="KG"/>
    <n v="98516.28"/>
    <s v="USD"/>
    <n v="7.83"/>
    <s v="ZL04"/>
    <n v="1"/>
    <n v="12581.9"/>
  </r>
  <r>
    <x v="0"/>
    <n v="615249"/>
    <s v="B152525                  PACKED"/>
    <n v="11698.3"/>
    <s v="KG"/>
    <n v="58752.639999999999"/>
    <s v="USD"/>
    <n v="5.0199999999999996"/>
    <s v="ZL04"/>
    <n v="1"/>
    <n v="11698.3"/>
  </r>
  <r>
    <x v="0"/>
    <n v="615298"/>
    <s v="D132424                  PACKED"/>
    <n v="1114.3"/>
    <s v="KG"/>
    <n v="7403.94"/>
    <s v="USD"/>
    <n v="6.64"/>
    <s v="ZL04"/>
    <n v="1"/>
    <n v="1114.3"/>
  </r>
  <r>
    <x v="0"/>
    <n v="615319"/>
    <s v="MAR 402 P                PACKED"/>
    <n v="8400"/>
    <s v="KG"/>
    <n v="42420"/>
    <s v="USD"/>
    <n v="5.05"/>
    <s v="ZL04"/>
    <n v="1"/>
    <n v="8400"/>
  </r>
  <r>
    <x v="0"/>
    <n v="615320"/>
    <s v="MAR 402 P                BULK"/>
    <n v="5529"/>
    <s v="KG"/>
    <n v="26009.09"/>
    <s v="USD"/>
    <n v="4.7"/>
    <s v="ZL04"/>
    <n v="1"/>
    <n v="5529"/>
  </r>
  <r>
    <x v="0"/>
    <n v="615322"/>
    <s v="A131212                  PACKED"/>
    <n v="1542.6"/>
    <s v="KG"/>
    <n v="8037"/>
    <s v="USD"/>
    <n v="5.21"/>
    <s v="ZL04"/>
    <n v="1"/>
    <n v="1542.6"/>
  </r>
  <r>
    <x v="0"/>
    <n v="615345"/>
    <s v="X145555                  PACKED"/>
    <n v="4240.3599999999997"/>
    <s v="KG"/>
    <n v="19655.939999999999"/>
    <s v="USD"/>
    <n v="4.6399999999999997"/>
    <s v="ZL04"/>
    <n v="1"/>
    <n v="4240.3599999999997"/>
  </r>
  <r>
    <x v="0"/>
    <n v="615373"/>
    <s v="A131515                  PACKED"/>
    <n v="2479.6999999999998"/>
    <s v="KG"/>
    <n v="11247.92"/>
    <s v="USD"/>
    <n v="4.54"/>
    <s v="ZL04"/>
    <n v="1"/>
    <n v="2479.6999999999998"/>
  </r>
  <r>
    <x v="0"/>
    <n v="615448"/>
    <s v="A132121                  PACKED"/>
    <n v="8194.9"/>
    <s v="KG"/>
    <n v="40407.94"/>
    <s v="USD"/>
    <n v="4.93"/>
    <s v="ZL04"/>
    <n v="1"/>
    <n v="8194.9"/>
  </r>
  <r>
    <x v="0"/>
    <n v="615460"/>
    <s v="A132222                  PACKED"/>
    <n v="1099"/>
    <s v="KG"/>
    <n v="4408.6499999999996"/>
    <s v="USD"/>
    <n v="4.01"/>
    <s v="ZL04"/>
    <n v="1"/>
    <n v="1099"/>
  </r>
  <r>
    <x v="0"/>
    <n v="615461"/>
    <s v="BERYLANE 230 S           PACKED"/>
    <n v="13.1"/>
    <s v="KG"/>
    <n v="21.54"/>
    <s v="USD"/>
    <n v="1.64"/>
    <s v="ZL04"/>
    <n v="1"/>
    <n v="13.1"/>
  </r>
  <r>
    <x v="0"/>
    <n v="615575"/>
    <s v="B154343                  PACKED"/>
    <n v="1420.4"/>
    <s v="KG"/>
    <n v="12587.64"/>
    <s v="USD"/>
    <n v="8.86"/>
    <s v="ZL04"/>
    <n v="1"/>
    <n v="1420.4"/>
  </r>
  <r>
    <x v="0"/>
    <n v="615590"/>
    <s v="D132828                  PACKED"/>
    <n v="579.79999999999995"/>
    <s v="KG"/>
    <n v="2411.13"/>
    <s v="USD"/>
    <n v="4.16"/>
    <s v="ZL04"/>
    <n v="1"/>
    <n v="579.79999999999995"/>
  </r>
  <r>
    <x v="0"/>
    <n v="615644"/>
    <s v="D133333                  PACKED"/>
    <n v="7583.3"/>
    <s v="KG"/>
    <n v="42100.18"/>
    <s v="USD"/>
    <n v="5.55"/>
    <s v="ZL04"/>
    <n v="1"/>
    <n v="7583.3"/>
  </r>
  <r>
    <x v="0"/>
    <n v="615650"/>
    <s v="DEIONIZED WATER          PACKC20      SG"/>
    <n v="393.22"/>
    <s v="KG"/>
    <n v="135.13999999999999"/>
    <s v="USD"/>
    <n v="0.34"/>
    <s v="ZL04"/>
    <n v="1"/>
    <n v="393.22"/>
  </r>
  <r>
    <x v="0"/>
    <n v="615651"/>
    <s v="SABOTAN AP               PACKIBC      SG"/>
    <n v="2134.5"/>
    <s v="KG"/>
    <n v="7785.51"/>
    <s v="USD"/>
    <n v="3.65"/>
    <s v="ZL04"/>
    <n v="1"/>
    <n v="2134.5"/>
  </r>
  <r>
    <x v="0"/>
    <n v="615652"/>
    <s v="TEGO SMO V               PACKED       SG"/>
    <n v="47.1"/>
    <s v="KG"/>
    <n v="336.53"/>
    <s v="USD"/>
    <n v="7.15"/>
    <s v="ZL04"/>
    <n v="1"/>
    <n v="47.1"/>
  </r>
  <r>
    <x v="0"/>
    <n v="615690"/>
    <s v="STRILUBETM 4191          PACKED"/>
    <n v="340.8"/>
    <s v="KG"/>
    <n v="2556"/>
    <s v="USD"/>
    <n v="7.5"/>
    <s v="ZL04"/>
    <n v="1"/>
    <n v="340.8"/>
  </r>
  <r>
    <x v="0"/>
    <n v="615745"/>
    <s v="X148282                  PACKED"/>
    <n v="1610"/>
    <s v="KG"/>
    <n v="3963.09"/>
    <s v="USD"/>
    <n v="2.46"/>
    <s v="ZL04"/>
    <n v="1"/>
    <n v="1610"/>
  </r>
  <r>
    <x v="0"/>
    <n v="615873"/>
    <s v="C131010                  PACKED"/>
    <n v="207.4"/>
    <s v="KG"/>
    <n v="1055.47"/>
    <s v="USD"/>
    <n v="5.09"/>
    <s v="ZL04"/>
    <n v="1"/>
    <n v="207.4"/>
  </r>
  <r>
    <x v="1"/>
    <n v="610726"/>
    <s v="X107070                  PACKED"/>
    <n v="25600"/>
    <s v="KG"/>
    <n v="190770.28"/>
    <s v="USD"/>
    <n v="7.45"/>
    <s v="ZL04"/>
    <n v="1"/>
    <n v="25600"/>
  </r>
  <r>
    <x v="1"/>
    <n v="613452"/>
    <s v="MAR427R                  PACKED"/>
    <n v="22920"/>
    <s v="KG"/>
    <n v="194837.62"/>
    <s v="USD"/>
    <n v="8.5"/>
    <s v="ZL04"/>
    <n v="1"/>
    <n v="22920"/>
  </r>
  <r>
    <x v="2"/>
    <n v="149590"/>
    <s v="CONCENTRE PRESLIA GT     208L   TOT C"/>
    <n v="3"/>
    <s v="ST"/>
    <n v="4751.8"/>
    <s v="USD"/>
    <n v="1583.93"/>
    <s v="ZL04"/>
    <n v="199.9"/>
    <n v="599.70000000000005"/>
  </r>
  <r>
    <x v="2"/>
    <n v="553156"/>
    <s v="COILPACK KO 12           PACKED"/>
    <n v="7128.576"/>
    <s v="KG"/>
    <n v="43661.4"/>
    <s v="USD"/>
    <n v="6.12"/>
    <s v="ZL04"/>
    <n v="1"/>
    <n v="7128.576"/>
  </r>
  <r>
    <x v="2"/>
    <n v="600230"/>
    <s v="0D41717                  PACKED"/>
    <n v="167.83"/>
    <s v="KG"/>
    <n v="738.45"/>
    <s v="USD"/>
    <n v="4.4000000000000004"/>
    <s v="ZL04"/>
    <n v="1"/>
    <n v="167.83"/>
  </r>
  <r>
    <x v="2"/>
    <n v="600352"/>
    <s v="L033838                  PACKED"/>
    <n v="4375"/>
    <s v="KG"/>
    <n v="17992.07"/>
    <s v="USD"/>
    <n v="4.1100000000000003"/>
    <s v="ZL04"/>
    <n v="1"/>
    <n v="4375"/>
  </r>
  <r>
    <x v="2"/>
    <n v="602092"/>
    <s v="C026666                  PACKED"/>
    <n v="2400"/>
    <s v="KG"/>
    <n v="16096.8"/>
    <s v="USD"/>
    <n v="6.71"/>
    <s v="ZL04"/>
    <n v="1"/>
    <n v="2400"/>
  </r>
  <r>
    <x v="2"/>
    <n v="602233"/>
    <s v="0D79090                  PACKED"/>
    <n v="1400"/>
    <s v="KG"/>
    <n v="5763.8"/>
    <s v="USD"/>
    <n v="4.12"/>
    <s v="ZL04"/>
    <n v="1"/>
    <n v="1400"/>
  </r>
  <r>
    <x v="2"/>
    <n v="602987"/>
    <s v="BERYLANE 230             PACKED"/>
    <n v="10187"/>
    <s v="KG"/>
    <n v="16289.01"/>
    <s v="USD"/>
    <n v="1.6"/>
    <s v="ZL04"/>
    <n v="1"/>
    <n v="10187"/>
  </r>
  <r>
    <x v="2"/>
    <n v="606228"/>
    <s v="PIB MW 1300              PACKED     G"/>
    <n v="7400"/>
    <s v="KG"/>
    <n v="16343.02"/>
    <s v="USD"/>
    <n v="2.21"/>
    <s v="ZL04"/>
    <n v="1"/>
    <n v="7400"/>
  </r>
  <r>
    <x v="2"/>
    <n v="611413"/>
    <s v="STRAWBERRY P56V538       PACKED"/>
    <n v="2160"/>
    <s v="KG"/>
    <n v="47124"/>
    <s v="USD"/>
    <n v="21.82"/>
    <s v="ZL04"/>
    <n v="1"/>
    <n v="2160"/>
  </r>
  <r>
    <x v="2"/>
    <n v="613012"/>
    <s v="L107777                  PACKED"/>
    <n v="875"/>
    <s v="KG"/>
    <n v="4581.5"/>
    <s v="USD"/>
    <n v="5.24"/>
    <s v="ZL04"/>
    <n v="1"/>
    <n v="875"/>
  </r>
  <r>
    <x v="2"/>
    <n v="613645"/>
    <s v="A124040                  PACKED"/>
    <n v="11160"/>
    <s v="KG"/>
    <n v="57150.36"/>
    <s v="USD"/>
    <n v="5.12"/>
    <s v="ZL04"/>
    <n v="1"/>
    <n v="11160"/>
  </r>
  <r>
    <x v="2"/>
    <n v="614146"/>
    <s v="A127979                  PACKED"/>
    <n v="7600"/>
    <s v="KG"/>
    <n v="37430"/>
    <s v="USD"/>
    <n v="4.93"/>
    <s v="ZL04"/>
    <n v="1"/>
    <n v="7600"/>
  </r>
  <r>
    <x v="2"/>
    <n v="614296"/>
    <s v="X142626                  PACKED"/>
    <n v="16000"/>
    <s v="KG"/>
    <n v="84135.58"/>
    <s v="USD"/>
    <n v="5.26"/>
    <s v="ZL04"/>
    <n v="1"/>
    <n v="16000"/>
  </r>
  <r>
    <x v="2"/>
    <n v="614369"/>
    <s v="ORTHENE 210 - DOT3       PACKED"/>
    <n v="41580"/>
    <s v="KG"/>
    <n v="90178.59"/>
    <s v="USD"/>
    <n v="2.17"/>
    <s v="ZL04"/>
    <n v="1"/>
    <n v="41580"/>
  </r>
  <r>
    <x v="2"/>
    <n v="614394"/>
    <s v="D129797                  PACKED"/>
    <n v="10659"/>
    <s v="KG"/>
    <n v="64476.29"/>
    <s v="USD"/>
    <n v="6.05"/>
    <s v="ZL04"/>
    <n v="1"/>
    <n v="10659"/>
  </r>
  <r>
    <x v="2"/>
    <n v="614401"/>
    <s v="ORTHENE OSS 5 230 DOT4   PACKED"/>
    <n v="47488"/>
    <s v="KG"/>
    <n v="109827.05"/>
    <s v="USD"/>
    <n v="2.31"/>
    <s v="ZL04"/>
    <n v="1"/>
    <n v="47488"/>
  </r>
  <r>
    <x v="2"/>
    <n v="614429"/>
    <s v="C126262                  PACKED"/>
    <n v="7480"/>
    <s v="KG"/>
    <n v="32216.36"/>
    <s v="USD"/>
    <n v="4.3099999999999996"/>
    <s v="ZL04"/>
    <n v="1"/>
    <n v="7480"/>
  </r>
  <r>
    <x v="2"/>
    <n v="614431"/>
    <s v="B150505                  PACKED"/>
    <n v="4508"/>
    <s v="KG"/>
    <n v="27761.07"/>
    <s v="USD"/>
    <n v="6.16"/>
    <s v="ZL04"/>
    <n v="1"/>
    <n v="4508"/>
  </r>
  <r>
    <x v="2"/>
    <n v="614488"/>
    <s v="A129494                  PACKED"/>
    <n v="163"/>
    <s v="KG"/>
    <n v="257.7"/>
    <s v="USD"/>
    <n v="1.58"/>
    <s v="ZL04"/>
    <n v="1"/>
    <n v="163"/>
  </r>
  <r>
    <x v="2"/>
    <n v="614689"/>
    <s v="C127171                  PACKED"/>
    <n v="3672"/>
    <s v="KG"/>
    <n v="30183.84"/>
    <s v="USD"/>
    <n v="8.2200000000000006"/>
    <s v="ZL04"/>
    <n v="1"/>
    <n v="3672"/>
  </r>
  <r>
    <x v="2"/>
    <n v="614822"/>
    <s v="POLARTECH 7015           PACKED"/>
    <n v="8000"/>
    <s v="KG"/>
    <n v="28264.41"/>
    <s v="USD"/>
    <n v="3.53"/>
    <s v="ZL04"/>
    <n v="1"/>
    <n v="8000"/>
  </r>
  <r>
    <x v="2"/>
    <n v="614915"/>
    <s v="C128686                  PACKED"/>
    <n v="1608"/>
    <s v="KG"/>
    <n v="9183.2900000000009"/>
    <s v="USD"/>
    <n v="5.71"/>
    <s v="ZL04"/>
    <n v="1"/>
    <n v="1608"/>
  </r>
  <r>
    <x v="2"/>
    <n v="615249"/>
    <s v="B152525                  PACKED"/>
    <n v="23040"/>
    <s v="KG"/>
    <n v="116037.84"/>
    <s v="USD"/>
    <n v="5.04"/>
    <s v="ZL04"/>
    <n v="1"/>
    <n v="23040"/>
  </r>
  <r>
    <x v="2"/>
    <n v="615345"/>
    <s v="X145555                  PACKED"/>
    <n v="23800"/>
    <s v="KG"/>
    <n v="110801.36"/>
    <s v="USD"/>
    <n v="4.66"/>
    <s v="ZL04"/>
    <n v="1"/>
    <n v="23800"/>
  </r>
  <r>
    <x v="2"/>
    <n v="615745"/>
    <s v="X148282                  PACKED"/>
    <n v="15600"/>
    <s v="KG"/>
    <n v="38799.68"/>
    <s v="USD"/>
    <n v="2.4900000000000002"/>
    <s v="ZL04"/>
    <n v="1"/>
    <n v="15600"/>
  </r>
  <r>
    <x v="3"/>
    <n v="614401"/>
    <s v="ORTHENE OSS 5 230 DOT4   PACKED"/>
    <n v="35840"/>
    <s v="KG"/>
    <n v="80299.53"/>
    <s v="USD"/>
    <n v="2.2400000000000002"/>
    <s v="ZL04"/>
    <n v="1"/>
    <n v="35840"/>
  </r>
  <r>
    <x v="4"/>
    <n v="600174"/>
    <s v="IRGANOX L 06             PACKC50"/>
    <n v="50"/>
    <s v="KG"/>
    <n v="2079.9899999999998"/>
    <s v="USD"/>
    <n v="41.6"/>
    <s v="ZL04"/>
    <n v="1"/>
    <n v="50"/>
  </r>
  <r>
    <x v="4"/>
    <n v="602987"/>
    <s v="BERYLANE 230             PACKED"/>
    <n v="13"/>
    <s v="KG"/>
    <n v="22.24"/>
    <s v="USD"/>
    <n v="1.71"/>
    <s v="ZL04"/>
    <n v="1"/>
    <n v="13"/>
  </r>
  <r>
    <x v="4"/>
    <n v="610273"/>
    <s v="ISOPROPYL PALMITATE      PACKED"/>
    <n v="139.80000000000001"/>
    <s v="KG"/>
    <n v="383.63"/>
    <s v="USD"/>
    <n v="2.74"/>
    <s v="ZL04"/>
    <n v="1"/>
    <n v="139.80000000000001"/>
  </r>
  <r>
    <x v="4"/>
    <n v="611171"/>
    <s v="KEROSENE                 PACKED"/>
    <n v="1492.8"/>
    <s v="KG"/>
    <n v="1894.74"/>
    <s v="USD"/>
    <n v="1.27"/>
    <s v="ZL04"/>
    <n v="1"/>
    <n v="1492.8"/>
  </r>
  <r>
    <x v="4"/>
    <n v="613017"/>
    <s v="IRGAFOS 168              PACKC20"/>
    <n v="40"/>
    <s v="KG"/>
    <n v="502.16"/>
    <s v="USD"/>
    <n v="12.55"/>
    <s v="ZL04"/>
    <n v="1"/>
    <n v="40"/>
  </r>
  <r>
    <x v="4"/>
    <n v="614369"/>
    <s v="ORTHENE 210 - DOT3       PACKED"/>
    <n v="5500"/>
    <s v="KG"/>
    <n v="12005.16"/>
    <s v="USD"/>
    <n v="2.1800000000000002"/>
    <s v="ZL04"/>
    <n v="1"/>
    <n v="5500"/>
  </r>
  <r>
    <x v="4"/>
    <n v="614401"/>
    <s v="ORTHENE OSS 5 230 DOT4   PACKED"/>
    <n v="18837"/>
    <s v="KG"/>
    <n v="42504.01"/>
    <s v="USD"/>
    <n v="2.2599999999999998"/>
    <s v="ZL04"/>
    <n v="1"/>
    <n v="18837"/>
  </r>
  <r>
    <x v="4"/>
    <n v="615055"/>
    <s v="DH 526                   PACKED"/>
    <n v="392.1"/>
    <s v="KG"/>
    <n v="2195.7600000000002"/>
    <s v="USD"/>
    <n v="5.6"/>
    <s v="ZL04"/>
    <n v="1"/>
    <n v="392.1"/>
  </r>
  <r>
    <x v="4"/>
    <n v="615461"/>
    <s v="BERYLANE 230 S           PACKED"/>
    <n v="62.2"/>
    <s v="KG"/>
    <n v="98.69"/>
    <s v="USD"/>
    <n v="1.59"/>
    <s v="ZL04"/>
    <n v="1"/>
    <n v="62.2"/>
  </r>
  <r>
    <x v="4"/>
    <n v="615745"/>
    <s v="X148282                  PACKED"/>
    <n v="245.8"/>
    <s v="KG"/>
    <n v="700.66"/>
    <s v="USD"/>
    <n v="2.85"/>
    <s v="ZL04"/>
    <n v="1"/>
    <n v="245.8"/>
  </r>
  <r>
    <x v="5"/>
    <m/>
    <m/>
    <m/>
    <m/>
    <m/>
    <m/>
    <m/>
    <m/>
    <m/>
    <m/>
  </r>
  <r>
    <x v="5"/>
    <m/>
    <m/>
    <m/>
    <m/>
    <m/>
    <m/>
    <m/>
    <m/>
    <m/>
    <m/>
  </r>
  <r>
    <x v="5"/>
    <m/>
    <m/>
    <m/>
    <m/>
    <m/>
    <m/>
    <m/>
    <m/>
    <m/>
    <m/>
  </r>
  <r>
    <x v="5"/>
    <m/>
    <m/>
    <m/>
    <m/>
    <m/>
    <m/>
    <m/>
    <m/>
    <m/>
    <m/>
  </r>
  <r>
    <x v="5"/>
    <m/>
    <m/>
    <m/>
    <m/>
    <m/>
    <m/>
    <m/>
    <m/>
    <m/>
    <m/>
  </r>
  <r>
    <x v="5"/>
    <m/>
    <m/>
    <m/>
    <m/>
    <m/>
    <m/>
    <m/>
    <m/>
    <m/>
    <m/>
  </r>
  <r>
    <x v="5"/>
    <m/>
    <m/>
    <m/>
    <m/>
    <m/>
    <m/>
    <m/>
    <m/>
    <m/>
    <m/>
  </r>
  <r>
    <x v="5"/>
    <m/>
    <m/>
    <m/>
    <m/>
    <m/>
    <m/>
    <m/>
    <m/>
    <m/>
    <m/>
  </r>
  <r>
    <x v="5"/>
    <m/>
    <m/>
    <m/>
    <m/>
    <m/>
    <m/>
    <m/>
    <m/>
    <m/>
    <m/>
  </r>
  <r>
    <x v="5"/>
    <m/>
    <m/>
    <m/>
    <m/>
    <m/>
    <m/>
    <m/>
    <m/>
    <m/>
    <m/>
  </r>
  <r>
    <x v="5"/>
    <m/>
    <m/>
    <m/>
    <m/>
    <m/>
    <m/>
    <m/>
    <m/>
    <m/>
    <m/>
  </r>
  <r>
    <x v="5"/>
    <m/>
    <m/>
    <m/>
    <m/>
    <m/>
    <m/>
    <m/>
    <m/>
    <m/>
    <m/>
  </r>
  <r>
    <x v="5"/>
    <m/>
    <m/>
    <m/>
    <m/>
    <m/>
    <m/>
    <m/>
    <m/>
    <m/>
    <m/>
  </r>
  <r>
    <x v="5"/>
    <m/>
    <m/>
    <m/>
    <m/>
    <m/>
    <m/>
    <m/>
    <m/>
    <m/>
    <m/>
  </r>
  <r>
    <x v="5"/>
    <m/>
    <m/>
    <m/>
    <m/>
    <m/>
    <m/>
    <m/>
    <m/>
    <m/>
    <m/>
  </r>
  <r>
    <x v="5"/>
    <m/>
    <m/>
    <m/>
    <m/>
    <m/>
    <m/>
    <m/>
    <m/>
    <m/>
    <m/>
  </r>
  <r>
    <x v="5"/>
    <m/>
    <m/>
    <m/>
    <m/>
    <m/>
    <m/>
    <m/>
    <m/>
    <m/>
    <m/>
  </r>
  <r>
    <x v="5"/>
    <m/>
    <m/>
    <m/>
    <m/>
    <m/>
    <m/>
    <m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5">
  <r>
    <s v="H972"/>
    <n v="1011591"/>
    <s v="LPDI DL SCA BLANK LABEL         00SG"/>
    <n v="3907"/>
    <s v="ST"/>
    <n v="732.77"/>
    <s v="USD"/>
    <n v="0.19"/>
    <s v="ZE01"/>
    <x v="0"/>
  </r>
  <r>
    <s v="H972"/>
    <n v="1011592"/>
    <s v="LPDI DL TMB BLANK LABEL         00SG"/>
    <n v="5903"/>
    <s v="ST"/>
    <n v="1056.96"/>
    <s v="USD"/>
    <n v="0.18"/>
    <s v="ZE01"/>
    <x v="0"/>
  </r>
  <r>
    <s v="H972"/>
    <n v="1011594"/>
    <s v="LPDI DL NEU BLANK LABEL         00SG"/>
    <n v="5793"/>
    <s v="ST"/>
    <n v="1089.4000000000001"/>
    <s v="USD"/>
    <n v="0.19"/>
    <s v="ZE01"/>
    <x v="0"/>
  </r>
  <r>
    <s v="H972"/>
    <n v="1011607"/>
    <s v="IB10 NA NEU PLASTIC IBC             00SG"/>
    <n v="156"/>
    <s v="ST"/>
    <n v="21160.69"/>
    <s v="USD"/>
    <n v="135.65"/>
    <s v="ZE01"/>
    <x v="0"/>
  </r>
  <r>
    <s v="H972"/>
    <n v="1011610"/>
    <s v="PL18 PP SCA BLUE PAIL############## 00SG"/>
    <n v="260"/>
    <s v="ST"/>
    <n v="558.96"/>
    <s v="USD"/>
    <n v="2.15"/>
    <s v="ZE01"/>
    <x v="0"/>
  </r>
  <r>
    <s v="H972"/>
    <n v="1011611"/>
    <s v="PL18 PP TMB BLACK PAIL############# 00SG"/>
    <n v="20"/>
    <s v="ST"/>
    <n v="32.83"/>
    <s v="USD"/>
    <n v="1.64"/>
    <s v="ZE01"/>
    <x v="0"/>
  </r>
  <r>
    <s v="H972"/>
    <n v="1011620"/>
    <s v="CA20 CO NEU BLACK CAP               00SG"/>
    <n v="6718"/>
    <s v="ST"/>
    <n v="1554.44"/>
    <s v="USD"/>
    <n v="0.23"/>
    <s v="ZE01"/>
    <x v="0"/>
  </r>
  <r>
    <s v="H972"/>
    <n v="1011633"/>
    <s v="DRUM NT SCA BLUE                    00SG"/>
    <n v="5"/>
    <s v="ST"/>
    <n v="111.07"/>
    <s v="USD"/>
    <n v="22.21"/>
    <s v="ZE01"/>
    <x v="0"/>
  </r>
  <r>
    <s v="H972"/>
    <n v="1011634"/>
    <s v="DRUM NT TMB BLUE AND WHITE BAND     00SG"/>
    <n v="2"/>
    <s v="ST"/>
    <n v="42.42"/>
    <s v="USD"/>
    <n v="21.21"/>
    <s v="ZE01"/>
    <x v="0"/>
  </r>
  <r>
    <s v="H972"/>
    <n v="1011753"/>
    <s v="LHAZ OT NEU HAZARD LABEL DR/CTN 00SG"/>
    <n v="37906"/>
    <s v="ST"/>
    <n v="2611.25"/>
    <s v="USD"/>
    <n v="7.0000000000000007E-2"/>
    <s v="ZE01"/>
    <x v="0"/>
  </r>
  <r>
    <s v="H972"/>
    <n v="1012183"/>
    <s v="LHAZ OT NEU HAZARD LABEL IBC### 00SG"/>
    <n v="2074"/>
    <s v="ST"/>
    <n v="248.32"/>
    <s v="USD"/>
    <n v="0.12"/>
    <s v="ZE01"/>
    <x v="0"/>
  </r>
  <r>
    <s v="H972"/>
    <n v="1013500"/>
    <s v="LPDI DL NEU BLANK LABEL (AV) 00SG"/>
    <n v="4240"/>
    <s v="ST"/>
    <n v="785.49"/>
    <s v="USD"/>
    <n v="0.19"/>
    <s v="ZE01"/>
    <x v="0"/>
  </r>
  <r>
    <s v="H972"/>
    <n v="1013501"/>
    <s v="LHAZ OT NEU HAZ LABEL DR/CTN SC 00SG"/>
    <n v="15871"/>
    <s v="ST"/>
    <n v="1095.3699999999999"/>
    <s v="USD"/>
    <n v="7.0000000000000007E-2"/>
    <s v="ZE01"/>
    <x v="0"/>
  </r>
  <r>
    <s v="H972"/>
    <n v="1014746"/>
    <s v="LHAZ DL PLAIN TRANSPORT LABEL 00SG"/>
    <n v="1964"/>
    <s v="ST"/>
    <n v="307.26"/>
    <s v="USD"/>
    <n v="0.16"/>
    <s v="ZE01"/>
    <x v="0"/>
  </r>
  <r>
    <s v="H972"/>
    <n v="1018003"/>
    <s v="BT08 WV ELF DARK BLUE BOTTLE###### 00SG"/>
    <n v="1881"/>
    <s v="ST"/>
    <n v="404.29"/>
    <s v="USD"/>
    <n v="0.21"/>
    <s v="ZE01"/>
    <x v="0"/>
  </r>
  <r>
    <s v="H972"/>
    <n v="1018029"/>
    <s v="BT1L WV ELF DARK BLUE BOTTLE        00SG"/>
    <n v="91459"/>
    <s v="ST"/>
    <n v="21805.71"/>
    <s v="USD"/>
    <n v="0.24"/>
    <s v="ZE01"/>
    <x v="0"/>
  </r>
  <r>
    <s v="H972"/>
    <n v="1018030"/>
    <s v="BT4L WV ELF DARK BLUE BOTTLE        00SG"/>
    <n v="2890"/>
    <s v="ST"/>
    <n v="1793.33"/>
    <s v="USD"/>
    <n v="0.62"/>
    <s v="ZE01"/>
    <x v="0"/>
  </r>
  <r>
    <s v="H972"/>
    <n v="1018031"/>
    <s v="BT5L WV ELF DARK BLUE BOTTLE        00SG"/>
    <n v="5076"/>
    <s v="ST"/>
    <n v="3576.69"/>
    <s v="USD"/>
    <n v="0.7"/>
    <s v="ZE01"/>
    <x v="0"/>
  </r>
  <r>
    <s v="H972"/>
    <n v="1018032"/>
    <s v="BT08 WV TOT BRONZE BOTTLE           00SG"/>
    <n v="6470"/>
    <s v="ST"/>
    <n v="1355.52"/>
    <s v="USD"/>
    <n v="0.21"/>
    <s v="ZE01"/>
    <x v="0"/>
  </r>
  <r>
    <s v="H972"/>
    <n v="1018033"/>
    <s v="BT1L WV TOT BRONZE BOTTLE           00SG"/>
    <n v="5835"/>
    <s v="ST"/>
    <n v="1360.73"/>
    <s v="USD"/>
    <n v="0.23"/>
    <s v="ZE01"/>
    <x v="0"/>
  </r>
  <r>
    <s v="H972"/>
    <n v="1018034"/>
    <s v="BT3L WV TOT BRONZE BOTTLE###########00SG"/>
    <n v="3378"/>
    <s v="ST"/>
    <n v="2192.5700000000002"/>
    <s v="USD"/>
    <n v="0.65"/>
    <s v="ZE01"/>
    <x v="0"/>
  </r>
  <r>
    <s v="H972"/>
    <n v="1018035"/>
    <s v="BT4L WV TOT BRONZE BOTTLE           00SG"/>
    <n v="6214"/>
    <s v="ST"/>
    <n v="3805.11"/>
    <s v="USD"/>
    <n v="0.61"/>
    <s v="ZE01"/>
    <x v="0"/>
  </r>
  <r>
    <s v="H972"/>
    <n v="1018036"/>
    <s v="BT5L WV TOT BRONZE BOTTLE           00SG"/>
    <n v="3020"/>
    <s v="ST"/>
    <n v="2124.41"/>
    <s v="USD"/>
    <n v="0.7"/>
    <s v="ZE01"/>
    <x v="0"/>
  </r>
  <r>
    <s v="H972"/>
    <n v="1018038"/>
    <s v="BT1L WV NEU GREEN BOTTLE#########00SG"/>
    <n v="5698"/>
    <s v="ST"/>
    <n v="1264.26"/>
    <s v="USD"/>
    <n v="0.22"/>
    <s v="ZE01"/>
    <x v="0"/>
  </r>
  <r>
    <s v="H972"/>
    <n v="1018039"/>
    <s v="BT5L WV NEU GREEN BOTTLE############00SG"/>
    <n v="1888"/>
    <s v="ST"/>
    <n v="1315.59"/>
    <s v="USD"/>
    <n v="0.7"/>
    <s v="ZE01"/>
    <x v="0"/>
  </r>
  <r>
    <s v="H972"/>
    <n v="1018040"/>
    <s v="BT08 WV TOT PLATINIUM BOTTLE        00SG"/>
    <n v="2999"/>
    <s v="ST"/>
    <n v="677.89"/>
    <s v="USD"/>
    <n v="0.23"/>
    <s v="ZE01"/>
    <x v="0"/>
  </r>
  <r>
    <s v="H972"/>
    <n v="1018041"/>
    <s v="BT1L WV TOT PLATINIUM BOTTLE        00SG"/>
    <n v="38169"/>
    <s v="ST"/>
    <n v="9115.4699999999993"/>
    <s v="USD"/>
    <n v="0.24"/>
    <s v="ZE01"/>
    <x v="0"/>
  </r>
  <r>
    <s v="H972"/>
    <n v="1018042"/>
    <s v="BT4L WV TOT PLATINIUM BOTTLE        00SG"/>
    <n v="7085"/>
    <s v="ST"/>
    <n v="4993.32"/>
    <s v="USD"/>
    <n v="0.7"/>
    <s v="ZE01"/>
    <x v="0"/>
  </r>
  <r>
    <s v="H972"/>
    <n v="1018043"/>
    <s v="BT5L WV TOT PLATINIUM BOTTLE        00SG"/>
    <n v="14627"/>
    <s v="ST"/>
    <n v="10421.81"/>
    <s v="USD"/>
    <n v="0.71"/>
    <s v="ZE01"/>
    <x v="0"/>
  </r>
  <r>
    <s v="H972"/>
    <n v="1018045"/>
    <s v="BT08 WV TOT SILVER BOTTLE           00SG"/>
    <n v="14169"/>
    <s v="ST"/>
    <n v="3186.63"/>
    <s v="USD"/>
    <n v="0.22"/>
    <s v="ZE01"/>
    <x v="0"/>
  </r>
  <r>
    <s v="H972"/>
    <n v="1018046"/>
    <s v="BT1L WV TOT SILVER BOTTLE           00SG"/>
    <n v="16722"/>
    <s v="ST"/>
    <n v="3932.89"/>
    <s v="USD"/>
    <n v="0.24"/>
    <s v="ZE01"/>
    <x v="0"/>
  </r>
  <r>
    <s v="H972"/>
    <n v="1018047"/>
    <s v="BT4L WV TOT SILVER BOTTLE           00SG"/>
    <n v="16933"/>
    <s v="ST"/>
    <n v="10517.6"/>
    <s v="USD"/>
    <n v="0.62"/>
    <s v="ZE01"/>
    <x v="0"/>
  </r>
  <r>
    <s v="H972"/>
    <n v="1018048"/>
    <s v="BT5L WV TOT SILVER BOTTLE           00SG"/>
    <n v="1619"/>
    <s v="ST"/>
    <n v="1134.77"/>
    <s v="USD"/>
    <n v="0.7"/>
    <s v="ZE01"/>
    <x v="0"/>
  </r>
  <r>
    <s v="H972"/>
    <n v="1018200"/>
    <s v="CA38 RPL ELF BLACK CAP   00SG"/>
    <n v="403012"/>
    <s v="ST"/>
    <n v="16576.96"/>
    <s v="USD"/>
    <n v="0.04"/>
    <s v="ZE01"/>
    <x v="0"/>
  </r>
  <r>
    <s v="H972"/>
    <n v="1018201"/>
    <s v="CA50 RPL ELF BLACK CAP   00SG"/>
    <n v="108645"/>
    <s v="ST"/>
    <n v="7987.35"/>
    <s v="USD"/>
    <n v="7.0000000000000007E-2"/>
    <s v="ZE01"/>
    <x v="0"/>
  </r>
  <r>
    <s v="H972"/>
    <n v="1018202"/>
    <s v="CA38 SO NEU BLACK CAP   00SG"/>
    <n v="34195"/>
    <s v="ST"/>
    <n v="961.84"/>
    <s v="USD"/>
    <n v="0.03"/>
    <s v="ZE01"/>
    <x v="0"/>
  </r>
  <r>
    <s v="H972"/>
    <n v="1018203"/>
    <s v="CA50 SO NEU BLACK CAP   00SG"/>
    <n v="52663"/>
    <s v="ST"/>
    <n v="3154.08"/>
    <s v="USD"/>
    <n v="0.06"/>
    <s v="ZE01"/>
    <x v="0"/>
  </r>
  <r>
    <s v="H972"/>
    <n v="1018640"/>
    <s v="DRUM NT MAZ BLACK DRUM              00SG"/>
    <n v="1"/>
    <s v="ST"/>
    <n v="21.98"/>
    <s v="USD"/>
    <n v="21.98"/>
    <s v="ZE01"/>
    <x v="0"/>
  </r>
  <r>
    <s v="H972"/>
    <n v="1018652"/>
    <s v="CT08 WV ELF 12X0.8L WHITE          00SG"/>
    <n v="449"/>
    <s v="ST"/>
    <n v="206.03"/>
    <s v="USD"/>
    <n v="0.46"/>
    <s v="ZE01"/>
    <x v="0"/>
  </r>
  <r>
    <s v="H972"/>
    <n v="1018656"/>
    <s v="CT5L WV ELF 3X5L WHITE             00SG"/>
    <n v="2143"/>
    <s v="ST"/>
    <n v="1422.69"/>
    <s v="USD"/>
    <n v="0.66"/>
    <s v="ZE01"/>
    <x v="0"/>
  </r>
  <r>
    <s v="H972"/>
    <n v="1018708"/>
    <s v="LPDI DL NEU BLANK LABEL (DRUM SIDE) 00SG"/>
    <n v="22064"/>
    <s v="ST"/>
    <n v="1491.73"/>
    <s v="USD"/>
    <n v="7.0000000000000007E-2"/>
    <s v="ZE01"/>
    <x v="0"/>
  </r>
  <r>
    <s v="H972"/>
    <n v="1018728"/>
    <s v="LB4L ELF FL PERFO HDX 500 15W40#### 00SG"/>
    <n v="1916"/>
    <s v="ST"/>
    <n v="129.19999999999999"/>
    <s v="USD"/>
    <n v="7.0000000000000007E-2"/>
    <s v="ZE01"/>
    <x v="0"/>
  </r>
  <r>
    <s v="H972"/>
    <n v="1018729"/>
    <s v="LB4L ELF BL PERFO HDX 500 15W40#### 00SG"/>
    <n v="1932"/>
    <s v="ST"/>
    <n v="130.28"/>
    <s v="USD"/>
    <n v="7.0000000000000007E-2"/>
    <s v="ZE01"/>
    <x v="0"/>
  </r>
  <r>
    <s v="H972"/>
    <n v="1018738"/>
    <s v="LB4L ELF FL GEARELF 5 85W140########00SG"/>
    <n v="4133"/>
    <s v="ST"/>
    <n v="323.02"/>
    <s v="USD"/>
    <n v="0.08"/>
    <s v="ZE01"/>
    <x v="0"/>
  </r>
  <r>
    <s v="H972"/>
    <n v="1018740"/>
    <s v="LB4L ELF FL GEARELF 4 90          00SG##"/>
    <n v="992"/>
    <s v="ST"/>
    <n v="140.55000000000001"/>
    <s v="USD"/>
    <n v="0.14000000000000001"/>
    <s v="ZE01"/>
    <x v="0"/>
  </r>
  <r>
    <s v="H972"/>
    <n v="1018741"/>
    <s v="LB4L ELF BL GEARELF 4 90      00SG######"/>
    <n v="1235"/>
    <s v="ST"/>
    <n v="610.36"/>
    <s v="USD"/>
    <n v="0.49"/>
    <s v="ZE01"/>
    <x v="0"/>
  </r>
  <r>
    <s v="H972"/>
    <n v="1018742"/>
    <s v="LB4L ELF FL GEARELF 4 SAE 140       00SG"/>
    <n v="2406"/>
    <s v="ST"/>
    <n v="165.61"/>
    <s v="USD"/>
    <n v="7.0000000000000007E-2"/>
    <s v="ZE01"/>
    <x v="0"/>
  </r>
  <r>
    <s v="H972"/>
    <n v="1018743"/>
    <s v="LB4L ELF BL GEARELF 4 SAE 140#######00SG"/>
    <n v="2407"/>
    <s v="ST"/>
    <n v="165.68"/>
    <s v="USD"/>
    <n v="7.0000000000000007E-2"/>
    <s v="ZE01"/>
    <x v="0"/>
  </r>
  <r>
    <s v="H972"/>
    <n v="1018752"/>
    <s v="LB5L ELF FL ELFMATIC DIII MV####    00SG"/>
    <n v="1831"/>
    <s v="ST"/>
    <n v="138.46"/>
    <s v="USD"/>
    <n v="0.08"/>
    <s v="ZE01"/>
    <x v="0"/>
  </r>
  <r>
    <s v="H972"/>
    <n v="1018768"/>
    <s v="LB1L ELF FL EVOL. 700 FT 10W40###   00SG"/>
    <n v="1613"/>
    <s v="ST"/>
    <n v="66.59"/>
    <s v="USD"/>
    <n v="0.04"/>
    <s v="ZE01"/>
    <x v="0"/>
  </r>
  <r>
    <s v="H972"/>
    <n v="1018772"/>
    <s v="LB5L ELF FL EVOL. 700 FT 10W40#     00SG"/>
    <n v="1920"/>
    <s v="ST"/>
    <n v="126.96"/>
    <s v="USD"/>
    <n v="7.0000000000000007E-2"/>
    <s v="ZE01"/>
    <x v="0"/>
  </r>
  <r>
    <s v="H972"/>
    <n v="1018773"/>
    <s v="LB5L ELF BL EVOL. 700 FT 10W40#     00SG"/>
    <n v="1880"/>
    <s v="ST"/>
    <n v="124.31"/>
    <s v="USD"/>
    <n v="7.0000000000000007E-2"/>
    <s v="ZE01"/>
    <x v="0"/>
  </r>
  <r>
    <s v="H972"/>
    <n v="1018776"/>
    <s v="LB5L ELF FL EVOL. 500 FT 15W40######00SG"/>
    <n v="2370"/>
    <s v="ST"/>
    <n v="160.97"/>
    <s v="USD"/>
    <n v="7.0000000000000007E-2"/>
    <s v="ZE01"/>
    <x v="0"/>
  </r>
  <r>
    <s v="H972"/>
    <n v="1018777"/>
    <s v="LB5L ELF BL EVOL. 500 FT 15W40#     00SG"/>
    <n v="2370"/>
    <s v="ST"/>
    <n v="160.96"/>
    <s v="USD"/>
    <n v="7.0000000000000007E-2"/>
    <s v="ZE01"/>
    <x v="0"/>
  </r>
  <r>
    <s v="H972"/>
    <n v="1018778"/>
    <s v="LB4L ELF FL EVOL. 500 FT 15W50###   00SG"/>
    <n v="1376"/>
    <s v="ST"/>
    <n v="177.81"/>
    <s v="USD"/>
    <n v="0.13"/>
    <s v="ZE01"/>
    <x v="0"/>
  </r>
  <r>
    <s v="H972"/>
    <n v="1018779"/>
    <s v="LB4L ELF BL EVOL. 500 FT 15W50#     00SG"/>
    <n v="1382"/>
    <s v="ST"/>
    <n v="179.17"/>
    <s v="USD"/>
    <n v="0.13"/>
    <s v="ZE01"/>
    <x v="0"/>
  </r>
  <r>
    <s v="H972"/>
    <n v="1018780"/>
    <s v="LB1L ELF FL EVOL. 700 FT 15W50      00SG"/>
    <n v="1710"/>
    <s v="ST"/>
    <n v="63.4"/>
    <s v="USD"/>
    <n v="0.04"/>
    <s v="ZE01"/>
    <x v="0"/>
  </r>
  <r>
    <s v="H972"/>
    <n v="1018781"/>
    <s v="LB1L ELF BL EVOL. 700 FT 15W50    00SG##"/>
    <n v="1706"/>
    <s v="ST"/>
    <n v="63.25"/>
    <s v="USD"/>
    <n v="0.04"/>
    <s v="ZE01"/>
    <x v="0"/>
  </r>
  <r>
    <s v="H972"/>
    <n v="1018782"/>
    <s v="LB4L ELF FL EVOL. 700 FT 15W50#     00SG"/>
    <n v="1100"/>
    <s v="ST"/>
    <n v="143.6"/>
    <s v="USD"/>
    <n v="0.13"/>
    <s v="ZE01"/>
    <x v="0"/>
  </r>
  <r>
    <s v="H972"/>
    <n v="1018785"/>
    <s v="LB5L ELF BL EVOL. 500 FT 20W50#     00SG"/>
    <n v="940"/>
    <s v="ST"/>
    <n v="72.58"/>
    <s v="USD"/>
    <n v="0.08"/>
    <s v="ZE01"/>
    <x v="0"/>
  </r>
  <r>
    <s v="H972"/>
    <n v="1018798"/>
    <s v="LB5L ELF FL EVOL. 900 FTA 5W40######00SG"/>
    <n v="1303"/>
    <s v="ST"/>
    <n v="152.22"/>
    <s v="USD"/>
    <n v="0.12"/>
    <s v="ZE01"/>
    <x v="0"/>
  </r>
  <r>
    <s v="H972"/>
    <n v="1018799"/>
    <s v="LB5L ELF BL EVOL. 900 FTA 5W40######00SG"/>
    <n v="1285"/>
    <s v="ST"/>
    <n v="86.26"/>
    <s v="USD"/>
    <n v="7.0000000000000007E-2"/>
    <s v="ZE01"/>
    <x v="0"/>
  </r>
  <r>
    <s v="H972"/>
    <n v="1018800"/>
    <s v="LB4L ELF FL EVOL. 900 FT 5W50#######00SG"/>
    <n v="3529"/>
    <s v="ST"/>
    <n v="415.92"/>
    <s v="USD"/>
    <n v="0.12"/>
    <s v="ZE01"/>
    <x v="0"/>
  </r>
  <r>
    <s v="H972"/>
    <n v="1018801"/>
    <s v="LB4L ELF BL EVOL. 900 FT 5W50#######00SG"/>
    <n v="3412"/>
    <s v="ST"/>
    <n v="231.07"/>
    <s v="USD"/>
    <n v="7.0000000000000007E-2"/>
    <s v="ZE01"/>
    <x v="0"/>
  </r>
  <r>
    <s v="H972"/>
    <n v="1018822"/>
    <s v="LB1L ELF FL MOTO 4 GOLD 10W40###    00SG"/>
    <n v="294"/>
    <s v="ST"/>
    <n v="12.56"/>
    <s v="USD"/>
    <n v="0.04"/>
    <s v="ZE01"/>
    <x v="0"/>
  </r>
  <r>
    <s v="H972"/>
    <n v="1018823"/>
    <s v="LB1L ELF BL MOTO 4 GOLD 10W40###    00SG"/>
    <n v="320"/>
    <s v="ST"/>
    <n v="13.68"/>
    <s v="USD"/>
    <n v="0.04"/>
    <s v="ZE01"/>
    <x v="0"/>
  </r>
  <r>
    <s v="H972"/>
    <n v="1018824"/>
    <s v="LB1L ELF FL MOTO 4 20W40############00SG"/>
    <n v="398"/>
    <s v="ST"/>
    <n v="16.45"/>
    <s v="USD"/>
    <n v="0.04"/>
    <s v="ZE01"/>
    <x v="0"/>
  </r>
  <r>
    <s v="H972"/>
    <n v="1018846"/>
    <s v="LB4L ELF FL EVOL. 500 FT 10W40######00SG"/>
    <n v="2517"/>
    <s v="ST"/>
    <n v="194.56"/>
    <s v="USD"/>
    <n v="0.08"/>
    <s v="ZE01"/>
    <x v="0"/>
  </r>
  <r>
    <s v="H972"/>
    <n v="1018855"/>
    <s v="LB5L ELF FL PERFO HDX 300 20W50##   00SG"/>
    <n v="1498"/>
    <s v="ST"/>
    <n v="102.79"/>
    <s v="USD"/>
    <n v="7.0000000000000007E-2"/>
    <s v="ZE01"/>
    <x v="0"/>
  </r>
  <r>
    <s v="H972"/>
    <n v="1018857"/>
    <s v="LB1L ELF FL PERFO HDX 300 15W40##   00SG"/>
    <n v="1845"/>
    <s v="ST"/>
    <n v="67.55"/>
    <s v="USD"/>
    <n v="0.04"/>
    <s v="ZE01"/>
    <x v="0"/>
  </r>
  <r>
    <s v="H972"/>
    <n v="1018858"/>
    <s v="LB1L ELF BL PERFO HDX 300 15W40#    00SG"/>
    <n v="1883"/>
    <s v="ST"/>
    <n v="68.94"/>
    <s v="USD"/>
    <n v="0.04"/>
    <s v="ZE01"/>
    <x v="0"/>
  </r>
  <r>
    <s v="H972"/>
    <n v="1019002"/>
    <s v="BT3L WV ELF DARK BLUE BOTTLE  00SG"/>
    <n v="455"/>
    <s v="ST"/>
    <n v="294.33"/>
    <s v="USD"/>
    <n v="0.65"/>
    <s v="ZE01"/>
    <x v="0"/>
  </r>
  <r>
    <s v="H972"/>
    <n v="1019003"/>
    <s v="BT3L WV TOT PLATINIUM BOTTLE  00SG"/>
    <n v="581"/>
    <s v="ST"/>
    <n v="382.22"/>
    <s v="USD"/>
    <n v="0.66"/>
    <s v="ZE01"/>
    <x v="0"/>
  </r>
  <r>
    <s v="H972"/>
    <n v="1019004"/>
    <s v="BT3L WV TOT SILVER BOTTLE  00SG"/>
    <n v="355"/>
    <s v="ST"/>
    <n v="230.22"/>
    <s v="USD"/>
    <n v="0.65"/>
    <s v="ZE01"/>
    <x v="0"/>
  </r>
  <r>
    <s v="H972"/>
    <n v="1020156"/>
    <s v="LPDI PL SAY SP. ENG.OILCI-4 15W40   01SG"/>
    <n v="2125"/>
    <s v="ST"/>
    <n v="423.72"/>
    <s v="USD"/>
    <n v="0.2"/>
    <s v="ZE01"/>
    <x v="0"/>
  </r>
  <r>
    <s v="H972"/>
    <n v="1020252"/>
    <s v="LPDI DL SAY LLAW HY. OIL ZS 68    01SG"/>
    <n v="2977"/>
    <s v="ST"/>
    <n v="593.6"/>
    <s v="USD"/>
    <n v="0.2"/>
    <s v="ZE01"/>
    <x v="0"/>
  </r>
  <r>
    <s v="H972"/>
    <n v="1020340"/>
    <s v="LB5L ELF FL PERFO HDX 500 15W40#### 01SG"/>
    <n v="425"/>
    <s v="ST"/>
    <n v="32.18"/>
    <s v="USD"/>
    <n v="0.08"/>
    <s v="ZE01"/>
    <x v="0"/>
  </r>
  <r>
    <s v="H972"/>
    <n v="1020341"/>
    <s v="LB5L ELF BL PERFO HDX 500 15W40#### 01SG"/>
    <n v="391"/>
    <s v="ST"/>
    <n v="29.57"/>
    <s v="USD"/>
    <n v="0.08"/>
    <s v="ZE01"/>
    <x v="0"/>
  </r>
  <r>
    <s v="H972"/>
    <n v="1020344"/>
    <s v="LB5L ELF BL PERFO HDX 300 20W50## 01SG"/>
    <n v="1511"/>
    <s v="ST"/>
    <n v="103.69"/>
    <s v="USD"/>
    <n v="7.0000000000000007E-2"/>
    <s v="ZE01"/>
    <x v="0"/>
  </r>
  <r>
    <s v="H972"/>
    <n v="1020360"/>
    <s v="PL20 JC ELF BLUE JERRYCAN           01SG"/>
    <n v="25"/>
    <s v="ST"/>
    <n v="95.85"/>
    <s v="USD"/>
    <n v="3.83"/>
    <s v="ZE01"/>
    <x v="0"/>
  </r>
  <r>
    <s v="H972"/>
    <n v="1020418"/>
    <s v="CA20 CO NEU BLACK CAP GREIF  00SG"/>
    <n v="1470"/>
    <s v="ST"/>
    <n v="175.57"/>
    <s v="USD"/>
    <n v="0.12"/>
    <s v="ZE01"/>
    <x v="0"/>
  </r>
  <r>
    <s v="H972"/>
    <n v="1020427"/>
    <s v="PL20 JC MAR BLUE JERRYCAN           01SG"/>
    <n v="1446"/>
    <s v="ST"/>
    <n v="5481.25"/>
    <s v="USD"/>
    <n v="3.79"/>
    <s v="ZE01"/>
    <x v="1"/>
  </r>
  <r>
    <s v="H972"/>
    <n v="1020572"/>
    <s v="CT4L WV ELF 3X4L WHITE             01SG"/>
    <n v="1889"/>
    <s v="ST"/>
    <n v="1153.19"/>
    <s v="USD"/>
    <n v="0.61"/>
    <s v="ZE01"/>
    <x v="0"/>
  </r>
  <r>
    <s v="H972"/>
    <n v="1020731"/>
    <s v="LB5L ELF FL EVOL. 300 CNG 20W50     01SG"/>
    <n v="970"/>
    <s v="ST"/>
    <n v="127.93"/>
    <s v="USD"/>
    <n v="0.13"/>
    <s v="ZE01"/>
    <x v="0"/>
  </r>
  <r>
    <s v="H972"/>
    <n v="1021592"/>
    <s v="LB1L ELF FL EVOL 900 FTX SP 0W20 00SG"/>
    <n v="254"/>
    <s v="ST"/>
    <n v="17.579999999999998"/>
    <s v="USD"/>
    <n v="7.0000000000000007E-2"/>
    <s v="ZE01"/>
    <x v="0"/>
  </r>
  <r>
    <s v="H972"/>
    <n v="1021593"/>
    <s v="LB1L ELF BL EVOL 900 FTX SP 0W20 00SG"/>
    <n v="252"/>
    <s v="ST"/>
    <n v="10.96"/>
    <s v="USD"/>
    <n v="0.04"/>
    <s v="ZE01"/>
    <x v="0"/>
  </r>
  <r>
    <s v="H972"/>
    <n v="1021794"/>
    <s v="LB1L ElF FL EVOL. 300 CNG 20W50     01SG"/>
    <n v="950"/>
    <s v="ST"/>
    <n v="36.549999999999997"/>
    <s v="USD"/>
    <n v="0.04"/>
    <s v="ZE01"/>
    <x v="0"/>
  </r>
  <r>
    <s v="H972"/>
    <n v="1021795"/>
    <s v="LB1L ElF BL EVOL. 300 CNG 20W50     01SG"/>
    <n v="990"/>
    <s v="ST"/>
    <n v="38.090000000000003"/>
    <s v="USD"/>
    <n v="0.04"/>
    <s v="ZE01"/>
    <x v="0"/>
  </r>
  <r>
    <s v="H972"/>
    <n v="1022214"/>
    <s v="LB5L NIS FL MO FS 0W20 SP/GF6 00SG"/>
    <n v="3950"/>
    <s v="ST"/>
    <n v="471.5"/>
    <s v="USD"/>
    <n v="0.12"/>
    <s v="ZE01"/>
    <x v="0"/>
  </r>
  <r>
    <s v="H972"/>
    <n v="1022217"/>
    <s v="LB4L ELF BL EVOL. 700 FT 15W50##### 01SG"/>
    <n v="1100"/>
    <s v="ST"/>
    <n v="147"/>
    <s v="USD"/>
    <n v="0.13"/>
    <s v="ZE01"/>
    <x v="0"/>
  </r>
  <r>
    <s v="H972"/>
    <n v="1022226"/>
    <s v="LB5L ELF BL EVOL. 300 CNG 20W50#### 02SG"/>
    <n v="280"/>
    <s v="ST"/>
    <n v="39.69"/>
    <s v="USD"/>
    <n v="0.14000000000000001"/>
    <s v="ZE01"/>
    <x v="0"/>
  </r>
  <r>
    <s v="H972"/>
    <n v="1022228"/>
    <s v="LB5L ELF BL PERFO HDX 300 15W40## 02SG"/>
    <n v="4565"/>
    <s v="ST"/>
    <n v="350.84"/>
    <s v="USD"/>
    <n v="0.08"/>
    <s v="ZE01"/>
    <x v="0"/>
  </r>
  <r>
    <s v="H972"/>
    <n v="1022231"/>
    <s v="LB4L ELF BL GEARELF 5 85W140########01SG"/>
    <n v="4150"/>
    <s v="ST"/>
    <n v="1131.3599999999999"/>
    <s v="USD"/>
    <n v="0.27"/>
    <s v="ZE01"/>
    <x v="0"/>
  </r>
  <r>
    <s v="H972"/>
    <n v="1022234"/>
    <s v="LB5L ELF BL ELFMATIC DIII MV########01SG"/>
    <n v="1215"/>
    <s v="ST"/>
    <n v="93.09"/>
    <s v="USD"/>
    <n v="0.08"/>
    <s v="ZE01"/>
    <x v="0"/>
  </r>
  <r>
    <s v="H972"/>
    <n v="1022379"/>
    <s v="LB5L ELF FL PERFO HDX 300 15W40     02SG"/>
    <n v="4548"/>
    <s v="ST"/>
    <n v="349.53"/>
    <s v="USD"/>
    <n v="0.08"/>
    <s v="ZE01"/>
    <x v="0"/>
  </r>
  <r>
    <s v="H972"/>
    <n v="1022600"/>
    <s v="LB3L ELF FL EVOL. 500 FTX SP 10W30 00SG"/>
    <n v="670"/>
    <s v="ST"/>
    <n v="92.17"/>
    <s v="USD"/>
    <n v="0.14000000000000001"/>
    <s v="ZE01"/>
    <x v="0"/>
  </r>
  <r>
    <s v="H972"/>
    <n v="1022601"/>
    <s v="LB3L ELF BL EVOL. 500 FTX SP 10W30 00SG"/>
    <n v="532"/>
    <s v="ST"/>
    <n v="73.180000000000007"/>
    <s v="USD"/>
    <n v="0.14000000000000001"/>
    <s v="ZE01"/>
    <x v="0"/>
  </r>
  <r>
    <s v="H972"/>
    <n v="1022745"/>
    <s v="LPDI DL TE ADBLUE 1000L 00SG"/>
    <n v="236"/>
    <s v="ST"/>
    <n v="241.87"/>
    <s v="USD"/>
    <n v="1.02"/>
    <s v="ZE01"/>
    <x v="0"/>
  </r>
  <r>
    <s v="H972"/>
    <n v="1022746"/>
    <s v="LPDI DL TE ADBLUE SAFETY INFO 00SG"/>
    <n v="236"/>
    <s v="ST"/>
    <n v="241.87"/>
    <s v="USD"/>
    <n v="1.02"/>
    <s v="ZE01"/>
    <x v="0"/>
  </r>
  <r>
    <s v="H972"/>
    <n v="1022822"/>
    <s v="CT3L WV ELF 5X3L WHITE             01SG"/>
    <n v="375"/>
    <s v="ST"/>
    <n v="240.86"/>
    <s v="USD"/>
    <n v="0.64"/>
    <s v="ZE01"/>
    <x v="0"/>
  </r>
  <r>
    <s v="H972"/>
    <n v="1023084"/>
    <s v="LB5L NIS BL MO FS 0W20 SP/GF6 00SG"/>
    <n v="3910"/>
    <s v="ST"/>
    <n v="466.93"/>
    <s v="USD"/>
    <n v="0.12"/>
    <s v="ZE01"/>
    <x v="0"/>
  </r>
  <r>
    <s v="H972"/>
    <n v="1023085"/>
    <s v="LB5L NIS FL MO FS 5W30 SP/GF6 00SG"/>
    <n v="3290"/>
    <s v="ST"/>
    <n v="390.02"/>
    <s v="USD"/>
    <n v="0.12"/>
    <s v="ZE01"/>
    <x v="0"/>
  </r>
  <r>
    <s v="H972"/>
    <n v="1023086"/>
    <s v="LB5L NIS BL MO FS 5W30 SP/GF6 00SG"/>
    <n v="3340"/>
    <s v="ST"/>
    <n v="395.97"/>
    <s v="USD"/>
    <n v="0.12"/>
    <s v="ZE01"/>
    <x v="0"/>
  </r>
  <r>
    <s v="H972"/>
    <n v="1023087"/>
    <s v="LB5L NIS FL MO SS 10W40 A3/B4 01SG"/>
    <n v="2694"/>
    <s v="ST"/>
    <n v="306.67"/>
    <s v="USD"/>
    <n v="0.11"/>
    <s v="ZE01"/>
    <x v="0"/>
  </r>
  <r>
    <s v="H972"/>
    <n v="1023088"/>
    <s v="LB5L NIS BL MO SS 10W40 A3/B4 01SG"/>
    <n v="2694"/>
    <s v="ST"/>
    <n v="306.67"/>
    <s v="USD"/>
    <n v="0.11"/>
    <s v="ZE01"/>
    <x v="0"/>
  </r>
  <r>
    <s v="H972"/>
    <n v="1023102"/>
    <s v="LB5L NIS FL MO FS 5W30 C4 DPF###### 01SG"/>
    <n v="220"/>
    <s v="ST"/>
    <n v="25.99"/>
    <s v="USD"/>
    <n v="0.12"/>
    <s v="ZE01"/>
    <x v="0"/>
  </r>
  <r>
    <s v="H972"/>
    <n v="1023103"/>
    <s v="LB5L NIS BL MO FS 5W30 C4 DPF###### 01SG"/>
    <n v="2736"/>
    <s v="ST"/>
    <n v="328"/>
    <s v="USD"/>
    <n v="0.12"/>
    <s v="ZE01"/>
    <x v="0"/>
  </r>
  <r>
    <s v="H972"/>
    <n v="1023114"/>
    <s v="BT5L PLB NEU BLACK BOTTLE       00SG"/>
    <n v="1922"/>
    <s v="ST"/>
    <n v="1700.92"/>
    <s v="USD"/>
    <n v="0.88"/>
    <s v="ZE01"/>
    <x v="0"/>
  </r>
  <r>
    <s v="H972"/>
    <n v="1023115"/>
    <s v="CT5L PLB MIT 3X5L BROWN         00SG"/>
    <n v="285"/>
    <s v="ST"/>
    <n v="196.9"/>
    <s v="USD"/>
    <n v="0.69"/>
    <s v="ZE01"/>
    <x v="0"/>
  </r>
  <r>
    <s v="H972"/>
    <n v="1023116"/>
    <s v="PL20 JC NEU BLACK JERRYCAN          00SG"/>
    <n v="882"/>
    <s v="ST"/>
    <n v="3391.11"/>
    <s v="USD"/>
    <n v="3.84"/>
    <s v="ZE01"/>
    <x v="0"/>
  </r>
  <r>
    <s v="H972"/>
    <n v="1023120"/>
    <s v="LB5L MIT FL MO GF6 5W30             00SG"/>
    <n v="360"/>
    <s v="ST"/>
    <n v="42.28"/>
    <s v="USD"/>
    <n v="0.12"/>
    <s v="ZE01"/>
    <x v="0"/>
  </r>
  <r>
    <s v="H972"/>
    <n v="1023121"/>
    <s v="LB5L MIT BL MO GF6 5W30             00SG"/>
    <n v="360"/>
    <s v="ST"/>
    <n v="42.28"/>
    <s v="USD"/>
    <n v="0.12"/>
    <s v="ZE01"/>
    <x v="0"/>
  </r>
  <r>
    <s v="H972"/>
    <n v="1023123"/>
    <s v="LB5L MIT FL MO A3/B4 10W40          00SG"/>
    <n v="400"/>
    <s v="ST"/>
    <n v="46.98"/>
    <s v="USD"/>
    <n v="0.12"/>
    <s v="ZE01"/>
    <x v="0"/>
  </r>
  <r>
    <s v="H972"/>
    <n v="1023124"/>
    <s v="LB5L MIT BL MO A3/B4 10W40          00SG"/>
    <n v="300"/>
    <s v="ST"/>
    <n v="35.229999999999997"/>
    <s v="USD"/>
    <n v="0.12"/>
    <s v="ZE01"/>
    <x v="0"/>
  </r>
  <r>
    <s v="H972"/>
    <n v="1023127"/>
    <s v="DRUM NT NIS GREY 425C               01SG"/>
    <n v="3"/>
    <s v="ST"/>
    <n v="68.38"/>
    <s v="USD"/>
    <n v="22.79"/>
    <s v="ZE01"/>
    <x v="0"/>
  </r>
  <r>
    <s v="H972"/>
    <n v="1023128"/>
    <s v="BT5L PLB NIS GREY BOTTLE#########   00SG"/>
    <n v="447"/>
    <s v="ST"/>
    <n v="454.74"/>
    <s v="USD"/>
    <n v="1.02"/>
    <s v="ZE01"/>
    <x v="0"/>
  </r>
  <r>
    <s v="H972"/>
    <n v="1023129"/>
    <s v="CT5L PLB NIS 3X5L BROWN#######   #01SG##"/>
    <n v="437"/>
    <s v="ST"/>
    <n v="309.83999999999997"/>
    <s v="USD"/>
    <n v="0.71"/>
    <s v="ZE01"/>
    <x v="0"/>
  </r>
  <r>
    <s v="H972"/>
    <n v="1023130"/>
    <s v="LPDI DL NIS MO FS 0W20 SP/GF6       00SG"/>
    <n v="28"/>
    <s v="ST"/>
    <n v="80.62"/>
    <s v="USD"/>
    <n v="2.88"/>
    <s v="ZE01"/>
    <x v="0"/>
  </r>
  <r>
    <s v="H972"/>
    <n v="1023131"/>
    <s v="LPDI DL NIS MO FS 5W30 C3####       00SG"/>
    <n v="347"/>
    <s v="ST"/>
    <n v="200.67"/>
    <s v="USD"/>
    <n v="0.57999999999999996"/>
    <s v="ZE01"/>
    <x v="0"/>
  </r>
  <r>
    <s v="H972"/>
    <n v="1023132"/>
    <s v="LPDI DL NIS MO FS 5W30 C4 DPF 00SG"/>
    <n v="215"/>
    <s v="ST"/>
    <n v="123.36"/>
    <s v="USD"/>
    <n v="0.56999999999999995"/>
    <s v="ZE01"/>
    <x v="0"/>
  </r>
  <r>
    <s v="H972"/>
    <n v="1023133"/>
    <s v="LPDI DL NIS MO FS 5W30 SP/GF6       00SG"/>
    <n v="298"/>
    <s v="ST"/>
    <n v="171.1"/>
    <s v="USD"/>
    <n v="0.56999999999999995"/>
    <s v="ZE01"/>
    <x v="0"/>
  </r>
  <r>
    <s v="H972"/>
    <n v="1023134"/>
    <s v="LPDI DL NIS MO SS 10W40 A3/B4       00SG"/>
    <n v="83"/>
    <s v="ST"/>
    <n v="63.24"/>
    <s v="USD"/>
    <n v="0.76"/>
    <s v="ZE01"/>
    <x v="0"/>
  </r>
  <r>
    <s v="H972"/>
    <n v="1023481"/>
    <s v="LB1L ELF BL MOTO 4 20W40########### 02SG"/>
    <n v="302"/>
    <s v="ST"/>
    <n v="12.46"/>
    <s v="USD"/>
    <n v="0.04"/>
    <s v="ZE01"/>
    <x v="0"/>
  </r>
  <r>
    <s v="H972"/>
    <n v="1023483"/>
    <s v="LB08 ELF FL MOTO 4 SCOOT. 10W40 M## 01SG"/>
    <n v="350"/>
    <s v="ST"/>
    <n v="12.9"/>
    <s v="USD"/>
    <n v="0.04"/>
    <s v="ZE01"/>
    <x v="0"/>
  </r>
  <r>
    <s v="H972"/>
    <n v="1023484"/>
    <s v="LB08 ELF BL MOTO 4 SCOOT. 10W40 M## 01SG"/>
    <n v="470"/>
    <s v="ST"/>
    <n v="17.329999999999998"/>
    <s v="USD"/>
    <n v="0.04"/>
    <s v="ZE01"/>
    <x v="0"/>
  </r>
  <r>
    <s v="H972"/>
    <n v="1023629"/>
    <s v="CT1L WV ELF 12X1L WHITE             01SG"/>
    <n v="13006"/>
    <s v="ST"/>
    <n v="8688.9599999999991"/>
    <s v="USD"/>
    <n v="0.67"/>
    <s v="ZE01"/>
    <x v="0"/>
  </r>
  <r>
    <s v="H972"/>
    <n v="1023646"/>
    <s v="DRUM NT MIT BLACK DRUM              01SG"/>
    <n v="4"/>
    <s v="ST"/>
    <n v="87.72"/>
    <s v="USD"/>
    <n v="21.93"/>
    <s v="ZE01"/>
    <x v="0"/>
  </r>
  <r>
    <s v="H972"/>
    <n v="1023655"/>
    <s v="LPDI DL MIT# MO GF6 5W30########### 01SG"/>
    <n v="17"/>
    <s v="ST"/>
    <n v="14.27"/>
    <s v="USD"/>
    <n v="0.84"/>
    <s v="ZE01"/>
    <x v="0"/>
  </r>
  <r>
    <s v="H972"/>
    <n v="1023657"/>
    <s v="LPDI DL MIT MO C2"/>
    <n v="253"/>
    <s v="ST"/>
    <n v="148.79"/>
    <s v="USD"/>
    <n v="0.59"/>
    <s v="ZE01"/>
    <x v="0"/>
  </r>
  <r>
    <s v="H972"/>
    <n v="1023660"/>
    <s v="LPDI PL FL MIT MO C2"/>
    <n v="158"/>
    <s v="ST"/>
    <n v="88.99"/>
    <s v="USD"/>
    <n v="0.56000000000000005"/>
    <s v="ZE01"/>
    <x v="0"/>
  </r>
  <r>
    <s v="H972"/>
    <n v="1023661"/>
    <s v="LPDI PL BL MIT MO C2"/>
    <n v="162"/>
    <s v="ST"/>
    <n v="91.24"/>
    <s v="USD"/>
    <n v="0.56000000000000005"/>
    <s v="ZE01"/>
    <x v="0"/>
  </r>
  <r>
    <s v="H972"/>
    <n v="1023662"/>
    <s v="LPDI PL FL MIT MO GF6 5W30###### 01SG"/>
    <n v="380"/>
    <s v="ST"/>
    <n v="216.93"/>
    <s v="USD"/>
    <n v="0.56999999999999995"/>
    <s v="ZE01"/>
    <x v="0"/>
  </r>
  <r>
    <s v="H972"/>
    <n v="1023663"/>
    <s v="LPDI PL BL MIT MO GF6 5W30#######01SG"/>
    <n v="360"/>
    <s v="ST"/>
    <n v="205.55"/>
    <s v="USD"/>
    <n v="0.56999999999999995"/>
    <s v="ZE01"/>
    <x v="0"/>
  </r>
  <r>
    <s v="H972"/>
    <n v="1023666"/>
    <s v="LB5L MIT FL MO C2"/>
    <n v="2516"/>
    <s v="ST"/>
    <n v="297.16000000000003"/>
    <s v="USD"/>
    <n v="0.12"/>
    <s v="ZE01"/>
    <x v="0"/>
  </r>
  <r>
    <s v="H972"/>
    <n v="1023667"/>
    <s v="LB5L MIT BL MO C2"/>
    <n v="2476"/>
    <s v="ST"/>
    <n v="292.45"/>
    <s v="USD"/>
    <n v="0.12"/>
    <s v="ZE01"/>
    <x v="0"/>
  </r>
  <r>
    <s v="H972"/>
    <n v="1023795"/>
    <s v="LB5L ELF FL PERF. PRO 1000 15W40 00SG"/>
    <n v="4690"/>
    <s v="ST"/>
    <n v="363.18"/>
    <s v="USD"/>
    <n v="0.08"/>
    <s v="ZE01"/>
    <x v="0"/>
  </r>
  <r>
    <s v="H972"/>
    <n v="1023796"/>
    <s v="LB5L ELF BL PERF. PRO 1000 15W40 00SG"/>
    <n v="4750"/>
    <s v="ST"/>
    <n v="367.64"/>
    <s v="USD"/>
    <n v="0.08"/>
    <s v="ZE01"/>
    <x v="0"/>
  </r>
  <r>
    <s v="H972"/>
    <n v="1023870"/>
    <s v="LB5L ELF FL PERF. PRO 700 20W50     00SG"/>
    <n v="1130"/>
    <s v="ST"/>
    <n v="159.16"/>
    <s v="USD"/>
    <n v="0.14000000000000001"/>
    <s v="ZE01"/>
    <x v="0"/>
  </r>
  <r>
    <s v="H972"/>
    <n v="1023871"/>
    <s v="LB5L ELF BL PERF. PRO 700 20W50     00SG"/>
    <n v="1160"/>
    <s v="ST"/>
    <n v="163.38999999999999"/>
    <s v="USD"/>
    <n v="0.14000000000000001"/>
    <s v="ZE01"/>
    <x v="0"/>
  </r>
  <r>
    <s v="H972"/>
    <n v="1023915"/>
    <s v="TABS TN NEU WHITE TABSEALS 3 STARS 00SG"/>
    <n v="452"/>
    <s v="ST"/>
    <n v="62.99"/>
    <s v="USD"/>
    <n v="0.14000000000000001"/>
    <s v="ZE01"/>
    <x v="0"/>
  </r>
  <r>
    <s v="H972"/>
    <n v="1024017"/>
    <s v="LPDI DL TE DRUM AND PAIL LABEL BC 00SG"/>
    <n v="28024"/>
    <s v="ST"/>
    <n v="2158.23"/>
    <s v="USD"/>
    <n v="0.08"/>
    <s v="ZE01"/>
    <x v="0"/>
  </r>
  <r>
    <s v="H972"/>
    <n v="1024018"/>
    <s v="LPDI DL TE DRUM AND PAIL LABEL SC 00SG"/>
    <n v="11810"/>
    <s v="ST"/>
    <n v="1362.49"/>
    <s v="USD"/>
    <n v="0.12"/>
    <s v="ZE01"/>
    <x v="0"/>
  </r>
  <r>
    <s v="H972"/>
    <n v="1024022"/>
    <s v="PL18 PP TE  RED PAIL                00SG"/>
    <n v="4964"/>
    <s v="ST"/>
    <n v="8104.72"/>
    <s v="USD"/>
    <n v="1.63"/>
    <s v="ZE01"/>
    <x v="0"/>
  </r>
  <r>
    <s v="H972"/>
    <n v="1024024"/>
    <s v="CA18 CO NEU BLACK CAP               00SG"/>
    <n v="5002"/>
    <s v="ST"/>
    <n v="2783.9"/>
    <s v="USD"/>
    <n v="0.56000000000000005"/>
    <s v="ZE01"/>
    <x v="0"/>
  </r>
  <r>
    <s v="H972"/>
    <n v="1024109"/>
    <s v="LPDI DL TE WHITE TE LOGO PPRD 00SG"/>
    <n v="25732"/>
    <s v="ST"/>
    <n v="2246.0500000000002"/>
    <s v="USD"/>
    <n v="0.09"/>
    <s v="ZE01"/>
    <x v="0"/>
  </r>
  <r>
    <s v="H972"/>
    <n v="1024111"/>
    <s v="LPDI DL ELF WHITE LABEL W/ PPRD 00SG"/>
    <n v="1704"/>
    <s v="ST"/>
    <n v="344.49"/>
    <s v="USD"/>
    <n v="0.2"/>
    <s v="ZE01"/>
    <x v="0"/>
  </r>
  <r>
    <s v="H972"/>
    <n v="1024116"/>
    <s v="LB4L ELF FL EVOL. 900 USX 5W30      01SG"/>
    <n v="76"/>
    <s v="ST"/>
    <n v="6.39"/>
    <s v="USD"/>
    <n v="0.08"/>
    <s v="ZE01"/>
    <x v="0"/>
  </r>
  <r>
    <s v="H972"/>
    <n v="1024117"/>
    <s v="LB4L ELF BL EVOL. 900 USX 5W30      02SG"/>
    <n v="76"/>
    <s v="ST"/>
    <n v="5.92"/>
    <s v="USD"/>
    <n v="0.08"/>
    <s v="ZE01"/>
    <x v="0"/>
  </r>
  <r>
    <s v="H972"/>
    <n v="1024188"/>
    <s v="PL20 JC TE  RED JERRYCAN            00SG"/>
    <n v="6357"/>
    <s v="ST"/>
    <n v="25367.05"/>
    <s v="USD"/>
    <n v="3.99"/>
    <s v="ZE01"/>
    <x v="0"/>
  </r>
  <r>
    <s v="H972"/>
    <n v="1024191"/>
    <s v="PL18 PP ELF BLUE PAIL               01SG"/>
    <n v="1479"/>
    <s v="ST"/>
    <n v="2509.1"/>
    <s v="USD"/>
    <n v="1.7"/>
    <s v="ZE01"/>
    <x v="0"/>
  </r>
  <r>
    <s v="H972"/>
    <n v="1024192"/>
    <s v="CA18 CO ELF BLUE CAP               00SG"/>
    <n v="1489"/>
    <s v="ST"/>
    <n v="775.59"/>
    <s v="USD"/>
    <n v="0.52"/>
    <s v="ZE01"/>
    <x v="0"/>
  </r>
  <r>
    <s v="H972"/>
    <n v="1024199"/>
    <s v="LB08 FL TE#HI-PERF 4T 300 20W40(SF) 00SG"/>
    <n v="2677"/>
    <s v="ST"/>
    <n v="238.4"/>
    <s v="USD"/>
    <n v="0.09"/>
    <s v="ZE01"/>
    <x v="0"/>
  </r>
  <r>
    <s v="H972"/>
    <n v="1024201"/>
    <s v="LB08 BL TE HI-PERF 4T 300 20W40(SF) 00SG"/>
    <n v="2682"/>
    <s v="ST"/>
    <n v="188.23"/>
    <s v="USD"/>
    <n v="7.0000000000000007E-2"/>
    <s v="ZE01"/>
    <x v="0"/>
  </r>
  <r>
    <s v="H972"/>
    <n v="1024208"/>
    <s v="LB08 FL TE#HI-PERF 4T 300 SAE 40 00SG"/>
    <n v="1431"/>
    <s v="ST"/>
    <n v="109.01"/>
    <s v="USD"/>
    <n v="0.08"/>
    <s v="ZE01"/>
    <x v="0"/>
  </r>
  <r>
    <s v="H972"/>
    <n v="1024209"/>
    <s v="LB08 BL TE#HI-PERF 4T 300 SAE 40#00SG"/>
    <n v="1604"/>
    <s v="ST"/>
    <n v="96.41"/>
    <s v="USD"/>
    <n v="0.06"/>
    <s v="ZE01"/>
    <x v="0"/>
  </r>
  <r>
    <s v="H972"/>
    <n v="1024221"/>
    <s v="LB1L BL TE# HI-PERF 4T 900 10W40# 00SG"/>
    <n v="3000"/>
    <s v="ST"/>
    <n v="211.72"/>
    <s v="USD"/>
    <n v="7.0000000000000007E-2"/>
    <s v="ZE01"/>
    <x v="0"/>
  </r>
  <r>
    <s v="H972"/>
    <n v="1024226"/>
    <s v="LB5L FL TE PROSYLVA CHAIN EXPERT 00SG"/>
    <n v="2630"/>
    <s v="ST"/>
    <n v="381.92"/>
    <s v="USD"/>
    <n v="0.15"/>
    <s v="ZE01"/>
    <x v="0"/>
  </r>
  <r>
    <s v="H972"/>
    <n v="1024227"/>
    <s v="LB5L BL TE# PROSYLVA CHAIN EXPERT##00SG"/>
    <n v="2640"/>
    <s v="ST"/>
    <n v="316.01"/>
    <s v="USD"/>
    <n v="0.12"/>
    <s v="ZE01"/>
    <x v="0"/>
  </r>
  <r>
    <s v="H972"/>
    <n v="1024230"/>
    <s v="LB5L FL TE Q3500 SUPER 20W50 00SG"/>
    <n v="847"/>
    <s v="ST"/>
    <n v="44.41"/>
    <s v="USD"/>
    <n v="0.05"/>
    <s v="ZE01"/>
    <x v="0"/>
  </r>
  <r>
    <s v="H972"/>
    <n v="1024232"/>
    <s v="LB3L FL TE#QUARTZ 4000 SM 10W30##00SG"/>
    <n v="2064"/>
    <s v="ST"/>
    <n v="298.10000000000002"/>
    <s v="USD"/>
    <n v="0.14000000000000001"/>
    <s v="ZE01"/>
    <x v="0"/>
  </r>
  <r>
    <s v="H972"/>
    <n v="1024233"/>
    <s v="LB3L BL TE# QUARTZ 4000 SM 10W30####00SG"/>
    <n v="2000"/>
    <s v="ST"/>
    <n v="238.1"/>
    <s v="USD"/>
    <n v="0.12"/>
    <s v="ZE01"/>
    <x v="0"/>
  </r>
  <r>
    <s v="H972"/>
    <n v="1024234"/>
    <s v="LB4L FL TE#QUARTZ 5000 SN 10W40##00SG"/>
    <n v="4000"/>
    <s v="ST"/>
    <n v="571.34"/>
    <s v="USD"/>
    <n v="0.14000000000000001"/>
    <s v="ZE01"/>
    <x v="0"/>
  </r>
  <r>
    <s v="H972"/>
    <n v="1024262"/>
    <s v="LB5L FL TE#QTZ INEO LONG LIFE 5W30#00SG"/>
    <n v="20"/>
    <s v="ST"/>
    <n v="4.0599999999999996"/>
    <s v="USD"/>
    <n v="0.2"/>
    <s v="ZE01"/>
    <x v="0"/>
  </r>
  <r>
    <s v="H972"/>
    <n v="1024263"/>
    <s v="LB5L BL TE QTZ INEO LONG LIFE 5W30#00SG"/>
    <n v="20"/>
    <s v="ST"/>
    <n v="2.42"/>
    <s v="USD"/>
    <n v="0.12"/>
    <s v="ZE01"/>
    <x v="0"/>
  </r>
  <r>
    <s v="H972"/>
    <n v="1024272"/>
    <s v="CA38 RPL TE BLACK CAP   00SG"/>
    <n v="1380613"/>
    <s v="ST"/>
    <n v="57396.17"/>
    <s v="USD"/>
    <n v="0.04"/>
    <s v="ZE01"/>
    <x v="0"/>
  </r>
  <r>
    <s v="H972"/>
    <n v="1024274"/>
    <s v="CA50 RPL TE BLACK CAP   00SG"/>
    <n v="380987"/>
    <s v="ST"/>
    <n v="27642.58"/>
    <s v="USD"/>
    <n v="7.0000000000000007E-2"/>
    <s v="ZE01"/>
    <x v="0"/>
  </r>
  <r>
    <s v="H972"/>
    <n v="1024311"/>
    <s v="DRUM NT TE WARM RED                00SG"/>
    <n v="747"/>
    <s v="ST"/>
    <n v="15953.09"/>
    <s v="USD"/>
    <n v="21.36"/>
    <s v="ZE01"/>
    <x v="0"/>
  </r>
  <r>
    <s v="H972"/>
    <n v="1024339"/>
    <s v="DRUM NT TE WHITE RDL44             00SG"/>
    <n v="82"/>
    <s v="ST"/>
    <n v="2304.63"/>
    <s v="USD"/>
    <n v="28.11"/>
    <s v="ZE01"/>
    <x v="0"/>
  </r>
  <r>
    <s v="H972"/>
    <n v="1024340"/>
    <s v="DRUM NT MAR ELF BLUE AND WHITE BAND 01SG"/>
    <n v="134"/>
    <s v="ST"/>
    <n v="2914.14"/>
    <s v="USD"/>
    <n v="21.75"/>
    <s v="ZE01"/>
    <x v="1"/>
  </r>
  <r>
    <s v="H972"/>
    <n v="1024341"/>
    <s v="DRUM NT ELF BLUE AND WHITE BAND     01SG"/>
    <n v="31"/>
    <s v="ST"/>
    <n v="674.22"/>
    <s v="USD"/>
    <n v="21.75"/>
    <s v="ZE01"/>
    <x v="0"/>
  </r>
  <r>
    <s v="H972"/>
    <n v="1024342"/>
    <s v="DRUM NT TE AGRI WHITE              00SG"/>
    <n v="5"/>
    <s v="ST"/>
    <n v="112.25"/>
    <s v="USD"/>
    <n v="22.45"/>
    <s v="ZE01"/>
    <x v="0"/>
  </r>
  <r>
    <s v="H972"/>
    <n v="1024343"/>
    <s v="DRUM NT TE TP STAR WHITE           00SG"/>
    <n v="3"/>
    <s v="ST"/>
    <n v="67.72"/>
    <s v="USD"/>
    <n v="22.57"/>
    <s v="ZE01"/>
    <x v="0"/>
  </r>
  <r>
    <s v="H972"/>
    <n v="1024350"/>
    <s v="LB5L FL TE#QUARTZ 5000 SN 15W40#00SG"/>
    <n v="610"/>
    <s v="ST"/>
    <n v="89.06"/>
    <s v="USD"/>
    <n v="0.15"/>
    <s v="ZE01"/>
    <x v="0"/>
  </r>
  <r>
    <s v="H972"/>
    <n v="1024352"/>
    <s v="LP18 FL TE CAPRANO MT 40 00SG###"/>
    <n v="470"/>
    <s v="ST"/>
    <n v="260.81"/>
    <s v="USD"/>
    <n v="0.55000000000000004"/>
    <s v="ZE01"/>
    <x v="0"/>
  </r>
  <r>
    <s v="H972"/>
    <n v="1024353"/>
    <s v="LP18 BL TE CAPRANO MT 40 00SG######"/>
    <n v="475"/>
    <s v="ST"/>
    <n v="263.58"/>
    <s v="USD"/>
    <n v="0.55000000000000004"/>
    <s v="ZE01"/>
    <x v="0"/>
  </r>
  <r>
    <s v="H972"/>
    <n v="1024364"/>
    <s v="LP20 FL TE PROSYLVA CHAIN EXPERT#00SG"/>
    <n v="185"/>
    <s v="ST"/>
    <n v="187.92"/>
    <s v="USD"/>
    <n v="1.02"/>
    <s v="ZE01"/>
    <x v="0"/>
  </r>
  <r>
    <s v="H972"/>
    <n v="1024365"/>
    <s v="LP18/20 BL TE PROSYLVA CHAIN EXPERT#00SG"/>
    <n v="185"/>
    <s v="ST"/>
    <n v="187.92"/>
    <s v="USD"/>
    <n v="1.02"/>
    <s v="ZE01"/>
    <x v="0"/>
  </r>
  <r>
    <s v="H972"/>
    <n v="1024374"/>
    <s v="LP20 FL TE QUARTZ 7000 SN 10W40#00SG"/>
    <n v="406"/>
    <s v="ST"/>
    <n v="411.59"/>
    <s v="USD"/>
    <n v="1.01"/>
    <s v="ZE01"/>
    <x v="0"/>
  </r>
  <r>
    <s v="H972"/>
    <n v="1024386"/>
    <s v="LB3L FL TE#QUARTZ 9000FUT.GF6 5W30#00SG"/>
    <n v="3030"/>
    <s v="ST"/>
    <n v="619.87"/>
    <s v="USD"/>
    <n v="0.2"/>
    <s v="ZE01"/>
    <x v="0"/>
  </r>
  <r>
    <s v="H972"/>
    <n v="1024387"/>
    <s v="LB3L BL TE#QUARTZ 9000FUT.GF6 5W30#00SG"/>
    <n v="2992"/>
    <s v="ST"/>
    <n v="365.91"/>
    <s v="USD"/>
    <n v="0.12"/>
    <s v="ZE01"/>
    <x v="0"/>
  </r>
  <r>
    <s v="H972"/>
    <n v="1024423"/>
    <s v="CA16 CO NEU GREEN CAP               00SG"/>
    <n v="746"/>
    <s v="ST"/>
    <n v="390.76"/>
    <s v="USD"/>
    <n v="0.52"/>
    <s v="ZE01"/>
    <x v="0"/>
  </r>
  <r>
    <s v="H972"/>
    <n v="1025253"/>
    <s v="LB1L FL TE#QUARTZ INEO C3 5W30 00SG"/>
    <n v="10000"/>
    <s v="ST"/>
    <n v="868.24"/>
    <s v="USD"/>
    <n v="0.09"/>
    <s v="ZE01"/>
    <x v="0"/>
  </r>
  <r>
    <s v="H972"/>
    <n v="1025254"/>
    <s v="LB1L BL TE#QUARTZ INEO C3 5W30 00SG"/>
    <n v="10000"/>
    <s v="ST"/>
    <n v="561.16"/>
    <s v="USD"/>
    <n v="0.06"/>
    <s v="ZE01"/>
    <x v="0"/>
  </r>
  <r>
    <s v="H972"/>
    <n v="1025255"/>
    <s v="LB4L FL TE#QUARTZ INEO C3 5W30 00SG"/>
    <n v="5000"/>
    <s v="ST"/>
    <n v="978.53"/>
    <s v="USD"/>
    <n v="0.2"/>
    <s v="ZE01"/>
    <x v="0"/>
  </r>
  <r>
    <s v="H972"/>
    <n v="1025256"/>
    <s v="LB4L BL TE#QUARTZ INEO C3 5W30 00SG"/>
    <n v="5000"/>
    <s v="ST"/>
    <n v="628.97"/>
    <s v="USD"/>
    <n v="0.13"/>
    <s v="ZE01"/>
    <x v="0"/>
  </r>
  <r>
    <s v="H972"/>
    <n v="1025261"/>
    <s v="LP20 FL TE QUARTZ INEO MC3 5W30 00SG"/>
    <n v="270"/>
    <s v="ST"/>
    <n v="277.43"/>
    <s v="USD"/>
    <n v="1.03"/>
    <s v="ZE01"/>
    <x v="0"/>
  </r>
  <r>
    <s v="H972"/>
    <n v="1025262"/>
    <s v="LP20 BL TE QUARTZ INEO MC3 5W30 00SG"/>
    <n v="270"/>
    <s v="ST"/>
    <n v="277.43"/>
    <s v="USD"/>
    <n v="1.03"/>
    <s v="ZE01"/>
    <x v="0"/>
  </r>
  <r>
    <s v="H972"/>
    <n v="1025263"/>
    <s v="LB4L FL TE#QUARTZ RACING SN 10W60 00SG"/>
    <n v="3520"/>
    <s v="ST"/>
    <n v="710.73"/>
    <s v="USD"/>
    <n v="0.2"/>
    <s v="ZE01"/>
    <x v="0"/>
  </r>
  <r>
    <s v="H972"/>
    <n v="1025264"/>
    <s v="LB4L BL TE#QUARTZ RACING SN 10W60 00SG"/>
    <n v="3520"/>
    <s v="ST"/>
    <n v="422.82"/>
    <s v="USD"/>
    <n v="0.12"/>
    <s v="ZE01"/>
    <x v="0"/>
  </r>
  <r>
    <s v="H972"/>
    <n v="1025276"/>
    <s v="LB1L BL TE#RUBIA FLEET HD 300 15W40 00SG"/>
    <n v="480"/>
    <s v="ST"/>
    <n v="25.5"/>
    <s v="USD"/>
    <n v="0.05"/>
    <s v="ZE01"/>
    <x v="0"/>
  </r>
  <r>
    <s v="H972"/>
    <n v="1025280"/>
    <s v="CT08 WV TE 12X0.8L HI-PERF WHITE  00SG"/>
    <n v="2572"/>
    <s v="ST"/>
    <n v="1380.12"/>
    <s v="USD"/>
    <n v="0.54"/>
    <s v="ZE01"/>
    <x v="0"/>
  </r>
  <r>
    <s v="H972"/>
    <n v="1025282"/>
    <s v="LB4L BL TE#RUBIA FLEET HD 300 15W40 00SG"/>
    <n v="40"/>
    <s v="ST"/>
    <n v="4.8"/>
    <s v="USD"/>
    <n v="0.12"/>
    <s v="ZE01"/>
    <x v="0"/>
  </r>
  <r>
    <s v="H972"/>
    <n v="1025286"/>
    <s v="CA25 CO NEU BLACK CAP Greif 00SG"/>
    <n v="174"/>
    <s v="ST"/>
    <n v="19.39"/>
    <s v="USD"/>
    <n v="0.11"/>
    <s v="ZE01"/>
    <x v="0"/>
  </r>
  <r>
    <s v="H972"/>
    <n v="1025320"/>
    <s v="PL25 JC ELF BLUE JERRYCAN           01SG"/>
    <n v="201"/>
    <s v="ST"/>
    <n v="770.89"/>
    <s v="USD"/>
    <n v="3.84"/>
    <s v="ZE01"/>
    <x v="0"/>
  </r>
  <r>
    <s v="H972"/>
    <n v="1025332"/>
    <s v="CT4L WV TE 3X4L QUARTZ WHITE       00SG"/>
    <n v="16594"/>
    <s v="ST"/>
    <n v="10211.89"/>
    <s v="USD"/>
    <n v="0.62"/>
    <s v="ZE01"/>
    <x v="0"/>
  </r>
  <r>
    <s v="H972"/>
    <n v="1025333"/>
    <s v="CT4L WV TE 3X4L WHITE            00SG"/>
    <n v="1505"/>
    <s v="ST"/>
    <n v="917.51"/>
    <s v="USD"/>
    <n v="0.61"/>
    <s v="ZE01"/>
    <x v="0"/>
  </r>
  <r>
    <s v="H972"/>
    <n v="1025334"/>
    <s v="CT4L WV TE 3x4L RUBIA WHITE   00SG"/>
    <n v="607"/>
    <s v="ST"/>
    <n v="370.2"/>
    <s v="USD"/>
    <n v="0.61"/>
    <s v="ZE01"/>
    <x v="0"/>
  </r>
  <r>
    <s v="H972"/>
    <n v="1025335"/>
    <s v="CT5L WV TE 3X5L QUARTZ WHITE      00SG"/>
    <n v="5283"/>
    <s v="ST"/>
    <n v="3575.61"/>
    <s v="USD"/>
    <n v="0.68"/>
    <s v="ZE01"/>
    <x v="0"/>
  </r>
  <r>
    <s v="H972"/>
    <n v="1025336"/>
    <s v="CT5L WV TE 3X5L RUBIA WHITE      00SG"/>
    <n v="618"/>
    <s v="ST"/>
    <n v="412.35"/>
    <s v="USD"/>
    <n v="0.67"/>
    <s v="ZE01"/>
    <x v="0"/>
  </r>
  <r>
    <s v="H972"/>
    <n v="1025337"/>
    <s v="CT5L WV TE 3X5L WHITE            00SG"/>
    <n v="250"/>
    <s v="ST"/>
    <n v="161.19999999999999"/>
    <s v="USD"/>
    <n v="0.64"/>
    <s v="ZE01"/>
    <x v="0"/>
  </r>
  <r>
    <s v="H972"/>
    <n v="1025338"/>
    <s v="CT1L WV TE 12X1L WH W/O MFG IN SG  00SG"/>
    <n v="207"/>
    <s v="ST"/>
    <n v="131.01"/>
    <s v="USD"/>
    <n v="0.63"/>
    <s v="ZE01"/>
    <x v="0"/>
  </r>
  <r>
    <s v="H972"/>
    <n v="1025339"/>
    <s v="CT3L WV TE 5X3L QUARTZ WHITE      00SG"/>
    <n v="512"/>
    <s v="ST"/>
    <n v="339.25"/>
    <s v="USD"/>
    <n v="0.66"/>
    <s v="ZE01"/>
    <x v="0"/>
  </r>
  <r>
    <s v="H972"/>
    <n v="1025340"/>
    <s v="CT1L WV TE 12X1L HI-PERF WHITE    00SG"/>
    <n v="2978"/>
    <s v="ST"/>
    <n v="1983.78"/>
    <s v="USD"/>
    <n v="0.67"/>
    <s v="ZE01"/>
    <x v="0"/>
  </r>
  <r>
    <s v="H972"/>
    <n v="1025341"/>
    <s v="CT1L WV TE 12X1L QUARTZ WHITE      01SG"/>
    <n v="8360"/>
    <s v="ST"/>
    <n v="5544.99"/>
    <s v="USD"/>
    <n v="0.66"/>
    <s v="ZE01"/>
    <x v="0"/>
  </r>
  <r>
    <s v="H972"/>
    <n v="1025342"/>
    <s v="CT1L WV TE 12X1L RUBIA WHITE      00SG"/>
    <n v="537"/>
    <s v="ST"/>
    <n v="353.42"/>
    <s v="USD"/>
    <n v="0.66"/>
    <s v="ZE01"/>
    <x v="0"/>
  </r>
  <r>
    <s v="H972"/>
    <n v="1025343"/>
    <s v="CT1L WV TE 12X1L WHITE             00SG"/>
    <n v="667"/>
    <s v="ST"/>
    <n v="440.51"/>
    <s v="USD"/>
    <n v="0.66"/>
    <s v="ZE01"/>
    <x v="0"/>
  </r>
  <r>
    <s v="H972"/>
    <n v="1025379"/>
    <s v="LPDI PL ELF PAIL &amp; JERRYCAN  01SG"/>
    <n v="6636"/>
    <s v="ST"/>
    <n v="1254.6500000000001"/>
    <s v="USD"/>
    <n v="0.19"/>
    <s v="ZE01"/>
    <x v="0"/>
  </r>
  <r>
    <s v="H972"/>
    <n v="1025380"/>
    <s v="CT5L WV TE 3X5L WH W/O MFG IN SG   00SG"/>
    <n v="232"/>
    <s v="ST"/>
    <n v="135.13999999999999"/>
    <s v="USD"/>
    <n v="0.57999999999999996"/>
    <s v="ZE01"/>
    <x v="0"/>
  </r>
  <r>
    <s v="H972"/>
    <n v="1025382"/>
    <s v="CT08 WV TE 12X0.8L QUARTZ EV WHITE 00SG"/>
    <n v="263"/>
    <s v="ST"/>
    <n v="137.30000000000001"/>
    <s v="USD"/>
    <n v="0.52"/>
    <s v="ZE01"/>
    <x v="0"/>
  </r>
  <r>
    <s v="H972"/>
    <n v="1025384"/>
    <s v="LPDI PL ELF PAIL &amp; JERRYCAN  PPRD 00SG"/>
    <n v="5818"/>
    <s v="ST"/>
    <n v="883.87"/>
    <s v="USD"/>
    <n v="0.15"/>
    <s v="ZE01"/>
    <x v="0"/>
  </r>
  <r>
    <s v="H972"/>
    <n v="1025455"/>
    <s v="LB1L BL TE RUBIA FLEET HD 300 20W50 00SG"/>
    <n v="2920"/>
    <s v="ST"/>
    <n v="202.78"/>
    <s v="USD"/>
    <n v="7.0000000000000007E-2"/>
    <s v="ZE01"/>
    <x v="0"/>
  </r>
  <r>
    <s v="H972"/>
    <n v="1025463"/>
    <s v="LB5L FL TE RUBIA FLEET HD 500 20W50 00SG"/>
    <n v="611"/>
    <s v="ST"/>
    <n v="62.56"/>
    <s v="USD"/>
    <n v="0.1"/>
    <s v="ZE01"/>
    <x v="0"/>
  </r>
  <r>
    <s v="H972"/>
    <n v="1025465"/>
    <s v="LB5L BL TE RUBIA FLEET HD 500 20W50 00SG"/>
    <n v="593"/>
    <s v="ST"/>
    <n v="51.22"/>
    <s v="USD"/>
    <n v="0.09"/>
    <s v="ZE01"/>
    <x v="0"/>
  </r>
  <r>
    <s v="H972"/>
    <n v="1025480"/>
    <s v="LB4L FL TE TRANSTEC 4 85W140 00SG"/>
    <n v="3509"/>
    <s v="ST"/>
    <n v="515.55999999999995"/>
    <s v="USD"/>
    <n v="0.15"/>
    <s v="ZE01"/>
    <x v="0"/>
  </r>
  <r>
    <s v="H972"/>
    <n v="1025481"/>
    <s v="LB4L BL TE TRANSTEC 4 85W140 00SG"/>
    <n v="3517"/>
    <s v="ST"/>
    <n v="425.96"/>
    <s v="USD"/>
    <n v="0.12"/>
    <s v="ZE01"/>
    <x v="0"/>
  </r>
  <r>
    <s v="H972"/>
    <n v="1025501"/>
    <s v="LP18 FL TE RUBIA FLEET HD 300 20W50 00SG"/>
    <n v="160"/>
    <s v="ST"/>
    <n v="161.04"/>
    <s v="USD"/>
    <n v="1.01"/>
    <s v="ZE01"/>
    <x v="0"/>
  </r>
  <r>
    <s v="H972"/>
    <n v="1025502"/>
    <s v="LP18 BL TE RUBIA FLEET HD 300 20W50 00SG"/>
    <n v="160"/>
    <s v="ST"/>
    <n v="161.04"/>
    <s v="USD"/>
    <n v="1.01"/>
    <s v="ZE01"/>
    <x v="0"/>
  </r>
  <r>
    <s v="H972"/>
    <n v="1025503"/>
    <s v="LP20 FL TE RUBIA FLEET HD 300 20W50 00SG"/>
    <n v="175"/>
    <s v="ST"/>
    <n v="175.25"/>
    <s v="USD"/>
    <n v="1"/>
    <s v="ZE01"/>
    <x v="0"/>
  </r>
  <r>
    <s v="H972"/>
    <n v="1025513"/>
    <s v="LP18 FL TE RUBIA FLEET HD200 SAE10W 00SG"/>
    <n v="346"/>
    <s v="ST"/>
    <n v="354.04"/>
    <s v="USD"/>
    <n v="1.02"/>
    <s v="ZE01"/>
    <x v="0"/>
  </r>
  <r>
    <s v="H972"/>
    <n v="1025514"/>
    <s v="LP18 BL TE RUBIA FLEET HD200 SAE10W 00SG"/>
    <n v="345"/>
    <s v="ST"/>
    <n v="353"/>
    <s v="USD"/>
    <n v="1.02"/>
    <s v="ZE01"/>
    <x v="0"/>
  </r>
  <r>
    <s v="H972"/>
    <n v="1025516"/>
    <s v="LP20 FL TE RUBIA OPT.1100 15W40 00SG"/>
    <n v="237"/>
    <s v="ST"/>
    <n v="131.63999999999999"/>
    <s v="USD"/>
    <n v="0.56000000000000005"/>
    <s v="ZE01"/>
    <x v="0"/>
  </r>
  <r>
    <s v="H972"/>
    <n v="1025526"/>
    <s v="LP20 FL TE RUBIA WORKS 4000 10W40 00SG"/>
    <n v="200"/>
    <s v="ST"/>
    <n v="202.85"/>
    <s v="USD"/>
    <n v="1.01"/>
    <s v="ZE01"/>
    <x v="0"/>
  </r>
  <r>
    <s v="H972"/>
    <n v="1025528"/>
    <s v="LP20 BL TE RUBIA WORKS 4000 10W40 00SG"/>
    <n v="200"/>
    <s v="ST"/>
    <n v="362.53"/>
    <s v="USD"/>
    <n v="1.81"/>
    <s v="ZE01"/>
    <x v="0"/>
  </r>
  <r>
    <s v="H972"/>
    <n v="1025531"/>
    <s v="LP18 FL TE TRANSTEC 4 75W90 00SG"/>
    <n v="137"/>
    <s v="ST"/>
    <n v="139.25"/>
    <s v="USD"/>
    <n v="1.02"/>
    <s v="ZE01"/>
    <x v="0"/>
  </r>
  <r>
    <s v="H972"/>
    <n v="1025533"/>
    <s v="LP18 BL TE TRANSTEC 4 75W90 00SG"/>
    <n v="143"/>
    <s v="ST"/>
    <n v="145.35"/>
    <s v="USD"/>
    <n v="1.02"/>
    <s v="ZE01"/>
    <x v="0"/>
  </r>
  <r>
    <s v="H972"/>
    <n v="1025534"/>
    <s v="LP20 FL TE TRAX. AXLE 8 85W140 00SG"/>
    <n v="395"/>
    <s v="ST"/>
    <n v="400.12"/>
    <s v="USD"/>
    <n v="1.01"/>
    <s v="ZE01"/>
    <x v="0"/>
  </r>
  <r>
    <s v="H972"/>
    <n v="1025535"/>
    <s v="LP20 BL TE TRAX. AXLE 8 85W140 00SG"/>
    <n v="393"/>
    <s v="ST"/>
    <n v="398.09"/>
    <s v="USD"/>
    <n v="1.01"/>
    <s v="ZE01"/>
    <x v="0"/>
  </r>
  <r>
    <s v="H972"/>
    <n v="1025538"/>
    <s v="LP20 FL TE TRAX. DUAL 9 FE 75W90 00SG"/>
    <n v="315"/>
    <s v="ST"/>
    <n v="173.64"/>
    <s v="USD"/>
    <n v="0.55000000000000004"/>
    <s v="ZE01"/>
    <x v="0"/>
  </r>
  <r>
    <s v="H972"/>
    <n v="1025741"/>
    <s v="LB5L FL TE RUBIA WORKS 4000 15W40 00SG"/>
    <n v="2700"/>
    <s v="ST"/>
    <n v="535.98"/>
    <s v="USD"/>
    <n v="0.2"/>
    <s v="ZE01"/>
    <x v="0"/>
  </r>
  <r>
    <s v="H972"/>
    <n v="1025742"/>
    <s v="LB5L BL TE RUBIA WORKS 4000 15W40 00SG"/>
    <n v="2827"/>
    <s v="ST"/>
    <n v="334.02"/>
    <s v="USD"/>
    <n v="0.12"/>
    <s v="ZE01"/>
    <x v="0"/>
  </r>
  <r>
    <s v="H972"/>
    <n v="1025756"/>
    <s v="LB1L FL TE HI-PERF 4T 500 CE 20W50 00SG"/>
    <n v="300"/>
    <s v="ST"/>
    <n v="24.4"/>
    <s v="USD"/>
    <n v="0.08"/>
    <s v="ZE01"/>
    <x v="0"/>
  </r>
  <r>
    <s v="H972"/>
    <n v="1025792"/>
    <s v="LB1L BL TE HI-PERF 4T 500 CE 20W50 00SG"/>
    <n v="286"/>
    <s v="ST"/>
    <n v="23.26"/>
    <s v="USD"/>
    <n v="0.08"/>
    <s v="ZE01"/>
    <x v="0"/>
  </r>
  <r>
    <s v="H972"/>
    <n v="1025793"/>
    <s v="LB4L FL TE QUARTZ 7000 SN 15W50 00SG"/>
    <n v="3506"/>
    <s v="ST"/>
    <n v="546.4"/>
    <s v="USD"/>
    <n v="0.16"/>
    <s v="ZE01"/>
    <x v="0"/>
  </r>
  <r>
    <s v="H972"/>
    <n v="1025794"/>
    <s v="LB4L BL TE QUARTZ 7000 SN 15W50 00SG"/>
    <n v="3537"/>
    <s v="ST"/>
    <n v="432.51"/>
    <s v="USD"/>
    <n v="0.12"/>
    <s v="ZE01"/>
    <x v="0"/>
  </r>
  <r>
    <s v="H972"/>
    <n v="1025802"/>
    <s v="LB1L BL TE QUARTZ 9000FUT.FGC 5W30 00SG"/>
    <n v="1858"/>
    <s v="ST"/>
    <n v="133.4"/>
    <s v="USD"/>
    <n v="7.0000000000000007E-2"/>
    <s v="ZE01"/>
    <x v="0"/>
  </r>
  <r>
    <s v="H972"/>
    <n v="1025822"/>
    <s v="LB5L FL TE RUBIA FLEET HD200 SAE 40 00SG"/>
    <n v="2100"/>
    <s v="ST"/>
    <n v="309.04000000000002"/>
    <s v="USD"/>
    <n v="0.15"/>
    <s v="ZE01"/>
    <x v="0"/>
  </r>
  <r>
    <s v="H972"/>
    <n v="1025823"/>
    <s v="LB5L BL TE RUBIA FLEET HD200 SAE 40 00SG"/>
    <n v="2000"/>
    <s v="ST"/>
    <n v="242.61"/>
    <s v="USD"/>
    <n v="0.12"/>
    <s v="ZE01"/>
    <x v="0"/>
  </r>
  <r>
    <s v="H972"/>
    <n v="1025825"/>
    <s v="CT5L WV TE 3X5L QUARTZ WH REPACKINSG00SG"/>
    <n v="373"/>
    <s v="ST"/>
    <n v="240.01"/>
    <s v="USD"/>
    <n v="0.64"/>
    <s v="ZE01"/>
    <x v="0"/>
  </r>
  <r>
    <s v="H972"/>
    <n v="1025835"/>
    <s v="CT1L WV TE 12X1L QUARTZ WH REPACK 00SG"/>
    <n v="2246"/>
    <s v="ST"/>
    <n v="1489.31"/>
    <s v="USD"/>
    <n v="0.66"/>
    <s v="ZE01"/>
    <x v="0"/>
  </r>
  <r>
    <s v="H972"/>
    <n v="1025854"/>
    <s v="LB4L FL TE QUARTZ 9000 FUT.XT 5W30 00SG"/>
    <n v="337"/>
    <s v="ST"/>
    <n v="69.16"/>
    <s v="USD"/>
    <n v="0.21"/>
    <s v="ZE01"/>
    <x v="0"/>
  </r>
  <r>
    <s v="H972"/>
    <n v="1025855"/>
    <s v="LB4L BL TE QUARTZ 9000 FUT.XT 5W30 00SG"/>
    <n v="316"/>
    <s v="ST"/>
    <n v="38.58"/>
    <s v="USD"/>
    <n v="0.12"/>
    <s v="ZE01"/>
    <x v="0"/>
  </r>
  <r>
    <s v="H972"/>
    <n v="1025858"/>
    <s v="LB4L FL TE TRANSTEC 5 85W140 00SG"/>
    <n v="3450"/>
    <s v="ST"/>
    <n v="502.53"/>
    <s v="USD"/>
    <n v="0.15"/>
    <s v="ZE01"/>
    <x v="0"/>
  </r>
  <r>
    <s v="H972"/>
    <n v="1025864"/>
    <s v="LB4L FL TE QUARTZ 9000 FUT. XT 5W20 00SG"/>
    <n v="2975"/>
    <s v="ST"/>
    <n v="604.20000000000005"/>
    <s v="USD"/>
    <n v="0.2"/>
    <s v="ZE01"/>
    <x v="0"/>
  </r>
  <r>
    <s v="H972"/>
    <n v="1025865"/>
    <s v="LB4L BL TE QUARTZ 9000 FUT. XT 5W20 00SG"/>
    <n v="2969"/>
    <s v="ST"/>
    <n v="358.73"/>
    <s v="USD"/>
    <n v="0.12"/>
    <s v="ZE01"/>
    <x v="0"/>
  </r>
  <r>
    <s v="H972"/>
    <n v="1025916"/>
    <s v="LP20 FL TE DYNATRANS DA 85W90 00SG"/>
    <n v="672"/>
    <s v="ST"/>
    <n v="368.93"/>
    <s v="USD"/>
    <n v="0.55000000000000004"/>
    <s v="ZE01"/>
    <x v="0"/>
  </r>
  <r>
    <s v="H972"/>
    <n v="1025917"/>
    <s v="LP20 FL TE FLUIDMATIC DIII MV 00SG"/>
    <n v="667"/>
    <s v="ST"/>
    <n v="366.3"/>
    <s v="USD"/>
    <n v="0.55000000000000004"/>
    <s v="ZE01"/>
    <x v="0"/>
  </r>
  <r>
    <s v="H972"/>
    <n v="1025919"/>
    <s v="LP20 FL TE FLUIDMATIC MV 00SG"/>
    <n v="189"/>
    <s v="ST"/>
    <n v="190.72"/>
    <s v="USD"/>
    <n v="1.01"/>
    <s v="ZE01"/>
    <x v="0"/>
  </r>
  <r>
    <s v="H972"/>
    <n v="1025920"/>
    <s v="LP20 BL TE FLUIDMATIC MV 00SG"/>
    <n v="189"/>
    <s v="ST"/>
    <n v="340.85"/>
    <s v="USD"/>
    <n v="1.8"/>
    <s v="ZE01"/>
    <x v="0"/>
  </r>
  <r>
    <s v="H972"/>
    <n v="1025923"/>
    <s v="LP20 FL TE MULTAGRI SUPER 15W40 00SG"/>
    <n v="100"/>
    <s v="ST"/>
    <n v="100.5"/>
    <s v="USD"/>
    <n v="1.01"/>
    <s v="ZE01"/>
    <x v="0"/>
  </r>
  <r>
    <s v="H972"/>
    <n v="1025924"/>
    <s v="LP20 BL TE MULTAGRI SUPER 15W40 00SG"/>
    <n v="90"/>
    <s v="ST"/>
    <n v="90.44"/>
    <s v="USD"/>
    <n v="1"/>
    <s v="ZE01"/>
    <x v="0"/>
  </r>
  <r>
    <s v="H972"/>
    <n v="1025925"/>
    <s v="LP20 FL TE RUBIA CF 2 40 00SG"/>
    <n v="135"/>
    <s v="ST"/>
    <n v="136.53"/>
    <s v="USD"/>
    <n v="1.01"/>
    <s v="ZE01"/>
    <x v="0"/>
  </r>
  <r>
    <s v="H972"/>
    <n v="1025926"/>
    <s v="LP20 FL TE RUBIA FLEET HD200 SAE 30 00SG"/>
    <n v="188"/>
    <s v="ST"/>
    <n v="190.02"/>
    <s v="USD"/>
    <n v="1.01"/>
    <s v="ZE01"/>
    <x v="0"/>
  </r>
  <r>
    <s v="H972"/>
    <n v="1025927"/>
    <s v="LP20 FL TE RUBIA TIR 7400 10W40 00SG"/>
    <n v="393"/>
    <s v="ST"/>
    <n v="398.93"/>
    <s v="USD"/>
    <n v="1.02"/>
    <s v="ZE01"/>
    <x v="0"/>
  </r>
  <r>
    <s v="H972"/>
    <n v="1025930"/>
    <s v="LP20 FL TE TRAX. AXLE 7 80W90 00SG"/>
    <n v="195"/>
    <s v="ST"/>
    <n v="203.74"/>
    <s v="USD"/>
    <n v="1.04"/>
    <s v="ZE01"/>
    <x v="0"/>
  </r>
  <r>
    <s v="H972"/>
    <n v="1025931"/>
    <s v="LP20 BL TE TRAX. AXLE 7 80W90 00SG"/>
    <n v="195"/>
    <s v="ST"/>
    <n v="203.74"/>
    <s v="USD"/>
    <n v="1.04"/>
    <s v="ZE01"/>
    <x v="0"/>
  </r>
  <r>
    <s v="H972"/>
    <n v="1025932"/>
    <s v="LP20 FL TE TRAX. AXLE 7 85W140 00SG"/>
    <n v="195"/>
    <s v="ST"/>
    <n v="195.65"/>
    <s v="USD"/>
    <n v="1"/>
    <s v="ZE01"/>
    <x v="0"/>
  </r>
  <r>
    <s v="H972"/>
    <n v="1025934"/>
    <s v="LP20 FL TE TRAX. GEAR 9 FE 75W80 00SG"/>
    <n v="35"/>
    <s v="ST"/>
    <n v="35.32"/>
    <s v="USD"/>
    <n v="1.01"/>
    <s v="ZE01"/>
    <x v="0"/>
  </r>
  <r>
    <s v="H972"/>
    <n v="1025936"/>
    <s v="LP18 FL TE NEPTUNA 2T SUPER SPORT 00SG"/>
    <n v="351"/>
    <s v="ST"/>
    <n v="354.75"/>
    <s v="USD"/>
    <n v="1.01"/>
    <s v="ZE01"/>
    <x v="0"/>
  </r>
  <r>
    <s v="H972"/>
    <n v="1025937"/>
    <s v="LP18 BL TE NEPTUNA 2T SUPER SPORT 00SG"/>
    <n v="353"/>
    <s v="ST"/>
    <n v="356.78"/>
    <s v="USD"/>
    <n v="1.01"/>
    <s v="ZE01"/>
    <x v="0"/>
  </r>
  <r>
    <s v="H972"/>
    <n v="1025939"/>
    <s v="LP18 FL TE RUBIA FLEET HD 500 20W50 00SG"/>
    <n v="180"/>
    <s v="ST"/>
    <n v="181.64"/>
    <s v="USD"/>
    <n v="1.01"/>
    <s v="ZE01"/>
    <x v="0"/>
  </r>
  <r>
    <s v="H972"/>
    <n v="1025940"/>
    <s v="LP18 BL TE RUBIA FLEET HD 500 20W50 00SG"/>
    <n v="180"/>
    <s v="ST"/>
    <n v="181.64"/>
    <s v="USD"/>
    <n v="1.01"/>
    <s v="ZE01"/>
    <x v="0"/>
  </r>
  <r>
    <s v="H972"/>
    <n v="1025943"/>
    <s v="LP18 FL TE RUBIA TIR 7400 15W40 00SG"/>
    <n v="120"/>
    <s v="ST"/>
    <n v="66.44"/>
    <s v="USD"/>
    <n v="0.55000000000000004"/>
    <s v="ZE01"/>
    <x v="0"/>
  </r>
  <r>
    <s v="H972"/>
    <n v="1025944"/>
    <s v="LP18 FL TE TRANSTEC 4 85W140 00SG"/>
    <n v="293"/>
    <s v="ST"/>
    <n v="160.33000000000001"/>
    <s v="USD"/>
    <n v="0.55000000000000004"/>
    <s v="ZE01"/>
    <x v="0"/>
  </r>
  <r>
    <s v="H972"/>
    <n v="1025946"/>
    <s v="LP18 FL TE TRANSTEC 4 85W90 00SG"/>
    <n v="361"/>
    <s v="ST"/>
    <n v="198.42"/>
    <s v="USD"/>
    <n v="0.55000000000000004"/>
    <s v="ZE01"/>
    <x v="0"/>
  </r>
  <r>
    <s v="H972"/>
    <n v="1025964"/>
    <s v="LP18 FL TE FLUIDMATIC DIII MV#00SG"/>
    <n v="500"/>
    <s v="ST"/>
    <n v="507.35"/>
    <s v="USD"/>
    <n v="1.01"/>
    <s v="ZE01"/>
    <x v="0"/>
  </r>
  <r>
    <s v="H972"/>
    <n v="1025969"/>
    <s v="LB1L FL TE#QUARTZ 3000 SJ 20W50#00SG"/>
    <n v="30800"/>
    <s v="ST"/>
    <n v="1362.58"/>
    <s v="USD"/>
    <n v="0.04"/>
    <s v="ZE01"/>
    <x v="0"/>
  </r>
  <r>
    <s v="H972"/>
    <n v="1025970"/>
    <s v="LB1L BL TE#QUARTZ 3000 SJ 20W50#00SG"/>
    <n v="30800"/>
    <s v="ST"/>
    <n v="1124.4100000000001"/>
    <s v="USD"/>
    <n v="0.04"/>
    <s v="ZE01"/>
    <x v="0"/>
  </r>
  <r>
    <s v="H972"/>
    <n v="1026005"/>
    <s v="LB4L FL TE#QUARTZ 5000 SN 15W50#00SG"/>
    <n v="4850"/>
    <s v="ST"/>
    <n v="709.22"/>
    <s v="USD"/>
    <n v="0.15"/>
    <s v="ZE01"/>
    <x v="0"/>
  </r>
  <r>
    <s v="H972"/>
    <n v="1026015"/>
    <s v="LB5L FL TE#QUARTZ 7000 SN 10W40#00SG"/>
    <n v="877"/>
    <s v="ST"/>
    <n v="134.28"/>
    <s v="USD"/>
    <n v="0.15"/>
    <s v="ZE01"/>
    <x v="0"/>
  </r>
  <r>
    <s v="H972"/>
    <n v="1026016"/>
    <s v="LB5L BL TE#QUARTZ 7000 SN 10W40#00SG"/>
    <n v="964"/>
    <s v="ST"/>
    <n v="115.82"/>
    <s v="USD"/>
    <n v="0.12"/>
    <s v="ZE01"/>
    <x v="0"/>
  </r>
  <r>
    <s v="H972"/>
    <n v="1026019"/>
    <s v="LP20 FL TE DYNATRANS ACX 10W 00SG"/>
    <n v="181"/>
    <s v="ST"/>
    <n v="99.26"/>
    <s v="USD"/>
    <n v="0.55000000000000004"/>
    <s v="ZE01"/>
    <x v="0"/>
  </r>
  <r>
    <s v="H972"/>
    <n v="1026023"/>
    <s v="LP20 FL TE DYNATRANS ACX 50 00SG"/>
    <n v="176"/>
    <s v="ST"/>
    <n v="178.1"/>
    <s v="USD"/>
    <n v="1.01"/>
    <s v="ZE01"/>
    <x v="0"/>
  </r>
  <r>
    <s v="H972"/>
    <n v="1026029"/>
    <s v="LP20 FL TE TRANSTEC 5 80W90 00SG"/>
    <n v="79"/>
    <s v="ST"/>
    <n v="43.7"/>
    <s v="USD"/>
    <n v="0.55000000000000004"/>
    <s v="ZE01"/>
    <x v="0"/>
  </r>
  <r>
    <s v="H972"/>
    <n v="1026030"/>
    <s v="LP20 FL TE TRANSTEC 5 85W140 00SG"/>
    <n v="460"/>
    <s v="ST"/>
    <n v="257.32"/>
    <s v="USD"/>
    <n v="0.56000000000000005"/>
    <s v="ZE01"/>
    <x v="0"/>
  </r>
  <r>
    <s v="H972"/>
    <n v="1026051"/>
    <s v="PL16 PP TE GREEN QTZ3500 SUPER20W50 00SG"/>
    <n v="2"/>
    <s v="ST"/>
    <n v="3.31"/>
    <s v="USD"/>
    <n v="1.66"/>
    <s v="ZE01"/>
    <x v="0"/>
  </r>
  <r>
    <s v="H972"/>
    <n v="1026088"/>
    <s v="LP20 FL TE RUBIA TIR 7400 15W40 00SG"/>
    <n v="1627"/>
    <s v="ST"/>
    <n v="389.07"/>
    <s v="USD"/>
    <n v="0.24"/>
    <s v="ZE01"/>
    <x v="0"/>
  </r>
  <r>
    <s v="H972"/>
    <n v="1026270"/>
    <s v="LB5L FL TE RUBIA OPTIMA 3100 10W40 00SG"/>
    <n v="2396"/>
    <s v="ST"/>
    <n v="476.32"/>
    <s v="USD"/>
    <n v="0.2"/>
    <s v="ZE01"/>
    <x v="0"/>
  </r>
  <r>
    <s v="H972"/>
    <n v="1026271"/>
    <s v=" LB5L BL TE RUBIA OPTIMA 3100 10W40 00SG"/>
    <n v="2378"/>
    <s v="ST"/>
    <n v="509.86"/>
    <s v="USD"/>
    <n v="0.21"/>
    <s v="ZE01"/>
    <x v="0"/>
  </r>
  <r>
    <s v="H972"/>
    <n v="1026272"/>
    <s v=" LP20 FL TE RUBIA OPTIMA 3100 10W40 00SG"/>
    <n v="419"/>
    <s v="ST"/>
    <n v="419.3"/>
    <s v="USD"/>
    <n v="1"/>
    <s v="ZE01"/>
    <x v="0"/>
  </r>
  <r>
    <s v="H972"/>
    <n v="1026329"/>
    <s v="LP20 FL TE PROSYLVA CHAIN EXT. PLUS 01SG"/>
    <n v="129"/>
    <s v="ST"/>
    <n v="23.98"/>
    <s v="USD"/>
    <n v="0.19"/>
    <s v="ZE01"/>
    <x v="0"/>
  </r>
  <r>
    <s v="H972"/>
    <n v="1026331"/>
    <s v="LP18 FL TE RUBIA FLEET HD200 SAE 40 01SG"/>
    <n v="300"/>
    <s v="ST"/>
    <n v="168"/>
    <s v="USD"/>
    <n v="0.56000000000000005"/>
    <s v="ZE01"/>
    <x v="0"/>
  </r>
  <r>
    <s v="H972"/>
    <n v="1026332"/>
    <s v="LP18 BL TE RUBIA FLEET HD200 SAE 40 01SG"/>
    <n v="300"/>
    <s v="ST"/>
    <n v="168"/>
    <s v="USD"/>
    <n v="0.56000000000000005"/>
    <s v="ZE01"/>
    <x v="0"/>
  </r>
  <r>
    <s v="H972"/>
    <n v="1026355"/>
    <s v="LB4L BL TE#QUARTZ 7000FUT.GF6 5W30#01SG"/>
    <n v="158"/>
    <s v="ST"/>
    <n v="13.02"/>
    <s v="USD"/>
    <n v="0.08"/>
    <s v="ZE01"/>
    <x v="0"/>
  </r>
  <r>
    <s v="H972"/>
    <n v="1026362"/>
    <s v="LB1L BL TE#HI-PERF 4T 300 20W50(SG)#01SG"/>
    <n v="16850"/>
    <s v="ST"/>
    <n v="574.84"/>
    <s v="USD"/>
    <n v="0.03"/>
    <s v="ZE01"/>
    <x v="0"/>
  </r>
  <r>
    <s v="H972"/>
    <n v="1026367"/>
    <s v="LB4L BL TE#QUARTZ 3000 SJ 20W50#01SG"/>
    <n v="3790"/>
    <s v="ST"/>
    <n v="461.4"/>
    <s v="USD"/>
    <n v="0.12"/>
    <s v="ZE01"/>
    <x v="0"/>
  </r>
  <r>
    <s v="H972"/>
    <n v="1026368"/>
    <s v="LB4L BL TE#QUARTZ 5000 SN 15W50#01SG"/>
    <n v="4868"/>
    <s v="ST"/>
    <n v="586.77"/>
    <s v="USD"/>
    <n v="0.12"/>
    <s v="ZE01"/>
    <x v="0"/>
  </r>
  <r>
    <s v="H972"/>
    <n v="1026407"/>
    <s v="LB1L FL ELF 4T MAX 20W50 00SG"/>
    <n v="10641"/>
    <s v="ST"/>
    <n v="589.92999999999995"/>
    <s v="USD"/>
    <n v="0.06"/>
    <s v="ZE01"/>
    <x v="0"/>
  </r>
  <r>
    <s v="H972"/>
    <n v="1026410"/>
    <s v="LB1L FL ELF ELFMATIC CVT MV 00SG"/>
    <n v="976"/>
    <s v="ST"/>
    <n v="61.25"/>
    <s v="USD"/>
    <n v="0.06"/>
    <s v="ZE01"/>
    <x v="0"/>
  </r>
  <r>
    <s v="H972"/>
    <n v="1026413"/>
    <s v="LB4L FL ELF ELFMATIC CVT MV 00SG"/>
    <n v="4000"/>
    <s v="ST"/>
    <n v="610.02"/>
    <s v="USD"/>
    <n v="0.15"/>
    <s v="ZE01"/>
    <x v="0"/>
  </r>
  <r>
    <s v="H972"/>
    <n v="1026414"/>
    <s v="LB4L BL ELF ELFMATIC CVT MV 00SG"/>
    <n v="4000"/>
    <s v="ST"/>
    <n v="867.74"/>
    <s v="USD"/>
    <n v="0.22"/>
    <s v="ZE01"/>
    <x v="0"/>
  </r>
  <r>
    <s v="H972"/>
    <n v="1026417"/>
    <s v="LB1L FL ELF ELFMATIC MV#00SG"/>
    <n v="5730"/>
    <s v="ST"/>
    <n v="621.88"/>
    <s v="USD"/>
    <n v="0.11"/>
    <s v="ZE01"/>
    <x v="0"/>
  </r>
  <r>
    <s v="H972"/>
    <n v="1026419"/>
    <s v="LB4L FL ELF ELFMATIC MV#00SG"/>
    <n v="2870"/>
    <s v="ST"/>
    <n v="440.19"/>
    <s v="USD"/>
    <n v="0.15"/>
    <s v="ZE01"/>
    <x v="0"/>
  </r>
  <r>
    <s v="H972"/>
    <n v="1026420"/>
    <s v="LB4L BL ELF ELFMATIC MV#00SG"/>
    <n v="2880"/>
    <s v="ST"/>
    <n v="346.59"/>
    <s v="USD"/>
    <n v="0.12"/>
    <s v="ZE01"/>
    <x v="0"/>
  </r>
  <r>
    <s v="H972"/>
    <n v="1026421"/>
    <s v="LB4L FL ELF ELFMATIC MV LV#00SG"/>
    <n v="3400"/>
    <s v="ST"/>
    <n v="536.36"/>
    <s v="USD"/>
    <n v="0.16"/>
    <s v="ZE01"/>
    <x v="0"/>
  </r>
  <r>
    <s v="H972"/>
    <n v="1026446"/>
    <s v="LB4L BL ELF ELFMATIC MV LV#00SG"/>
    <n v="3400"/>
    <s v="ST"/>
    <n v="762.95"/>
    <s v="USD"/>
    <n v="0.22"/>
    <s v="ZE01"/>
    <x v="0"/>
  </r>
  <r>
    <s v="H972"/>
    <n v="1026455"/>
    <s v="LB4L FL ELF EVOL. 500 FT 15W40#00SG"/>
    <n v="3350"/>
    <s v="ST"/>
    <n v="484.96"/>
    <s v="USD"/>
    <n v="0.14000000000000001"/>
    <s v="ZE01"/>
    <x v="0"/>
  </r>
  <r>
    <s v="H972"/>
    <n v="1026456"/>
    <s v="LB4L BL ELF EVOL. 500 FT 15W40#00SG"/>
    <n v="3350"/>
    <s v="ST"/>
    <n v="399.76"/>
    <s v="USD"/>
    <n v="0.12"/>
    <s v="ZE01"/>
    <x v="0"/>
  </r>
  <r>
    <s v="H972"/>
    <n v="1026466"/>
    <s v="LB5L FL ELF EVOL. 500 FTX SP 10W30#00SG"/>
    <n v="1530"/>
    <s v="ST"/>
    <n v="221.42"/>
    <s v="USD"/>
    <n v="0.14000000000000001"/>
    <s v="ZE01"/>
    <x v="0"/>
  </r>
  <r>
    <s v="H972"/>
    <n v="1026467"/>
    <s v="LB5L BL ELF EVOL. 500 FTX SP 10W30#00SG"/>
    <n v="6525"/>
    <s v="ST"/>
    <n v="806.65"/>
    <s v="USD"/>
    <n v="0.12"/>
    <s v="ZE01"/>
    <x v="0"/>
  </r>
  <r>
    <s v="H972"/>
    <n v="1026481"/>
    <s v="LB4L BL TE QUARTZ 9000FUT.FGC 5W30 01SG"/>
    <n v="110"/>
    <s v="ST"/>
    <n v="13.24"/>
    <s v="USD"/>
    <n v="0.12"/>
    <s v="ZE01"/>
    <x v="0"/>
  </r>
  <r>
    <s v="H972"/>
    <n v="1026490"/>
    <s v="LB1L BL TE QUARTZ INEO HTC 5W30#01SG"/>
    <n v="22480"/>
    <s v="ST"/>
    <n v="1524.13"/>
    <s v="USD"/>
    <n v="7.0000000000000007E-2"/>
    <s v="ZE01"/>
    <x v="0"/>
  </r>
  <r>
    <s v="H972"/>
    <n v="1026497"/>
    <s v="LB4L BL TE FLUIDMATIC DIII MV 01SG"/>
    <n v="3318"/>
    <s v="ST"/>
    <n v="746.09"/>
    <s v="USD"/>
    <n v="0.22"/>
    <s v="ZE01"/>
    <x v="0"/>
  </r>
  <r>
    <s v="H972"/>
    <n v="1026670"/>
    <s v="LB1L FL ELF EVOL. FULL-TECH MSX 5W30#00S"/>
    <n v="2330"/>
    <s v="ST"/>
    <n v="252.81"/>
    <s v="USD"/>
    <n v="0.11"/>
    <s v="ZE01"/>
    <x v="0"/>
  </r>
  <r>
    <s v="H972"/>
    <n v="1026672"/>
    <s v="LB4L FL ELF EVOL. FULL-TECH MSX 5W30#00S"/>
    <n v="3490"/>
    <s v="ST"/>
    <n v="531.48"/>
    <s v="USD"/>
    <n v="0.15"/>
    <s v="ZE01"/>
    <x v="0"/>
  </r>
  <r>
    <s v="H972"/>
    <n v="1026673"/>
    <s v="LB4L BL ELF EVOL. FULL-TECH MSX 5W30#00S"/>
    <n v="1490"/>
    <s v="ST"/>
    <n v="179.61"/>
    <s v="USD"/>
    <n v="0.12"/>
    <s v="ZE01"/>
    <x v="0"/>
  </r>
  <r>
    <s v="H972"/>
    <n v="1026676"/>
    <s v="LB1L FL ELF GEARELF 5 80W90###00SG"/>
    <n v="6000"/>
    <s v="ST"/>
    <n v="420.58"/>
    <s v="USD"/>
    <n v="7.0000000000000007E-2"/>
    <s v="ZE01"/>
    <x v="0"/>
  </r>
  <r>
    <s v="H972"/>
    <n v="1026678"/>
    <s v="LB1L FL ELF MOTO 2 GOLD##00SG"/>
    <n v="4030"/>
    <s v="ST"/>
    <n v="280.29000000000002"/>
    <s v="USD"/>
    <n v="7.0000000000000007E-2"/>
    <s v="ZE01"/>
    <x v="0"/>
  </r>
  <r>
    <s v="H972"/>
    <n v="1026679"/>
    <s v="LB1L BL ELF MOTO 2 GOLD##00SG"/>
    <n v="4030"/>
    <s v="ST"/>
    <n v="215.61"/>
    <s v="USD"/>
    <n v="0.05"/>
    <s v="ZE01"/>
    <x v="0"/>
  </r>
  <r>
    <s v="H972"/>
    <n v="1026682"/>
    <s v="LB1L FL ELF MOTO 4 GOLD 15W50##00SG"/>
    <n v="930"/>
    <s v="ST"/>
    <n v="64.959999999999994"/>
    <s v="USD"/>
    <n v="7.0000000000000007E-2"/>
    <s v="ZE01"/>
    <x v="0"/>
  </r>
  <r>
    <s v="H972"/>
    <n v="1026684"/>
    <s v="LB1L FL ELF MOTO 4 GOLD 20W40##00SG"/>
    <n v="700"/>
    <s v="ST"/>
    <n v="48.4"/>
    <s v="USD"/>
    <n v="7.0000000000000007E-2"/>
    <s v="ZE01"/>
    <x v="0"/>
  </r>
  <r>
    <s v="H972"/>
    <n v="1026686"/>
    <s v="LB1L FL ELF MOTO 4 ROAD 15W50##00SG"/>
    <n v="3862"/>
    <s v="ST"/>
    <n v="270.37"/>
    <s v="USD"/>
    <n v="7.0000000000000007E-2"/>
    <s v="ZE01"/>
    <x v="0"/>
  </r>
  <r>
    <s v="H972"/>
    <n v="1026688"/>
    <s v="LB1L FL ELF MOTO 4 SCOOTER 10W30#00SG"/>
    <n v="1900"/>
    <s v="ST"/>
    <n v="175.79"/>
    <s v="USD"/>
    <n v="0.09"/>
    <s v="ZE01"/>
    <x v="0"/>
  </r>
  <r>
    <s v="H972"/>
    <n v="1026702"/>
    <s v="LB1L FL ELF PERFO HDX 500 15W40#00SG"/>
    <n v="1310"/>
    <s v="ST"/>
    <n v="136.1"/>
    <s v="USD"/>
    <n v="0.1"/>
    <s v="ZE01"/>
    <x v="0"/>
  </r>
  <r>
    <s v="H972"/>
    <n v="1026703"/>
    <s v="LB1L BL ELF PERFO HDX 500 15W40#00SG"/>
    <n v="1300"/>
    <s v="ST"/>
    <n v="107.53"/>
    <s v="USD"/>
    <n v="0.08"/>
    <s v="ZE01"/>
    <x v="0"/>
  </r>
  <r>
    <s v="H972"/>
    <n v="1026706"/>
    <s v="LB5L FL ELF PERFO HDX 500 20W50#00SG"/>
    <n v="3853"/>
    <s v="ST"/>
    <n v="505.68"/>
    <s v="USD"/>
    <n v="0.13"/>
    <s v="ZE01"/>
    <x v="0"/>
  </r>
  <r>
    <s v="H972"/>
    <n v="1026707"/>
    <s v="LB5L BL ELF PERFO HDX 500 20W50#00SG"/>
    <n v="3854"/>
    <s v="ST"/>
    <n v="463.32"/>
    <s v="USD"/>
    <n v="0.12"/>
    <s v="ZE01"/>
    <x v="0"/>
  </r>
  <r>
    <s v="H972"/>
    <n v="1026709"/>
    <s v="LB1L FL ELF PERF. PRO 1000 15W40##00SG"/>
    <n v="250"/>
    <s v="ST"/>
    <n v="24.45"/>
    <s v="USD"/>
    <n v="0.1"/>
    <s v="ZE01"/>
    <x v="0"/>
  </r>
  <r>
    <s v="H972"/>
    <n v="1026715"/>
    <s v="LB1L FL ELF ELFMATIC DIII MV#00SG"/>
    <n v="2080"/>
    <s v="ST"/>
    <n v="213.45"/>
    <s v="USD"/>
    <n v="0.1"/>
    <s v="ZE01"/>
    <x v="0"/>
  </r>
  <r>
    <s v="H972"/>
    <n v="1026716"/>
    <s v="LB1L BL ELF ELFMATIC DIII MV#00SG"/>
    <n v="2060"/>
    <s v="ST"/>
    <n v="305.07"/>
    <s v="USD"/>
    <n v="0.15"/>
    <s v="ZE01"/>
    <x v="0"/>
  </r>
  <r>
    <s v="H972"/>
    <n v="1026723"/>
    <s v="LB1L FL ELF EVOL. 500 FTX SP 10W30#00SG"/>
    <n v="5770"/>
    <s v="ST"/>
    <n v="380.88"/>
    <s v="USD"/>
    <n v="7.0000000000000007E-2"/>
    <s v="ZE01"/>
    <x v="0"/>
  </r>
  <r>
    <s v="H972"/>
    <n v="1026724"/>
    <s v="LB1L BL ELF EVOL. 500 FTX SP 10W30#00SG"/>
    <n v="5790"/>
    <s v="ST"/>
    <n v="307.81"/>
    <s v="USD"/>
    <n v="0.05"/>
    <s v="ZE01"/>
    <x v="0"/>
  </r>
  <r>
    <s v="H972"/>
    <n v="1026725"/>
    <s v="LB4L FL ELF EVOL. 500 FTX SP 10W30#00SG"/>
    <n v="1000"/>
    <s v="ST"/>
    <n v="147.94999999999999"/>
    <s v="USD"/>
    <n v="0.15"/>
    <s v="ZE01"/>
    <x v="0"/>
  </r>
  <r>
    <s v="H972"/>
    <n v="1026726"/>
    <s v="LB4L BL ELF EVOL. 500 FTX SP 10W30#00SG"/>
    <n v="1010"/>
    <s v="ST"/>
    <n v="123.16"/>
    <s v="USD"/>
    <n v="0.12"/>
    <s v="ZE01"/>
    <x v="0"/>
  </r>
  <r>
    <s v="H972"/>
    <n v="1026729"/>
    <s v="LB1L FL ELF EVOL. 700 FTX SP 5W30 00SG"/>
    <n v="2170"/>
    <s v="ST"/>
    <n v="222.98"/>
    <s v="USD"/>
    <n v="0.1"/>
    <s v="ZE01"/>
    <x v="0"/>
  </r>
  <r>
    <s v="H972"/>
    <n v="1026730"/>
    <s v="LB1L BL ELF EVOL. 700 FTX SP 5W30 00SG"/>
    <n v="2170"/>
    <s v="ST"/>
    <n v="177.52"/>
    <s v="USD"/>
    <n v="0.08"/>
    <s v="ZE01"/>
    <x v="0"/>
  </r>
  <r>
    <s v="H972"/>
    <n v="1026855"/>
    <s v="LB4L FL ELF EVOL. 700 FTX SP 5W30 00SG"/>
    <n v="923"/>
    <s v="ST"/>
    <n v="133.63"/>
    <s v="USD"/>
    <n v="0.14000000000000001"/>
    <s v="ZE01"/>
    <x v="0"/>
  </r>
  <r>
    <s v="H972"/>
    <n v="1026856"/>
    <s v="LB4L BL ELF EVOL. 700 FTX SP 5W30 00SG"/>
    <n v="2923"/>
    <s v="ST"/>
    <n v="347.58"/>
    <s v="USD"/>
    <n v="0.12"/>
    <s v="ZE01"/>
    <x v="0"/>
  </r>
  <r>
    <s v="H972"/>
    <n v="1026859"/>
    <s v="LB4L FL ELF EVOL. 900 FTX SP 0W20 00SG"/>
    <n v="3305"/>
    <s v="ST"/>
    <n v="502.48"/>
    <s v="USD"/>
    <n v="0.15"/>
    <s v="ZE01"/>
    <x v="0"/>
  </r>
  <r>
    <s v="H972"/>
    <n v="1026860"/>
    <s v="LB4L BL ELF EVOL. 900 FTX SP 0W20 00SG"/>
    <n v="3305"/>
    <s v="ST"/>
    <n v="394.27"/>
    <s v="USD"/>
    <n v="0.12"/>
    <s v="ZE01"/>
    <x v="0"/>
  </r>
  <r>
    <s v="H972"/>
    <n v="1026861"/>
    <s v="LB1L FL ELF EVOL. DIESEL 700 10W30 00SG"/>
    <n v="330"/>
    <s v="ST"/>
    <n v="33.93"/>
    <s v="USD"/>
    <n v="0.1"/>
    <s v="ZE01"/>
    <x v="0"/>
  </r>
  <r>
    <s v="H972"/>
    <n v="1026864"/>
    <s v="LB4L BL ELF EVOL. DIESEL 700 10W30 00SG"/>
    <n v="1220"/>
    <s v="ST"/>
    <n v="149.19"/>
    <s v="USD"/>
    <n v="0.12"/>
    <s v="ZE01"/>
    <x v="0"/>
  </r>
  <r>
    <s v="H972"/>
    <n v="1026865"/>
    <s v="LB1L FL ELF MOTO 4 ROAD 10W40 00SG"/>
    <n v="7530"/>
    <s v="ST"/>
    <n v="622.78"/>
    <s v="USD"/>
    <n v="0.08"/>
    <s v="ZE01"/>
    <x v="0"/>
  </r>
  <r>
    <s v="H972"/>
    <n v="1026867"/>
    <s v="LB1L FL ELF PERF. PRO 700 15W40 00SG"/>
    <n v="5510"/>
    <s v="ST"/>
    <n v="328.4"/>
    <s v="USD"/>
    <n v="0.06"/>
    <s v="ZE01"/>
    <x v="0"/>
  </r>
  <r>
    <s v="H972"/>
    <n v="1026868"/>
    <s v="LB5L FL ELF PERF. PRO 700 15W40 00SG"/>
    <n v="2300"/>
    <s v="ST"/>
    <n v="334.35"/>
    <s v="USD"/>
    <n v="0.15"/>
    <s v="ZE01"/>
    <x v="0"/>
  </r>
  <r>
    <s v="H972"/>
    <n v="1026872"/>
    <s v="LB4L FL ELF EVOL. 700 FT 10W40# 00SG"/>
    <n v="3427"/>
    <s v="ST"/>
    <n v="461.73"/>
    <s v="USD"/>
    <n v="0.13"/>
    <s v="ZE01"/>
    <x v="0"/>
  </r>
  <r>
    <s v="H972"/>
    <n v="1026875"/>
    <s v="LB1L BL ELF EVOL. 900 FTA 5W40#00SG"/>
    <n v="4300"/>
    <s v="ST"/>
    <n v="240.59"/>
    <s v="USD"/>
    <n v="0.06"/>
    <s v="ZE01"/>
    <x v="0"/>
  </r>
  <r>
    <s v="H972"/>
    <n v="1026876"/>
    <s v="LB1L FL ELF EVOL. 900 USX 5W30#00SG"/>
    <n v="3590"/>
    <s v="ST"/>
    <n v="251.85"/>
    <s v="USD"/>
    <n v="7.0000000000000007E-2"/>
    <s v="ZE01"/>
    <x v="0"/>
  </r>
  <r>
    <s v="H972"/>
    <n v="1026877"/>
    <s v="LB1L BL ELF EVOL. 900 USX 5W30#00SG"/>
    <n v="3430"/>
    <s v="ST"/>
    <n v="184.9"/>
    <s v="USD"/>
    <n v="0.05"/>
    <s v="ZE01"/>
    <x v="0"/>
  </r>
  <r>
    <s v="H972"/>
    <n v="1026878"/>
    <s v="LB4L FL ELF EVOL. 900 USX 5W30#00SG"/>
    <n v="3560"/>
    <s v="ST"/>
    <n v="540.29999999999995"/>
    <s v="USD"/>
    <n v="0.15"/>
    <s v="ZE01"/>
    <x v="0"/>
  </r>
  <r>
    <s v="H972"/>
    <n v="1026936"/>
    <s v="LB1L FL ELF EVOL. 900 FTX SP 5W30#00SG"/>
    <n v="1170"/>
    <s v="ST"/>
    <n v="130.47999999999999"/>
    <s v="USD"/>
    <n v="0.11"/>
    <s v="ZE01"/>
    <x v="0"/>
  </r>
  <r>
    <s v="H972"/>
    <n v="1026937"/>
    <s v="LB1L BL ELF EVOL. 900 FTX SP 5W30#00SG"/>
    <n v="1150"/>
    <s v="ST"/>
    <n v="96.67"/>
    <s v="USD"/>
    <n v="0.08"/>
    <s v="ZE01"/>
    <x v="0"/>
  </r>
  <r>
    <s v="H972"/>
    <n v="1026938"/>
    <s v="LB4L FL ELF EVOL. 900 FTX SP 5W30#00SG"/>
    <n v="2560"/>
    <s v="ST"/>
    <n v="390.43"/>
    <s v="USD"/>
    <n v="0.15"/>
    <s v="ZE01"/>
    <x v="0"/>
  </r>
  <r>
    <s v="H972"/>
    <n v="1026939"/>
    <s v="LB4L BL ELF EVOL. 900 FTX SP 5W30#00SG"/>
    <n v="2560"/>
    <s v="ST"/>
    <n v="306.35000000000002"/>
    <s v="USD"/>
    <n v="0.12"/>
    <s v="ZE01"/>
    <x v="0"/>
  </r>
  <r>
    <s v="H972"/>
    <n v="1026942"/>
    <s v="LB4L FL ELF GEARELF 5 80W90#00SG"/>
    <n v="4220"/>
    <s v="ST"/>
    <n v="611.71"/>
    <s v="USD"/>
    <n v="0.14000000000000001"/>
    <s v="ZE01"/>
    <x v="0"/>
  </r>
  <r>
    <s v="H972"/>
    <n v="1026943"/>
    <s v="LB4L BL ELF GEARELF 5 80W90#00SG"/>
    <n v="4220"/>
    <s v="ST"/>
    <n v="504.25"/>
    <s v="USD"/>
    <n v="0.12"/>
    <s v="ZE01"/>
    <x v="0"/>
  </r>
  <r>
    <s v="H972"/>
    <n v="1026946"/>
    <s v="LB1L FL ELF MOTO 4 PRO 20W50#00SG"/>
    <n v="534"/>
    <s v="ST"/>
    <n v="58.37"/>
    <s v="USD"/>
    <n v="0.11"/>
    <s v="ZE01"/>
    <x v="0"/>
  </r>
  <r>
    <s v="H972"/>
    <n v="1026950"/>
    <s v="LB4L FL ELF EVOL. 900 FTA 5W40#00SG"/>
    <n v="330"/>
    <s v="ST"/>
    <n v="50.33"/>
    <s v="USD"/>
    <n v="0.15"/>
    <s v="ZE01"/>
    <x v="0"/>
  </r>
  <r>
    <s v="H972"/>
    <n v="1026954"/>
    <s v="LB1L FL ELF MOTO 4 TECH 10W50#00SG"/>
    <n v="8600"/>
    <s v="ST"/>
    <n v="613.54999999999995"/>
    <s v="USD"/>
    <n v="7.0000000000000007E-2"/>
    <s v="ZE01"/>
    <x v="0"/>
  </r>
  <r>
    <s v="H972"/>
    <n v="1026971"/>
    <s v="LP20 FL TE RUBIA WORKS 5000 10W40 00SG"/>
    <n v="4"/>
    <s v="ST"/>
    <n v="4.03"/>
    <s v="USD"/>
    <n v="1.01"/>
    <s v="ZE01"/>
    <x v="0"/>
  </r>
  <r>
    <s v="H972"/>
    <n v="1026973"/>
    <s v="LB1L FL TE QUARTZ 7000 10W40 (SN) 00SG"/>
    <n v="91"/>
    <s v="ST"/>
    <n v="9.94"/>
    <s v="USD"/>
    <n v="0.11"/>
    <s v="ZE01"/>
    <x v="0"/>
  </r>
  <r>
    <s v="H972"/>
    <n v="1026974"/>
    <s v="LB1L BL TE QUARTZ 7000 10W40 (SN) 00SG"/>
    <n v="108"/>
    <s v="ST"/>
    <n v="8.89"/>
    <s v="USD"/>
    <n v="0.08"/>
    <s v="ZE01"/>
    <x v="0"/>
  </r>
  <r>
    <s v="H972"/>
    <n v="1026975"/>
    <s v="LB4L FL TE QUARTZ 7000 10W40 (SN) 00SG"/>
    <n v="3466"/>
    <s v="ST"/>
    <n v="535.71"/>
    <s v="USD"/>
    <n v="0.15"/>
    <s v="ZE01"/>
    <x v="0"/>
  </r>
  <r>
    <s v="H972"/>
    <n v="1026976"/>
    <s v="LB4L BL TE QUARTZ 7000 10W40 (SN) 00SG"/>
    <n v="3474"/>
    <s v="ST"/>
    <n v="421.31"/>
    <s v="USD"/>
    <n v="0.12"/>
    <s v="ZE01"/>
    <x v="0"/>
  </r>
  <r>
    <s v="H972"/>
    <n v="1026999"/>
    <s v="LHAZ OT NEU HAZARD LABEL PAIL/JC01SG"/>
    <n v="2049"/>
    <s v="ST"/>
    <n v="119.91"/>
    <s v="USD"/>
    <n v="0.06"/>
    <s v="ZE01"/>
    <x v="0"/>
  </r>
  <r>
    <s v="H972"/>
    <n v="1027010"/>
    <s v="LB1L FL TE Q3500 SUPER 20W50 01SG"/>
    <n v="95000"/>
    <s v="ST"/>
    <n v="2281.17"/>
    <s v="USD"/>
    <n v="0.02"/>
    <s v="ZE01"/>
    <x v="0"/>
  </r>
  <r>
    <s v="H972"/>
    <n v="1027058"/>
    <s v="LB08 FL TE HI-PERF 4T 700 10W30 00SG"/>
    <n v="2960"/>
    <s v="ST"/>
    <n v="234.61"/>
    <s v="USD"/>
    <n v="0.08"/>
    <s v="ZE01"/>
    <x v="0"/>
  </r>
  <r>
    <s v="H972"/>
    <n v="1027059"/>
    <s v="LB08 BL TE HI-PERF 4T 700 10W30 00SG"/>
    <n v="2940"/>
    <s v="ST"/>
    <n v="136.88999999999999"/>
    <s v="USD"/>
    <n v="0.05"/>
    <s v="ZE01"/>
    <x v="0"/>
  </r>
  <r>
    <s v="H972"/>
    <n v="1027128"/>
    <s v="LB08 FL ELF MOTO 4 SCOOTER 10W30 00SG"/>
    <n v="4350"/>
    <s v="ST"/>
    <n v="309.85000000000002"/>
    <s v="USD"/>
    <n v="7.0000000000000007E-2"/>
    <s v="ZE01"/>
    <x v="0"/>
  </r>
  <r>
    <s v="H972"/>
    <n v="1027131"/>
    <s v="LB5L BL TE RUBIA FLEET HD 300 15W40 01SG"/>
    <n v="2470"/>
    <s v="ST"/>
    <n v="294.88"/>
    <s v="USD"/>
    <n v="0.12"/>
    <s v="ZE01"/>
    <x v="0"/>
  </r>
  <r>
    <s v="H972"/>
    <n v="1027138"/>
    <s v="LB5L BL TE QUARTZ 5000 SN 15W40 02SG"/>
    <n v="2495"/>
    <s v="ST"/>
    <n v="303.98"/>
    <s v="USD"/>
    <n v="0.12"/>
    <s v="ZE01"/>
    <x v="0"/>
  </r>
  <r>
    <s v="H972"/>
    <n v="1027140"/>
    <s v="LB4L BL TE TRANSTEC 5 85W140 01SG"/>
    <n v="3450"/>
    <s v="ST"/>
    <n v="747.34"/>
    <s v="USD"/>
    <n v="0.22"/>
    <s v="ZE01"/>
    <x v="0"/>
  </r>
  <r>
    <s v="H972"/>
    <n v="1027166"/>
    <s v="LB5L FL TE QUARTZ 9000 5W40 01SG"/>
    <n v="3600"/>
    <s v="ST"/>
    <n v="723.07"/>
    <s v="USD"/>
    <n v="0.2"/>
    <s v="ZE01"/>
    <x v="0"/>
  </r>
  <r>
    <s v="H972"/>
    <n v="1027167"/>
    <s v="LB5L BL TE QUARTZ 9000 5W40 01SG"/>
    <n v="3600"/>
    <s v="ST"/>
    <n v="430.16"/>
    <s v="USD"/>
    <n v="0.12"/>
    <s v="ZE01"/>
    <x v="0"/>
  </r>
  <r>
    <s v="H972"/>
    <n v="1027174"/>
    <s v="LP20 BL TE RUBIA CF 2 40 00SG"/>
    <n v="134"/>
    <s v="ST"/>
    <n v="135.52000000000001"/>
    <s v="USD"/>
    <n v="1.01"/>
    <s v="ZE01"/>
    <x v="0"/>
  </r>
  <r>
    <s v="H972"/>
    <n v="1027176"/>
    <s v="LP20 BL TE RUBIA FLEET HD 300 20W50 00SG"/>
    <n v="180"/>
    <s v="ST"/>
    <n v="180.26"/>
    <s v="USD"/>
    <n v="1"/>
    <s v="ZE01"/>
    <x v="0"/>
  </r>
  <r>
    <s v="H972"/>
    <n v="1027224"/>
    <s v="LB08 FL ELF MOTO 4 PRO 20W50 00SG"/>
    <n v="1000"/>
    <s v="ST"/>
    <n v="52.18"/>
    <s v="USD"/>
    <n v="0.05"/>
    <s v="ZE01"/>
    <x v="0"/>
  </r>
  <r>
    <s v="H972"/>
    <n v="1027379"/>
    <s v="LB4L BL TE QUARTZ 8000 5W40 01SG"/>
    <n v="3850"/>
    <s v="ST"/>
    <n v="859.26"/>
    <s v="USD"/>
    <n v="0.22"/>
    <s v="ZE01"/>
    <x v="0"/>
  </r>
  <r>
    <s v="H972"/>
    <n v="1027402"/>
    <s v="LB4L FL TE QUARTZ 9KFUT.GF6 5W30 01SG"/>
    <n v="90"/>
    <s v="ST"/>
    <n v="10.82"/>
    <s v="USD"/>
    <n v="0.12"/>
    <s v="ZE01"/>
    <x v="0"/>
  </r>
  <r>
    <s v="H972"/>
    <n v="1027403"/>
    <s v="LB4L FL TE QUARTZ 5000 SN 20W50 01SG"/>
    <n v="5300"/>
    <s v="ST"/>
    <n v="477.97"/>
    <s v="USD"/>
    <n v="0.09"/>
    <s v="ZE01"/>
    <x v="0"/>
  </r>
  <r>
    <s v="H972"/>
    <n v="1027404"/>
    <s v="LB4L FL TE QUARTZ 7000FUT.GF6 5W30 01SG"/>
    <n v="678"/>
    <s v="ST"/>
    <n v="48.25"/>
    <s v="USD"/>
    <n v="7.0000000000000007E-2"/>
    <s v="ZE01"/>
    <x v="0"/>
  </r>
  <r>
    <s v="H972"/>
    <n v="1027405"/>
    <s v="LB4L FL TE QUARTZ 9000FUT.GF6 0W20 01SG"/>
    <n v="6420"/>
    <s v="ST"/>
    <n v="791.02"/>
    <s v="USD"/>
    <n v="0.12"/>
    <s v="ZE01"/>
    <x v="0"/>
  </r>
  <r>
    <s v="H972"/>
    <n v="1027407"/>
    <s v="LB1L FL TE FLUIDMATIC DIII MV 01SG"/>
    <n v="9450"/>
    <s v="ST"/>
    <n v="357.01"/>
    <s v="USD"/>
    <n v="0.04"/>
    <s v="ZE01"/>
    <x v="0"/>
  </r>
  <r>
    <s v="H972"/>
    <n v="1027409"/>
    <s v="LB1L FL TE QUARTZ 7000 SN 10W40 01SG"/>
    <n v="14270"/>
    <s v="ST"/>
    <n v="529.08000000000004"/>
    <s v="USD"/>
    <n v="0.04"/>
    <s v="ZE01"/>
    <x v="0"/>
  </r>
  <r>
    <s v="H972"/>
    <n v="1027412"/>
    <s v="LB1L FL TE HI-PERF 4T 300 20W50(SG) 01SG"/>
    <n v="16850"/>
    <s v="ST"/>
    <n v="623.36"/>
    <s v="USD"/>
    <n v="0.04"/>
    <s v="ZE01"/>
    <x v="0"/>
  </r>
  <r>
    <s v="H972"/>
    <n v="1027413"/>
    <s v="LB4L FL TE QUARTZ 3000 SJ 20W50  01SG"/>
    <n v="310"/>
    <s v="ST"/>
    <n v="18.36"/>
    <s v="USD"/>
    <n v="0.06"/>
    <s v="ZE01"/>
    <x v="0"/>
  </r>
  <r>
    <s v="H972"/>
    <n v="1027414"/>
    <s v="LB4L FL TE QUARTZ 5000FUT.GF6 10W30 01SG"/>
    <n v="2250"/>
    <s v="ST"/>
    <n v="186.36"/>
    <s v="USD"/>
    <n v="0.08"/>
    <s v="ZE01"/>
    <x v="0"/>
  </r>
  <r>
    <s v="H972"/>
    <n v="1027415"/>
    <s v="LB1L FL TE QUARTZ INEO MC3 5W30 01SG"/>
    <n v="420"/>
    <s v="ST"/>
    <n v="23.56"/>
    <s v="USD"/>
    <n v="0.06"/>
    <s v="ZE01"/>
    <x v="0"/>
  </r>
  <r>
    <s v="H972"/>
    <n v="1027418"/>
    <s v="LB10 BL TE ADBLUE 00SG"/>
    <n v="130"/>
    <s v="ST"/>
    <n v="133.47"/>
    <s v="USD"/>
    <n v="1.03"/>
    <s v="ZE01"/>
    <x v="0"/>
  </r>
  <r>
    <s v="H972"/>
    <n v="1027543"/>
    <s v="DRUM NT HIT ORANGE RD AND BK BAND 00SG"/>
    <n v="3"/>
    <s v="ST"/>
    <n v="66.47"/>
    <s v="USD"/>
    <n v="22.16"/>
    <s v="ZE01"/>
    <x v="0"/>
  </r>
  <r>
    <s v="H972"/>
    <n v="1027544"/>
    <s v="CT5L PLB HIT 3X5L BROWN         00SG"/>
    <n v="815"/>
    <s v="ST"/>
    <n v="566.1"/>
    <s v="USD"/>
    <n v="0.69"/>
    <s v="ZE01"/>
    <x v="0"/>
  </r>
  <r>
    <s v="H972"/>
    <n v="1027549"/>
    <s v="LPDI PL SAY LLAW HY. OIL ZS 68##### 02SG"/>
    <n v="2722"/>
    <s v="ST"/>
    <n v="542.76"/>
    <s v="USD"/>
    <n v="0.2"/>
    <s v="ZE01"/>
    <x v="0"/>
  </r>
  <r>
    <s v="H972"/>
    <n v="1027551"/>
    <s v="PL18 PP SAY RED PAIL ####### 00SG"/>
    <n v="388"/>
    <s v="ST"/>
    <n v="709.54"/>
    <s v="USD"/>
    <n v="1.83"/>
    <s v="ZE01"/>
    <x v="0"/>
  </r>
  <r>
    <s v="H972"/>
    <n v="1027554"/>
    <s v="DRUM NT SAY RED AND WHITE BAND 01SG"/>
    <n v="1"/>
    <s v="ST"/>
    <n v="21.99"/>
    <s v="USD"/>
    <n v="21.99"/>
    <s v="ZE01"/>
    <x v="0"/>
  </r>
  <r>
    <s v="H972"/>
    <n v="1027556"/>
    <s v="CA18 CO NEU RED CAP############## 00SG"/>
    <n v="388"/>
    <s v="ST"/>
    <n v="260.64"/>
    <s v="USD"/>
    <n v="0.67"/>
    <s v="ZE01"/>
    <x v="0"/>
  </r>
  <r>
    <s v="H972"/>
    <n v="1027641"/>
    <s v="LB4L FL TE QUARTZ 8000FUT.GF6 0W20 00SG"/>
    <n v="1500"/>
    <s v="ST"/>
    <n v="232.74"/>
    <s v="USD"/>
    <n v="0.16"/>
    <s v="ZE01"/>
    <x v="0"/>
  </r>
  <r>
    <s v="H972"/>
    <n v="1027645"/>
    <s v="LB1L FL ELF MOTO 4 RACE 10W40 00SG"/>
    <n v="3930"/>
    <s v="ST"/>
    <n v="224.98"/>
    <s v="USD"/>
    <n v="0.06"/>
    <s v="ZE01"/>
    <x v="0"/>
  </r>
  <r>
    <s v="H972"/>
    <n v="1027646"/>
    <s v="LB1L BL ELF MOTO 4 RACE 10W40 00SG"/>
    <n v="3940"/>
    <s v="ST"/>
    <n v="193.26"/>
    <s v="USD"/>
    <n v="0.05"/>
    <s v="ZE01"/>
    <x v="0"/>
  </r>
  <r>
    <s v="H972"/>
    <n v="1027749"/>
    <s v="LP20 FL TE AZOLLA ZS 46#00SG"/>
    <n v="2085"/>
    <s v="ST"/>
    <n v="1204.4100000000001"/>
    <s v="USD"/>
    <n v="0.57999999999999996"/>
    <s v="ZE01"/>
    <x v="0"/>
  </r>
  <r>
    <s v="H972"/>
    <n v="1027750"/>
    <s v="LP20 BL TE AZOLLA ZS 46#00SG"/>
    <n v="2085"/>
    <s v="ST"/>
    <n v="1204.4100000000001"/>
    <s v="USD"/>
    <n v="0.57999999999999996"/>
    <s v="ZE01"/>
    <x v="0"/>
  </r>
  <r>
    <s v="H972"/>
    <n v="1027771"/>
    <s v="LP20 FL TE CARTER EP 150#00SG"/>
    <n v="213"/>
    <s v="ST"/>
    <n v="222.13"/>
    <s v="USD"/>
    <n v="1.04"/>
    <s v="ZE01"/>
    <x v="0"/>
  </r>
  <r>
    <s v="H972"/>
    <n v="1027772"/>
    <s v="LP20 BL TE CARTER EP 150#00SG"/>
    <n v="212"/>
    <s v="ST"/>
    <n v="221.09"/>
    <s v="USD"/>
    <n v="1.04"/>
    <s v="ZE01"/>
    <x v="0"/>
  </r>
  <r>
    <s v="H972"/>
    <n v="1027773"/>
    <s v="LP20 FL TE CARTER EP 220#00SG"/>
    <n v="500"/>
    <s v="ST"/>
    <n v="531.23"/>
    <s v="USD"/>
    <n v="1.06"/>
    <s v="ZE01"/>
    <x v="0"/>
  </r>
  <r>
    <s v="H972"/>
    <n v="1027774"/>
    <s v="LP20 BL TE CARTER EP 220#00SG"/>
    <n v="500"/>
    <s v="ST"/>
    <n v="531.23"/>
    <s v="USD"/>
    <n v="1.06"/>
    <s v="ZE01"/>
    <x v="0"/>
  </r>
  <r>
    <s v="H972"/>
    <n v="1027812"/>
    <s v="LP20 FL TE DACNIS SH 32#00SG"/>
    <n v="299"/>
    <s v="ST"/>
    <n v="312.58999999999997"/>
    <s v="USD"/>
    <n v="1.05"/>
    <s v="ZE01"/>
    <x v="0"/>
  </r>
  <r>
    <s v="H972"/>
    <n v="1027813"/>
    <s v="LP20 BL TE DACNIS SH 32#00SG"/>
    <n v="298"/>
    <s v="ST"/>
    <n v="311.54000000000002"/>
    <s v="USD"/>
    <n v="1.05"/>
    <s v="ZE01"/>
    <x v="0"/>
  </r>
  <r>
    <s v="H972"/>
    <n v="1027816"/>
    <s v="LP20 FL TE DACNIS SH 68#00SG"/>
    <n v="500"/>
    <s v="ST"/>
    <n v="530.99"/>
    <s v="USD"/>
    <n v="1.06"/>
    <s v="ZE01"/>
    <x v="0"/>
  </r>
  <r>
    <s v="H972"/>
    <n v="1027817"/>
    <s v="LP20 BL TE DACNIS SH 68#00SG"/>
    <n v="500"/>
    <s v="ST"/>
    <n v="530.99"/>
    <s v="USD"/>
    <n v="1.06"/>
    <s v="ZE01"/>
    <x v="0"/>
  </r>
  <r>
    <s v="H972"/>
    <n v="1027826"/>
    <s v="LP20 FL TE EQUIVIS ZS 46#00SG"/>
    <n v="662"/>
    <s v="ST"/>
    <n v="699.94"/>
    <s v="USD"/>
    <n v="1.06"/>
    <s v="ZE01"/>
    <x v="0"/>
  </r>
  <r>
    <s v="H972"/>
    <n v="1027827"/>
    <s v="LP20 BL TE EQUIVIS ZS 46#00SG"/>
    <n v="662"/>
    <s v="ST"/>
    <n v="699.94"/>
    <s v="USD"/>
    <n v="1.06"/>
    <s v="ZE01"/>
    <x v="0"/>
  </r>
  <r>
    <s v="H972"/>
    <n v="1027830"/>
    <s v="LP20 FL TE EQUIVIS ZS 68#00SG"/>
    <n v="500"/>
    <s v="ST"/>
    <n v="531.23"/>
    <s v="USD"/>
    <n v="1.06"/>
    <s v="ZE01"/>
    <x v="0"/>
  </r>
  <r>
    <s v="H972"/>
    <n v="1027831"/>
    <s v="LP20 BL TE EQUIVIS ZS 68#00SG"/>
    <n v="500"/>
    <s v="ST"/>
    <n v="531.23"/>
    <s v="USD"/>
    <n v="1.06"/>
    <s v="ZE01"/>
    <x v="0"/>
  </r>
  <r>
    <s v="H972"/>
    <n v="1027832"/>
    <s v="LP20 FL TE LACTUCA LT 2 AP 00SG"/>
    <n v="500"/>
    <s v="ST"/>
    <n v="530.99"/>
    <s v="USD"/>
    <n v="1.06"/>
    <s v="ZE01"/>
    <x v="0"/>
  </r>
  <r>
    <s v="H972"/>
    <n v="1027833"/>
    <s v="LP20 BL TE LACTUCA LT 2 AP 00SG"/>
    <n v="500"/>
    <s v="ST"/>
    <n v="948.97"/>
    <s v="USD"/>
    <n v="1.9"/>
    <s v="ZE01"/>
    <x v="0"/>
  </r>
  <r>
    <s v="H972"/>
    <n v="1027845"/>
    <s v="CA18 CO SCA BLUE CAP               00SG"/>
    <n v="260"/>
    <s v="ST"/>
    <n v="174.69"/>
    <s v="USD"/>
    <n v="0.67"/>
    <s v="ZE01"/>
    <x v="0"/>
  </r>
  <r>
    <s v="H972"/>
    <n v="1027908"/>
    <s v="LB5L FL HIT ENGINE OIL 15W40 DH-1 00SG"/>
    <n v="3850"/>
    <s v="ST"/>
    <n v="368.51"/>
    <s v="USD"/>
    <n v="0.1"/>
    <s v="ZE01"/>
    <x v="0"/>
  </r>
  <r>
    <s v="H972"/>
    <n v="1027909"/>
    <s v="LB5L BL HIT ENGINE OIL 15W40 DH-1 00SG"/>
    <n v="3850"/>
    <s v="ST"/>
    <n v="368.51"/>
    <s v="USD"/>
    <n v="0.1"/>
    <s v="ZE01"/>
    <x v="0"/>
  </r>
  <r>
    <s v="H972"/>
    <n v="1027923"/>
    <s v="CT4L PLB NIS 3X4L BROWN 00SG"/>
    <n v="1598"/>
    <s v="ST"/>
    <n v="1114.72"/>
    <s v="USD"/>
    <n v="0.7"/>
    <s v="ZE01"/>
    <x v="0"/>
  </r>
  <r>
    <s v="H972"/>
    <n v="1027931"/>
    <s v="LPDI DL HIT LABEL         00SG"/>
    <n v="2228"/>
    <s v="ST"/>
    <n v="315.04000000000002"/>
    <s v="USD"/>
    <n v="0.14000000000000001"/>
    <s v="ZE01"/>
    <x v="0"/>
  </r>
  <r>
    <s v="H972"/>
    <n v="1027932"/>
    <s v="CT5L PLB NIS 3X5L BROWN NO AUS ADD 00SG"/>
    <n v="149"/>
    <s v="ST"/>
    <n v="104.04"/>
    <s v="USD"/>
    <n v="0.7"/>
    <s v="ZE01"/>
    <x v="0"/>
  </r>
  <r>
    <s v="H972"/>
    <n v="1028023"/>
    <s v="LB4L FL NIS MO SS 10W40 A3/B4 M 02SG"/>
    <n v="850"/>
    <s v="ST"/>
    <n v="50.51"/>
    <s v="USD"/>
    <n v="0.06"/>
    <s v="ZE01"/>
    <x v="0"/>
  </r>
  <r>
    <s v="H972"/>
    <n v="1028024"/>
    <s v="LB4L BL NIS MO SS 10W40 A3/B4 M 02SG"/>
    <n v="850"/>
    <s v="ST"/>
    <n v="50.51"/>
    <s v="USD"/>
    <n v="0.06"/>
    <s v="ZE01"/>
    <x v="0"/>
  </r>
  <r>
    <s v="H972"/>
    <n v="1028028"/>
    <s v="CT4L WV TE 3X4L QUARTZ WH REPACK 00SG"/>
    <n v="468"/>
    <s v="ST"/>
    <n v="276.61"/>
    <s v="USD"/>
    <n v="0.59"/>
    <s v="ZE01"/>
    <x v="0"/>
  </r>
  <r>
    <s v="H972"/>
    <n v="1028036"/>
    <s v="LP18 BL TE TRANSTEC 4 85W90 01SG"/>
    <n v="361"/>
    <s v="ST"/>
    <n v="198.36"/>
    <s v="USD"/>
    <n v="0.55000000000000004"/>
    <s v="ZE01"/>
    <x v="0"/>
  </r>
  <r>
    <s v="H972"/>
    <n v="1028037"/>
    <s v="LP18 BL TE FLUIDMATIC DIII MV#01SG"/>
    <n v="504"/>
    <s v="ST"/>
    <n v="511.39"/>
    <s v="USD"/>
    <n v="1.01"/>
    <s v="ZE01"/>
    <x v="0"/>
  </r>
  <r>
    <s v="H972"/>
    <n v="1028039"/>
    <s v="LP18 BL TE TRANSTEC 4 85W140 01SG"/>
    <n v="339"/>
    <s v="ST"/>
    <n v="186.17"/>
    <s v="USD"/>
    <n v="0.55000000000000004"/>
    <s v="ZE01"/>
    <x v="0"/>
  </r>
  <r>
    <s v="H972"/>
    <n v="1028040"/>
    <s v="LP20 BL TE DYNATRANS MPX 01SG"/>
    <n v="2128"/>
    <s v="ST"/>
    <n v="532.04"/>
    <s v="USD"/>
    <n v="0.25"/>
    <s v="ZE01"/>
    <x v="0"/>
  </r>
  <r>
    <s v="H972"/>
    <n v="1028043"/>
    <s v="LP20 BL TE RUBIA TIR 7400 10W40 01SG"/>
    <n v="400"/>
    <s v="ST"/>
    <n v="403.69"/>
    <s v="USD"/>
    <n v="1.01"/>
    <s v="ZE01"/>
    <x v="0"/>
  </r>
  <r>
    <s v="H972"/>
    <n v="1028044"/>
    <s v="LP20 BL TE DYNATRANS DA 85W90 01SG"/>
    <n v="692"/>
    <s v="ST"/>
    <n v="380.03"/>
    <s v="USD"/>
    <n v="0.55000000000000004"/>
    <s v="ZE01"/>
    <x v="0"/>
  </r>
  <r>
    <s v="H972"/>
    <n v="1028046"/>
    <s v="LB3L BL TE QUARTZ5000 FUT.GF6 10W30 01SG"/>
    <n v="3150"/>
    <s v="ST"/>
    <n v="383.82"/>
    <s v="USD"/>
    <n v="0.12"/>
    <s v="ZE01"/>
    <x v="0"/>
  </r>
  <r>
    <s v="H972"/>
    <n v="1028059"/>
    <s v="LB1L BL TE#HI-PERF 4T 500 15W50#01SG#"/>
    <n v="280"/>
    <s v="ST"/>
    <n v="13.77"/>
    <s v="USD"/>
    <n v="0.05"/>
    <s v="ZE01"/>
    <x v="0"/>
  </r>
  <r>
    <s v="H972"/>
    <n v="1028060"/>
    <s v="LB4L BL TE#QUARTZ 8000FUT.GF6 5W30#01SG"/>
    <n v="2682"/>
    <s v="ST"/>
    <n v="319.55"/>
    <s v="USD"/>
    <n v="0.12"/>
    <s v="ZE01"/>
    <x v="0"/>
  </r>
  <r>
    <s v="H972"/>
    <n v="1028063"/>
    <s v="LB1L BL TE QUARTZ 7000FUT.GF6 5W30 02SG"/>
    <n v="560"/>
    <s v="ST"/>
    <n v="29.48"/>
    <s v="USD"/>
    <n v="0.05"/>
    <s v="ZE01"/>
    <x v="0"/>
  </r>
  <r>
    <s v="H972"/>
    <n v="1028067"/>
    <s v="LB1L BL TE HI-PERF 4T 700 SC. 10W40 02SG"/>
    <n v="560"/>
    <s v="ST"/>
    <n v="46.92"/>
    <s v="USD"/>
    <n v="0.08"/>
    <s v="ZE01"/>
    <x v="0"/>
  </r>
  <r>
    <s v="H972"/>
    <n v="1028073"/>
    <s v="LB1L BL TE#HI-PERF 4T 500 20W50(SL) 01SG"/>
    <n v="5110"/>
    <s v="ST"/>
    <n v="271.63"/>
    <s v="USD"/>
    <n v="0.05"/>
    <s v="ZE01"/>
    <x v="0"/>
  </r>
  <r>
    <s v="H972"/>
    <n v="1028074"/>
    <s v="LB08 BL TE HI-PERF 4T 500 SC. 10W30 02SG"/>
    <n v="46440"/>
    <s v="ST"/>
    <n v="1399.52"/>
    <s v="USD"/>
    <n v="0.03"/>
    <s v="ZE01"/>
    <x v="0"/>
  </r>
  <r>
    <s v="H972"/>
    <n v="1028075"/>
    <s v="LB1L BL TE#HI-PERF 4T 300 SAE 40 01SG"/>
    <n v="11000"/>
    <s v="ST"/>
    <n v="611.79"/>
    <s v="USD"/>
    <n v="0.06"/>
    <s v="ZE01"/>
    <x v="0"/>
  </r>
  <r>
    <s v="H972"/>
    <n v="1028076"/>
    <s v="LB1L BL TE#FLUIDMATIC CVT MV#02SG"/>
    <n v="12760"/>
    <s v="ST"/>
    <n v="726.05"/>
    <s v="USD"/>
    <n v="0.06"/>
    <s v="ZE01"/>
    <x v="0"/>
  </r>
  <r>
    <s v="H972"/>
    <n v="1028077"/>
    <s v="LB1L BL TE#FLUIDMATIC LV MV#02SG"/>
    <n v="24280"/>
    <s v="ST"/>
    <n v="1612.51"/>
    <s v="USD"/>
    <n v="7.0000000000000007E-2"/>
    <s v="ZE01"/>
    <x v="0"/>
  </r>
  <r>
    <s v="H972"/>
    <n v="1028081"/>
    <s v="LB4L BL TE#QUARTZ 9000 ENERGY 0W40#01SG"/>
    <n v="4520"/>
    <s v="ST"/>
    <n v="404.83"/>
    <s v="USD"/>
    <n v="0.09"/>
    <s v="ZE01"/>
    <x v="0"/>
  </r>
  <r>
    <s v="H972"/>
    <n v="1028082"/>
    <s v="LB1L BL TE HI-PERF 4T 300 20W40(SF) 01SG"/>
    <n v="940"/>
    <s v="ST"/>
    <n v="51.88"/>
    <s v="USD"/>
    <n v="0.06"/>
    <s v="ZE01"/>
    <x v="0"/>
  </r>
  <r>
    <s v="H972"/>
    <n v="1028083"/>
    <s v="LB1L BL TE#FLUIDMATIC DIII MV#02SG"/>
    <n v="69410"/>
    <s v="ST"/>
    <n v="4378.62"/>
    <s v="USD"/>
    <n v="0.06"/>
    <s v="ZE01"/>
    <x v="0"/>
  </r>
  <r>
    <s v="H972"/>
    <n v="1028084"/>
    <s v="LB1L BL TE#HI-PERF 4T 700 10W40#02SG"/>
    <n v="13060"/>
    <s v="ST"/>
    <n v="507.92"/>
    <s v="USD"/>
    <n v="0.04"/>
    <s v="ZE01"/>
    <x v="0"/>
  </r>
  <r>
    <s v="H972"/>
    <n v="1028085"/>
    <s v="LB4L BL TE QUARTZ 9000 SN 5W50 01SG"/>
    <n v="3560"/>
    <s v="ST"/>
    <n v="438.31"/>
    <s v="USD"/>
    <n v="0.12"/>
    <s v="ZE01"/>
    <x v="0"/>
  </r>
  <r>
    <s v="H972"/>
    <n v="1028086"/>
    <s v="LB1L BL TE#FLUIDMATIC MV#02SG"/>
    <n v="14300"/>
    <s v="ST"/>
    <n v="748.15"/>
    <s v="USD"/>
    <n v="0.05"/>
    <s v="ZE01"/>
    <x v="0"/>
  </r>
  <r>
    <s v="H972"/>
    <n v="1028088"/>
    <s v="LB1L BL TE#QUARTZ 7000 SN 10W40#01SG"/>
    <n v="9490"/>
    <s v="ST"/>
    <n v="311.07"/>
    <s v="USD"/>
    <n v="0.03"/>
    <s v="ZE01"/>
    <x v="0"/>
  </r>
  <r>
    <s v="H972"/>
    <n v="1028089"/>
    <s v="LB4L BL TE#QUARTZ 7000 SN 10W40#02SG"/>
    <n v="9800"/>
    <s v="ST"/>
    <n v="643.79"/>
    <s v="USD"/>
    <n v="7.0000000000000007E-2"/>
    <s v="ZE01"/>
    <x v="0"/>
  </r>
  <r>
    <s v="H972"/>
    <n v="1028090"/>
    <s v="LB1L BL TE HI-PERF 4T 500 SC. 10W30 01SG"/>
    <n v="3960"/>
    <s v="ST"/>
    <n v="230.41"/>
    <s v="USD"/>
    <n v="0.06"/>
    <s v="ZE01"/>
    <x v="0"/>
  </r>
  <r>
    <s v="H972"/>
    <n v="1028094"/>
    <s v="LB1L BL TE HI-PERF 4T 500 20W40 01SG"/>
    <n v="4760"/>
    <s v="ST"/>
    <n v="254.71"/>
    <s v="USD"/>
    <n v="0.05"/>
    <s v="ZE01"/>
    <x v="0"/>
  </r>
  <r>
    <s v="H972"/>
    <n v="1028098"/>
    <s v="LB4L BL ELF EVOL. 700 FT 10W40# 01SG"/>
    <n v="3450"/>
    <s v="ST"/>
    <n v="384.76"/>
    <s v="USD"/>
    <n v="0.11"/>
    <s v="ZE01"/>
    <x v="0"/>
  </r>
  <r>
    <s v="H972"/>
    <n v="1028100"/>
    <s v="LB1L BL ELF 4T MAX 20W50 01SG"/>
    <n v="44780"/>
    <s v="ST"/>
    <n v="1638.79"/>
    <s v="USD"/>
    <n v="0.04"/>
    <s v="ZE01"/>
    <x v="0"/>
  </r>
  <r>
    <s v="H972"/>
    <n v="1028101"/>
    <s v="LB1L BL ELF MOTO 4 TECH 10W50#01SG"/>
    <n v="8600"/>
    <s v="ST"/>
    <n v="468.84"/>
    <s v="USD"/>
    <n v="0.05"/>
    <s v="ZE01"/>
    <x v="0"/>
  </r>
  <r>
    <s v="H972"/>
    <n v="1028102"/>
    <s v="LB1L BL ELF MOTO 4 GOLD 15W50##01SG"/>
    <n v="6170"/>
    <s v="ST"/>
    <n v="334.13"/>
    <s v="USD"/>
    <n v="0.05"/>
    <s v="ZE01"/>
    <x v="0"/>
  </r>
  <r>
    <s v="H972"/>
    <n v="1028103"/>
    <s v="LB1L BL ELF MOTO 4 ROAD 10W40 01SG"/>
    <n v="29800"/>
    <s v="ST"/>
    <n v="1342.95"/>
    <s v="USD"/>
    <n v="0.05"/>
    <s v="ZE01"/>
    <x v="0"/>
  </r>
  <r>
    <s v="H972"/>
    <n v="1028104"/>
    <s v="LB1L BL ELF MOTO 4 ROAD 15W50##01SG"/>
    <n v="4618"/>
    <s v="ST"/>
    <n v="248.5"/>
    <s v="USD"/>
    <n v="0.05"/>
    <s v="ZE01"/>
    <x v="0"/>
  </r>
  <r>
    <s v="H972"/>
    <n v="1028109"/>
    <s v="LB1L BL TE# QUARTZ 5000 SN 15W40# 03SG"/>
    <n v="1330"/>
    <s v="ST"/>
    <n v="108.63"/>
    <s v="USD"/>
    <n v="0.08"/>
    <s v="ZE01"/>
    <x v="0"/>
  </r>
  <r>
    <s v="H972"/>
    <n v="1028110"/>
    <s v="LB1L BL TE QUARTZ D.7000 CI-4 10W30 01SG"/>
    <n v="1230"/>
    <s v="ST"/>
    <n v="101.37"/>
    <s v="USD"/>
    <n v="0.08"/>
    <s v="ZE01"/>
    <x v="0"/>
  </r>
  <r>
    <s v="H972"/>
    <n v="1028112"/>
    <s v="LB5L FL TE#QUARTZ INEO FIRST 0W30 00SG#"/>
    <n v="2060"/>
    <s v="ST"/>
    <n v="419.89"/>
    <s v="USD"/>
    <n v="0.2"/>
    <s v="ZE01"/>
    <x v="0"/>
  </r>
  <r>
    <s v="H972"/>
    <n v="1028113"/>
    <s v="LB5L BL TE#QUARTZ INEO FIRST 0W30 00SG#"/>
    <n v="2050"/>
    <s v="ST"/>
    <n v="248.59"/>
    <s v="USD"/>
    <n v="0.12"/>
    <s v="ZE01"/>
    <x v="0"/>
  </r>
  <r>
    <s v="H972"/>
    <n v="1028118"/>
    <s v="BT4L PLB NIS BLACK BOTTLE######### 00SG"/>
    <n v="543"/>
    <s v="ST"/>
    <n v="476.6"/>
    <s v="USD"/>
    <n v="0.88"/>
    <s v="ZE01"/>
    <x v="0"/>
  </r>
  <r>
    <s v="H972"/>
    <n v="1028124"/>
    <s v="LB5L FL TE RUBIA FLEET HD 300 20W50 01SG"/>
    <n v="399"/>
    <s v="ST"/>
    <n v="50.87"/>
    <s v="USD"/>
    <n v="0.13"/>
    <s v="ZE01"/>
    <x v="0"/>
  </r>
  <r>
    <s v="H972"/>
    <n v="1028133"/>
    <s v="LB1L FL TE QUARTZ 5000 SN 15W40  01SG"/>
    <n v="210"/>
    <s v="ST"/>
    <n v="19.39"/>
    <s v="USD"/>
    <n v="0.09"/>
    <s v="ZE01"/>
    <x v="0"/>
  </r>
  <r>
    <s v="H972"/>
    <n v="1028139"/>
    <s v="LB5L FL TE QUARTZ 5000 SN 20W50 01SG"/>
    <n v="2040"/>
    <s v="ST"/>
    <n v="266.10000000000002"/>
    <s v="USD"/>
    <n v="0.13"/>
    <s v="ZE01"/>
    <x v="0"/>
  </r>
  <r>
    <s v="H972"/>
    <n v="1028141"/>
    <s v="LB4L FL TE QUARTZ 8000FUT.GF6 5W30 01SG"/>
    <n v="2680"/>
    <s v="ST"/>
    <n v="366.2"/>
    <s v="USD"/>
    <n v="0.14000000000000001"/>
    <s v="ZE01"/>
    <x v="0"/>
  </r>
  <r>
    <s v="H972"/>
    <n v="1028143"/>
    <s v="LB1L BL ELF EVOL. DIESEL 700 10W30 01SG"/>
    <n v="3570"/>
    <s v="ST"/>
    <n v="197.6"/>
    <s v="USD"/>
    <n v="0.06"/>
    <s v="ZE01"/>
    <x v="0"/>
  </r>
  <r>
    <s v="H972"/>
    <n v="1028145"/>
    <s v="LB5L BL TE#QUARTZ 5000 SN 20W50#01SG"/>
    <n v="1960"/>
    <s v="ST"/>
    <n v="234.19"/>
    <s v="USD"/>
    <n v="0.12"/>
    <s v="ZE01"/>
    <x v="0"/>
  </r>
  <r>
    <s v="H972"/>
    <n v="1028146"/>
    <s v="LB4L BL TE#QUARTZ 5000 SN 20W50#01SG"/>
    <n v="5590"/>
    <s v="ST"/>
    <n v="460.69"/>
    <s v="USD"/>
    <n v="0.08"/>
    <s v="ZE01"/>
    <x v="0"/>
  </r>
  <r>
    <s v="H972"/>
    <n v="1028149"/>
    <s v="LB1L BL ELF ELFMATIC MV#01SG"/>
    <n v="4120"/>
    <s v="ST"/>
    <n v="394.05"/>
    <s v="USD"/>
    <n v="0.1"/>
    <s v="ZE01"/>
    <x v="0"/>
  </r>
  <r>
    <s v="H972"/>
    <n v="1028150"/>
    <s v="LB1L BL ELF GEARELF 5 80W90###01SG"/>
    <n v="5950"/>
    <s v="ST"/>
    <n v="347.31"/>
    <s v="USD"/>
    <n v="0.06"/>
    <s v="ZE01"/>
    <x v="0"/>
  </r>
  <r>
    <s v="H972"/>
    <n v="1028151"/>
    <s v="LB1L BL ELF ELFMATIC LV MV##01SG"/>
    <n v="6730"/>
    <s v="ST"/>
    <n v="735.03"/>
    <s v="USD"/>
    <n v="0.11"/>
    <s v="ZE01"/>
    <x v="0"/>
  </r>
  <r>
    <s v="H972"/>
    <n v="1028152"/>
    <s v="LB4L BL ELF EVOL. DIESEL 700 10W30 01SG"/>
    <n v="6704"/>
    <s v="ST"/>
    <n v="613.20000000000005"/>
    <s v="USD"/>
    <n v="0.09"/>
    <s v="ZE01"/>
    <x v="0"/>
  </r>
  <r>
    <s v="H972"/>
    <n v="1028153"/>
    <s v="LB1L BL ELF PERF. PRO 700 15W40 01SG"/>
    <n v="4850"/>
    <s v="ST"/>
    <n v="258.54000000000002"/>
    <s v="USD"/>
    <n v="0.05"/>
    <s v="ZE01"/>
    <x v="0"/>
  </r>
  <r>
    <s v="H972"/>
    <n v="1028154"/>
    <s v="LB5L BL ELF PERF. PRO 700 15W40 01SG"/>
    <n v="55"/>
    <s v="ST"/>
    <n v="6.56"/>
    <s v="USD"/>
    <n v="0.12"/>
    <s v="ZE01"/>
    <x v="0"/>
  </r>
  <r>
    <s v="H972"/>
    <n v="1028157"/>
    <s v="LB4L BL TE QUARTZ 5000 SN 15W40 03SG"/>
    <n v="2740"/>
    <s v="ST"/>
    <n v="338.32"/>
    <s v="USD"/>
    <n v="0.12"/>
    <s v="ZE01"/>
    <x v="0"/>
  </r>
  <r>
    <s v="H972"/>
    <n v="1028160"/>
    <s v="LB1L FL TE QUARTZ 7000FUT.GF6 5W30 01SG"/>
    <n v="630"/>
    <s v="ST"/>
    <n v="38.69"/>
    <s v="USD"/>
    <n v="0.06"/>
    <s v="ZE01"/>
    <x v="0"/>
  </r>
  <r>
    <s v="H972"/>
    <n v="1028161"/>
    <s v="LB1L FL TE QUARTZ 9000 FUT.XT 5W30 01SG"/>
    <n v="2630"/>
    <s v="ST"/>
    <n v="219.29"/>
    <s v="USD"/>
    <n v="0.08"/>
    <s v="ZE01"/>
    <x v="0"/>
  </r>
  <r>
    <s v="H972"/>
    <n v="1028162"/>
    <s v="LB1L FL TE# HI-PERF 2T 700# 01SG"/>
    <n v="3100"/>
    <s v="ST"/>
    <n v="387.79"/>
    <s v="USD"/>
    <n v="0.13"/>
    <s v="ZE01"/>
    <x v="0"/>
  </r>
  <r>
    <s v="H972"/>
    <n v="1028185"/>
    <s v="LB1L FL TE# HI-PERF 4T 300 SAE 40# 02SG"/>
    <n v="1040"/>
    <s v="ST"/>
    <n v="59.01"/>
    <s v="USD"/>
    <n v="0.06"/>
    <s v="ZE01"/>
    <x v="0"/>
  </r>
  <r>
    <s v="H972"/>
    <n v="1028186"/>
    <s v="LB08 FL TE HI-PERF 4T 500 10W40#01SG"/>
    <n v="1120"/>
    <s v="ST"/>
    <n v="96.87"/>
    <s v="USD"/>
    <n v="0.09"/>
    <s v="ZE01"/>
    <x v="0"/>
  </r>
  <r>
    <s v="H972"/>
    <n v="1028188"/>
    <s v="LB1L FL TE HI-PERF 4T 500 20W50(SL)#01SG"/>
    <n v="5110"/>
    <s v="ST"/>
    <n v="317.66000000000003"/>
    <s v="USD"/>
    <n v="0.06"/>
    <s v="ZE01"/>
    <x v="0"/>
  </r>
  <r>
    <s v="H972"/>
    <n v="1028189"/>
    <s v="LB1L FL TE#QUARTZ INEO HTC 5W30#01SG"/>
    <n v="22510"/>
    <s v="ST"/>
    <n v="1345.56"/>
    <s v="USD"/>
    <n v="0.06"/>
    <s v="ZE01"/>
    <x v="0"/>
  </r>
  <r>
    <s v="H972"/>
    <n v="1028190"/>
    <s v="LB5L FL TE#QUARTZ INEO HTC 5W30#01SG"/>
    <n v="745"/>
    <s v="ST"/>
    <n v="110.37"/>
    <s v="USD"/>
    <n v="0.15"/>
    <s v="ZE01"/>
    <x v="0"/>
  </r>
  <r>
    <s v="H972"/>
    <n v="1028191"/>
    <s v="LB1L FL TE#QTZ INEO LONG LIFE 5W30#01SG"/>
    <n v="1457"/>
    <s v="ST"/>
    <n v="179.13"/>
    <s v="USD"/>
    <n v="0.12"/>
    <s v="ZE01"/>
    <x v="0"/>
  </r>
  <r>
    <s v="H972"/>
    <n v="1028194"/>
    <s v="LB1L FL TE HI-PERF 4T 900 10W40#01SG"/>
    <n v="3000"/>
    <s v="ST"/>
    <n v="294.47000000000003"/>
    <s v="USD"/>
    <n v="0.1"/>
    <s v="ZE01"/>
    <x v="0"/>
  </r>
  <r>
    <s v="H972"/>
    <n v="1028196"/>
    <s v="LB5L FL TE NEPTUNA 2T SUPER SPORT#01SG"/>
    <n v="4389"/>
    <s v="ST"/>
    <n v="574.79"/>
    <s v="USD"/>
    <n v="0.13"/>
    <s v="ZE01"/>
    <x v="0"/>
  </r>
  <r>
    <s v="H972"/>
    <n v="1028222"/>
    <s v="LB5L FL TE QUARTZ D.5000 CI-4 15W40 01SG"/>
    <n v="2740"/>
    <s v="ST"/>
    <n v="357.42"/>
    <s v="USD"/>
    <n v="0.13"/>
    <s v="ZE01"/>
    <x v="0"/>
  </r>
  <r>
    <s v="H972"/>
    <n v="1028225"/>
    <s v="LB1L FL TE#RUBIA FLEET HD 300 15W40 01SG"/>
    <n v="1251"/>
    <s v="ST"/>
    <n v="116.11"/>
    <s v="USD"/>
    <n v="0.09"/>
    <s v="ZE01"/>
    <x v="0"/>
  </r>
  <r>
    <s v="H972"/>
    <n v="1028227"/>
    <s v="LB1L FL TE QUARTZ D.5000 CI-4 15W40 01SG"/>
    <n v="2770"/>
    <s v="ST"/>
    <n v="257.99"/>
    <s v="USD"/>
    <n v="0.09"/>
    <s v="ZE01"/>
    <x v="0"/>
  </r>
  <r>
    <s v="H972"/>
    <n v="1028228"/>
    <s v="LB1L FL TE RUBIA FLEET HD 300 20W50 01SG"/>
    <n v="2870"/>
    <s v="ST"/>
    <n v="266.7"/>
    <s v="USD"/>
    <n v="0.09"/>
    <s v="ZE01"/>
    <x v="0"/>
  </r>
  <r>
    <s v="H972"/>
    <n v="1028230"/>
    <s v="LB08 FL TE HI-PERF 4T 500 SC. 10W30 01SG"/>
    <n v="46442"/>
    <s v="ST"/>
    <n v="1580.25"/>
    <s v="USD"/>
    <n v="0.03"/>
    <s v="ZE01"/>
    <x v="0"/>
  </r>
  <r>
    <s v="H972"/>
    <n v="1028231"/>
    <s v="LB08 FL TE HI-PERF 4T 500 20W50(SL) 01SG"/>
    <n v="56979"/>
    <s v="ST"/>
    <n v="1695.38"/>
    <s v="USD"/>
    <n v="0.03"/>
    <s v="ZE01"/>
    <x v="0"/>
  </r>
  <r>
    <s v="H972"/>
    <n v="1028232"/>
    <s v="LB5L FL TE QUARTZ D.9000 CI-4 5W30 01SG"/>
    <n v="2350"/>
    <s v="ST"/>
    <n v="338.48"/>
    <s v="USD"/>
    <n v="0.14000000000000001"/>
    <s v="ZE01"/>
    <x v="0"/>
  </r>
  <r>
    <s v="H972"/>
    <n v="1028233"/>
    <s v="LB1L FL TE HI-PERF 4T 500 20W40 01SG"/>
    <n v="4725"/>
    <s v="ST"/>
    <n v="295.67"/>
    <s v="USD"/>
    <n v="0.06"/>
    <s v="ZE01"/>
    <x v="0"/>
  </r>
  <r>
    <s v="H972"/>
    <n v="1028235"/>
    <s v="LB5L FL TE#QUARTZ INEO MC3 5W30#01SG"/>
    <n v="61"/>
    <s v="ST"/>
    <n v="10.28"/>
    <s v="USD"/>
    <n v="0.17"/>
    <s v="ZE01"/>
    <x v="0"/>
  </r>
  <r>
    <s v="H972"/>
    <n v="1028254"/>
    <s v="LB1L FL TE TRANSTEC 4 85W140 01SG"/>
    <n v="1800"/>
    <s v="ST"/>
    <n v="167.25"/>
    <s v="USD"/>
    <n v="0.09"/>
    <s v="ZE01"/>
    <x v="0"/>
  </r>
  <r>
    <s v="H972"/>
    <n v="1028257"/>
    <s v="LB5L FL TE RUBIA TIR 7400 15W40 02SG"/>
    <n v="30"/>
    <s v="ST"/>
    <n v="3.75"/>
    <s v="USD"/>
    <n v="0.13"/>
    <s v="ZE01"/>
    <x v="0"/>
  </r>
  <r>
    <s v="H972"/>
    <n v="1028258"/>
    <s v="LB08 FL TE HI-PERF 4T 700 SC. 10W40 01SG"/>
    <n v="4150"/>
    <s v="ST"/>
    <n v="193.05"/>
    <s v="USD"/>
    <n v="0.05"/>
    <s v="ZE01"/>
    <x v="0"/>
  </r>
  <r>
    <s v="H972"/>
    <n v="1028260"/>
    <s v="LB1L FL TE FLUIDMATIC DII MV 01SG"/>
    <n v="320"/>
    <s v="ST"/>
    <n v="29.5"/>
    <s v="USD"/>
    <n v="0.09"/>
    <s v="ZE01"/>
    <x v="0"/>
  </r>
  <r>
    <s v="H972"/>
    <n v="1028263"/>
    <s v="LB1L FL TE QUARTZ 8000FUT.GF6 0W20 01SG"/>
    <n v="200"/>
    <s v="ST"/>
    <n v="19.57"/>
    <s v="USD"/>
    <n v="0.1"/>
    <s v="ZE01"/>
    <x v="0"/>
  </r>
  <r>
    <s v="H972"/>
    <n v="1028264"/>
    <s v="LB4L FL TE QUARTZ 9000FUT.FGC 5W30 01SG"/>
    <n v="230"/>
    <s v="ST"/>
    <n v="42.96"/>
    <s v="USD"/>
    <n v="0.19"/>
    <s v="ZE01"/>
    <x v="0"/>
  </r>
  <r>
    <s v="H972"/>
    <n v="1028265"/>
    <s v="LB1L FL TE QUARTZ 9000 FUT. XT 5W20 01SG"/>
    <n v="576"/>
    <s v="ST"/>
    <n v="72.290000000000006"/>
    <s v="USD"/>
    <n v="0.13"/>
    <s v="ZE01"/>
    <x v="0"/>
  </r>
  <r>
    <s v="H972"/>
    <n v="1028266"/>
    <s v="LB3L FL TE QUARTZ5000 FUT.GF6 10W30 01SG"/>
    <n v="3150"/>
    <s v="ST"/>
    <n v="597.13"/>
    <s v="USD"/>
    <n v="0.19"/>
    <s v="ZE01"/>
    <x v="0"/>
  </r>
  <r>
    <s v="H972"/>
    <n v="1028267"/>
    <s v="LB1L FL TE HI-PERF 2T 500 01SG"/>
    <n v="2450"/>
    <s v="ST"/>
    <n v="152.97999999999999"/>
    <s v="USD"/>
    <n v="0.06"/>
    <s v="ZE01"/>
    <x v="0"/>
  </r>
  <r>
    <s v="H972"/>
    <n v="1028269"/>
    <s v="LB1L FL TE#FLUIDMATIC CVT MV#01SG"/>
    <n v="13038"/>
    <s v="ST"/>
    <n v="791.1"/>
    <s v="USD"/>
    <n v="0.06"/>
    <s v="ZE01"/>
    <x v="0"/>
  </r>
  <r>
    <s v="H972"/>
    <n v="1028272"/>
    <s v="LB1L FL TE RUBIA FLEET HD200 SAE 40 01SG"/>
    <n v="3930"/>
    <s v="ST"/>
    <n v="238.84"/>
    <s v="USD"/>
    <n v="0.06"/>
    <s v="ZE01"/>
    <x v="0"/>
  </r>
  <r>
    <s v="H972"/>
    <n v="1028273"/>
    <s v="LB4L BL TE#QUARTZ 9000FUT.GF6 0W20#02SG"/>
    <n v="16410"/>
    <s v="ST"/>
    <n v="1425"/>
    <s v="USD"/>
    <n v="0.09"/>
    <s v="ZE01"/>
    <x v="0"/>
  </r>
  <r>
    <s v="H972"/>
    <n v="1028275"/>
    <s v="LB4L FL TE FLUIDMATIC DIII MV 01SG"/>
    <n v="3318"/>
    <s v="ST"/>
    <n v="449.28"/>
    <s v="USD"/>
    <n v="0.14000000000000001"/>
    <s v="ZE01"/>
    <x v="0"/>
  </r>
  <r>
    <s v="H972"/>
    <n v="1028276"/>
    <s v="LB1L FL TE QUARTZ 9000FUT.GF6 5W30 01SG"/>
    <n v="3600"/>
    <s v="ST"/>
    <n v="219.33"/>
    <s v="USD"/>
    <n v="0.06"/>
    <s v="ZE01"/>
    <x v="0"/>
  </r>
  <r>
    <s v="H972"/>
    <n v="1028278"/>
    <s v="LB1L FL TE QUARTZ 9000FUT.FGC 5W30 01SG"/>
    <n v="1838"/>
    <s v="ST"/>
    <n v="226.95"/>
    <s v="USD"/>
    <n v="0.12"/>
    <s v="ZE01"/>
    <x v="0"/>
  </r>
  <r>
    <s v="H972"/>
    <n v="1028279"/>
    <s v="LB1L FL TE HI-PERF 4T 500 SC. 10W30 01SG"/>
    <n v="1220"/>
    <s v="ST"/>
    <n v="118.83"/>
    <s v="USD"/>
    <n v="0.1"/>
    <s v="ZE01"/>
    <x v="0"/>
  </r>
  <r>
    <s v="H972"/>
    <n v="1028281"/>
    <s v="LB1L FL TE QUARTZ D.7000 CI-4 10W30 01SG"/>
    <n v="1230"/>
    <s v="ST"/>
    <n v="121"/>
    <s v="USD"/>
    <n v="0.1"/>
    <s v="ZE01"/>
    <x v="0"/>
  </r>
  <r>
    <s v="H972"/>
    <n v="1028283"/>
    <s v="LB4L FL TE FLUIDMATIC LV MV 01SG"/>
    <n v="3090"/>
    <s v="ST"/>
    <n v="581.02"/>
    <s v="USD"/>
    <n v="0.19"/>
    <s v="ZE01"/>
    <x v="0"/>
  </r>
  <r>
    <s v="H972"/>
    <n v="1028284"/>
    <s v="LB1L FL TE QUARTZ 9000FUT.GF6 0W20 01SG"/>
    <n v="4430"/>
    <s v="ST"/>
    <n v="365.92"/>
    <s v="USD"/>
    <n v="0.08"/>
    <s v="ZE01"/>
    <x v="0"/>
  </r>
  <r>
    <s v="H972"/>
    <n v="1028285"/>
    <s v="LB4L FL TE FLUIDMATIC CVT MV 01SG"/>
    <n v="1984"/>
    <s v="ST"/>
    <n v="368.82"/>
    <s v="USD"/>
    <n v="0.19"/>
    <s v="ZE01"/>
    <x v="0"/>
  </r>
  <r>
    <s v="H972"/>
    <n v="1028287"/>
    <s v="LB5L FL TE RUBIA FLEET HD 300 15W40 01SG"/>
    <n v="2470"/>
    <s v="ST"/>
    <n v="321.92"/>
    <s v="USD"/>
    <n v="0.13"/>
    <s v="ZE01"/>
    <x v="0"/>
  </r>
  <r>
    <s v="H972"/>
    <n v="1028288"/>
    <s v="LB1L FL TE RUBIA TIR 7400 15W40 02SG"/>
    <n v="180"/>
    <s v="ST"/>
    <n v="7.75"/>
    <s v="USD"/>
    <n v="0.04"/>
    <s v="ZE01"/>
    <x v="0"/>
  </r>
  <r>
    <s v="H972"/>
    <n v="1028289"/>
    <s v="LB08 FL TE HI-PERF 4T 700 10W40 01SG"/>
    <n v="120"/>
    <s v="ST"/>
    <n v="8.58"/>
    <s v="USD"/>
    <n v="7.0000000000000007E-2"/>
    <s v="ZE01"/>
    <x v="0"/>
  </r>
  <r>
    <s v="H972"/>
    <n v="1028290"/>
    <s v="LB08 FL TE QUARTZ EV-DHTF2 01SG"/>
    <n v="470"/>
    <s v="ST"/>
    <n v="45.81"/>
    <s v="USD"/>
    <n v="0.1"/>
    <s v="ZE01"/>
    <x v="0"/>
  </r>
  <r>
    <s v="H972"/>
    <n v="1028292"/>
    <s v="LB4L FL TE QUARTZ 9000 SN 5W50 01SG"/>
    <n v="3560"/>
    <s v="ST"/>
    <n v="681.91"/>
    <s v="USD"/>
    <n v="0.19"/>
    <s v="ZE01"/>
    <x v="0"/>
  </r>
  <r>
    <s v="H972"/>
    <n v="1028297"/>
    <s v="LB1L FL TE#FLUIDMATIC LV MV#01SG"/>
    <n v="160"/>
    <s v="ST"/>
    <n v="9.34"/>
    <s v="USD"/>
    <n v="0.06"/>
    <s v="ZE01"/>
    <x v="0"/>
  </r>
  <r>
    <s v="H972"/>
    <n v="1028298"/>
    <s v="LB1L FL TE#FLUIDMATIC MV#01SG"/>
    <n v="14270"/>
    <s v="ST"/>
    <n v="855.05"/>
    <s v="USD"/>
    <n v="0.06"/>
    <s v="ZE01"/>
    <x v="0"/>
  </r>
  <r>
    <s v="H972"/>
    <n v="1028299"/>
    <s v="LB1L FL TE QUARTZ 9000 5W40 02SG"/>
    <n v="3700"/>
    <s v="ST"/>
    <n v="306.52999999999997"/>
    <s v="USD"/>
    <n v="0.08"/>
    <s v="ZE01"/>
    <x v="0"/>
  </r>
  <r>
    <s v="H972"/>
    <n v="1028300"/>
    <s v="LB1L FL TE#HI-PERF 4T 700 10W40#01SG"/>
    <n v="13030"/>
    <s v="ST"/>
    <n v="810.47"/>
    <s v="USD"/>
    <n v="0.06"/>
    <s v="ZE01"/>
    <x v="0"/>
  </r>
  <r>
    <s v="H972"/>
    <n v="1028301"/>
    <s v="LB1L FL TE#HI-PERF 4T 900 10W50#01SG"/>
    <n v="6300"/>
    <s v="ST"/>
    <n v="411.09"/>
    <s v="USD"/>
    <n v="7.0000000000000007E-2"/>
    <s v="ZE01"/>
    <x v="0"/>
  </r>
  <r>
    <s v="H972"/>
    <n v="1028304"/>
    <s v="LB1L FL TE#QUARTZ 5000FUT.GF6 10W30#01SG"/>
    <n v="145"/>
    <s v="ST"/>
    <n v="6.51"/>
    <s v="USD"/>
    <n v="0.04"/>
    <s v="ZE01"/>
    <x v="0"/>
  </r>
  <r>
    <s v="H972"/>
    <n v="1028305"/>
    <s v="LB4L FL TE#QUARTZ 9000 ENERGY 0W40#01SG"/>
    <n v="4520"/>
    <s v="ST"/>
    <n v="650.80999999999995"/>
    <s v="USD"/>
    <n v="0.14000000000000001"/>
    <s v="ZE01"/>
    <x v="0"/>
  </r>
  <r>
    <s v="H972"/>
    <n v="1028368"/>
    <s v="LB5L FL NIS MO SS 10W40 A3/B4 M#### 00SG"/>
    <n v="4268"/>
    <s v="ST"/>
    <n v="411.48"/>
    <s v="USD"/>
    <n v="0.1"/>
    <s v="ZE01"/>
    <x v="0"/>
  </r>
  <r>
    <s v="H972"/>
    <n v="1028369"/>
    <s v="LB5L BL NIS MO SS 10W40 A3/B4 M#### 00SG"/>
    <n v="4268"/>
    <s v="ST"/>
    <n v="411.48"/>
    <s v="USD"/>
    <n v="0.1"/>
    <s v="ZE01"/>
    <x v="0"/>
  </r>
  <r>
    <s v="H972"/>
    <n v="1028389"/>
    <s v="LB1L BL TE QUARTZ 9000 FUT.XT 5W30 01SG"/>
    <n v="2020"/>
    <s v="ST"/>
    <n v="107.86"/>
    <s v="USD"/>
    <n v="0.05"/>
    <s v="ZE01"/>
    <x v="0"/>
  </r>
  <r>
    <s v="H972"/>
    <n v="1028390"/>
    <s v="LB5L BL TE QUARTZ D.9000 CI-4 5W30 01SG"/>
    <n v="6640"/>
    <s v="ST"/>
    <n v="653.54"/>
    <s v="USD"/>
    <n v="0.1"/>
    <s v="ZE01"/>
    <x v="0"/>
  </r>
  <r>
    <s v="H972"/>
    <n v="1028393"/>
    <s v="LB1L BL TE QUARTZ 9000 5W40 04SG"/>
    <n v="3700"/>
    <s v="ST"/>
    <n v="198.12"/>
    <s v="USD"/>
    <n v="0.05"/>
    <s v="ZE01"/>
    <x v="0"/>
  </r>
  <r>
    <s v="H972"/>
    <n v="1028394"/>
    <s v="LB4L BL TE#QUARTZ D.7000 CI-4 10W30#01SG"/>
    <n v="2535"/>
    <s v="ST"/>
    <n v="311.94"/>
    <s v="USD"/>
    <n v="0.12"/>
    <s v="ZE01"/>
    <x v="0"/>
  </r>
  <r>
    <s v="H972"/>
    <n v="1028400"/>
    <s v="LB1L BL ELF EVOL. 500 FT 20W50#01SG"/>
    <n v="4480"/>
    <s v="ST"/>
    <n v="246.4"/>
    <s v="USD"/>
    <n v="0.06"/>
    <s v="ZE01"/>
    <x v="0"/>
  </r>
  <r>
    <s v="H972"/>
    <n v="1028401"/>
    <s v="LB1L BL ELF EVOL. FULL-TECH MSX5W30 01SG"/>
    <n v="2080"/>
    <s v="ST"/>
    <n v="169.93"/>
    <s v="USD"/>
    <n v="0.08"/>
    <s v="ZE01"/>
    <x v="0"/>
  </r>
  <r>
    <s v="H972"/>
    <n v="1028403"/>
    <s v="LB1L BL ELF MOTO 4 SCOOTER 10W30#01SG"/>
    <n v="3200"/>
    <s v="ST"/>
    <n v="169.59"/>
    <s v="USD"/>
    <n v="0.05"/>
    <s v="ZE01"/>
    <x v="0"/>
  </r>
  <r>
    <s v="H972"/>
    <n v="1028408"/>
    <s v="LB08 BL ELF MOTO 4 SCOOTER 10W30 01SG"/>
    <n v="4342"/>
    <s v="ST"/>
    <n v="202.35"/>
    <s v="USD"/>
    <n v="0.05"/>
    <s v="ZE01"/>
    <x v="0"/>
  </r>
  <r>
    <s v="H972"/>
    <n v="1028409"/>
    <s v="LB08 BL ELF MOTO 4 PRO 20W50 01SG"/>
    <n v="585"/>
    <s v="ST"/>
    <n v="27.18"/>
    <s v="USD"/>
    <n v="0.05"/>
    <s v="ZE01"/>
    <x v="0"/>
  </r>
  <r>
    <s v="H972"/>
    <n v="1028410"/>
    <s v="LP20 BL TE QUARTZ 7000 SN 10W40#01SG"/>
    <n v="205"/>
    <s v="ST"/>
    <n v="207.37"/>
    <s v="USD"/>
    <n v="1.01"/>
    <s v="ZE01"/>
    <x v="0"/>
  </r>
  <r>
    <s v="H972"/>
    <n v="1028411"/>
    <s v="LP18 BL TE RUBIA FLEET HD 300 15W40 01SG"/>
    <n v="219"/>
    <s v="ST"/>
    <n v="224.21"/>
    <s v="USD"/>
    <n v="1.02"/>
    <s v="ZE01"/>
    <x v="0"/>
  </r>
  <r>
    <s v="H972"/>
    <n v="1028412"/>
    <s v="LP20 BL TE RUBIA OPT.1100 15W40 01SG"/>
    <n v="370"/>
    <s v="ST"/>
    <n v="203.68"/>
    <s v="USD"/>
    <n v="0.55000000000000004"/>
    <s v="ZE01"/>
    <x v="0"/>
  </r>
  <r>
    <s v="H972"/>
    <n v="1028414"/>
    <s v="LP18 BL TE RUBIAFLEET HD500 15W4001SG"/>
    <n v="500"/>
    <s v="ST"/>
    <n v="530.99"/>
    <s v="USD"/>
    <n v="1.06"/>
    <s v="ZE01"/>
    <x v="0"/>
  </r>
  <r>
    <s v="H972"/>
    <n v="1028415"/>
    <s v="LP18 BL TE RUBIA TIR 7400 15W40 01SG"/>
    <n v="161"/>
    <s v="ST"/>
    <n v="88.88"/>
    <s v="USD"/>
    <n v="0.55000000000000004"/>
    <s v="ZE01"/>
    <x v="0"/>
  </r>
  <r>
    <s v="H972"/>
    <n v="1028416"/>
    <s v="LP20 BL TE FLUIDMATIC DIII MV 01SG"/>
    <n v="2755"/>
    <s v="ST"/>
    <n v="681.16"/>
    <s v="USD"/>
    <n v="0.25"/>
    <s v="ZE01"/>
    <x v="0"/>
  </r>
  <r>
    <s v="H972"/>
    <n v="1028418"/>
    <s v="LP20 BL TE TRAX. AXLE 7 85W140 01SG"/>
    <n v="200"/>
    <s v="ST"/>
    <n v="200.54"/>
    <s v="USD"/>
    <n v="1"/>
    <s v="ZE01"/>
    <x v="0"/>
  </r>
  <r>
    <s v="H972"/>
    <n v="1028419"/>
    <s v="LP20 BL TE DYNATRANS ACX 10W 01SG#"/>
    <n v="90"/>
    <s v="ST"/>
    <n v="49.37"/>
    <s v="USD"/>
    <n v="0.55000000000000004"/>
    <s v="ZE01"/>
    <x v="0"/>
  </r>
  <r>
    <s v="H972"/>
    <n v="1028420"/>
    <s v="LP20 BL TE DYNATRANS ACX 30 01SG"/>
    <n v="572"/>
    <s v="ST"/>
    <n v="314.26"/>
    <s v="USD"/>
    <n v="0.55000000000000004"/>
    <s v="ZE01"/>
    <x v="0"/>
  </r>
  <r>
    <s v="H972"/>
    <n v="1028421"/>
    <s v="LP20 BL TE DYNATRANS ACX 50 01SG"/>
    <n v="172"/>
    <s v="ST"/>
    <n v="174.05"/>
    <s v="USD"/>
    <n v="1.01"/>
    <s v="ZE01"/>
    <x v="0"/>
  </r>
  <r>
    <s v="H972"/>
    <n v="1028422"/>
    <s v="LP20 BL TE TRANSTEC 5 80W90 01SG"/>
    <n v="80"/>
    <s v="ST"/>
    <n v="44.25"/>
    <s v="USD"/>
    <n v="0.55000000000000004"/>
    <s v="ZE01"/>
    <x v="0"/>
  </r>
  <r>
    <s v="H972"/>
    <n v="1028423"/>
    <s v="LP20 BL TE TRANSTEC 5 85W140 01SG"/>
    <n v="102"/>
    <s v="ST"/>
    <n v="104.97"/>
    <s v="USD"/>
    <n v="1.03"/>
    <s v="ZE01"/>
    <x v="0"/>
  </r>
  <r>
    <s v="H972"/>
    <n v="1028426"/>
    <s v="LP20 BL TE RUBIA WORKS 5000 10W40 01SG"/>
    <n v="52"/>
    <s v="ST"/>
    <n v="52.32"/>
    <s v="USD"/>
    <n v="1.01"/>
    <s v="ZE01"/>
    <x v="0"/>
  </r>
  <r>
    <s v="H972"/>
    <n v="1028428"/>
    <s v="LB1L BL TE# HI-PERF 2T 700# 01SG"/>
    <n v="3080"/>
    <s v="ST"/>
    <n v="256.79000000000002"/>
    <s v="USD"/>
    <n v="0.08"/>
    <s v="ZE01"/>
    <x v="0"/>
  </r>
  <r>
    <s v="H972"/>
    <n v="1028432"/>
    <s v="LB1L BL TE QTZ INEO LONG LIFE 5W30#01SG"/>
    <n v="1454"/>
    <s v="ST"/>
    <n v="119.14"/>
    <s v="USD"/>
    <n v="0.08"/>
    <s v="ZE01"/>
    <x v="0"/>
  </r>
  <r>
    <s v="H972"/>
    <n v="1028434"/>
    <s v="LB08 BL TE#HI-PERF 4T 500 SC. 20W40 01SG"/>
    <n v="360"/>
    <s v="ST"/>
    <n v="26.75"/>
    <s v="USD"/>
    <n v="7.0000000000000007E-2"/>
    <s v="ZE01"/>
    <x v="0"/>
  </r>
  <r>
    <s v="H972"/>
    <n v="1028435"/>
    <s v="LB1L BL TE# NEPTUNA 2T SUPER SPORT# 01SG"/>
    <n v="3000"/>
    <s v="ST"/>
    <n v="170.07"/>
    <s v="USD"/>
    <n v="0.06"/>
    <s v="ZE01"/>
    <x v="0"/>
  </r>
  <r>
    <s v="H972"/>
    <n v="1028436"/>
    <s v="LB5L BL TE# NEPTUNA 2T SUPER SPORT##01SG"/>
    <n v="4391"/>
    <s v="ST"/>
    <n v="526.75"/>
    <s v="USD"/>
    <n v="0.12"/>
    <s v="ZE01"/>
    <x v="0"/>
  </r>
  <r>
    <s v="H972"/>
    <n v="1028439"/>
    <s v="LB5L BL TE  Q3500 SUPER 20W50 01SG"/>
    <n v="1737"/>
    <s v="ST"/>
    <n v="85.14"/>
    <s v="USD"/>
    <n v="0.05"/>
    <s v="ZE01"/>
    <x v="0"/>
  </r>
  <r>
    <s v="H972"/>
    <n v="1028440"/>
    <s v="LB1L BL TE  Q3500 SUPER 20W50 02SG"/>
    <n v="94870"/>
    <s v="ST"/>
    <n v="2278.0300000000002"/>
    <s v="USD"/>
    <n v="0.02"/>
    <s v="ZE01"/>
    <x v="0"/>
  </r>
  <r>
    <s v="H972"/>
    <n v="1028442"/>
    <s v="LB5L BL TE#QUARTZ D.5000 CI-4 15W40 01SG"/>
    <n v="2740"/>
    <s v="ST"/>
    <n v="327.39999999999998"/>
    <s v="USD"/>
    <n v="0.12"/>
    <s v="ZE01"/>
    <x v="0"/>
  </r>
  <r>
    <s v="H972"/>
    <n v="1028443"/>
    <s v="LB1L BL TE#QUARTZ D.9000 CI-4 5W30 01SG"/>
    <n v="5860"/>
    <s v="ST"/>
    <n v="321.51"/>
    <s v="USD"/>
    <n v="0.05"/>
    <s v="ZE01"/>
    <x v="0"/>
  </r>
  <r>
    <s v="H972"/>
    <n v="1028447"/>
    <s v="LB1L BL TE QUARTZ D.5000 CI-4 15W40 01SG"/>
    <n v="3910"/>
    <s v="ST"/>
    <n v="209.92"/>
    <s v="USD"/>
    <n v="0.05"/>
    <s v="ZE01"/>
    <x v="0"/>
  </r>
  <r>
    <s v="H972"/>
    <n v="1028450"/>
    <s v="LB1L BL TE RUBIA FLEET HD200 SAE 40 01SG"/>
    <n v="3940"/>
    <s v="ST"/>
    <n v="214.16"/>
    <s v="USD"/>
    <n v="0.05"/>
    <s v="ZE01"/>
    <x v="0"/>
  </r>
  <r>
    <s v="H972"/>
    <n v="1028451"/>
    <s v="LB4L BL TE RUBIA TIR 7400 15W40 02SG"/>
    <n v="3490"/>
    <s v="ST"/>
    <n v="430.13"/>
    <s v="USD"/>
    <n v="0.12"/>
    <s v="ZE01"/>
    <x v="0"/>
  </r>
  <r>
    <s v="H972"/>
    <n v="1028452"/>
    <s v="LB1L BL TE TRANSTEC 4 85W140 01SG"/>
    <n v="1800"/>
    <s v="ST"/>
    <n v="147.97"/>
    <s v="USD"/>
    <n v="0.08"/>
    <s v="ZE01"/>
    <x v="0"/>
  </r>
  <r>
    <s v="H972"/>
    <n v="1028455"/>
    <s v="LB08 BL TE HI-PERF 4T 700 SC. 10W40 02SG"/>
    <n v="3636"/>
    <s v="ST"/>
    <n v="104.67"/>
    <s v="USD"/>
    <n v="0.03"/>
    <s v="ZE01"/>
    <x v="0"/>
  </r>
  <r>
    <s v="H972"/>
    <n v="1028457"/>
    <s v="LB1L BL TE FLUIDMATIC DII MV 01SG"/>
    <n v="320"/>
    <s v="ST"/>
    <n v="26.1"/>
    <s v="USD"/>
    <n v="0.08"/>
    <s v="ZE01"/>
    <x v="0"/>
  </r>
  <r>
    <s v="H972"/>
    <n v="1028459"/>
    <s v="LB1L BL TE QUARTZ 8000FUT.GF6 0W20 01SG"/>
    <n v="195"/>
    <s v="ST"/>
    <n v="15.98"/>
    <s v="USD"/>
    <n v="0.08"/>
    <s v="ZE01"/>
    <x v="0"/>
  </r>
  <r>
    <s v="H972"/>
    <n v="1028461"/>
    <s v="LB1L BL TE QUARTZ 9000 FUT. XT 5W20 01SG"/>
    <n v="4500"/>
    <s v="ST"/>
    <n v="255.33"/>
    <s v="USD"/>
    <n v="0.06"/>
    <s v="ZE01"/>
    <x v="0"/>
  </r>
  <r>
    <s v="H972"/>
    <n v="1028462"/>
    <s v="LB1L BL TE HI-PERF 2T 500 01SG"/>
    <n v="2825"/>
    <s v="ST"/>
    <n v="150.66"/>
    <s v="USD"/>
    <n v="0.05"/>
    <s v="ZE01"/>
    <x v="0"/>
  </r>
  <r>
    <s v="H972"/>
    <n v="1028463"/>
    <s v="LB4L BL TE FLUIDMATIC MV 02SG"/>
    <n v="4240"/>
    <s v="ST"/>
    <n v="919.83"/>
    <s v="USD"/>
    <n v="0.22"/>
    <s v="ZE01"/>
    <x v="0"/>
  </r>
  <r>
    <s v="H972"/>
    <n v="1028464"/>
    <s v="LB4L BL TE FLUIDMATIC LV MV 01SG"/>
    <n v="3090"/>
    <s v="ST"/>
    <n v="677.05"/>
    <s v="USD"/>
    <n v="0.22"/>
    <s v="ZE01"/>
    <x v="0"/>
  </r>
  <r>
    <s v="H972"/>
    <n v="1028465"/>
    <s v="LB1L BL TE QUARTZ 9000FUT.GF6 0W20 01SG"/>
    <n v="4360"/>
    <s v="ST"/>
    <n v="232.76"/>
    <s v="USD"/>
    <n v="0.05"/>
    <s v="ZE01"/>
    <x v="0"/>
  </r>
  <r>
    <s v="H972"/>
    <n v="1028466"/>
    <s v="LB4L BL TE FLUIDMATIC CVT MV 01SG"/>
    <n v="1984"/>
    <s v="ST"/>
    <n v="237.07"/>
    <s v="USD"/>
    <n v="0.12"/>
    <s v="ZE01"/>
    <x v="0"/>
  </r>
  <r>
    <s v="H972"/>
    <n v="1028467"/>
    <s v="LB08 BL TE HI-PERF 4T 500 20W50(SL) 01SG"/>
    <n v="58364"/>
    <s v="ST"/>
    <n v="1546.72"/>
    <s v="USD"/>
    <n v="0.03"/>
    <s v="ZE01"/>
    <x v="0"/>
  </r>
  <r>
    <s v="H972"/>
    <n v="1028468"/>
    <s v="LB1L BL TE RUBIA TIR 7400 15W40 01SG"/>
    <n v="190"/>
    <s v="ST"/>
    <n v="7.24"/>
    <s v="USD"/>
    <n v="0.04"/>
    <s v="ZE01"/>
    <x v="0"/>
  </r>
  <r>
    <s v="H972"/>
    <n v="1028469"/>
    <s v="LB5L BL TE RUBIA FLEET HD 300 20W50 01SG"/>
    <n v="1639"/>
    <s v="ST"/>
    <n v="198.42"/>
    <s v="USD"/>
    <n v="0.12"/>
    <s v="ZE01"/>
    <x v="0"/>
  </r>
  <r>
    <s v="H972"/>
    <n v="1028470"/>
    <s v="LB08 BL TE HI-PERF 4T 700 10W40 01SG"/>
    <n v="1950"/>
    <s v="ST"/>
    <n v="93.89"/>
    <s v="USD"/>
    <n v="0.05"/>
    <s v="ZE01"/>
    <x v="0"/>
  </r>
  <r>
    <s v="H972"/>
    <n v="1028471"/>
    <s v="LB08 BL TE QUARTZ EV-DHTF2 01SG"/>
    <n v="4960"/>
    <s v="ST"/>
    <n v="415.19"/>
    <s v="USD"/>
    <n v="0.08"/>
    <s v="ZE01"/>
    <x v="0"/>
  </r>
  <r>
    <s v="H972"/>
    <n v="1028491"/>
    <s v="LP20 FL TE FLUIDMATIC SYN T668 00SG"/>
    <n v="80"/>
    <s v="ST"/>
    <n v="83.81"/>
    <s v="USD"/>
    <n v="1.05"/>
    <s v="ZE01"/>
    <x v="0"/>
  </r>
  <r>
    <s v="H972"/>
    <n v="1028492"/>
    <s v="LB1L FL TE QUARTZ 9000 NFC 5W30# 00SG"/>
    <n v="760"/>
    <s v="ST"/>
    <n v="96.84"/>
    <s v="USD"/>
    <n v="0.13"/>
    <s v="ZE01"/>
    <x v="0"/>
  </r>
  <r>
    <s v="H972"/>
    <n v="1028494"/>
    <s v="LB5L FL TE QUARTZ 9000 NFC 5W30# 00SG"/>
    <n v="10030"/>
    <s v="ST"/>
    <n v="1519.37"/>
    <s v="USD"/>
    <n v="0.15"/>
    <s v="ZE01"/>
    <x v="0"/>
  </r>
  <r>
    <s v="H972"/>
    <n v="1028495"/>
    <s v="LB1L BL TE QUARTZ 9000 NFC 5W30# 00SG"/>
    <n v="750"/>
    <s v="ST"/>
    <n v="63.69"/>
    <s v="USD"/>
    <n v="0.08"/>
    <s v="ZE01"/>
    <x v="0"/>
  </r>
  <r>
    <s v="H972"/>
    <n v="1028497"/>
    <s v="LB5L BL TE QUARTZ 9000 NFC 5W30# 00SG"/>
    <n v="10030"/>
    <s v="ST"/>
    <n v="945.23"/>
    <s v="USD"/>
    <n v="0.09"/>
    <s v="ZE01"/>
    <x v="0"/>
  </r>
  <r>
    <s v="H972"/>
    <n v="1028498"/>
    <s v="LP20 BL TE FLUIDMATIC SYN T668 00SG"/>
    <n v="80"/>
    <s v="ST"/>
    <n v="149.78"/>
    <s v="USD"/>
    <n v="1.87"/>
    <s v="ZE01"/>
    <x v="0"/>
  </r>
  <r>
    <s v="H972"/>
    <n v="1028626"/>
    <s v="LB1L BL ELF ELFMATIC CVT MV 01SG"/>
    <n v="380"/>
    <s v="ST"/>
    <n v="37.58"/>
    <s v="USD"/>
    <n v="0.1"/>
    <s v="ZE01"/>
    <x v="0"/>
  </r>
  <r>
    <s v="H972"/>
    <n v="1028628"/>
    <s v="LB1L BL ELF MOTO 4 GOLD 20W40##01SG"/>
    <n v="46480"/>
    <s v="ST"/>
    <n v="1682.02"/>
    <s v="USD"/>
    <n v="0.04"/>
    <s v="ZE01"/>
    <x v="0"/>
  </r>
  <r>
    <s v="H972"/>
    <n v="1028631"/>
    <s v="LB1L BL TE QUARTZ 9000FUT.GF6 5W30 03SG"/>
    <n v="3600"/>
    <s v="ST"/>
    <n v="196.18"/>
    <s v="USD"/>
    <n v="0.05"/>
    <s v="ZE01"/>
    <x v="0"/>
  </r>
  <r>
    <s v="H972"/>
    <n v="1028633"/>
    <s v="LP20 BL TE PROSYLVA CHAIN EXT. PLUS#02SG"/>
    <n v="1069"/>
    <s v="ST"/>
    <n v="235.9"/>
    <s v="USD"/>
    <n v="0.22"/>
    <s v="ZE01"/>
    <x v="0"/>
  </r>
  <r>
    <s v="H972"/>
    <n v="1028650"/>
    <s v="LB1L BL TE QUARTZ INEO HTC 5W30#02SG"/>
    <n v="22000"/>
    <s v="ST"/>
    <n v="929.88"/>
    <s v="USD"/>
    <n v="0.04"/>
    <s v="ZE01"/>
    <x v="0"/>
  </r>
  <r>
    <s v="H972"/>
    <n v="1028652"/>
    <s v="CT4L PLB NIS 3X4L BROWN 01SG"/>
    <n v="249"/>
    <s v="ST"/>
    <n v="178.49"/>
    <s v="USD"/>
    <n v="0.72"/>
    <s v="ZE01"/>
    <x v="0"/>
  </r>
  <r>
    <s v="H972"/>
    <n v="1028741"/>
    <s v="LB4L FL ELF EVOL. 500 FT 20W50##01SG"/>
    <n v="360"/>
    <s v="ST"/>
    <n v="67.27"/>
    <s v="USD"/>
    <n v="0.19"/>
    <s v="ZE01"/>
    <x v="0"/>
  </r>
  <r>
    <s v="H972"/>
    <n v="1028779"/>
    <s v="LB4L BL ELF EVOL. 900 USX 5W30#01SG"/>
    <n v="3410"/>
    <s v="ST"/>
    <n v="405.89"/>
    <s v="USD"/>
    <n v="0.12"/>
    <s v="ZE01"/>
    <x v="0"/>
  </r>
  <r>
    <s v="H972"/>
    <n v="1028781"/>
    <s v="LP20 BL TE TRAX. DUAL 9 FE 75W90 01SG#"/>
    <n v="1314"/>
    <s v="ST"/>
    <n v="741.71"/>
    <s v="USD"/>
    <n v="0.56000000000000005"/>
    <s v="ZE01"/>
    <x v="0"/>
  </r>
  <r>
    <s v="H972"/>
    <n v="1028782"/>
    <s v="LB4L BL ELF EVOL. 500 FT 20W50##02SG"/>
    <n v="3730"/>
    <s v="ST"/>
    <n v="460.77"/>
    <s v="USD"/>
    <n v="0.12"/>
    <s v="ZE01"/>
    <x v="0"/>
  </r>
  <r>
    <s v="H972"/>
    <n v="1028797"/>
    <s v="LB4L BL TE QUARTZ 8000FUT.GF6 0W20 01SG"/>
    <n v="1400"/>
    <s v="ST"/>
    <n v="170.48"/>
    <s v="USD"/>
    <n v="0.12"/>
    <s v="ZE01"/>
    <x v="0"/>
  </r>
  <r>
    <s v="H972"/>
    <n v="1028799"/>
    <s v="LB4L BL TE#QUARTZ 7000FUT.GF6 5W30#03SG"/>
    <n v="20678"/>
    <s v="ST"/>
    <n v="1626.51"/>
    <s v="USD"/>
    <n v="0.08"/>
    <s v="ZE01"/>
    <x v="0"/>
  </r>
  <r>
    <s v="H972"/>
    <n v="1028800"/>
    <s v="LB4L BL TE#QUARTZ 9000FUT.GF6 5W30#03SG"/>
    <n v="38390"/>
    <s v="ST"/>
    <n v="2844.29"/>
    <s v="USD"/>
    <n v="7.0000000000000007E-2"/>
    <s v="ZE01"/>
    <x v="0"/>
  </r>
  <r>
    <s v="H972"/>
    <n v="1028805"/>
    <s v="LB1L BL TE#QUARTZ INEO MC3 5W30#03SG"/>
    <n v="660"/>
    <s v="ST"/>
    <n v="33.54"/>
    <s v="USD"/>
    <n v="0.05"/>
    <s v="ZE01"/>
    <x v="0"/>
  </r>
  <r>
    <s v="H972"/>
    <n v="1028865"/>
    <s v="LB5L BL TE QUARTZ INEO HTC 5W30#02SG"/>
    <n v="2935"/>
    <s v="ST"/>
    <n v="269.08999999999997"/>
    <s v="USD"/>
    <n v="0.09"/>
    <s v="ZE01"/>
    <x v="0"/>
  </r>
  <r>
    <s v="H972"/>
    <n v="1028866"/>
    <s v="LB4L FL TE QUARTZ 7000 SN 10W40 02SG"/>
    <n v="3660"/>
    <s v="ST"/>
    <n v="261.26"/>
    <s v="USD"/>
    <n v="7.0000000000000007E-2"/>
    <s v="ZE01"/>
    <x v="0"/>
  </r>
  <r>
    <s v="H972"/>
    <n v="1028867"/>
    <s v="LP20 BL TE FLUIDMATIC LV MV#02SG"/>
    <n v="195"/>
    <s v="ST"/>
    <n v="362.41"/>
    <s v="USD"/>
    <n v="1.86"/>
    <s v="ZE01"/>
    <x v="0"/>
  </r>
  <r>
    <s v="H972"/>
    <n v="1028868"/>
    <s v="LB1L BL TE#HI-PERF 4T 900 10W50#03SG"/>
    <n v="6150"/>
    <s v="ST"/>
    <n v="249.46"/>
    <s v="USD"/>
    <n v="0.04"/>
    <s v="ZE01"/>
    <x v="0"/>
  </r>
  <r>
    <s v="H972"/>
    <n v="1028870"/>
    <s v="LB1L BL TE RUBIA TIR 7400 15W40 02SG"/>
    <n v="21230"/>
    <s v="ST"/>
    <n v="581.78"/>
    <s v="USD"/>
    <n v="0.03"/>
    <s v="ZE01"/>
    <x v="0"/>
  </r>
  <r>
    <s v="H972"/>
    <n v="1028871"/>
    <s v="LP20 BL TE RUBIA TIR 7400 15W40 02SG"/>
    <n v="3000"/>
    <s v="ST"/>
    <n v="765.75"/>
    <s v="USD"/>
    <n v="0.26"/>
    <s v="ZE01"/>
    <x v="0"/>
  </r>
  <r>
    <s v="H972"/>
    <n v="1028872"/>
    <s v="LP20 BL TE RUBIA WORKS 4000 15W40 02SG"/>
    <n v="5784"/>
    <s v="ST"/>
    <n v="1929.78"/>
    <s v="USD"/>
    <n v="0.33"/>
    <s v="ZE01"/>
    <x v="0"/>
  </r>
  <r>
    <s v="H972"/>
    <n v="1028874"/>
    <s v="LB5L BL TE RUBIA TIR 7400 15W40#02SG"/>
    <n v="180"/>
    <s v="ST"/>
    <n v="22.47"/>
    <s v="USD"/>
    <n v="0.12"/>
    <s v="ZE01"/>
    <x v="0"/>
  </r>
  <r>
    <s v="H972"/>
    <n v="1028875"/>
    <s v="LP20 BL TE TRAX. GEAR 9 FE 75W80 01SG"/>
    <n v="505"/>
    <s v="ST"/>
    <n v="536.28"/>
    <s v="USD"/>
    <n v="1.06"/>
    <s v="ZE01"/>
    <x v="0"/>
  </r>
  <r>
    <s v="H972"/>
    <n v="1029050"/>
    <s v="LB1L FL TE#QUARTZ INEO HTC 5W30#02SG"/>
    <n v="22000"/>
    <s v="ST"/>
    <n v="1481.04"/>
    <s v="USD"/>
    <n v="7.0000000000000007E-2"/>
    <s v="ZE01"/>
    <x v="0"/>
  </r>
  <r>
    <s v="H972"/>
    <n v="1029076"/>
    <s v="LB1L BL TE#QUARTZ 5000FUT.GF6 10W30#02SG"/>
    <n v="8000"/>
    <s v="ST"/>
    <n v="301.24"/>
    <s v="USD"/>
    <n v="0.04"/>
    <s v="ZE01"/>
    <x v="0"/>
  </r>
  <r>
    <s v="H972"/>
    <n v="1029077"/>
    <s v="LB4L BL TE#QUARTZ 5000FUT.GF6 10W30#02SG"/>
    <n v="15250"/>
    <s v="ST"/>
    <n v="1499.58"/>
    <s v="USD"/>
    <n v="0.1"/>
    <s v="ZE01"/>
    <x v="0"/>
  </r>
  <r>
    <s v="H972"/>
    <n v="1029078"/>
    <s v="LB4L BL TE#QUARTZ 7000 SN 10W40#03SG"/>
    <n v="75000"/>
    <s v="ST"/>
    <n v="4347.28"/>
    <s v="USD"/>
    <n v="0.06"/>
    <s v="ZE01"/>
    <x v="0"/>
  </r>
  <r>
    <s v="H972"/>
    <n v="1029079"/>
    <s v="LB4L BL TE QUARTZ 9000 5W40 04SG#"/>
    <n v="6950"/>
    <s v="ST"/>
    <n v="661.91"/>
    <s v="USD"/>
    <n v="0.1"/>
    <s v="ZE01"/>
    <x v="0"/>
  </r>
  <r>
    <s v="H972"/>
    <n v="1029080"/>
    <s v="LB1L BL TE#QUARTZ INEO MC3 5W30#04SG"/>
    <n v="29630"/>
    <s v="ST"/>
    <n v="1073.46"/>
    <s v="USD"/>
    <n v="0.04"/>
    <s v="ZE01"/>
    <x v="0"/>
  </r>
  <r>
    <s v="H972"/>
    <n v="1029081"/>
    <s v="LB5L BL TE#QUARTZ INEO MC3 5W30#02SG"/>
    <n v="16680"/>
    <s v="ST"/>
    <n v="1333.13"/>
    <s v="USD"/>
    <n v="0.08"/>
    <s v="ZE01"/>
    <x v="0"/>
  </r>
  <r>
    <s v="H972"/>
    <n v="1029082"/>
    <s v="LB1L BL TE#RUBIA FLEET HD 300 15W40 02SG"/>
    <n v="1250"/>
    <s v="ST"/>
    <n v="102.76"/>
    <s v="USD"/>
    <n v="0.08"/>
    <s v="ZE01"/>
    <x v="0"/>
  </r>
  <r>
    <s v="H972"/>
    <n v="1029083"/>
    <s v="LB5L BL TE RUBIA TIR 7400 10W40 03SG"/>
    <n v="3780"/>
    <s v="ST"/>
    <n v="468.22"/>
    <s v="USD"/>
    <n v="0.12"/>
    <s v="ZE01"/>
    <x v="0"/>
  </r>
  <r>
    <s v="H972"/>
    <n v="1029123"/>
    <s v="LB5L FL TE RUBIA FLEET HD200 SAE 30 00SG"/>
    <n v="3850"/>
    <s v="ST"/>
    <n v="504.98"/>
    <s v="USD"/>
    <n v="0.13"/>
    <s v="ZE01"/>
    <x v="0"/>
  </r>
  <r>
    <s v="H972"/>
    <n v="1029124"/>
    <s v="LB5L BL TE RUBIA FLEET HD200 SAE 30 00SG"/>
    <n v="3850"/>
    <s v="ST"/>
    <n v="462.57"/>
    <s v="USD"/>
    <n v="0.12"/>
    <s v="ZE01"/>
    <x v="0"/>
  </r>
  <r>
    <s v="H972"/>
    <n v="1029126"/>
    <s v="LB1L BL ELF PERF. PRO 1000 15W40##01SG"/>
    <n v="3470"/>
    <s v="ST"/>
    <n v="337.15"/>
    <s v="USD"/>
    <n v="0.1"/>
    <s v="ZE01"/>
    <x v="0"/>
  </r>
  <r>
    <s v="H972"/>
    <n v="1029127"/>
    <s v="LB1L BL ELF PERF. PRO 700 15W40 02SG"/>
    <n v="10000"/>
    <s v="ST"/>
    <n v="854.12"/>
    <s v="USD"/>
    <n v="0.09"/>
    <s v="ZE01"/>
    <x v="0"/>
  </r>
  <r>
    <s v="H972"/>
    <n v="1029131"/>
    <s v="LP20 BL TE RUBIA WORKS 1000 15W40 02SG"/>
    <n v="65"/>
    <s v="ST"/>
    <n v="36.78"/>
    <s v="USD"/>
    <n v="0.56999999999999995"/>
    <s v="ZE01"/>
    <x v="0"/>
  </r>
  <r>
    <s v="H972"/>
    <n v="1029244"/>
    <s v="LB1L FL TE#HI-PERF 4T 300 20W40(SF) 02SG"/>
    <n v="940"/>
    <s v="ST"/>
    <n v="58"/>
    <s v="USD"/>
    <n v="0.06"/>
    <s v="ZE01"/>
    <x v="0"/>
  </r>
  <r>
    <s v="H972"/>
    <n v="1029245"/>
    <s v="LB1L FL TE# HI-PERF 4T 300 SAE 40# 03SG"/>
    <n v="10000"/>
    <s v="ST"/>
    <n v="560.9"/>
    <s v="USD"/>
    <n v="0.06"/>
    <s v="ZE01"/>
    <x v="0"/>
  </r>
  <r>
    <s v="H972"/>
    <n v="1029255"/>
    <s v="LP20 BL TE TRANSTEC 5 80W90 02SG"/>
    <n v="500"/>
    <s v="ST"/>
    <n v="948.97"/>
    <s v="USD"/>
    <n v="1.9"/>
    <s v="ZE01"/>
    <x v="0"/>
  </r>
  <r>
    <s v="H972"/>
    <n v="1029261"/>
    <s v="LB08 FL TE#HI-PERF 4T 500 SC. 20W40 02SG"/>
    <n v="380"/>
    <s v="ST"/>
    <n v="33.700000000000003"/>
    <s v="USD"/>
    <n v="0.09"/>
    <s v="ZE01"/>
    <x v="0"/>
  </r>
  <r>
    <s v="H972"/>
    <n v="1029271"/>
    <s v="LB1L FL TE NEPTUNA 2T SUPER SPORT#02SG"/>
    <n v="2500"/>
    <s v="ST"/>
    <n v="154.66"/>
    <s v="USD"/>
    <n v="0.06"/>
    <s v="ZE01"/>
    <x v="0"/>
  </r>
  <r>
    <s v="H972"/>
    <n v="1029274"/>
    <s v="LB4L FL TE QUARTZ 5000 SN 15W40 02SG"/>
    <n v="2740"/>
    <s v="ST"/>
    <n v="369.35"/>
    <s v="USD"/>
    <n v="0.13"/>
    <s v="ZE01"/>
    <x v="0"/>
  </r>
  <r>
    <s v="H972"/>
    <n v="1029276"/>
    <s v="LB4L FL TE QUARTZ 8000 5W40 02SG"/>
    <n v="3310"/>
    <s v="ST"/>
    <n v="468.72"/>
    <s v="USD"/>
    <n v="0.14000000000000001"/>
    <s v="ZE01"/>
    <x v="0"/>
  </r>
  <r>
    <s v="H972"/>
    <n v="1029279"/>
    <s v="LB1L FL TE#QUARTZ D.9000 CI-4 5W30 02SG"/>
    <n v="5440"/>
    <s v="ST"/>
    <n v="465.68"/>
    <s v="USD"/>
    <n v="0.09"/>
    <s v="ZE01"/>
    <x v="0"/>
  </r>
  <r>
    <s v="H972"/>
    <n v="1029291"/>
    <s v="LB1L FL TE HI-PERF 4T 700 SC. 10W40 02SG"/>
    <n v="570"/>
    <s v="ST"/>
    <n v="72.63"/>
    <s v="USD"/>
    <n v="0.13"/>
    <s v="ZE01"/>
    <x v="0"/>
  </r>
  <r>
    <s v="H972"/>
    <n v="1029292"/>
    <s v="LB5L FL TE RUBIA TIR 7400 10W40 02SG"/>
    <n v="3780"/>
    <s v="ST"/>
    <n v="536.97"/>
    <s v="USD"/>
    <n v="0.14000000000000001"/>
    <s v="ZE01"/>
    <x v="0"/>
  </r>
  <r>
    <s v="H972"/>
    <n v="1029295"/>
    <s v="LB1L FL TE QUARTZ 9000 FUT. XT 5W20 02SG"/>
    <n v="3930"/>
    <s v="ST"/>
    <n v="335.75"/>
    <s v="USD"/>
    <n v="0.09"/>
    <s v="ZE01"/>
    <x v="0"/>
  </r>
  <r>
    <s v="H972"/>
    <n v="1029307"/>
    <s v="LB4L FL TE RUBIA TIR 7400 15W40 02SG"/>
    <n v="3490"/>
    <s v="ST"/>
    <n v="496.45"/>
    <s v="USD"/>
    <n v="0.14000000000000001"/>
    <s v="ZE01"/>
    <x v="0"/>
  </r>
  <r>
    <s v="H972"/>
    <n v="1029311"/>
    <s v="LB1L FL TE HI-PERF 4T 500 SC. 10W30 02SG"/>
    <n v="2740"/>
    <s v="ST"/>
    <n v="180.65"/>
    <s v="USD"/>
    <n v="7.0000000000000007E-2"/>
    <s v="ZE01"/>
    <x v="0"/>
  </r>
  <r>
    <s v="H972"/>
    <n v="1029320"/>
    <s v="LB1L FL TE RUBIA TIR 7400 15W40 03SG"/>
    <n v="21230"/>
    <s v="ST"/>
    <n v="581.78"/>
    <s v="USD"/>
    <n v="0.03"/>
    <s v="ZE01"/>
    <x v="0"/>
  </r>
  <r>
    <s v="H972"/>
    <n v="1029322"/>
    <s v="LB08 FL TE HI-PERF 4T 700 10W40 02SG"/>
    <n v="1850"/>
    <s v="ST"/>
    <n v="136.49"/>
    <s v="USD"/>
    <n v="7.0000000000000007E-2"/>
    <s v="ZE01"/>
    <x v="0"/>
  </r>
  <r>
    <s v="H972"/>
    <n v="1029327"/>
    <s v="LB1L FL TE#FLUIDMATIC LV MV#02SG"/>
    <n v="24120"/>
    <s v="ST"/>
    <n v="1122.8800000000001"/>
    <s v="USD"/>
    <n v="0.05"/>
    <s v="ZE01"/>
    <x v="0"/>
  </r>
  <r>
    <s v="H972"/>
    <n v="1029330"/>
    <s v="LB1L FL TE#QUARTZ 5000FUT.GF6 10W30#02SG"/>
    <n v="8000"/>
    <s v="ST"/>
    <n v="328.85"/>
    <s v="USD"/>
    <n v="0.04"/>
    <s v="ZE01"/>
    <x v="0"/>
  </r>
  <r>
    <s v="H972"/>
    <n v="1029334"/>
    <s v="LB5L FL TE#QUARTZ INEO MC3 5W30#02SG"/>
    <n v="16980"/>
    <s v="ST"/>
    <n v="2213.79"/>
    <s v="USD"/>
    <n v="0.13"/>
    <s v="ZE01"/>
    <x v="0"/>
  </r>
  <r>
    <s v="H972"/>
    <n v="1029339"/>
    <s v="LB4L FL TE QUARTZ 7000 SN 10W40 03SG"/>
    <n v="75000"/>
    <s v="ST"/>
    <n v="3823.03"/>
    <s v="USD"/>
    <n v="0.05"/>
    <s v="ZE01"/>
    <x v="0"/>
  </r>
  <r>
    <s v="H972"/>
    <n v="1029340"/>
    <s v="LB4L FL TE QUARTZ 9KFUT.GF6 5W30 02SG"/>
    <n v="30000"/>
    <s v="ST"/>
    <n v="3654.57"/>
    <s v="USD"/>
    <n v="0.12"/>
    <s v="ZE01"/>
    <x v="0"/>
  </r>
  <r>
    <s v="H972"/>
    <n v="1029342"/>
    <s v="LB4L FL TE QUARTZ 7000FUT.GF6 5W30 02SG"/>
    <n v="20000"/>
    <s v="ST"/>
    <n v="1853.4"/>
    <s v="USD"/>
    <n v="0.09"/>
    <s v="ZE01"/>
    <x v="0"/>
  </r>
  <r>
    <s v="H972"/>
    <n v="1029343"/>
    <s v="LB4L FL TE QUARTZ 9000FUT.GF6 0W20 02SG"/>
    <n v="10000"/>
    <s v="ST"/>
    <n v="1513.58"/>
    <s v="USD"/>
    <n v="0.15"/>
    <s v="ZE01"/>
    <x v="0"/>
  </r>
  <r>
    <s v="H972"/>
    <n v="1029344"/>
    <s v="LB4L FL TE QUARTZ 9000 5W40 02SG"/>
    <n v="6790"/>
    <s v="ST"/>
    <n v="1032.54"/>
    <s v="USD"/>
    <n v="0.15"/>
    <s v="ZE01"/>
    <x v="0"/>
  </r>
  <r>
    <s v="H972"/>
    <n v="1029345"/>
    <s v="LB1L FL TE FLUIDMATIC DIII MV 02SG"/>
    <n v="60000"/>
    <s v="ST"/>
    <n v="2076.3000000000002"/>
    <s v="USD"/>
    <n v="0.03"/>
    <s v="ZE01"/>
    <x v="0"/>
  </r>
  <r>
    <s v="H972"/>
    <n v="1029346"/>
    <s v="LB4L FL TE QUARTZ D.7000 CI-4 10W30 02SG"/>
    <n v="2560"/>
    <s v="ST"/>
    <n v="363.66"/>
    <s v="USD"/>
    <n v="0.14000000000000001"/>
    <s v="ZE01"/>
    <x v="0"/>
  </r>
  <r>
    <s v="H972"/>
    <n v="1029348"/>
    <s v="LB4L FL TE QUARTZ 3000 SJ 20W50# 02SG"/>
    <n v="3480"/>
    <s v="ST"/>
    <n v="470.25"/>
    <s v="USD"/>
    <n v="0.14000000000000001"/>
    <s v="ZE01"/>
    <x v="0"/>
  </r>
  <r>
    <s v="H972"/>
    <n v="1029349"/>
    <s v="LB4L FL TE QUARTZ 5000FUT.GF6 10W30 02SG"/>
    <n v="13000"/>
    <s v="ST"/>
    <n v="1223.96"/>
    <s v="USD"/>
    <n v="0.09"/>
    <s v="ZE01"/>
    <x v="0"/>
  </r>
  <r>
    <s v="H972"/>
    <n v="1029350"/>
    <s v="LB1L FL TE QUARTZ INEO MC3 5W30 02SG"/>
    <n v="29810"/>
    <s v="ST"/>
    <n v="1815.5"/>
    <s v="USD"/>
    <n v="0.06"/>
    <s v="ZE01"/>
    <x v="0"/>
  </r>
  <r>
    <s v="H972"/>
    <n v="1029359"/>
    <s v="LP20 FL TE TRAX. GEAR 9 FE 75W80 01SG"/>
    <n v="500"/>
    <s v="ST"/>
    <n v="531.23"/>
    <s v="USD"/>
    <n v="1.06"/>
    <s v="ZE01"/>
    <x v="0"/>
  </r>
  <r>
    <s v="H972"/>
    <n v="1029361"/>
    <s v="LP20 FL TE TRAX. DUAL 9 FE 75W90 01SG"/>
    <n v="1000"/>
    <s v="ST"/>
    <n v="568.63"/>
    <s v="USD"/>
    <n v="0.56999999999999995"/>
    <s v="ZE01"/>
    <x v="0"/>
  </r>
  <r>
    <s v="H972"/>
    <n v="1029364"/>
    <s v="LB1L FL ELF MOTO 4 GOLD 15W50##01SG"/>
    <n v="3590"/>
    <s v="ST"/>
    <n v="309.60000000000002"/>
    <s v="USD"/>
    <n v="0.09"/>
    <s v="ZE01"/>
    <x v="0"/>
  </r>
  <r>
    <s v="H972"/>
    <n v="1029371"/>
    <s v="LP20 FL TE TRANSTEC 5 80W90 01SG"/>
    <n v="500"/>
    <s v="ST"/>
    <n v="530.99"/>
    <s v="USD"/>
    <n v="1.06"/>
    <s v="ZE01"/>
    <x v="0"/>
  </r>
  <r>
    <s v="H972"/>
    <n v="1029376"/>
    <s v="LP20 FL TE RUBIA WORKS 4000 15W40 01SG"/>
    <n v="5780"/>
    <s v="ST"/>
    <n v="1199.03"/>
    <s v="USD"/>
    <n v="0.21"/>
    <s v="ZE01"/>
    <x v="0"/>
  </r>
  <r>
    <s v="H972"/>
    <n v="1029378"/>
    <s v="LP20 FL TE RUBIA WORKS 1000 15W40 01SG"/>
    <n v="65"/>
    <s v="ST"/>
    <n v="36.78"/>
    <s v="USD"/>
    <n v="0.56999999999999995"/>
    <s v="ZE01"/>
    <x v="0"/>
  </r>
  <r>
    <s v="H972"/>
    <n v="1029388"/>
    <s v="LP18 FL TE RUBIA FLEET HD 500 15W40 01SG"/>
    <n v="500"/>
    <s v="ST"/>
    <n v="530.99"/>
    <s v="USD"/>
    <n v="1.06"/>
    <s v="ZE01"/>
    <x v="0"/>
  </r>
  <r>
    <s v="H972"/>
    <n v="1029391"/>
    <s v="LP18 FL TE RUBIA FLEET HD 300 15W40 01SG"/>
    <n v="209"/>
    <s v="ST"/>
    <n v="217.34"/>
    <s v="USD"/>
    <n v="1.04"/>
    <s v="ZE01"/>
    <x v="0"/>
  </r>
  <r>
    <s v="H972"/>
    <n v="1029396"/>
    <s v="LP20 FL TE PROSYLVA CHAIN EXT. PLUS 02SG"/>
    <n v="1112"/>
    <s v="ST"/>
    <n v="279.87"/>
    <s v="USD"/>
    <n v="0.25"/>
    <s v="ZE01"/>
    <x v="0"/>
  </r>
  <r>
    <s v="H972"/>
    <n v="1029401"/>
    <s v="LP20 FL TE FLUIDMATIC LV MV 02SG"/>
    <n v="195"/>
    <s v="ST"/>
    <n v="202.78"/>
    <s v="USD"/>
    <n v="1.04"/>
    <s v="ZE01"/>
    <x v="0"/>
  </r>
  <r>
    <s v="H972"/>
    <n v="1029404"/>
    <s v="LP20 FL TE DYNATRANS MPX 01SG"/>
    <n v="2204"/>
    <s v="ST"/>
    <n v="554.70000000000005"/>
    <s v="USD"/>
    <n v="0.25"/>
    <s v="ZE01"/>
    <x v="0"/>
  </r>
  <r>
    <s v="H972"/>
    <n v="1029412"/>
    <s v="LB1L FL ELF 4T MAX 20W50 01SG"/>
    <n v="44000"/>
    <s v="ST"/>
    <n v="1699.68"/>
    <s v="USD"/>
    <n v="0.04"/>
    <s v="ZE01"/>
    <x v="0"/>
  </r>
  <r>
    <s v="H972"/>
    <n v="1029413"/>
    <s v="LB1L FL ELF ELFMATIC CVT MV 01SG"/>
    <n v="380"/>
    <s v="ST"/>
    <n v="23.51"/>
    <s v="USD"/>
    <n v="0.06"/>
    <s v="ZE01"/>
    <x v="0"/>
  </r>
  <r>
    <s v="H972"/>
    <n v="1029418"/>
    <s v="LB1L FL ELF EVOL. 500 FT 20W50#02SG"/>
    <n v="4200"/>
    <s v="ST"/>
    <n v="259.48"/>
    <s v="USD"/>
    <n v="0.06"/>
    <s v="ZE01"/>
    <x v="0"/>
  </r>
  <r>
    <s v="H972"/>
    <n v="1029419"/>
    <s v="LB5L FL ELF EVOL. 500 FTX SP 10W30#01SG"/>
    <n v="5000"/>
    <s v="ST"/>
    <n v="624.73"/>
    <s v="USD"/>
    <n v="0.12"/>
    <s v="ZE01"/>
    <x v="0"/>
  </r>
  <r>
    <s v="H972"/>
    <n v="1029423"/>
    <s v="LB1L FL ELF MOTO 4 GOLD 20W40##01SG"/>
    <n v="47000"/>
    <s v="ST"/>
    <n v="2747.36"/>
    <s v="USD"/>
    <n v="0.06"/>
    <s v="ZE01"/>
    <x v="0"/>
  </r>
  <r>
    <s v="H972"/>
    <n v="1029429"/>
    <s v="LB1L FL ELF ELFMATIC LV MV##01SG"/>
    <n v="6680"/>
    <s v="ST"/>
    <n v="412.39"/>
    <s v="USD"/>
    <n v="0.06"/>
    <s v="ZE01"/>
    <x v="0"/>
  </r>
  <r>
    <s v="H972"/>
    <n v="1029430"/>
    <s v="LB4L FL ELF EVOL. 500 FT 20W50##02SG"/>
    <n v="3370"/>
    <s v="ST"/>
    <n v="455.38"/>
    <s v="USD"/>
    <n v="0.14000000000000001"/>
    <s v="ZE01"/>
    <x v="0"/>
  </r>
  <r>
    <s v="H972"/>
    <n v="1029438"/>
    <s v="LB1L FL ELF EVOL. DIESEL 700 10W30 01SG"/>
    <n v="3520"/>
    <s v="ST"/>
    <n v="217.31"/>
    <s v="USD"/>
    <n v="0.06"/>
    <s v="ZE01"/>
    <x v="0"/>
  </r>
  <r>
    <s v="H972"/>
    <n v="1029439"/>
    <s v="LB4L FL ELF EVOL. DIESEL 700 10W30 01SG"/>
    <n v="2930"/>
    <s v="ST"/>
    <n v="394.96"/>
    <s v="USD"/>
    <n v="0.13"/>
    <s v="ZE01"/>
    <x v="0"/>
  </r>
  <r>
    <s v="H972"/>
    <n v="1029442"/>
    <s v="LB1L FL ELF MOTO 4 ROAD 10W40 01SG"/>
    <n v="22000"/>
    <s v="ST"/>
    <n v="1491.93"/>
    <s v="USD"/>
    <n v="7.0000000000000007E-2"/>
    <s v="ZE01"/>
    <x v="0"/>
  </r>
  <r>
    <s v="H972"/>
    <n v="1029443"/>
    <s v="LB1L FL ELF PERF. PRO 700 15W40 01SG"/>
    <n v="10000"/>
    <s v="ST"/>
    <n v="909.34"/>
    <s v="USD"/>
    <n v="0.09"/>
    <s v="ZE01"/>
    <x v="0"/>
  </r>
  <r>
    <s v="H972"/>
    <n v="1029446"/>
    <s v="LB1L FL ELF EVOL. 900 FTA 5W40#01SG"/>
    <n v="4000"/>
    <s v="ST"/>
    <n v="341.73"/>
    <s v="USD"/>
    <n v="0.09"/>
    <s v="ZE01"/>
    <x v="0"/>
  </r>
  <r>
    <s v="HD42"/>
    <n v="1011620"/>
    <s v="CA20 CO NEU BLACK CAP               00SG"/>
    <n v="800"/>
    <s v="ST"/>
    <n v="185.96"/>
    <s v="USD"/>
    <n v="0.23"/>
    <s v="ZE01"/>
    <x v="0"/>
  </r>
  <r>
    <s v="HD42"/>
    <n v="1013501"/>
    <s v="LHAZ OT NEU HAZ LABEL DR/CTN SC 00SG"/>
    <n v="5"/>
    <s v="ST"/>
    <n v="0.35"/>
    <s v="USD"/>
    <n v="7.0000000000000007E-2"/>
    <s v="ZE01"/>
    <x v="0"/>
  </r>
  <r>
    <s v="HD42"/>
    <n v="1023914"/>
    <s v="TABS TN NEU WH TABSEAL 3 STARS SMALL00SG"/>
    <n v="7500"/>
    <s v="ST"/>
    <n v="1042.5999999999999"/>
    <s v="USD"/>
    <n v="0.14000000000000001"/>
    <s v="ZE01"/>
    <x v="0"/>
  </r>
  <r>
    <s v="HD42"/>
    <n v="1023915"/>
    <s v="TABS TN NEU WHITE TABSEALS 3 STARS 00SG"/>
    <n v="7500"/>
    <s v="ST"/>
    <n v="1047.43"/>
    <s v="USD"/>
    <n v="0.14000000000000001"/>
    <s v="ZE01"/>
    <x v="0"/>
  </r>
  <r>
    <s v="HD42"/>
    <n v="1024018"/>
    <s v="LPDI DL TE DRUM AND PAIL LABEL SC 00SG"/>
    <n v="5"/>
    <s v="ST"/>
    <n v="0.55000000000000004"/>
    <s v="USD"/>
    <n v="0.11"/>
    <s v="ZE01"/>
    <x v="0"/>
  </r>
  <r>
    <s v="HD42"/>
    <n v="1024190"/>
    <s v="PL20 JC TE  RED JERRYCAN HT PALLET  00SG"/>
    <n v="800"/>
    <s v="ST"/>
    <n v="3303.89"/>
    <s v="USD"/>
    <n v="4.13"/>
    <s v="ZE01"/>
    <x v="0"/>
  </r>
  <r>
    <s v="HD42"/>
    <n v="1024423"/>
    <s v="CA16 CO NEU GREEN CAP               00SG"/>
    <n v="400"/>
    <s v="ST"/>
    <n v="207.25"/>
    <s v="USD"/>
    <n v="0.52"/>
    <s v="ZE01"/>
    <x v="0"/>
  </r>
  <r>
    <s v="HD42"/>
    <n v="1025658"/>
    <s v="LPDI PL TE JERRYCAN OIL IMPORT 00SG"/>
    <n v="5000"/>
    <s v="ST"/>
    <n v="627.83000000000004"/>
    <s v="USD"/>
    <n v="0.13"/>
    <s v="ZE01"/>
    <x v="0"/>
  </r>
  <r>
    <s v="T227"/>
    <n v="1011611"/>
    <s v="PL18 PP TMB BLACK PAIL############# 00SG"/>
    <n v="650"/>
    <s v="ST"/>
    <n v="1111.07"/>
    <s v="USD"/>
    <n v="1.71"/>
    <s v="ZE01"/>
    <x v="0"/>
  </r>
  <r>
    <s v="T227"/>
    <n v="1024022"/>
    <s v="PL18 PP TE  RED PAIL                00SG"/>
    <n v="1750"/>
    <s v="ST"/>
    <n v="3114.27"/>
    <s v="USD"/>
    <n v="1.78"/>
    <s v="ZE01"/>
    <x v="0"/>
  </r>
  <r>
    <s v="T227"/>
    <n v="1024024"/>
    <s v="CA18 CO NEU BLACK CAP               00SG"/>
    <n v="2400"/>
    <s v="ST"/>
    <n v="1311.27"/>
    <s v="USD"/>
    <n v="0.55000000000000004"/>
    <s v="ZE01"/>
    <x v="0"/>
  </r>
  <r>
    <s v="Z019"/>
    <n v="1011607"/>
    <s v="IB10 NA NEU PLASTIC IBC             00SG"/>
    <n v="4"/>
    <s v="ST"/>
    <n v="578.9"/>
    <s v="USD"/>
    <n v="144.72999999999999"/>
    <s v="ZE01"/>
    <x v="0"/>
  </r>
  <r>
    <s v="Z019"/>
    <n v="1011710"/>
    <s v="CTOR CP ELF 24X1L MOTO 4 20W40      00SG"/>
    <n v="27"/>
    <s v="ST"/>
    <n v="27.57"/>
    <s v="USD"/>
    <n v="1.02"/>
    <s v="ZE01"/>
    <x v="0"/>
  </r>
  <r>
    <s v="Z019"/>
    <n v="1011711"/>
    <s v="CTSR CP ELF 24X0.7L MOTO 4 20W40    00SG"/>
    <n v="13"/>
    <s v="ST"/>
    <n v="11.92"/>
    <s v="USD"/>
    <n v="0.92"/>
    <s v="ZE01"/>
    <x v="0"/>
  </r>
  <r>
    <s v="Z019"/>
    <n v="1011712"/>
    <s v="CTER CP ELF 24X0.8L MOTO4 PRO 20W50 00SG"/>
    <n v="68"/>
    <s v="ST"/>
    <n v="65.7"/>
    <s v="USD"/>
    <n v="0.97"/>
    <s v="ZE01"/>
    <x v="0"/>
  </r>
  <r>
    <s v="Z019"/>
    <n v="1012836"/>
    <s v="LHAZ OT TRANSPORT FOR OSYRIS 00SG"/>
    <n v="498"/>
    <s v="ST"/>
    <n v="74.819999999999993"/>
    <s v="USD"/>
    <n v="0.15"/>
    <s v="ZE01"/>
    <x v="0"/>
  </r>
  <r>
    <s v="Z019"/>
    <n v="1013501"/>
    <s v="LHAZ OT NEU HAZ LABEL DR/CTN SC 00SG"/>
    <n v="3237"/>
    <s v="ST"/>
    <n v="222.71"/>
    <s v="USD"/>
    <n v="7.0000000000000007E-2"/>
    <s v="ZE01"/>
    <x v="0"/>
  </r>
  <r>
    <s v="Z019"/>
    <n v="1021515"/>
    <s v="LPDI DL NEU BLANK LBL DR SIDE S CORE00SG"/>
    <n v="53"/>
    <s v="ST"/>
    <n v="8.2899999999999991"/>
    <s v="USD"/>
    <n v="0.16"/>
    <s v="ZE01"/>
    <x v="0"/>
  </r>
  <r>
    <s v="Z019"/>
    <n v="1023915"/>
    <s v="TABS TN NEU WHITE TABSEALS 3 STARS 00SG"/>
    <n v="26"/>
    <s v="ST"/>
    <n v="3.55"/>
    <s v="USD"/>
    <n v="0.14000000000000001"/>
    <s v="ZE01"/>
    <x v="0"/>
  </r>
  <r>
    <s v="Z019"/>
    <n v="1024018"/>
    <s v="LPDI DL TE DRUM AND PAIL LABEL SC 00SG"/>
    <n v="79"/>
    <s v="ST"/>
    <n v="8.7100000000000009"/>
    <s v="USD"/>
    <n v="0.11"/>
    <s v="ZE01"/>
    <x v="0"/>
  </r>
  <r>
    <s v="Z019"/>
    <n v="1024021"/>
    <s v="PL20 PAIL TE  METAL PAIL            00SG"/>
    <n v="10"/>
    <s v="ST"/>
    <n v="39.450000000000003"/>
    <s v="USD"/>
    <n v="3.95"/>
    <s v="ZE01"/>
    <x v="0"/>
  </r>
  <r>
    <s v="Z019"/>
    <n v="1024272"/>
    <s v="CA38 RPL TE BLACK CAP   00SG"/>
    <n v="72808"/>
    <s v="ST"/>
    <n v="3206"/>
    <s v="USD"/>
    <n v="0.04"/>
    <s v="ZE01"/>
    <x v="0"/>
  </r>
  <r>
    <s v="Z019"/>
    <n v="1024311"/>
    <s v="DRUM NT TE WARM RED                00SG"/>
    <n v="26"/>
    <s v="ST"/>
    <n v="565.52"/>
    <s v="USD"/>
    <n v="21.75"/>
    <s v="ZE01"/>
    <x v="0"/>
  </r>
  <r>
    <s v="Z019"/>
    <n v="1025331"/>
    <s v="CT05 WV TE 16X0.5L WHITE         00SG"/>
    <n v="3230"/>
    <s v="ST"/>
    <n v="1684.16"/>
    <s v="USD"/>
    <n v="0.52"/>
    <s v="ZE01"/>
    <x v="0"/>
  </r>
  <r>
    <s v="Z019"/>
    <n v="1025343"/>
    <s v="CT1L WV TE 12X1L WHITE             00SG"/>
    <n v="172"/>
    <s v="ST"/>
    <n v="113.18"/>
    <s v="USD"/>
    <n v="0.66"/>
    <s v="ZE01"/>
    <x v="0"/>
  </r>
  <r>
    <s v="Z019"/>
    <n v="1026037"/>
    <s v="LB05 FL TE#HBF 4 SUB 00SG"/>
    <n v="31081"/>
    <s v="ST"/>
    <n v="1004.01"/>
    <s v="USD"/>
    <n v="0.03"/>
    <s v="ZE01"/>
    <x v="0"/>
  </r>
  <r>
    <s v="Z019"/>
    <n v="1026568"/>
    <s v="LB05 FL TE HBF 3 SUB 01SG"/>
    <n v="10718"/>
    <s v="ST"/>
    <n v="477.56"/>
    <s v="USD"/>
    <n v="0.04"/>
    <s v="ZE01"/>
    <x v="0"/>
  </r>
  <r>
    <s v="Z019"/>
    <n v="1026570"/>
    <s v="LB05 FL TE HBF 4 SUB 01SG"/>
    <n v="30984"/>
    <s v="ST"/>
    <n v="1380"/>
    <s v="USD"/>
    <n v="0.04"/>
    <s v="ZE01"/>
    <x v="0"/>
  </r>
  <r>
    <s v="Z019"/>
    <n v="1027076"/>
    <s v="PL20 PAIL TE  METAL PAIL BLUE       00SG"/>
    <n v="56"/>
    <s v="ST"/>
    <n v="227.84"/>
    <s v="USD"/>
    <n v="4.07"/>
    <s v="ZE01"/>
    <x v="0"/>
  </r>
  <r>
    <s v="Z019"/>
    <n v="1027077"/>
    <s v="PL20 PAIL TE  METAL PAIL YELLOW    00SG"/>
    <n v="3"/>
    <s v="ST"/>
    <n v="12.37"/>
    <s v="USD"/>
    <n v="4.12"/>
    <s v="ZE01"/>
    <x v="0"/>
  </r>
  <r>
    <s v="Z019"/>
    <n v="1028096"/>
    <s v="LB05 BL TE HBF 3 SUB 02SG"/>
    <n v="10718"/>
    <s v="ST"/>
    <n v="446.33"/>
    <s v="USD"/>
    <n v="0.04"/>
    <s v="ZE01"/>
    <x v="0"/>
  </r>
  <r>
    <s v="Z019"/>
    <n v="1028097"/>
    <s v="LB05 BL TE HBF 4 SUB 02SG"/>
    <n v="62065"/>
    <s v="ST"/>
    <n v="3774.07"/>
    <s v="USD"/>
    <n v="0.06"/>
    <s v="ZE01"/>
    <x v="0"/>
  </r>
  <r>
    <s v="Z019"/>
    <n v="1028271"/>
    <s v="BT05 WV TE HBF 4 BRONZE BOTTLE## 02SG"/>
    <n v="10186"/>
    <s v="ST"/>
    <n v="2703.12"/>
    <s v="USD"/>
    <n v="0.27"/>
    <s v="ZE01"/>
    <x v="0"/>
  </r>
  <r>
    <s v="Z019"/>
    <n v="1029525"/>
    <s v="BT05 WV TE HBF 3# BRONZE BOTTLE 03SG"/>
    <n v="10570"/>
    <s v="ST"/>
    <n v="2784.6"/>
    <s v="USD"/>
    <n v="0.26"/>
    <s v="ZE01"/>
    <x v="0"/>
  </r>
  <r>
    <m/>
    <m/>
    <m/>
    <m/>
    <m/>
    <m/>
    <m/>
    <m/>
    <m/>
    <x v="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4">
  <r>
    <x v="0"/>
    <n v="145214"/>
    <s v="VISGA 68                 205L   MAR   SG"/>
    <n v="202"/>
    <s v="ST"/>
    <n v="70267.72"/>
    <s v="USD"/>
    <n v="347.86"/>
    <s v="ZPF1"/>
    <n v="177.53"/>
    <n v="35861.06"/>
    <x v="0"/>
  </r>
  <r>
    <x v="0"/>
    <n v="159069"/>
    <s v="DISOLA M 4015            205L   MAR   SG"/>
    <n v="1"/>
    <s v="ST"/>
    <n v="301.52999999999997"/>
    <s v="USD"/>
    <n v="301.52999999999997"/>
    <s v="ZPF1"/>
    <n v="182.86"/>
    <n v="182.86"/>
    <x v="0"/>
  </r>
  <r>
    <x v="0"/>
    <n v="159177"/>
    <s v="AURELIA TI 4030          FXTANK MAR   SG"/>
    <n v="2.15"/>
    <s v="KG"/>
    <n v="3.93"/>
    <s v="USD"/>
    <n v="1.83"/>
    <s v="ZPF1"/>
    <n v="1"/>
    <n v="2.15"/>
    <x v="1"/>
  </r>
  <r>
    <x v="0"/>
    <n v="159193"/>
    <s v="ATLANTA MARINE D 3005    FXTANK MAR   SG"/>
    <n v="18.864999999999998"/>
    <s v="KG"/>
    <n v="24.36"/>
    <s v="USD"/>
    <n v="1.29"/>
    <s v="ZPF1"/>
    <n v="1"/>
    <n v="18.864999999999998"/>
    <x v="1"/>
  </r>
  <r>
    <x v="0"/>
    <n v="159216"/>
    <s v="HM046BB_H_SG             PGEN         SG"/>
    <n v="769.4"/>
    <s v="KG"/>
    <n v="882"/>
    <s v="USD"/>
    <n v="1.1499999999999999"/>
    <s v="ZPF1"/>
    <n v="1"/>
    <n v="769.4"/>
    <x v="1"/>
  </r>
  <r>
    <x v="0"/>
    <n v="159217"/>
    <s v="HM068BB_H_SG             PGEN         SG"/>
    <n v="12394.717000000001"/>
    <s v="KG"/>
    <n v="15956.71"/>
    <s v="USD"/>
    <n v="1.29"/>
    <s v="ZPF1"/>
    <n v="1"/>
    <n v="12394.717000000001"/>
    <x v="1"/>
  </r>
  <r>
    <x v="0"/>
    <n v="159252"/>
    <s v="HM100AA_H_SG             PGEN         SG"/>
    <n v="245.8"/>
    <s v="KG"/>
    <n v="292.49"/>
    <s v="USD"/>
    <n v="1.19"/>
    <s v="ZPF1"/>
    <n v="1"/>
    <n v="245.8"/>
    <x v="1"/>
  </r>
  <r>
    <x v="0"/>
    <n v="159256"/>
    <s v="HM046AA_H_SG             PGEN         SG"/>
    <n v="293103.2"/>
    <s v="KG"/>
    <n v="306782.71999999997"/>
    <s v="USD"/>
    <n v="1.05"/>
    <s v="ZPF1"/>
    <n v="1"/>
    <n v="293103.2"/>
    <x v="1"/>
  </r>
  <r>
    <x v="0"/>
    <n v="159257"/>
    <s v="HM068AA_H_SG             PGEN         SG"/>
    <n v="235138.95"/>
    <s v="KG"/>
    <n v="249165.17"/>
    <s v="USD"/>
    <n v="1.06"/>
    <s v="ZPF1"/>
    <n v="1"/>
    <n v="235138.95"/>
    <x v="1"/>
  </r>
  <r>
    <x v="0"/>
    <n v="159259"/>
    <s v="CK150AA_H_SG             PGEN         SG"/>
    <n v="16754.580000000002"/>
    <s v="KG"/>
    <n v="22554.76"/>
    <s v="USD"/>
    <n v="1.35"/>
    <s v="ZPF1"/>
    <n v="1"/>
    <n v="16754.580000000002"/>
    <x v="1"/>
  </r>
  <r>
    <x v="0"/>
    <n v="159260"/>
    <s v="CK220AA_H_SG             PGEN         SG"/>
    <n v="496"/>
    <s v="KG"/>
    <n v="672.15"/>
    <s v="USD"/>
    <n v="1.36"/>
    <s v="ZPF1"/>
    <n v="1"/>
    <n v="496"/>
    <x v="1"/>
  </r>
  <r>
    <x v="0"/>
    <n v="159280"/>
    <s v="HV100AA_H_SG             PGEN         SG"/>
    <n v="332.4"/>
    <s v="KG"/>
    <n v="442.59"/>
    <s v="USD"/>
    <n v="1.33"/>
    <s v="ZPF1"/>
    <n v="1"/>
    <n v="332.4"/>
    <x v="1"/>
  </r>
  <r>
    <x v="0"/>
    <n v="159282"/>
    <s v="HV068AA_H_SG             PGEN         SG"/>
    <n v="3634.57"/>
    <s v="KG"/>
    <n v="4542.16"/>
    <s v="USD"/>
    <n v="1.25"/>
    <s v="ZPF1"/>
    <n v="1"/>
    <n v="3634.57"/>
    <x v="1"/>
  </r>
  <r>
    <x v="0"/>
    <n v="159292"/>
    <s v="MAA0_H_SG02              PGEN         SG"/>
    <n v="18527.599999999999"/>
    <s v="KG"/>
    <n v="29096.73"/>
    <s v="USD"/>
    <n v="1.57"/>
    <s v="ZPF1"/>
    <n v="1"/>
    <n v="18527.599999999999"/>
    <x v="1"/>
  </r>
  <r>
    <x v="0"/>
    <n v="159325"/>
    <s v="300HDAA_H_SG             PGEN         SG"/>
    <n v="228.4"/>
    <s v="KG"/>
    <n v="286.42"/>
    <s v="USD"/>
    <n v="1.25"/>
    <s v="ZPF1"/>
    <n v="1"/>
    <n v="228.4"/>
    <x v="1"/>
  </r>
  <r>
    <x v="0"/>
    <n v="159326"/>
    <s v="400HDHH_H_SG             PGEN         SG"/>
    <n v="176"/>
    <s v="KG"/>
    <n v="231.01"/>
    <s v="USD"/>
    <n v="1.31"/>
    <s v="ZPF1"/>
    <n v="1"/>
    <n v="176"/>
    <x v="1"/>
  </r>
  <r>
    <x v="0"/>
    <n v="159346"/>
    <s v="G8090VV_H_SG             PGEN         SG"/>
    <n v="40709.699999999997"/>
    <s v="KG"/>
    <n v="55094.39"/>
    <s v="USD"/>
    <n v="1.35"/>
    <s v="ZPF1"/>
    <n v="1"/>
    <n v="40709.699999999997"/>
    <x v="1"/>
  </r>
  <r>
    <x v="0"/>
    <n v="159347"/>
    <s v="G8514II_H_SG             PGEN         SG"/>
    <n v="262.39999999999998"/>
    <s v="KG"/>
    <n v="383.78"/>
    <s v="USD"/>
    <n v="1.46"/>
    <s v="ZPF1"/>
    <n v="1"/>
    <n v="262.39999999999998"/>
    <x v="1"/>
  </r>
  <r>
    <x v="0"/>
    <n v="159666"/>
    <s v="205PC_H_SG01             PGEN         SG"/>
    <n v="2829.2"/>
    <s v="KG"/>
    <n v="3862.92"/>
    <s v="USD"/>
    <n v="1.37"/>
    <s v="ZPF1"/>
    <n v="1"/>
    <n v="2829.2"/>
    <x v="1"/>
  </r>
  <r>
    <x v="0"/>
    <n v="159680"/>
    <s v="HV046AA_H_SG             PGEN         SG"/>
    <n v="37042.86"/>
    <s v="KG"/>
    <n v="42393.82"/>
    <s v="USD"/>
    <n v="1.1399999999999999"/>
    <s v="ZPF1"/>
    <n v="1"/>
    <n v="37042.86"/>
    <x v="1"/>
  </r>
  <r>
    <x v="0"/>
    <n v="160257"/>
    <s v="204MOAA_H_SG             PGEN         SG"/>
    <n v="851"/>
    <s v="KG"/>
    <n v="1074.98"/>
    <s v="USD"/>
    <n v="1.26"/>
    <s v="ZPF1"/>
    <n v="1"/>
    <n v="851"/>
    <x v="1"/>
  </r>
  <r>
    <x v="0"/>
    <n v="160970"/>
    <s v="EQUIVIS ZS 68            1000L  TOT   SG"/>
    <n v="30"/>
    <s v="ST"/>
    <n v="37543.51"/>
    <s v="USD"/>
    <n v="1251.45"/>
    <s v="ZPF1"/>
    <n v="883"/>
    <n v="26490"/>
    <x v="0"/>
  </r>
  <r>
    <x v="0"/>
    <n v="163697"/>
    <s v="3005SBB_H_SG             PGEN         SG"/>
    <n v="1176429"/>
    <s v="KG"/>
    <n v="1468022.23"/>
    <s v="USD"/>
    <n v="1.25"/>
    <s v="ZPF1"/>
    <n v="1"/>
    <n v="1176429"/>
    <x v="1"/>
  </r>
  <r>
    <x v="0"/>
    <n v="163705"/>
    <s v="3015MAA_H_SG             PGEN         SG"/>
    <n v="237"/>
    <s v="KG"/>
    <n v="359.51"/>
    <s v="USD"/>
    <n v="1.52"/>
    <s v="ZPF1"/>
    <n v="1"/>
    <n v="237"/>
    <x v="1"/>
  </r>
  <r>
    <x v="0"/>
    <n v="163706"/>
    <s v="4015MAA_H_SG             PGEN         SG"/>
    <n v="722.6"/>
    <s v="KG"/>
    <n v="1089.3699999999999"/>
    <s v="USD"/>
    <n v="1.51"/>
    <s v="ZPF1"/>
    <n v="1"/>
    <n v="722.6"/>
    <x v="1"/>
  </r>
  <r>
    <x v="0"/>
    <n v="163709"/>
    <s v="154HDBB_H_SG             PGEN         SG"/>
    <n v="131246.39999999999"/>
    <s v="KG"/>
    <n v="169425.79"/>
    <s v="USD"/>
    <n v="1.29"/>
    <s v="ZPF1"/>
    <n v="1"/>
    <n v="131246.39999999999"/>
    <x v="1"/>
  </r>
  <r>
    <x v="0"/>
    <n v="163769"/>
    <s v="EPONA Z 460              20L    MAR   SG"/>
    <n v="281"/>
    <s v="ST"/>
    <n v="10419.18"/>
    <s v="USD"/>
    <n v="37.08"/>
    <s v="ZPF1"/>
    <n v="17.899999999999999"/>
    <n v="5029.8999999999996"/>
    <x v="0"/>
  </r>
  <r>
    <x v="0"/>
    <n v="163812"/>
    <s v="VISGA 68                 20L    MAR   SG"/>
    <n v="230"/>
    <s v="ST"/>
    <n v="8799.25"/>
    <s v="USD"/>
    <n v="38.26"/>
    <s v="ZPF1"/>
    <n v="17.22"/>
    <n v="3960.6"/>
    <x v="0"/>
  </r>
  <r>
    <x v="0"/>
    <n v="163868"/>
    <s v="154HDAA_H_SG             PGEN         SG"/>
    <n v="49044"/>
    <s v="KG"/>
    <n v="63883.78"/>
    <s v="USD"/>
    <n v="1.3"/>
    <s v="ZPF1"/>
    <n v="1"/>
    <n v="49044"/>
    <x v="1"/>
  </r>
  <r>
    <x v="0"/>
    <n v="166008"/>
    <s v="DA100AA_H_SG             PGEN         SG"/>
    <n v="546.29999999999995"/>
    <s v="KG"/>
    <n v="676.01"/>
    <s v="USD"/>
    <n v="1.24"/>
    <s v="ZPF1"/>
    <n v="1"/>
    <n v="546.29999999999995"/>
    <x v="1"/>
  </r>
  <r>
    <x v="0"/>
    <n v="167189"/>
    <s v="DA150AA_H_SG             PGEN         SG"/>
    <n v="3.2000000000000001E-2"/>
    <s v="KG"/>
    <n v="0.05"/>
    <s v="USD"/>
    <n v="1.56"/>
    <s v="ZPF1"/>
    <n v="1"/>
    <n v="3.2000000000000001E-2"/>
    <x v="1"/>
  </r>
  <r>
    <x v="0"/>
    <n v="171573"/>
    <s v="4055MCC_H_SG             PGEN         SG"/>
    <n v="1156.3"/>
    <s v="KG"/>
    <n v="2648.39"/>
    <s v="USD"/>
    <n v="2.29"/>
    <s v="ZPF1"/>
    <n v="1"/>
    <n v="1156.3"/>
    <x v="1"/>
  </r>
  <r>
    <x v="0"/>
    <n v="171956"/>
    <s v="3030MEE_H_SG             PGEN         SG"/>
    <n v="1603"/>
    <s v="KG"/>
    <n v="2903.43"/>
    <s v="USD"/>
    <n v="1.81"/>
    <s v="ZPF1"/>
    <n v="1"/>
    <n v="1603"/>
    <x v="1"/>
  </r>
  <r>
    <x v="0"/>
    <n v="171958"/>
    <s v="AURELIA TI 3030          FXTANK MAR   SG"/>
    <n v="1.9"/>
    <s v="KG"/>
    <n v="3.49"/>
    <s v="USD"/>
    <n v="1.84"/>
    <s v="ZPF1"/>
    <n v="1"/>
    <n v="1.9"/>
    <x v="1"/>
  </r>
  <r>
    <x v="0"/>
    <n v="172823"/>
    <s v="AURELIA TI 4040          FXTANK MAR   SG"/>
    <n v="0.34799999999999998"/>
    <s v="KG"/>
    <n v="0.71"/>
    <s v="USD"/>
    <n v="2.04"/>
    <s v="ZPF1"/>
    <n v="1"/>
    <n v="0.34799999999999998"/>
    <x v="1"/>
  </r>
  <r>
    <x v="0"/>
    <n v="174396"/>
    <s v="4030MBB_H_SG             PGEN         SG"/>
    <n v="314828"/>
    <s v="KG"/>
    <n v="561805.24"/>
    <s v="USD"/>
    <n v="1.78"/>
    <s v="ZPF1"/>
    <n v="1"/>
    <n v="314828"/>
    <x v="1"/>
  </r>
  <r>
    <x v="0"/>
    <n v="174397"/>
    <s v="4040MCC_H_SG             PGEN         SG"/>
    <n v="224813"/>
    <s v="KG"/>
    <n v="446803.37"/>
    <s v="USD"/>
    <n v="1.99"/>
    <s v="ZPF1"/>
    <n v="1"/>
    <n v="224813"/>
    <x v="1"/>
  </r>
  <r>
    <x v="0"/>
    <n v="179001"/>
    <s v="104HDMM_H_SG             PGEN         SG"/>
    <n v="221.2"/>
    <s v="KG"/>
    <n v="461.07"/>
    <s v="USD"/>
    <n v="2.08"/>
    <s v="ZPF1"/>
    <n v="1"/>
    <n v="221.2"/>
    <x v="1"/>
  </r>
  <r>
    <x v="0"/>
    <n v="179136"/>
    <s v="104HDCC_H_SG             PGEN         SG"/>
    <n v="107"/>
    <s v="KG"/>
    <n v="184"/>
    <s v="USD"/>
    <n v="1.72"/>
    <s v="ZPF1"/>
    <n v="1"/>
    <n v="107"/>
    <x v="1"/>
  </r>
  <r>
    <x v="0"/>
    <n v="183030"/>
    <s v="CK150KK_H_SG             PGEN         SG"/>
    <n v="5854.78"/>
    <s v="KG"/>
    <n v="9670.09"/>
    <s v="USD"/>
    <n v="1.65"/>
    <s v="ZPF1"/>
    <n v="1"/>
    <n v="5854.78"/>
    <x v="1"/>
  </r>
  <r>
    <x v="0"/>
    <n v="183081"/>
    <s v="530HDEE_H_SG             PGEN         SG"/>
    <n v="258.2"/>
    <s v="KG"/>
    <n v="609.41"/>
    <s v="USD"/>
    <n v="2.36"/>
    <s v="ZPF1"/>
    <n v="1"/>
    <n v="258.2"/>
    <x v="1"/>
  </r>
  <r>
    <x v="0"/>
    <n v="187010"/>
    <s v="103PCOO_H_SG             PGEN         SG"/>
    <n v="132.4"/>
    <s v="KG"/>
    <n v="166.79"/>
    <s v="USD"/>
    <n v="1.26"/>
    <s v="ZPF1"/>
    <n v="1"/>
    <n v="132.4"/>
    <x v="1"/>
  </r>
  <r>
    <x v="0"/>
    <n v="187208"/>
    <s v="205PCUU_H_SG             PGEN         SG"/>
    <n v="158.4"/>
    <s v="KG"/>
    <n v="407.29"/>
    <s v="USD"/>
    <n v="2.57"/>
    <s v="ZPF1"/>
    <n v="1"/>
    <n v="158.4"/>
    <x v="1"/>
  </r>
  <r>
    <x v="0"/>
    <n v="187251"/>
    <s v="205HDJJ_H_SG             PGEN         SG"/>
    <n v="33359"/>
    <s v="KG"/>
    <n v="44381.4"/>
    <s v="USD"/>
    <n v="1.33"/>
    <s v="ZPF1"/>
    <n v="1"/>
    <n v="33359"/>
    <x v="1"/>
  </r>
  <r>
    <x v="0"/>
    <n v="187317"/>
    <s v="155PCOO_H_SG             PGEN         SG"/>
    <n v="254.1"/>
    <s v="KG"/>
    <n v="491.35"/>
    <s v="USD"/>
    <n v="1.93"/>
    <s v="ZPF1"/>
    <n v="1"/>
    <n v="254.1"/>
    <x v="1"/>
  </r>
  <r>
    <x v="0"/>
    <n v="187463"/>
    <s v="104PCJJ_H_SG             PGEN         SG"/>
    <n v="66061.240000000005"/>
    <s v="KG"/>
    <n v="88839.33"/>
    <s v="USD"/>
    <n v="1.34"/>
    <s v="ZPF1"/>
    <n v="1"/>
    <n v="66061.240000000005"/>
    <x v="1"/>
  </r>
  <r>
    <x v="0"/>
    <n v="187850"/>
    <s v="540PCXX_H_SG             PGEN         SG"/>
    <n v="460.2"/>
    <s v="KG"/>
    <n v="723.14"/>
    <s v="USD"/>
    <n v="1.57"/>
    <s v="ZPF1"/>
    <n v="1"/>
    <n v="460.2"/>
    <x v="1"/>
  </r>
  <r>
    <x v="0"/>
    <n v="187999"/>
    <s v="ATF0AD_H_SG              PGEN         SG"/>
    <n v="276.2"/>
    <s v="KG"/>
    <n v="910.8"/>
    <s v="USD"/>
    <n v="3.3"/>
    <s v="ZPF1"/>
    <n v="1"/>
    <n v="276.2"/>
    <x v="1"/>
  </r>
  <r>
    <x v="0"/>
    <n v="189019"/>
    <s v="205MO_H_SG02             PGEN         SG"/>
    <n v="38043.61"/>
    <s v="KG"/>
    <n v="45575.17"/>
    <s v="USD"/>
    <n v="1.2"/>
    <s v="ZPF1"/>
    <n v="1"/>
    <n v="38043.61"/>
    <x v="1"/>
  </r>
  <r>
    <x v="0"/>
    <n v="189193"/>
    <s v="EQUIVIS ZS 68            FXTANK TOT   SG"/>
    <n v="99540"/>
    <s v="KG"/>
    <n v="127796.7"/>
    <s v="USD"/>
    <n v="1.28"/>
    <s v="ZPF1"/>
    <n v="1"/>
    <n v="99540"/>
    <x v="1"/>
  </r>
  <r>
    <x v="0"/>
    <n v="190563"/>
    <s v="SOL_M_N31_H_SG           PGEN         SG"/>
    <n v="409.6"/>
    <s v="KG"/>
    <n v="797.39"/>
    <s v="USD"/>
    <n v="1.95"/>
    <s v="ZPF1"/>
    <n v="1"/>
    <n v="409.6"/>
    <x v="1"/>
  </r>
  <r>
    <x v="0"/>
    <n v="190565"/>
    <s v="PA320AA_H_SG             PGEN         SG"/>
    <n v="16283.13"/>
    <s v="KG"/>
    <n v="23592.53"/>
    <s v="USD"/>
    <n v="1.45"/>
    <s v="ZPF1"/>
    <n v="1"/>
    <n v="16283.13"/>
    <x v="1"/>
  </r>
  <r>
    <x v="0"/>
    <n v="194313"/>
    <s v="AZOLLA ZS 68             208L   TOT   SG"/>
    <n v="5"/>
    <s v="ST"/>
    <n v="1099.02"/>
    <s v="USD"/>
    <n v="219.8"/>
    <s v="ZPF1"/>
    <n v="182"/>
    <n v="910"/>
    <x v="0"/>
  </r>
  <r>
    <x v="0"/>
    <n v="194317"/>
    <s v="AZOLLA ZS 46             208L   TOT   SG"/>
    <n v="1"/>
    <s v="ST"/>
    <n v="214.84"/>
    <s v="USD"/>
    <n v="214.84"/>
    <s v="ZPF1"/>
    <n v="179.92"/>
    <n v="179.92"/>
    <x v="0"/>
  </r>
  <r>
    <x v="0"/>
    <n v="194460"/>
    <s v="AZOLLA AF 46             208L   TOT   SG"/>
    <n v="1"/>
    <s v="ST"/>
    <n v="256.5"/>
    <s v="USD"/>
    <n v="256.5"/>
    <s v="ZPF1"/>
    <n v="181.38"/>
    <n v="181.38"/>
    <x v="0"/>
  </r>
  <r>
    <x v="0"/>
    <n v="194470"/>
    <s v="CARTER EP 320            208L   TOT   SG"/>
    <n v="1"/>
    <s v="ST"/>
    <n v="286.83999999999997"/>
    <s v="USD"/>
    <n v="286.83999999999997"/>
    <s v="ZPF1"/>
    <n v="186.99"/>
    <n v="186.99"/>
    <x v="0"/>
  </r>
  <r>
    <x v="0"/>
    <n v="194481"/>
    <s v="EQUIVIS ZS 32            208L   TOT   SG"/>
    <n v="1"/>
    <s v="ST"/>
    <n v="259.95"/>
    <s v="USD"/>
    <n v="259.95"/>
    <s v="ZPF1"/>
    <n v="178.26"/>
    <n v="178.26"/>
    <x v="0"/>
  </r>
  <r>
    <x v="0"/>
    <n v="194498"/>
    <s v="PRESLIA 68               208L   TOT   SG"/>
    <n v="4"/>
    <s v="ST"/>
    <n v="1044.6300000000001"/>
    <s v="USD"/>
    <n v="261.16000000000003"/>
    <s v="ZPF1"/>
    <n v="181.38"/>
    <n v="725.52"/>
    <x v="0"/>
  </r>
  <r>
    <x v="0"/>
    <n v="194581"/>
    <s v="RUBIA TIR 7400 15W40     208L   TOT   SG"/>
    <n v="38"/>
    <s v="ST"/>
    <n v="9962.4500000000007"/>
    <s v="USD"/>
    <n v="262.17"/>
    <s v="ZPF1"/>
    <n v="182"/>
    <n v="6916"/>
    <x v="0"/>
  </r>
  <r>
    <x v="0"/>
    <n v="194604"/>
    <s v="CIRKAN RO 150            208L   TOT   SG"/>
    <n v="1"/>
    <s v="ST"/>
    <n v="280.29000000000002"/>
    <s v="USD"/>
    <n v="280.29000000000002"/>
    <s v="ZPF1"/>
    <n v="183.87"/>
    <n v="183.87"/>
    <x v="0"/>
  </r>
  <r>
    <x v="0"/>
    <n v="194650"/>
    <s v="QUARTZ 5000 SN 20W50     208L   TOT   SG"/>
    <n v="5"/>
    <s v="ST"/>
    <n v="1525.06"/>
    <s v="USD"/>
    <n v="305.01"/>
    <s v="ZPF1"/>
    <n v="183.46"/>
    <n v="917.30000000000007"/>
    <x v="0"/>
  </r>
  <r>
    <x v="0"/>
    <n v="199567"/>
    <s v="205MOFF_H_SG             PGEN         SG"/>
    <n v="5906.9"/>
    <s v="KG"/>
    <n v="8053.37"/>
    <s v="USD"/>
    <n v="1.36"/>
    <s v="ZPF1"/>
    <n v="1"/>
    <n v="5906.9"/>
    <x v="1"/>
  </r>
  <r>
    <x v="0"/>
    <n v="200120"/>
    <s v="MHE0BK_H_SG              PGEN         SG"/>
    <n v="5436.3"/>
    <s v="KG"/>
    <n v="7533.48"/>
    <s v="USD"/>
    <n v="1.39"/>
    <s v="ZPF1"/>
    <n v="1"/>
    <n v="5436.3"/>
    <x v="1"/>
  </r>
  <r>
    <x v="0"/>
    <n v="200658"/>
    <s v="5025SAA_H_SG             PGEN         SG"/>
    <n v="583"/>
    <s v="KG"/>
    <n v="1181.5999999999999"/>
    <s v="USD"/>
    <n v="2.0299999999999998"/>
    <s v="ZPF1"/>
    <n v="1"/>
    <n v="583"/>
    <x v="1"/>
  </r>
  <r>
    <x v="0"/>
    <n v="202268"/>
    <s v="UT600BB_H_SG             PGEN         SG"/>
    <n v="1356.5"/>
    <s v="KG"/>
    <n v="3279.46"/>
    <s v="USD"/>
    <n v="2.42"/>
    <s v="ZPF1"/>
    <n v="1"/>
    <n v="1356.5"/>
    <x v="1"/>
  </r>
  <r>
    <x v="0"/>
    <n v="202297"/>
    <s v="RUBIA FLEET HD200 SAE 40 208L   TOT   SG"/>
    <n v="4"/>
    <s v="ST"/>
    <n v="1103.99"/>
    <s v="USD"/>
    <n v="276"/>
    <s v="ZPF1"/>
    <n v="184.14"/>
    <n v="736.56"/>
    <x v="0"/>
  </r>
  <r>
    <x v="0"/>
    <n v="202702"/>
    <s v="CONT 2D_H_SG             PGEN         SG"/>
    <n v="4485.5839999999998"/>
    <s v="KG"/>
    <n v="6658.33"/>
    <s v="USD"/>
    <n v="1.48"/>
    <s v="ZPF1"/>
    <n v="1"/>
    <n v="4485.5839999999998"/>
    <x v="1"/>
  </r>
  <r>
    <x v="0"/>
    <n v="202703"/>
    <s v="CONT 4H_H_SG             PGEN         SG"/>
    <n v="4146.9960000000001"/>
    <s v="KG"/>
    <n v="9015.0499999999993"/>
    <s v="USD"/>
    <n v="2.17"/>
    <s v="ZPF1"/>
    <n v="1"/>
    <n v="4146.9960000000001"/>
    <x v="1"/>
  </r>
  <r>
    <x v="0"/>
    <n v="202704"/>
    <s v="CONT DTR_H_SG            PGEN         SG"/>
    <n v="3625"/>
    <s v="KG"/>
    <n v="4970.68"/>
    <s v="USD"/>
    <n v="1.37"/>
    <s v="ZPF1"/>
    <n v="1"/>
    <n v="3625"/>
    <x v="1"/>
  </r>
  <r>
    <x v="0"/>
    <n v="202705"/>
    <s v="CONT DTB_H_SG            PGEN         SG"/>
    <n v="2097.6"/>
    <s v="KG"/>
    <n v="5214.37"/>
    <s v="USD"/>
    <n v="2.4900000000000002"/>
    <s v="ZPF1"/>
    <n v="1"/>
    <n v="2097.6"/>
    <x v="1"/>
  </r>
  <r>
    <x v="0"/>
    <n v="202706"/>
    <s v="CONT 4I_H_SG             PGEN         SG"/>
    <n v="67447.085000000006"/>
    <s v="KG"/>
    <n v="113474.71"/>
    <s v="USD"/>
    <n v="1.68"/>
    <s v="ZPF1"/>
    <n v="1"/>
    <n v="67447.085000000006"/>
    <x v="1"/>
  </r>
  <r>
    <x v="0"/>
    <n v="202707"/>
    <s v="CONT MA_H_SG             PGEN         SG"/>
    <n v="1985.3"/>
    <s v="KG"/>
    <n v="3402.01"/>
    <s v="USD"/>
    <n v="1.71"/>
    <s v="ZPF1"/>
    <n v="1"/>
    <n v="1985.3"/>
    <x v="1"/>
  </r>
  <r>
    <x v="0"/>
    <n v="202708"/>
    <s v="CONT AD_H_SG             PGEN         SG"/>
    <n v="3138.1"/>
    <s v="KG"/>
    <n v="4989.8100000000004"/>
    <s v="USD"/>
    <n v="1.59"/>
    <s v="ZPF1"/>
    <n v="1"/>
    <n v="3138.1"/>
    <x v="1"/>
  </r>
  <r>
    <x v="0"/>
    <n v="202709"/>
    <s v="CONT RES_H_SG            PGEN         SG"/>
    <n v="18658.8"/>
    <s v="KG"/>
    <n v="30249.62"/>
    <s v="USD"/>
    <n v="1.62"/>
    <s v="ZPF1"/>
    <n v="1"/>
    <n v="18658.8"/>
    <x v="1"/>
  </r>
  <r>
    <x v="0"/>
    <n v="202710"/>
    <s v="CONT REA_H_SG            PGEN         SG"/>
    <n v="15559.616"/>
    <s v="KG"/>
    <n v="43062.94"/>
    <s v="USD"/>
    <n v="2.77"/>
    <s v="ZPF1"/>
    <n v="1"/>
    <n v="15559.616"/>
    <x v="1"/>
  </r>
  <r>
    <x v="0"/>
    <n v="202720"/>
    <s v="CONT RA_H_SG             PGEN         SG"/>
    <n v="7014.14"/>
    <s v="KG"/>
    <n v="13032.61"/>
    <s v="USD"/>
    <n v="1.86"/>
    <s v="ZPF1"/>
    <n v="1"/>
    <n v="7014.14"/>
    <x v="1"/>
  </r>
  <r>
    <x v="0"/>
    <n v="202722"/>
    <s v="CONT 2DRF_H_SG           PGEN         SG"/>
    <n v="2310.04"/>
    <s v="KG"/>
    <n v="2848.68"/>
    <s v="USD"/>
    <n v="1.23"/>
    <s v="ZPF1"/>
    <n v="1"/>
    <n v="2310.04"/>
    <x v="1"/>
  </r>
  <r>
    <x v="0"/>
    <n v="203913"/>
    <s v="ATLANTA MARINE D 3005    1000L  MAR   SG"/>
    <n v="50"/>
    <s v="ST"/>
    <n v="55980.62"/>
    <s v="USD"/>
    <n v="1119.6099999999999"/>
    <s v="ZPF1"/>
    <n v="885"/>
    <n v="44250"/>
    <x v="0"/>
  </r>
  <r>
    <x v="0"/>
    <n v="204008"/>
    <s v="AN220_H_SG01             PGEN         SG"/>
    <n v="71.400000000000006"/>
    <s v="KG"/>
    <n v="126.56"/>
    <s v="USD"/>
    <n v="1.77"/>
    <s v="ZPF1"/>
    <n v="1"/>
    <n v="71.400000000000006"/>
    <x v="1"/>
  </r>
  <r>
    <x v="0"/>
    <n v="205506"/>
    <s v="ST154MM_H_SG             PGEN         SG"/>
    <n v="345662.61"/>
    <s v="KG"/>
    <n v="471211.42"/>
    <s v="USD"/>
    <n v="1.36"/>
    <s v="ZPF1"/>
    <n v="1"/>
    <n v="345662.61"/>
    <x v="1"/>
  </r>
  <r>
    <x v="0"/>
    <n v="205531"/>
    <s v="DYNATRANS GEA 680        1000L  TOT   SG"/>
    <n v="6"/>
    <s v="ST"/>
    <n v="29951.94"/>
    <s v="USD"/>
    <n v="4991.99"/>
    <s v="ZPF1"/>
    <n v="855.5"/>
    <n v="5133"/>
    <x v="0"/>
  </r>
  <r>
    <x v="0"/>
    <n v="207305"/>
    <s v="103HDOO_H_SG             PGEN         SG"/>
    <n v="179"/>
    <s v="KG"/>
    <n v="317.74"/>
    <s v="USD"/>
    <n v="1.78"/>
    <s v="ZPF1"/>
    <n v="1"/>
    <n v="179"/>
    <x v="1"/>
  </r>
  <r>
    <x v="0"/>
    <n v="207371"/>
    <s v="154HDAT_H_SG             PGEN         SG"/>
    <n v="0.8"/>
    <s v="KG"/>
    <n v="1.39"/>
    <s v="USD"/>
    <n v="1.74"/>
    <s v="ZPF1"/>
    <n v="1"/>
    <n v="0.8"/>
    <x v="1"/>
  </r>
  <r>
    <x v="0"/>
    <n v="208943"/>
    <s v="CONT HCT_H_SG            PGEN         SG"/>
    <n v="42111.48"/>
    <s v="KG"/>
    <n v="51252.46"/>
    <s v="USD"/>
    <n v="1.22"/>
    <s v="ZPF1"/>
    <n v="1"/>
    <n v="42111.48"/>
    <x v="1"/>
  </r>
  <r>
    <x v="0"/>
    <n v="208944"/>
    <s v="CONT RIN_H_SG            PGEN         SG"/>
    <n v="7704.96"/>
    <s v="KG"/>
    <n v="10013.9"/>
    <s v="USD"/>
    <n v="1.3"/>
    <s v="ZPF1"/>
    <n v="1"/>
    <n v="7704.96"/>
    <x v="1"/>
  </r>
  <r>
    <x v="0"/>
    <n v="208945"/>
    <s v="CONT DEM_H_SG            PGEN         SG"/>
    <n v="3601.7"/>
    <s v="KG"/>
    <n v="4320.55"/>
    <s v="USD"/>
    <n v="1.2"/>
    <s v="ZPF1"/>
    <n v="1"/>
    <n v="3601.7"/>
    <x v="1"/>
  </r>
  <r>
    <x v="0"/>
    <n v="209746"/>
    <s v="UT100EE_H_SG             PGEN         SG"/>
    <n v="157203.34"/>
    <s v="KG"/>
    <n v="205145.49"/>
    <s v="USD"/>
    <n v="1.3"/>
    <s v="ZPF1"/>
    <n v="1"/>
    <n v="157203.34"/>
    <x v="1"/>
  </r>
  <r>
    <x v="0"/>
    <n v="209751"/>
    <s v="UT300CC_H_SG             PGEN         SG"/>
    <n v="270387.59999999998"/>
    <s v="KG"/>
    <n v="369575.65"/>
    <s v="USD"/>
    <n v="1.37"/>
    <s v="ZPF1"/>
    <n v="1"/>
    <n v="270387.59999999998"/>
    <x v="1"/>
  </r>
  <r>
    <x v="0"/>
    <n v="209756"/>
    <s v="UT500CC_H_SG             PGEN         SG"/>
    <n v="98956.94"/>
    <s v="KG"/>
    <n v="143745.1"/>
    <s v="USD"/>
    <n v="1.45"/>
    <s v="ZPF1"/>
    <n v="1"/>
    <n v="98956.94"/>
    <x v="1"/>
  </r>
  <r>
    <x v="0"/>
    <n v="209761"/>
    <s v="UT600CC_H_SG             PGEN         SG"/>
    <n v="801"/>
    <s v="KG"/>
    <n v="1234.1600000000001"/>
    <s v="USD"/>
    <n v="1.54"/>
    <s v="ZPF1"/>
    <n v="1"/>
    <n v="801"/>
    <x v="1"/>
  </r>
  <r>
    <x v="0"/>
    <n v="210994"/>
    <s v="104MOQQ_H_SG             PGEN         SG"/>
    <n v="54.9"/>
    <s v="KG"/>
    <n v="91.58"/>
    <s v="USD"/>
    <n v="1.67"/>
    <s v="ZPF1"/>
    <n v="1"/>
    <n v="54.9"/>
    <x v="1"/>
  </r>
  <r>
    <x v="0"/>
    <n v="211391"/>
    <s v="530PCBU_H_SG             PGEN         SG"/>
    <n v="2011.3"/>
    <s v="KG"/>
    <n v="5354.64"/>
    <s v="USD"/>
    <n v="2.66"/>
    <s v="ZPF1"/>
    <n v="1"/>
    <n v="2011.3"/>
    <x v="1"/>
  </r>
  <r>
    <x v="0"/>
    <n v="214743"/>
    <s v="QUARTZ INEO MC3 5W30     208L   TOT  1SG"/>
    <n v="2"/>
    <s v="ST"/>
    <n v="925.47"/>
    <s v="USD"/>
    <n v="462.74"/>
    <s v="ZPF1"/>
    <n v="177.22"/>
    <n v="354.44"/>
    <x v="0"/>
  </r>
  <r>
    <x v="0"/>
    <n v="216883"/>
    <s v="RUBIA TIR 7400 15W40     3B5L   TOT  1SG"/>
    <n v="1637"/>
    <s v="ST"/>
    <n v="35573.769999999997"/>
    <s v="USD"/>
    <n v="21.73"/>
    <s v="ZPF1"/>
    <n v="13.002000000000001"/>
    <n v="21284.274000000001"/>
    <x v="0"/>
  </r>
  <r>
    <x v="0"/>
    <n v="216903"/>
    <s v="PERF. PRO 700 15W40      12B1L  ELF   SG"/>
    <n v="3"/>
    <s v="ST"/>
    <n v="63.9"/>
    <s v="USD"/>
    <n v="21.3"/>
    <s v="ZPF1"/>
    <n v="10.603"/>
    <n v="31.808999999999997"/>
    <x v="0"/>
  </r>
  <r>
    <x v="0"/>
    <n v="216904"/>
    <s v="PERF. PRO 700 15W40      3B5L   ELF  1SG"/>
    <n v="727"/>
    <s v="ST"/>
    <n v="16061.32"/>
    <s v="USD"/>
    <n v="22.09"/>
    <s v="ZPF1"/>
    <n v="13.254"/>
    <n v="9635.6579999999994"/>
    <x v="0"/>
  </r>
  <r>
    <x v="0"/>
    <n v="216911"/>
    <s v="HI-PERF 4T 900 10W50     12B1L  TOT   SG"/>
    <n v="8"/>
    <s v="ST"/>
    <n v="194.8"/>
    <s v="USD"/>
    <n v="24.35"/>
    <s v="ZPF1"/>
    <n v="10.14"/>
    <n v="81.12"/>
    <x v="0"/>
  </r>
  <r>
    <x v="0"/>
    <n v="216914"/>
    <s v="QUARTZ INEO MC3 5W30     12B1L  TOT   SG"/>
    <n v="1"/>
    <s v="ST"/>
    <n v="32.020000000000003"/>
    <s v="USD"/>
    <n v="32.020000000000003"/>
    <s v="ZPF1"/>
    <n v="10.247"/>
    <n v="10.247"/>
    <x v="0"/>
  </r>
  <r>
    <x v="0"/>
    <n v="216936"/>
    <s v="RUBIA TIR 7400 15W40     12B1L  TOT   SG"/>
    <n v="8"/>
    <s v="ST"/>
    <n v="162.37"/>
    <s v="USD"/>
    <n v="20.3"/>
    <s v="ZPF1"/>
    <n v="10.427"/>
    <n v="83.415999999999997"/>
    <x v="0"/>
  </r>
  <r>
    <x v="0"/>
    <n v="216961"/>
    <s v="QUARTZ 7000 SN 10W40     3B4L   TOT   SG"/>
    <n v="4"/>
    <s v="ST"/>
    <n v="70.2"/>
    <s v="USD"/>
    <n v="17.55"/>
    <s v="ZPF1"/>
    <n v="10.388"/>
    <n v="41.552"/>
    <x v="0"/>
  </r>
  <r>
    <x v="0"/>
    <n v="216962"/>
    <s v="QUARTZ 7000 SN 10W40     12B1L  TOT   SG"/>
    <n v="6"/>
    <s v="ST"/>
    <n v="123.16"/>
    <s v="USD"/>
    <n v="20.53"/>
    <s v="ZPF1"/>
    <n v="10.387"/>
    <n v="62.322000000000003"/>
    <x v="0"/>
  </r>
  <r>
    <x v="0"/>
    <n v="216973"/>
    <s v="QUARTZ 9000 SN 5W50      3B4L   TOT   SG"/>
    <n v="23"/>
    <s v="ST"/>
    <n v="646.91999999999996"/>
    <s v="USD"/>
    <n v="28.13"/>
    <s v="ZPF1"/>
    <n v="10.252000000000001"/>
    <n v="235.79600000000002"/>
    <x v="0"/>
  </r>
  <r>
    <x v="0"/>
    <n v="216987"/>
    <s v="FLUIDMATIC DIII MV       12B1L  TOT   SG"/>
    <n v="10"/>
    <s v="ST"/>
    <n v="222.29"/>
    <s v="USD"/>
    <n v="22.23"/>
    <s v="ZPF1"/>
    <n v="10.212999999999999"/>
    <n v="102.13"/>
    <x v="0"/>
  </r>
  <r>
    <x v="0"/>
    <n v="217065"/>
    <s v="QUARTZ 9000 ENERGY 0W40  3B4L   TOT   SG"/>
    <n v="1"/>
    <s v="ST"/>
    <n v="34.549999999999997"/>
    <s v="USD"/>
    <n v="34.549999999999997"/>
    <s v="ZPF1"/>
    <n v="10.125"/>
    <n v="10.125"/>
    <x v="0"/>
  </r>
  <r>
    <x v="0"/>
    <n v="217100"/>
    <s v="EVOL. 500 FT 10W40       3B4L   ELF   SG"/>
    <n v="1"/>
    <s v="ST"/>
    <n v="19.7"/>
    <s v="USD"/>
    <n v="19.7"/>
    <s v="ZPF1"/>
    <n v="10.425000000000001"/>
    <n v="10.425000000000001"/>
    <x v="0"/>
  </r>
  <r>
    <x v="0"/>
    <n v="217120"/>
    <s v="QUARTZ D.9000 CI-4 5W30  12B1L  TOT   SG"/>
    <n v="4"/>
    <s v="ST"/>
    <n v="130.30000000000001"/>
    <s v="USD"/>
    <n v="32.58"/>
    <s v="ZPF1"/>
    <n v="10.266999999999999"/>
    <n v="41.067999999999998"/>
    <x v="0"/>
  </r>
  <r>
    <x v="0"/>
    <n v="217147"/>
    <s v="MOTOR OIL SS 10W40 A3/B4 3B4L   NIS M SG"/>
    <n v="810"/>
    <s v="ST"/>
    <n v="15690.3"/>
    <s v="USD"/>
    <n v="19.37"/>
    <s v="ZPF1"/>
    <n v="10.388"/>
    <n v="8414.2800000000007"/>
    <x v="0"/>
  </r>
  <r>
    <x v="0"/>
    <n v="217400"/>
    <s v="530PCCL_H_SG             PGEN         SG"/>
    <n v="1029.2"/>
    <s v="KG"/>
    <n v="1581.76"/>
    <s v="USD"/>
    <n v="1.54"/>
    <s v="ZPF1"/>
    <n v="1"/>
    <n v="1029.2"/>
    <x v="1"/>
  </r>
  <r>
    <x v="0"/>
    <n v="217548"/>
    <s v="5040SDD_H_SG             PGEN         SG"/>
    <n v="1368074"/>
    <s v="KG"/>
    <n v="2350833.9"/>
    <s v="USD"/>
    <n v="1.72"/>
    <s v="ZPF1"/>
    <n v="1"/>
    <n v="1368074"/>
    <x v="1"/>
  </r>
  <r>
    <x v="0"/>
    <n v="217561"/>
    <s v="TALUSIA LS 40            1000L  MAR  1SG"/>
    <n v="2"/>
    <s v="ST"/>
    <n v="3090.56"/>
    <s v="USD"/>
    <n v="1545.28"/>
    <s v="ZPF1"/>
    <n v="916"/>
    <n v="1832"/>
    <x v="0"/>
  </r>
  <r>
    <x v="0"/>
    <n v="217562"/>
    <s v="TALUSIA LS 40            FXTANK MAR  1SG"/>
    <n v="2.286"/>
    <s v="KG"/>
    <n v="4.0199999999999996"/>
    <s v="USD"/>
    <n v="1.76"/>
    <s v="ZPF1"/>
    <n v="1"/>
    <n v="2.286"/>
    <x v="1"/>
  </r>
  <r>
    <x v="0"/>
    <n v="218794"/>
    <s v="AURELIA TI 4020          FXTANK MAR  1SG"/>
    <n v="1.3340000000000001"/>
    <s v="KG"/>
    <n v="2.15"/>
    <s v="USD"/>
    <n v="1.61"/>
    <s v="ZPF1"/>
    <n v="1"/>
    <n v="1.3340000000000001"/>
    <x v="1"/>
  </r>
  <r>
    <x v="0"/>
    <n v="218811"/>
    <s v="3020MEE_H_SG             PGEN         SG"/>
    <n v="317"/>
    <s v="KG"/>
    <n v="511.48"/>
    <s v="USD"/>
    <n v="1.61"/>
    <s v="ZPF1"/>
    <n v="1"/>
    <n v="317"/>
    <x v="1"/>
  </r>
  <r>
    <x v="0"/>
    <n v="218812"/>
    <s v="4020MEE_H_SG             PGEN         SG"/>
    <n v="203093.5"/>
    <s v="KG"/>
    <n v="318682.62"/>
    <s v="USD"/>
    <n v="1.57"/>
    <s v="ZPF1"/>
    <n v="1"/>
    <n v="203093.5"/>
    <x v="1"/>
  </r>
  <r>
    <x v="0"/>
    <n v="218986"/>
    <s v="104MOTT_H_SG             PGEN         SG"/>
    <n v="36051.9"/>
    <s v="KG"/>
    <n v="51158.53"/>
    <s v="USD"/>
    <n v="1.42"/>
    <s v="ZPF1"/>
    <n v="1"/>
    <n v="36051.9"/>
    <x v="1"/>
  </r>
  <r>
    <x v="0"/>
    <n v="220184"/>
    <s v="HM100DD_H_SG             PGEN         SG"/>
    <n v="2756.7"/>
    <s v="KG"/>
    <n v="3906.14"/>
    <s v="USD"/>
    <n v="1.42"/>
    <s v="ZPF1"/>
    <n v="1"/>
    <n v="2756.7"/>
    <x v="1"/>
  </r>
  <r>
    <x v="0"/>
    <n v="220595"/>
    <s v="ST154NN_H_SG_A           PGEN         SG"/>
    <n v="155095.79999999999"/>
    <s v="KG"/>
    <n v="224168.15"/>
    <s v="USD"/>
    <n v="1.45"/>
    <s v="ZPF1"/>
    <n v="1"/>
    <n v="155095.79999999999"/>
    <x v="1"/>
  </r>
  <r>
    <x v="0"/>
    <n v="220596"/>
    <s v="RUBIA WORKS 4000 15W40   1000L  TOT  3SG"/>
    <n v="23"/>
    <s v="ST"/>
    <n v="32908.57"/>
    <s v="USD"/>
    <n v="1430.81"/>
    <s v="ZPF1"/>
    <n v="875.7"/>
    <n v="20141.100000000002"/>
    <x v="0"/>
  </r>
  <r>
    <x v="0"/>
    <n v="220598"/>
    <s v="RUBIA WORKS 4000 15W40   20LJ   TOT  3SG"/>
    <n v="1200"/>
    <s v="ST"/>
    <n v="37331.31"/>
    <s v="USD"/>
    <n v="31.11"/>
    <s v="ZPF1"/>
    <n v="17.510000000000002"/>
    <n v="21012.000000000004"/>
    <x v="0"/>
  </r>
  <r>
    <x v="0"/>
    <n v="220850"/>
    <s v="5057SCC_H_SG             PGEN         SG"/>
    <n v="1109755.5"/>
    <s v="KG"/>
    <n v="2056886.96"/>
    <s v="USD"/>
    <n v="1.85"/>
    <s v="ZPF1"/>
    <n v="1"/>
    <n v="1109755.5"/>
    <x v="1"/>
  </r>
  <r>
    <x v="0"/>
    <n v="220948"/>
    <s v="TALUSIA UNIVERSAL        FXTANK MAR  1SG"/>
    <n v="8.7509999999999994"/>
    <s v="KG"/>
    <n v="16.600000000000001"/>
    <s v="USD"/>
    <n v="1.9"/>
    <s v="ZPF1"/>
    <n v="1"/>
    <n v="8.7509999999999994"/>
    <x v="1"/>
  </r>
  <r>
    <x v="0"/>
    <n v="220990"/>
    <s v="5070SDD_H_SG             PGEN         SG"/>
    <n v="869628"/>
    <s v="KG"/>
    <n v="1578270.77"/>
    <s v="USD"/>
    <n v="1.81"/>
    <s v="ZPF1"/>
    <n v="1"/>
    <n v="869628"/>
    <x v="1"/>
  </r>
  <r>
    <x v="0"/>
    <n v="220991"/>
    <s v="TALUSIA HR 70            1000L  MAR  1SG"/>
    <n v="40"/>
    <s v="ST"/>
    <n v="67609.64"/>
    <s v="USD"/>
    <n v="1690.24"/>
    <s v="ZPF1"/>
    <n v="930"/>
    <n v="37200"/>
    <x v="0"/>
  </r>
  <r>
    <x v="0"/>
    <n v="220994"/>
    <s v="TALUSIA HR 70            FXTANK MAR  1SG"/>
    <n v="1.0369999999999999"/>
    <s v="KG"/>
    <n v="1.92"/>
    <s v="USD"/>
    <n v="1.85"/>
    <s v="ZPF1"/>
    <n v="1"/>
    <n v="1.0369999999999999"/>
    <x v="1"/>
  </r>
  <r>
    <x v="0"/>
    <n v="220995"/>
    <s v="5140SCC_H_SG             PGEN         SG"/>
    <n v="697"/>
    <s v="KG"/>
    <n v="1776.95"/>
    <s v="USD"/>
    <n v="2.5499999999999998"/>
    <s v="ZPF1"/>
    <n v="1"/>
    <n v="697"/>
    <x v="1"/>
  </r>
  <r>
    <x v="0"/>
    <n v="220999"/>
    <s v="5099SFF_H_SG             PGEN         SG"/>
    <n v="939136.5"/>
    <s v="KG"/>
    <n v="1947059.62"/>
    <s v="USD"/>
    <n v="2.0699999999999998"/>
    <s v="ZPF1"/>
    <n v="1"/>
    <n v="939136.5"/>
    <x v="1"/>
  </r>
  <r>
    <x v="0"/>
    <n v="221003"/>
    <s v="TALUSIA UNIVERSAL 100    FXTANK MAR  1SG"/>
    <n v="5.1630000000000003"/>
    <s v="KG"/>
    <n v="10.95"/>
    <s v="USD"/>
    <n v="2.12"/>
    <s v="ZPF1"/>
    <n v="1"/>
    <n v="5.1630000000000003"/>
    <x v="1"/>
  </r>
  <r>
    <x v="0"/>
    <n v="222721"/>
    <s v="020PCAE_H_SG             PGEN         SG"/>
    <n v="18647.599999999999"/>
    <s v="KG"/>
    <n v="29332.35"/>
    <s v="USD"/>
    <n v="1.57"/>
    <s v="ZPF1"/>
    <n v="1"/>
    <n v="18647.599999999999"/>
    <x v="1"/>
  </r>
  <r>
    <x v="0"/>
    <n v="222725"/>
    <s v="530PCCO_H_SG             PGEN         SG"/>
    <n v="893.5"/>
    <s v="KG"/>
    <n v="1341.21"/>
    <s v="USD"/>
    <n v="1.5"/>
    <s v="ZPF1"/>
    <n v="1"/>
    <n v="893.5"/>
    <x v="1"/>
  </r>
  <r>
    <x v="0"/>
    <n v="222742"/>
    <s v="QUARTZ 7000FUT.GF6 5W30  12B1L  TOT   SG"/>
    <n v="2"/>
    <s v="ST"/>
    <n v="44.51"/>
    <s v="USD"/>
    <n v="22.26"/>
    <s v="ZPF1"/>
    <n v="10.29"/>
    <n v="20.58"/>
    <x v="0"/>
  </r>
  <r>
    <x v="0"/>
    <n v="222743"/>
    <s v="QUARTZ 7000FUT.GF6 5W30  3B4L   TOT   SG"/>
    <n v="23"/>
    <s v="ST"/>
    <n v="419.78"/>
    <s v="USD"/>
    <n v="18.25"/>
    <s v="ZPF1"/>
    <n v="10.29"/>
    <n v="236.67"/>
    <x v="0"/>
  </r>
  <r>
    <x v="0"/>
    <n v="222746"/>
    <s v="520PCQQ_H_SG             PGEN         SG"/>
    <n v="278.39999999999998"/>
    <s v="KG"/>
    <n v="516.16"/>
    <s v="USD"/>
    <n v="1.85"/>
    <s v="ZPF1"/>
    <n v="1"/>
    <n v="278.39999999999998"/>
    <x v="1"/>
  </r>
  <r>
    <x v="0"/>
    <n v="222754"/>
    <s v="EVOL. 900 USX 5W30       3B4L   ELF   SG"/>
    <n v="206"/>
    <s v="ST"/>
    <n v="5363.96"/>
    <s v="USD"/>
    <n v="26.04"/>
    <s v="ZPF1"/>
    <n v="10.199999999999999"/>
    <n v="2101.1999999999998"/>
    <x v="0"/>
  </r>
  <r>
    <x v="0"/>
    <n v="222760"/>
    <s v="QUARTZ 9000FUT.GF6 5W30  12B1L  TOT   SG"/>
    <n v="603"/>
    <s v="ST"/>
    <n v="13735.84"/>
    <s v="USD"/>
    <n v="22.78"/>
    <s v="ZPF1"/>
    <n v="10.18"/>
    <n v="6138.54"/>
    <x v="0"/>
  </r>
  <r>
    <x v="0"/>
    <n v="223498"/>
    <s v="UT103CC_H_SG             PGEN         SG"/>
    <n v="672.5"/>
    <s v="KG"/>
    <n v="1360.87"/>
    <s v="USD"/>
    <n v="2.02"/>
    <s v="ZPF1"/>
    <n v="1"/>
    <n v="672.5"/>
    <x v="1"/>
  </r>
  <r>
    <x v="0"/>
    <n v="223629"/>
    <s v="HV046TT_H_SG             PGEN         SG"/>
    <n v="1125.0999999999999"/>
    <s v="KG"/>
    <n v="1834.52"/>
    <s v="USD"/>
    <n v="1.63"/>
    <s v="ZPF1"/>
    <n v="1"/>
    <n v="1125.0999999999999"/>
    <x v="1"/>
  </r>
  <r>
    <x v="0"/>
    <n v="223729"/>
    <s v="400GMSS_H_SG             PGEN         SG"/>
    <n v="1077.7"/>
    <s v="KG"/>
    <n v="2631.7"/>
    <s v="USD"/>
    <n v="2.44"/>
    <s v="ZPF1"/>
    <n v="1"/>
    <n v="1077.7"/>
    <x v="1"/>
  </r>
  <r>
    <x v="0"/>
    <n v="223771"/>
    <s v="DYNATRANS ACX 10W        20LJ   TOT  1SG"/>
    <n v="1"/>
    <s v="ST"/>
    <n v="32.72"/>
    <s v="USD"/>
    <n v="32.72"/>
    <s v="ZPF1"/>
    <n v="17.329999999999998"/>
    <n v="17.329999999999998"/>
    <x v="0"/>
  </r>
  <r>
    <x v="0"/>
    <n v="223772"/>
    <s v="DYNATRANS ACX 10W        FXTANK TOT   SG"/>
    <n v="99560"/>
    <s v="KG"/>
    <n v="135620.96"/>
    <s v="USD"/>
    <n v="1.36"/>
    <s v="ZPF1"/>
    <n v="1"/>
    <n v="99560"/>
    <x v="1"/>
  </r>
  <r>
    <x v="0"/>
    <n v="223779"/>
    <s v="DYNATRANS ACX 30         208L   TOT  1SG"/>
    <n v="100"/>
    <s v="ST"/>
    <n v="27970.720000000001"/>
    <s v="USD"/>
    <n v="279.70999999999998"/>
    <s v="ZPF1"/>
    <n v="183.87"/>
    <n v="18387"/>
    <x v="0"/>
  </r>
  <r>
    <x v="0"/>
    <n v="223784"/>
    <s v="DYNATRANS ACX 50         FXTANK TOT   SG"/>
    <n v="59990"/>
    <s v="KG"/>
    <n v="90169.13"/>
    <s v="USD"/>
    <n v="1.5"/>
    <s v="ZPF1"/>
    <n v="1"/>
    <n v="59990"/>
    <x v="1"/>
  </r>
  <r>
    <x v="0"/>
    <n v="223858"/>
    <s v="QUARTZ 7000 SN 10W40     FXTANK TOT   SG"/>
    <n v="19850"/>
    <s v="KG"/>
    <n v="27546.32"/>
    <s v="USD"/>
    <n v="1.39"/>
    <s v="ZPF1"/>
    <n v="1"/>
    <n v="19850"/>
    <x v="1"/>
  </r>
  <r>
    <x v="0"/>
    <n v="224181"/>
    <s v="CK320DD_H_SG             PGEN         SG"/>
    <n v="727.5"/>
    <s v="KG"/>
    <n v="3768.08"/>
    <s v="USD"/>
    <n v="5.18"/>
    <s v="ZPF1"/>
    <n v="1"/>
    <n v="727.5"/>
    <x v="1"/>
  </r>
  <r>
    <x v="0"/>
    <n v="224988"/>
    <s v="G7590AA_H_SG             PGEN         SG"/>
    <n v="766.8"/>
    <s v="KG"/>
    <n v="4291.93"/>
    <s v="USD"/>
    <n v="5.6"/>
    <s v="ZPF1"/>
    <n v="1"/>
    <n v="766.8"/>
    <x v="1"/>
  </r>
  <r>
    <x v="0"/>
    <n v="225125"/>
    <s v="FF NIS EN C3 5W30        208L   NIS   SG"/>
    <n v="1"/>
    <s v="ST"/>
    <n v="363.37"/>
    <s v="USD"/>
    <n v="363.37"/>
    <s v="ZPF1"/>
    <n v="177.84"/>
    <n v="177.84"/>
    <x v="0"/>
  </r>
  <r>
    <x v="0"/>
    <n v="225267"/>
    <s v="FF GWM EV DHTF2          208L   GWM   SG"/>
    <n v="1"/>
    <s v="ST"/>
    <n v="419.98"/>
    <s v="USD"/>
    <n v="419.98"/>
    <s v="ZPF1"/>
    <n v="174.78"/>
    <n v="174.78"/>
    <x v="0"/>
  </r>
  <r>
    <x v="0"/>
    <n v="225492"/>
    <s v="CONT 2D_4H_MA_RIN_H_SG   PGEN         SG"/>
    <n v="16377.419"/>
    <s v="KG"/>
    <n v="21016.2"/>
    <s v="USD"/>
    <n v="1.28"/>
    <s v="ZPF1"/>
    <n v="1"/>
    <n v="16377.419"/>
    <x v="1"/>
  </r>
  <r>
    <x v="0"/>
    <n v="225529"/>
    <s v="MOTO 4 GOLD 15W50        12B1L  ELF   SG"/>
    <n v="1"/>
    <s v="ST"/>
    <n v="24.01"/>
    <s v="USD"/>
    <n v="24.01"/>
    <s v="ZPF1"/>
    <n v="10.45"/>
    <n v="10.45"/>
    <x v="0"/>
  </r>
  <r>
    <x v="0"/>
    <n v="225817"/>
    <s v="MOTO 4 ROAD 15W50        12B1L  ELF   SG"/>
    <n v="1"/>
    <s v="ST"/>
    <n v="24.13"/>
    <s v="USD"/>
    <n v="24.13"/>
    <s v="ZPF1"/>
    <n v="10.44"/>
    <n v="10.44"/>
    <x v="0"/>
  </r>
  <r>
    <x v="0"/>
    <n v="225911"/>
    <s v="QUARTZ EV-DHTF2          12B08L TOT   SG"/>
    <n v="1"/>
    <s v="ST"/>
    <n v="26.09"/>
    <s v="USD"/>
    <n v="26.09"/>
    <s v="ZPF1"/>
    <n v="8.07"/>
    <n v="8.07"/>
    <x v="0"/>
  </r>
  <r>
    <x v="0"/>
    <n v="226004"/>
    <s v="QUARTZ INEO X.DYN. 0W20  3B5L   TOT C1"/>
    <n v="1"/>
    <s v="ST"/>
    <n v="54.43"/>
    <s v="USD"/>
    <n v="54.43"/>
    <s v="ZPF1"/>
    <n v="12.754"/>
    <n v="12.754"/>
    <x v="0"/>
  </r>
  <r>
    <x v="0"/>
    <n v="226053"/>
    <s v="TALUSIA HR 140           FXTANK MAR   SG"/>
    <n v="0.495"/>
    <s v="KG"/>
    <n v="1.26"/>
    <s v="USD"/>
    <n v="2.5499999999999998"/>
    <s v="ZPF1"/>
    <n v="1"/>
    <n v="0.495"/>
    <x v="1"/>
  </r>
  <r>
    <x v="0"/>
    <n v="226144"/>
    <s v="EVOL. 700 FTX SP 5W30    3B4L   ELF   SG"/>
    <n v="5"/>
    <s v="ST"/>
    <n v="97.45"/>
    <s v="USD"/>
    <n v="19.489999999999998"/>
    <s v="ZPF1"/>
    <n v="10.29"/>
    <n v="51.449999999999996"/>
    <x v="0"/>
  </r>
  <r>
    <x v="0"/>
    <n v="226198"/>
    <s v="103PCBC_H_SG             PGEN         SG"/>
    <n v="57871.199999999997"/>
    <s v="KG"/>
    <n v="75781.06"/>
    <s v="USD"/>
    <n v="1.31"/>
    <s v="ZPF1"/>
    <n v="1"/>
    <n v="57871.199999999997"/>
    <x v="1"/>
  </r>
  <r>
    <x v="0"/>
    <n v="226204"/>
    <s v="HV068CC_H_SG             PGEN         SG"/>
    <n v="1022"/>
    <s v="KG"/>
    <n v="1604.18"/>
    <s v="USD"/>
    <n v="1.57"/>
    <s v="ZPF1"/>
    <n v="1"/>
    <n v="1022"/>
    <x v="1"/>
  </r>
  <r>
    <x v="0"/>
    <n v="226426"/>
    <s v="UT000XX_H_SG             PGEN         SG"/>
    <n v="846.5"/>
    <s v="KG"/>
    <n v="1501.48"/>
    <s v="USD"/>
    <n v="1.77"/>
    <s v="ZPF1"/>
    <n v="1"/>
    <n v="846.5"/>
    <x v="1"/>
  </r>
  <r>
    <x v="0"/>
    <n v="226438"/>
    <s v="QUARTZ 9000FUT.XT 5W20   20LJ   TOT   SG"/>
    <n v="1"/>
    <s v="ST"/>
    <n v="27.89"/>
    <s v="USD"/>
    <n v="27.89"/>
    <s v="ZPF1"/>
    <n v="16.98"/>
    <n v="16.98"/>
    <x v="0"/>
  </r>
  <r>
    <x v="0"/>
    <n v="226603"/>
    <s v="MOTOR OIL FS 5W30 C4 DPF 208L   NIS  1SG"/>
    <n v="1"/>
    <s v="ST"/>
    <n v="462.58"/>
    <s v="USD"/>
    <n v="462.58"/>
    <s v="ZPF1"/>
    <n v="177.01"/>
    <n v="177.01"/>
    <x v="0"/>
  </r>
  <r>
    <x v="0"/>
    <n v="227234"/>
    <s v="YYT0CP_H_SG              PGEN         SG"/>
    <n v="20145.599999999999"/>
    <s v="KG"/>
    <n v="25061.13"/>
    <s v="USD"/>
    <n v="1.24"/>
    <s v="ZPF1"/>
    <n v="1"/>
    <n v="20145.599999999999"/>
    <x v="1"/>
  </r>
  <r>
    <x v="0"/>
    <n v="227260"/>
    <s v="YYT0DV_H_SG              PGEN         SG"/>
    <n v="13"/>
    <s v="KG"/>
    <n v="15.42"/>
    <s v="USD"/>
    <n v="1.19"/>
    <s v="ZPF1"/>
    <n v="1"/>
    <n v="13"/>
    <x v="1"/>
  </r>
  <r>
    <x v="0"/>
    <n v="227501"/>
    <s v="TRAX. DUAL 9 FE 75W90    20LJ   TOT   SG"/>
    <n v="1"/>
    <s v="ST"/>
    <n v="105.37"/>
    <s v="USD"/>
    <n v="105.37"/>
    <s v="ZPF1"/>
    <n v="17.37"/>
    <n v="17.37"/>
    <x v="0"/>
  </r>
  <r>
    <x v="0"/>
    <n v="227820"/>
    <s v="QUARTZ 5000FUT.GF6 10W30 5B3L   TOT   SG"/>
    <n v="18"/>
    <s v="ST"/>
    <n v="457.8"/>
    <s v="USD"/>
    <n v="25.43"/>
    <s v="ZPF1"/>
    <n v="13"/>
    <n v="234"/>
    <x v="0"/>
  </r>
  <r>
    <x v="0"/>
    <n v="228140"/>
    <s v="CK460VV_H_SG             PGEN         SG"/>
    <n v="0.48"/>
    <s v="KG"/>
    <n v="0.81"/>
    <s v="USD"/>
    <n v="1.69"/>
    <s v="ZPF1"/>
    <n v="1"/>
    <n v="0.48"/>
    <x v="1"/>
  </r>
  <r>
    <x v="0"/>
    <n v="228183"/>
    <s v="CK220AB_H_SG             PGEN         SG"/>
    <n v="1051.0999999999999"/>
    <s v="KG"/>
    <n v="1876.43"/>
    <s v="USD"/>
    <n v="1.79"/>
    <s v="ZPF1"/>
    <n v="1"/>
    <n v="1051.0999999999999"/>
    <x v="1"/>
  </r>
  <r>
    <x v="0"/>
    <n v="228266"/>
    <s v="CK680QQ_H_SG             PGEN         SG"/>
    <n v="547.56799999999998"/>
    <s v="KG"/>
    <n v="920.8"/>
    <s v="USD"/>
    <n v="1.68"/>
    <s v="ZPF1"/>
    <n v="1"/>
    <n v="547.56799999999998"/>
    <x v="1"/>
  </r>
  <r>
    <x v="0"/>
    <n v="228302"/>
    <s v="400GMQQ_H_SG             PGEN         SG"/>
    <n v="775.5"/>
    <s v="KG"/>
    <n v="1304.24"/>
    <s v="USD"/>
    <n v="1.68"/>
    <s v="ZPF1"/>
    <n v="1"/>
    <n v="775.5"/>
    <x v="1"/>
  </r>
  <r>
    <x v="0"/>
    <n v="228315"/>
    <s v="CONT 4I_H_SG (D122929)   PGEN         SG"/>
    <n v="2667.5709999999999"/>
    <s v="KG"/>
    <n v="6356.84"/>
    <s v="USD"/>
    <n v="2.38"/>
    <s v="ZPF1"/>
    <n v="1"/>
    <n v="2667.5709999999999"/>
    <x v="1"/>
  </r>
  <r>
    <x v="0"/>
    <n v="228316"/>
    <s v="CONT 4I_H_SG (C124848)   PGEN         SG"/>
    <n v="1336.5329999999999"/>
    <s v="KG"/>
    <n v="3456.89"/>
    <s v="USD"/>
    <n v="2.59"/>
    <s v="ZPF1"/>
    <n v="1"/>
    <n v="1336.5329999999999"/>
    <x v="1"/>
  </r>
  <r>
    <x v="0"/>
    <n v="229314"/>
    <s v="104HDAC_H_SG             PGEN         SG"/>
    <n v="472.5"/>
    <s v="KG"/>
    <n v="973.35"/>
    <s v="USD"/>
    <n v="2.06"/>
    <s v="ZPF1"/>
    <n v="1"/>
    <n v="472.5"/>
    <x v="1"/>
  </r>
  <r>
    <x v="0"/>
    <n v="229365"/>
    <s v="530PCDC_H_SG             PGEN         SG"/>
    <n v="32.200000000000003"/>
    <s v="KG"/>
    <n v="56.04"/>
    <s v="USD"/>
    <n v="1.74"/>
    <s v="ZPF1"/>
    <n v="1"/>
    <n v="32.200000000000003"/>
    <x v="1"/>
  </r>
  <r>
    <x v="0"/>
    <n v="229376"/>
    <s v="QUARTZ 5000FUT.GF6 10W30 FXTANK TOT   SG"/>
    <n v="19460"/>
    <s v="KG"/>
    <n v="26288.93"/>
    <s v="USD"/>
    <n v="1.35"/>
    <s v="ZPF1"/>
    <n v="1"/>
    <n v="19460"/>
    <x v="1"/>
  </r>
  <r>
    <x v="0"/>
    <n v="229401"/>
    <s v="DA046DD_H_SG             PGEN         SG"/>
    <n v="12135.24"/>
    <s v="KG"/>
    <n v="43473.93"/>
    <s v="USD"/>
    <n v="3.58"/>
    <s v="ZPF1"/>
    <n v="1"/>
    <n v="12135.24"/>
    <x v="1"/>
  </r>
  <r>
    <x v="0"/>
    <n v="229457"/>
    <s v="QUARTZ 9000FUT.GF6 0W20  ISTK   TOT   SG"/>
    <n v="19510"/>
    <s v="KG"/>
    <n v="31536.76"/>
    <s v="USD"/>
    <n v="1.62"/>
    <s v="ZPF1"/>
    <n v="1"/>
    <n v="19510"/>
    <x v="1"/>
  </r>
  <r>
    <x v="0"/>
    <n v="229753"/>
    <s v="5040SEE_H_SG             PGEN         SG"/>
    <n v="242951.2"/>
    <s v="KG"/>
    <n v="468178.19"/>
    <s v="USD"/>
    <n v="1.93"/>
    <s v="ZPF1"/>
    <n v="1"/>
    <n v="242951.2"/>
    <x v="1"/>
  </r>
  <r>
    <x v="0"/>
    <n v="229865"/>
    <s v="QUARTZ INEO C3 5W30      208L   TOT  1SG"/>
    <n v="60"/>
    <s v="ST"/>
    <n v="21759.68"/>
    <s v="USD"/>
    <n v="362.66"/>
    <s v="ZPF1"/>
    <n v="176.32"/>
    <n v="10579.199999999999"/>
    <x v="0"/>
  </r>
  <r>
    <x v="0"/>
    <n v="229969"/>
    <s v="CONT DTR_H_SG (B025959)  PGEN         SG"/>
    <n v="427.2"/>
    <s v="KG"/>
    <n v="643.08000000000004"/>
    <s v="USD"/>
    <n v="1.51"/>
    <s v="ZPF1"/>
    <n v="1"/>
    <n v="427.2"/>
    <x v="1"/>
  </r>
  <r>
    <x v="0"/>
    <n v="230000"/>
    <s v="CONT DTB_H_SG (B025959)  PGEN         SG"/>
    <n v="295.89999999999998"/>
    <s v="KG"/>
    <n v="620.25"/>
    <s v="USD"/>
    <n v="2.1"/>
    <s v="ZPF1"/>
    <n v="1"/>
    <n v="295.89999999999998"/>
    <x v="1"/>
  </r>
  <r>
    <x v="0"/>
    <n v="230001"/>
    <s v="CONT DTB_H_SG (D119090)  PGEN         SG"/>
    <n v="1686.34"/>
    <s v="KG"/>
    <n v="4399.3500000000004"/>
    <s v="USD"/>
    <n v="2.61"/>
    <s v="ZPF1"/>
    <n v="1"/>
    <n v="1686.34"/>
    <x v="1"/>
  </r>
  <r>
    <x v="0"/>
    <n v="230687"/>
    <s v="M_3040_NSM3_B            PGEN         SG"/>
    <n v="95.74"/>
    <s v="KG"/>
    <n v="105.27"/>
    <s v="USD"/>
    <n v="1.1000000000000001"/>
    <s v="ZPF1"/>
    <n v="1"/>
    <n v="95.74"/>
    <x v="1"/>
  </r>
  <r>
    <x v="0"/>
    <n v="230987"/>
    <s v="YYT0EP_H_SG              PGEN         SG"/>
    <n v="809.6"/>
    <s v="KG"/>
    <n v="997"/>
    <s v="USD"/>
    <n v="1.23"/>
    <s v="ZPF1"/>
    <n v="1"/>
    <n v="809.6"/>
    <x v="1"/>
  </r>
  <r>
    <x v="0"/>
    <n v="231235"/>
    <s v="030PCAD_H_SG             PGEN         SG"/>
    <n v="19399.5"/>
    <s v="KG"/>
    <n v="52269.03"/>
    <s v="USD"/>
    <n v="2.69"/>
    <s v="ZPF1"/>
    <n v="1"/>
    <n v="19399.5"/>
    <x v="1"/>
  </r>
  <r>
    <x v="0"/>
    <n v="231236"/>
    <s v="ORIGINAL OIL SUPDPF 0W30 FXTANK MAZ   SG"/>
    <n v="19170"/>
    <s v="KG"/>
    <n v="52436.11"/>
    <s v="USD"/>
    <n v="2.74"/>
    <s v="ZPF1"/>
    <n v="1"/>
    <n v="19170"/>
    <x v="1"/>
  </r>
  <r>
    <x v="0"/>
    <n v="231527"/>
    <s v="DACNIS 68                208L   TOT  1SG"/>
    <n v="8"/>
    <s v="ST"/>
    <n v="1851.97"/>
    <s v="USD"/>
    <n v="231.5"/>
    <s v="ZPF1"/>
    <n v="181.58"/>
    <n v="1452.64"/>
    <x v="0"/>
  </r>
  <r>
    <x v="0"/>
    <n v="231591"/>
    <s v="540PCAR_H_SG             PGEN         SG"/>
    <n v="278.7"/>
    <s v="KG"/>
    <n v="593.71"/>
    <s v="USD"/>
    <n v="2.13"/>
    <s v="ZPF1"/>
    <n v="1"/>
    <n v="278.7"/>
    <x v="1"/>
  </r>
  <r>
    <x v="0"/>
    <n v="231800"/>
    <s v="CONT LOAD_BANOL_H_SG     PGEN         SG"/>
    <n v="449.74"/>
    <s v="KG"/>
    <n v="509.52"/>
    <s v="USD"/>
    <n v="1.1299999999999999"/>
    <s v="ZPF1"/>
    <n v="1"/>
    <n v="449.74"/>
    <x v="1"/>
  </r>
  <r>
    <x v="0"/>
    <n v="231801"/>
    <s v="CONT RIN_LIS_H_SG        PGEN         SG"/>
    <n v="964.2"/>
    <s v="KG"/>
    <n v="941.85"/>
    <s v="USD"/>
    <n v="0.98"/>
    <s v="ZPF1"/>
    <n v="1"/>
    <n v="964.2"/>
    <x v="1"/>
  </r>
  <r>
    <x v="0"/>
    <n v="231802"/>
    <s v="CONT RIN_BANOL_H_SG      PGEN         SG"/>
    <n v="950.8"/>
    <s v="KG"/>
    <n v="918.39"/>
    <s v="USD"/>
    <n v="0.97"/>
    <s v="ZPF1"/>
    <n v="1"/>
    <n v="950.8"/>
    <x v="1"/>
  </r>
  <r>
    <x v="0"/>
    <n v="231984"/>
    <s v="TALUSIA HD 40            FXTANK MAR   SG"/>
    <n v="2.3279999999999998"/>
    <s v="KG"/>
    <n v="4.58"/>
    <s v="USD"/>
    <n v="1.97"/>
    <s v="ZPF1"/>
    <n v="1"/>
    <n v="2.3279999999999998"/>
    <x v="1"/>
  </r>
  <r>
    <x v="0"/>
    <n v="232134"/>
    <s v="QUARTZ 8000FUT.GF6 0W20  3B4L   TOT   SG"/>
    <n v="1"/>
    <s v="ST"/>
    <n v="20.77"/>
    <s v="USD"/>
    <n v="20.77"/>
    <s v="ZPF1"/>
    <n v="10.15"/>
    <n v="10.15"/>
    <x v="0"/>
  </r>
  <r>
    <x v="0"/>
    <n v="232178"/>
    <s v="QUARTZ 8000 5W40         3B4L   TOT  1SG"/>
    <n v="7"/>
    <s v="ST"/>
    <n v="185.43"/>
    <s v="USD"/>
    <n v="26.49"/>
    <s v="ZPF1"/>
    <n v="10.24"/>
    <n v="71.680000000000007"/>
    <x v="0"/>
  </r>
  <r>
    <x v="0"/>
    <n v="232194"/>
    <s v="RUBIA WORKS 4000 15W40   1000L  TOT R SG"/>
    <n v="8"/>
    <s v="ST"/>
    <n v="10760.78"/>
    <s v="USD"/>
    <n v="1345.1"/>
    <s v="ZPF1"/>
    <n v="874.4"/>
    <n v="6995.2"/>
    <x v="0"/>
  </r>
  <r>
    <x v="0"/>
    <n v="232230"/>
    <s v="RUBIA TIR 7400 15W40     1000L  TOT R SG"/>
    <n v="5"/>
    <s v="ST"/>
    <n v="5987.64"/>
    <s v="USD"/>
    <n v="1197.53"/>
    <s v="ZPF1"/>
    <n v="876.1"/>
    <n v="4380.5"/>
    <x v="0"/>
  </r>
  <r>
    <x v="0"/>
    <n v="232480"/>
    <s v="QUARTZ INEO FIRST 0W30   3B5L   TOT   SG"/>
    <n v="20"/>
    <s v="ST"/>
    <n v="779.85"/>
    <s v="USD"/>
    <n v="38.99"/>
    <s v="ZPF1"/>
    <n v="12.65"/>
    <n v="253"/>
    <x v="0"/>
  </r>
  <r>
    <x v="0"/>
    <n v="233005"/>
    <s v="PA220AA_H_SG             PGEN         SG"/>
    <n v="886"/>
    <s v="KG"/>
    <n v="1304"/>
    <s v="USD"/>
    <n v="1.47"/>
    <s v="ZPF1"/>
    <n v="1"/>
    <n v="886"/>
    <x v="1"/>
  </r>
  <r>
    <x v="0"/>
    <n v="233085"/>
    <s v="530PCDJ_H_SG             PGEN         SG"/>
    <n v="18481.2"/>
    <s v="KG"/>
    <n v="39090.019999999997"/>
    <s v="USD"/>
    <n v="2.12"/>
    <s v="ZPF1"/>
    <n v="1"/>
    <n v="18481.2"/>
    <x v="1"/>
  </r>
  <r>
    <x v="0"/>
    <n v="233144"/>
    <s v="L_3475                   PGEN         SG"/>
    <n v="19126"/>
    <s v="KG"/>
    <n v="19937.7"/>
    <s v="USD"/>
    <n v="1.04"/>
    <s v="ZPF1"/>
    <n v="1"/>
    <n v="19126"/>
    <x v="1"/>
  </r>
  <r>
    <x v="0"/>
    <n v="309495"/>
    <s v="ATLANTA MARINE D 3005    BULK   MAR   SG"/>
    <n v="33575.031000000003"/>
    <s v="KG"/>
    <n v="44142.78"/>
    <s v="USD"/>
    <n v="1.31"/>
    <s v="ZPF1"/>
    <n v="1"/>
    <n v="33575.031000000003"/>
    <x v="1"/>
  </r>
  <r>
    <x v="0"/>
    <n v="309502"/>
    <s v="DISOLA M 4015            BULK   MAR   SG"/>
    <n v="2.5099999999999998"/>
    <s v="KG"/>
    <n v="3.9"/>
    <s v="USD"/>
    <n v="1.55"/>
    <s v="ZPF1"/>
    <n v="1"/>
    <n v="2.5099999999999998"/>
    <x v="1"/>
  </r>
  <r>
    <x v="0"/>
    <n v="310181"/>
    <s v="AURELIA TI 3030          BULK   MAR   SG"/>
    <n v="0.251"/>
    <s v="KG"/>
    <n v="0.47"/>
    <s v="USD"/>
    <n v="1.87"/>
    <s v="ZPF1"/>
    <n v="1"/>
    <n v="0.251"/>
    <x v="1"/>
  </r>
  <r>
    <x v="0"/>
    <n v="310183"/>
    <s v="AURELIA TI 4040          BULK   MAR   SG"/>
    <n v="0.82"/>
    <s v="KG"/>
    <n v="1.69"/>
    <s v="USD"/>
    <n v="2.06"/>
    <s v="ZPF1"/>
    <n v="1"/>
    <n v="0.82"/>
    <x v="1"/>
  </r>
  <r>
    <x v="0"/>
    <n v="314007"/>
    <s v="TALUSIA LS 40            BULK   MAR  1SG"/>
    <n v="66787.263000000006"/>
    <s v="KG"/>
    <n v="118020.15"/>
    <s v="USD"/>
    <n v="1.77"/>
    <s v="ZPF1"/>
    <n v="1"/>
    <n v="66787.263000000006"/>
    <x v="1"/>
  </r>
  <r>
    <x v="0"/>
    <n v="314102"/>
    <s v="AURELIA TI 4020          BULK   MAR  1SG"/>
    <n v="0.66700000000000004"/>
    <s v="KG"/>
    <n v="1.0900000000000001"/>
    <s v="USD"/>
    <n v="1.63"/>
    <s v="ZPF1"/>
    <n v="1"/>
    <n v="0.66700000000000004"/>
    <x v="1"/>
  </r>
  <r>
    <x v="0"/>
    <n v="314280"/>
    <s v="TALUSIA HR 70            BULK   MAR  1SG"/>
    <n v="69943.460000000006"/>
    <s v="KG"/>
    <n v="130084.29"/>
    <s v="USD"/>
    <n v="1.86"/>
    <s v="ZPF1"/>
    <n v="1"/>
    <n v="69943.460000000006"/>
    <x v="1"/>
  </r>
  <r>
    <x v="0"/>
    <n v="314282"/>
    <s v="TALUSIA UNIVERSAL 100    BULK   MAR  1SG"/>
    <n v="70611.324999999997"/>
    <s v="KG"/>
    <n v="149645.49"/>
    <s v="USD"/>
    <n v="2.12"/>
    <s v="ZPF1"/>
    <n v="1"/>
    <n v="70611.324999999997"/>
    <x v="1"/>
  </r>
  <r>
    <x v="0"/>
    <n v="314291"/>
    <s v="TALUSIA UNIVERSAL        BULK   MAR  1SG"/>
    <n v="36853.902000000002"/>
    <s v="KG"/>
    <n v="69920.42"/>
    <s v="USD"/>
    <n v="1.9"/>
    <s v="ZPF1"/>
    <n v="1"/>
    <n v="36853.902000000002"/>
    <x v="1"/>
  </r>
  <r>
    <x v="0"/>
    <n v="314483"/>
    <s v="TALUSIA HR 140           BULK   MAR  1SG"/>
    <n v="4.0030000000000001"/>
    <s v="KG"/>
    <n v="10.39"/>
    <s v="USD"/>
    <n v="2.6"/>
    <s v="ZPF1"/>
    <n v="1"/>
    <n v="4.0030000000000001"/>
    <x v="1"/>
  </r>
  <r>
    <x v="0"/>
    <n v="314857"/>
    <s v="TALUSIA HD 40            BULK   MAR   SG"/>
    <n v="3.4710000000000001"/>
    <s v="KG"/>
    <n v="6.81"/>
    <s v="USD"/>
    <n v="1.96"/>
    <s v="ZPF1"/>
    <n v="1"/>
    <n v="3.4710000000000001"/>
    <x v="1"/>
  </r>
  <r>
    <x v="1"/>
    <n v="103790"/>
    <s v="EPONA Z 150              205L   MAR   SG"/>
    <n v="169"/>
    <s v="ST"/>
    <n v="45315.44"/>
    <s v="USD"/>
    <n v="268.14"/>
    <s v="ZPF1"/>
    <n v="181.43"/>
    <n v="30661.670000000002"/>
    <x v="0"/>
  </r>
  <r>
    <x v="1"/>
    <n v="103900"/>
    <s v="EPONA Z 320              205L   MAR   SG"/>
    <n v="34"/>
    <s v="ST"/>
    <n v="9889.23"/>
    <s v="USD"/>
    <n v="290.86"/>
    <s v="ZPF1"/>
    <n v="182.45"/>
    <n v="6203.2999999999993"/>
    <x v="0"/>
  </r>
  <r>
    <x v="1"/>
    <n v="145125"/>
    <s v="VISGA 22                 205L   MAR   SG"/>
    <n v="26"/>
    <s v="ST"/>
    <n v="7684.91"/>
    <s v="USD"/>
    <n v="295.57"/>
    <s v="ZPF1"/>
    <n v="173.02"/>
    <n v="4498.5200000000004"/>
    <x v="0"/>
  </r>
  <r>
    <x v="1"/>
    <n v="145135"/>
    <s v="VISGA 46                 205L   MAR   SG"/>
    <n v="304"/>
    <s v="ST"/>
    <n v="94129.66"/>
    <s v="USD"/>
    <n v="309.64"/>
    <s v="ZPF1"/>
    <n v="176.09"/>
    <n v="53531.360000000001"/>
    <x v="0"/>
  </r>
  <r>
    <x v="1"/>
    <n v="145159"/>
    <s v="VISGA 22                 20L    MAR   SG"/>
    <n v="181"/>
    <s v="ST"/>
    <n v="6042.74"/>
    <s v="USD"/>
    <n v="33.39"/>
    <s v="ZPF1"/>
    <n v="16.88"/>
    <n v="3055.2799999999997"/>
    <x v="0"/>
  </r>
  <r>
    <x v="1"/>
    <n v="145182"/>
    <s v="EPONA Z 68               20L    MAR   SG"/>
    <n v="134"/>
    <s v="ST"/>
    <n v="4244.7"/>
    <s v="USD"/>
    <n v="31.68"/>
    <s v="ZPF1"/>
    <n v="17.46"/>
    <n v="2339.6400000000003"/>
    <x v="0"/>
  </r>
  <r>
    <x v="1"/>
    <n v="145214"/>
    <s v="VISGA 68                 205L   MAR   SG"/>
    <n v="258"/>
    <s v="ST"/>
    <n v="90764.25"/>
    <s v="USD"/>
    <n v="351.8"/>
    <s v="ZPF1"/>
    <n v="177.53"/>
    <n v="45802.74"/>
    <x v="0"/>
  </r>
  <r>
    <x v="1"/>
    <n v="145374"/>
    <s v="EPONA Z 220              205L   MAR   SG"/>
    <n v="158"/>
    <s v="ST"/>
    <n v="44002.38"/>
    <s v="USD"/>
    <n v="278.5"/>
    <s v="ZPF1"/>
    <n v="181.22"/>
    <n v="28632.76"/>
    <x v="0"/>
  </r>
  <r>
    <x v="1"/>
    <n v="145375"/>
    <s v="VISGA 32                 205L   MAR   SG"/>
    <n v="197"/>
    <s v="ST"/>
    <n v="57301.120000000003"/>
    <s v="USD"/>
    <n v="290.87"/>
    <s v="ZPF1"/>
    <n v="174.86"/>
    <n v="34447.420000000006"/>
    <x v="0"/>
  </r>
  <r>
    <x v="1"/>
    <n v="145398"/>
    <s v="EPONA Z 100              205L   MAR   SG"/>
    <n v="47"/>
    <s v="ST"/>
    <n v="13615.25"/>
    <s v="USD"/>
    <n v="289.69"/>
    <s v="ZPF1"/>
    <n v="178.15"/>
    <n v="8373.0500000000011"/>
    <x v="0"/>
  </r>
  <r>
    <x v="1"/>
    <n v="145679"/>
    <s v="EPONA Z 460              205L   MAR   SG"/>
    <n v="34"/>
    <s v="ST"/>
    <n v="11221.8"/>
    <s v="USD"/>
    <n v="330.05"/>
    <s v="ZPF1"/>
    <n v="183.48"/>
    <n v="6238.32"/>
    <x v="0"/>
  </r>
  <r>
    <x v="1"/>
    <n v="153346"/>
    <s v="EPONA Z 100              20L    MAR   SG"/>
    <n v="105"/>
    <s v="ST"/>
    <n v="3033.21"/>
    <s v="USD"/>
    <n v="28.89"/>
    <s v="ZPF1"/>
    <n v="17.38"/>
    <n v="1824.8999999999999"/>
    <x v="0"/>
  </r>
  <r>
    <x v="1"/>
    <n v="159066"/>
    <s v="EPONA Z 68               205L   MAR   SG"/>
    <n v="18"/>
    <s v="ST"/>
    <n v="5270.88"/>
    <s v="USD"/>
    <n v="292.83"/>
    <s v="ZPF1"/>
    <n v="178.97"/>
    <n v="3221.46"/>
    <x v="0"/>
  </r>
  <r>
    <x v="1"/>
    <n v="159067"/>
    <s v="DISOLA M 3015            205L   MAR   SG"/>
    <n v="82"/>
    <s v="ST"/>
    <n v="24519.63"/>
    <s v="USD"/>
    <n v="299.02"/>
    <s v="ZPF1"/>
    <n v="181.83"/>
    <n v="14910.060000000001"/>
    <x v="0"/>
  </r>
  <r>
    <x v="1"/>
    <n v="159069"/>
    <s v="DISOLA M 4015            205L   MAR   SG"/>
    <n v="353"/>
    <s v="ST"/>
    <n v="106251.3"/>
    <s v="USD"/>
    <n v="301"/>
    <s v="ZPF1"/>
    <n v="182.86"/>
    <n v="64549.58"/>
    <x v="0"/>
  </r>
  <r>
    <x v="1"/>
    <n v="159733"/>
    <s v="AURELIA TI 4040          205L   MAR   SG"/>
    <n v="298"/>
    <s v="ST"/>
    <n v="115178.45"/>
    <s v="USD"/>
    <n v="386.5"/>
    <s v="ZPF1"/>
    <n v="185.52"/>
    <n v="55284.960000000006"/>
    <x v="0"/>
  </r>
  <r>
    <x v="1"/>
    <n v="160361"/>
    <s v="DISOLA W 15W40           205L   MAR   SG"/>
    <n v="152"/>
    <s v="ST"/>
    <n v="63868.43"/>
    <s v="USD"/>
    <n v="420.19"/>
    <s v="ZPF1"/>
    <n v="176.71"/>
    <n v="26859.920000000002"/>
    <x v="0"/>
  </r>
  <r>
    <x v="1"/>
    <n v="160363"/>
    <s v="VISGA 100                205L   MAR   SG"/>
    <n v="68"/>
    <s v="ST"/>
    <n v="27001.38"/>
    <s v="USD"/>
    <n v="397.08"/>
    <s v="ZPF1"/>
    <n v="179.37"/>
    <n v="12197.16"/>
    <x v="0"/>
  </r>
  <r>
    <x v="1"/>
    <n v="160364"/>
    <s v="VISGA 150                205L   MAR   SG"/>
    <n v="1"/>
    <s v="ST"/>
    <n v="502.57"/>
    <s v="USD"/>
    <n v="502.57"/>
    <s v="ZPF1"/>
    <n v="180.19"/>
    <n v="180.19"/>
    <x v="0"/>
  </r>
  <r>
    <x v="1"/>
    <n v="160367"/>
    <s v="ATLANTA MARINE D 3005    205L   MAR   SG"/>
    <n v="832"/>
    <s v="ST"/>
    <n v="209723.99"/>
    <s v="USD"/>
    <n v="252.07"/>
    <s v="ZPF1"/>
    <n v="180.81"/>
    <n v="150433.92000000001"/>
    <x v="0"/>
  </r>
  <r>
    <x v="1"/>
    <n v="160369"/>
    <s v="AURELIA TI 4030          205L   MAR   SG"/>
    <n v="356"/>
    <s v="ST"/>
    <n v="126253.86"/>
    <s v="USD"/>
    <n v="354.65"/>
    <s v="ZPF1"/>
    <n v="184.91"/>
    <n v="65827.959999999992"/>
    <x v="0"/>
  </r>
  <r>
    <x v="1"/>
    <n v="160991"/>
    <s v="PRESLIA 68               18LP   TOT   SG"/>
    <n v="145"/>
    <s v="ST"/>
    <n v="3526.79"/>
    <s v="USD"/>
    <n v="24.32"/>
    <s v="ZPF1"/>
    <n v="15.912000000000001"/>
    <n v="2307.2400000000002"/>
    <x v="0"/>
  </r>
  <r>
    <x v="1"/>
    <n v="163745"/>
    <s v="DISOLA W 15W40           20L    MAR   SG"/>
    <n v="304"/>
    <s v="ST"/>
    <n v="13574.73"/>
    <s v="USD"/>
    <n v="44.65"/>
    <s v="ZPF1"/>
    <n v="17.239999999999998"/>
    <n v="5240.9599999999991"/>
    <x v="0"/>
  </r>
  <r>
    <x v="1"/>
    <n v="163755"/>
    <s v="EPONA Z 150              20L    MAR   SG"/>
    <n v="214"/>
    <s v="ST"/>
    <n v="6210.95"/>
    <s v="USD"/>
    <n v="29.02"/>
    <s v="ZPF1"/>
    <n v="17.7"/>
    <n v="3787.7999999999997"/>
    <x v="0"/>
  </r>
  <r>
    <x v="1"/>
    <n v="163760"/>
    <s v="EPONA Z 220              20L    MAR   SG"/>
    <n v="191"/>
    <s v="ST"/>
    <n v="5724.59"/>
    <s v="USD"/>
    <n v="29.97"/>
    <s v="ZPF1"/>
    <n v="17.739999999999998"/>
    <n v="3388.3399999999997"/>
    <x v="0"/>
  </r>
  <r>
    <x v="1"/>
    <n v="163764"/>
    <s v="EPONA Z 320              20L    MAR   SG"/>
    <n v="140"/>
    <s v="ST"/>
    <n v="4416.54"/>
    <s v="USD"/>
    <n v="31.55"/>
    <s v="ZPF1"/>
    <n v="17.86"/>
    <n v="2500.4"/>
    <x v="0"/>
  </r>
  <r>
    <x v="1"/>
    <n v="163769"/>
    <s v="EPONA Z 460              20L    MAR   SG"/>
    <n v="55"/>
    <s v="ST"/>
    <n v="1937.54"/>
    <s v="USD"/>
    <n v="35.229999999999997"/>
    <s v="ZPF1"/>
    <n v="17.899999999999999"/>
    <n v="984.49999999999989"/>
    <x v="0"/>
  </r>
  <r>
    <x v="1"/>
    <n v="163786"/>
    <s v="VISGA 100                20L    MAR   SG"/>
    <n v="262"/>
    <s v="ST"/>
    <n v="11314.84"/>
    <s v="USD"/>
    <n v="43.19"/>
    <s v="ZPF1"/>
    <n v="17.3"/>
    <n v="4532.6000000000004"/>
    <x v="0"/>
  </r>
  <r>
    <x v="1"/>
    <n v="163792"/>
    <s v="VISGA 150                20LJ   MAR   SG"/>
    <n v="161"/>
    <s v="ST"/>
    <n v="8132.96"/>
    <s v="USD"/>
    <n v="50.52"/>
    <s v="ZPF1"/>
    <n v="17.64"/>
    <n v="2840.04"/>
    <x v="0"/>
  </r>
  <r>
    <x v="1"/>
    <n v="163802"/>
    <s v="VISGA 32                 20L    MAR   SG"/>
    <n v="304"/>
    <s v="ST"/>
    <n v="9785.44"/>
    <s v="USD"/>
    <n v="32.19"/>
    <s v="ZPF1"/>
    <n v="17.16"/>
    <n v="5216.6400000000003"/>
    <x v="0"/>
  </r>
  <r>
    <x v="1"/>
    <n v="163807"/>
    <s v="VISGA 46                 20L    MAR   SG"/>
    <n v="346"/>
    <s v="ST"/>
    <n v="12844.05"/>
    <s v="USD"/>
    <n v="37.119999999999997"/>
    <s v="ZPF1"/>
    <n v="17.3"/>
    <n v="5985.8"/>
    <x v="0"/>
  </r>
  <r>
    <x v="1"/>
    <n v="163812"/>
    <s v="VISGA 68                 20L    MAR   SG"/>
    <n v="218"/>
    <s v="ST"/>
    <n v="8275.25"/>
    <s v="USD"/>
    <n v="37.96"/>
    <s v="ZPF1"/>
    <n v="17.22"/>
    <n v="3753.9599999999996"/>
    <x v="0"/>
  </r>
  <r>
    <x v="1"/>
    <n v="168846"/>
    <s v="DISOLA MT 40             205L   MAR   SG"/>
    <n v="6"/>
    <s v="ST"/>
    <n v="1937.05"/>
    <s v="USD"/>
    <n v="322.83999999999997"/>
    <s v="ZPF1"/>
    <n v="181.79"/>
    <n v="1090.74"/>
    <x v="0"/>
  </r>
  <r>
    <x v="1"/>
    <n v="172820"/>
    <s v="AURELIA TI 3030          205L   MAR   SG"/>
    <n v="211"/>
    <s v="ST"/>
    <n v="75826.509999999995"/>
    <s v="USD"/>
    <n v="359.37"/>
    <s v="ZPF1"/>
    <n v="183.27"/>
    <n v="38669.97"/>
    <x v="0"/>
  </r>
  <r>
    <x v="1"/>
    <n v="175396"/>
    <s v="CARTER EP 680            20LJ   TOT   SG"/>
    <n v="24"/>
    <s v="ST"/>
    <n v="872.03"/>
    <s v="USD"/>
    <n v="36.33"/>
    <s v="ZPF1"/>
    <n v="18.07"/>
    <n v="433.68"/>
    <x v="0"/>
  </r>
  <r>
    <x v="1"/>
    <n v="194460"/>
    <s v="AZOLLA AF 46             208L   TOT   SG"/>
    <n v="19"/>
    <s v="ST"/>
    <n v="5377.57"/>
    <s v="USD"/>
    <n v="283.02999999999997"/>
    <s v="ZPF1"/>
    <n v="181.38"/>
    <n v="3446.22"/>
    <x v="0"/>
  </r>
  <r>
    <x v="1"/>
    <n v="194495"/>
    <s v="PRESLIA 100              208L   TOT   SG"/>
    <n v="10"/>
    <s v="ST"/>
    <n v="2786.37"/>
    <s v="USD"/>
    <n v="278.64"/>
    <s v="ZPF1"/>
    <n v="181.58"/>
    <n v="1815.8000000000002"/>
    <x v="0"/>
  </r>
  <r>
    <x v="1"/>
    <n v="194496"/>
    <s v="PRESLIA 32               208L   TOT   SG"/>
    <n v="11"/>
    <s v="ST"/>
    <n v="2512.2399999999998"/>
    <s v="USD"/>
    <n v="228.39"/>
    <s v="ZPF1"/>
    <n v="178.05"/>
    <n v="1958.5500000000002"/>
    <x v="0"/>
  </r>
  <r>
    <x v="1"/>
    <n v="194497"/>
    <s v="PRESLIA 46               208L   TOT   SG"/>
    <n v="105"/>
    <s v="ST"/>
    <n v="24969.15"/>
    <s v="USD"/>
    <n v="237.8"/>
    <s v="ZPF1"/>
    <n v="180.13"/>
    <n v="18913.649999999998"/>
    <x v="0"/>
  </r>
  <r>
    <x v="1"/>
    <n v="194498"/>
    <s v="PRESLIA 68               208L   TOT   SG"/>
    <n v="63"/>
    <s v="ST"/>
    <n v="16022.47"/>
    <s v="USD"/>
    <n v="254.32"/>
    <s v="ZPF1"/>
    <n v="181.38"/>
    <n v="11426.94"/>
    <x v="0"/>
  </r>
  <r>
    <x v="1"/>
    <n v="194587"/>
    <s v="DACNIS 100               208L   TOT   SG"/>
    <n v="40"/>
    <s v="ST"/>
    <n v="9606.2999999999993"/>
    <s v="USD"/>
    <n v="240.16"/>
    <s v="ZPF1"/>
    <n v="183.66"/>
    <n v="7346.4"/>
    <x v="0"/>
  </r>
  <r>
    <x v="1"/>
    <n v="194593"/>
    <s v="DACNIS 150               208L   TOT   SG"/>
    <n v="9"/>
    <s v="ST"/>
    <n v="3052.66"/>
    <s v="USD"/>
    <n v="339.18"/>
    <s v="ZPF1"/>
    <n v="185.54"/>
    <n v="1669.86"/>
    <x v="0"/>
  </r>
  <r>
    <x v="1"/>
    <n v="202278"/>
    <s v="DACNIS 100               20LJ   TOT   SG"/>
    <n v="138"/>
    <s v="ST"/>
    <n v="3917.86"/>
    <s v="USD"/>
    <n v="28.39"/>
    <s v="ZPF1"/>
    <n v="17.64"/>
    <n v="2434.3200000000002"/>
    <x v="0"/>
  </r>
  <r>
    <x v="1"/>
    <n v="203913"/>
    <s v="ATLANTA MARINE D 3005    1000L  MAR   SG"/>
    <n v="350"/>
    <s v="ST"/>
    <n v="394689.31"/>
    <s v="USD"/>
    <n v="1127.68"/>
    <s v="ZPF1"/>
    <n v="885"/>
    <n v="309750"/>
    <x v="0"/>
  </r>
  <r>
    <x v="1"/>
    <n v="203914"/>
    <s v="AURELIA TI 3030          1000L  MAR   SG"/>
    <n v="109"/>
    <s v="ST"/>
    <n v="178597.07"/>
    <s v="USD"/>
    <n v="1638.51"/>
    <s v="ZPF1"/>
    <n v="897"/>
    <n v="97773"/>
    <x v="0"/>
  </r>
  <r>
    <x v="1"/>
    <n v="203915"/>
    <s v="AURELIA TI 3040          1000L  MAR   SG"/>
    <n v="13"/>
    <s v="ST"/>
    <n v="25718.1"/>
    <s v="USD"/>
    <n v="1978.32"/>
    <s v="ZPF1"/>
    <n v="898"/>
    <n v="11674"/>
    <x v="0"/>
  </r>
  <r>
    <x v="1"/>
    <n v="203917"/>
    <s v="AURELIA TI 4030          1000L  MAR   SG"/>
    <n v="101"/>
    <s v="ST"/>
    <n v="164275.12"/>
    <s v="USD"/>
    <n v="1626.49"/>
    <s v="ZPF1"/>
    <n v="902"/>
    <n v="91102"/>
    <x v="0"/>
  </r>
  <r>
    <x v="1"/>
    <n v="203918"/>
    <s v="AURELIA TI 4040          1000L  MAR   SG"/>
    <n v="130"/>
    <s v="ST"/>
    <n v="237536.94"/>
    <s v="USD"/>
    <n v="1827.21"/>
    <s v="ZPF1"/>
    <n v="908"/>
    <n v="118040"/>
    <x v="0"/>
  </r>
  <r>
    <x v="1"/>
    <n v="203920"/>
    <s v="DISOLA M 3015            1000L  MAR   SG"/>
    <n v="21"/>
    <s v="ST"/>
    <n v="29167.34"/>
    <s v="USD"/>
    <n v="1388.92"/>
    <s v="ZPF1"/>
    <n v="891"/>
    <n v="18711"/>
    <x v="0"/>
  </r>
  <r>
    <x v="1"/>
    <n v="203921"/>
    <s v="DISOLA M 4015            1000L  MAR   SG"/>
    <n v="45"/>
    <s v="ST"/>
    <n v="61436.58"/>
    <s v="USD"/>
    <n v="1365.26"/>
    <s v="ZPF1"/>
    <n v="895"/>
    <n v="40275"/>
    <x v="0"/>
  </r>
  <r>
    <x v="1"/>
    <n v="210254"/>
    <s v="SERIOLA 32               208L   TOT   SG"/>
    <n v="18"/>
    <s v="ST"/>
    <n v="3741.85"/>
    <s v="USD"/>
    <n v="207.88"/>
    <s v="ZPF1"/>
    <n v="177.63"/>
    <n v="3197.34"/>
    <x v="0"/>
  </r>
  <r>
    <x v="1"/>
    <n v="217549"/>
    <s v="TALUSIA LS 40            205L   MAR  1SG"/>
    <n v="456"/>
    <s v="ST"/>
    <n v="163142.42000000001"/>
    <s v="USD"/>
    <n v="357.77"/>
    <s v="ZPF1"/>
    <n v="187.16"/>
    <n v="85344.959999999992"/>
    <x v="0"/>
  </r>
  <r>
    <x v="1"/>
    <n v="217561"/>
    <s v="TALUSIA LS 40            1000L  MAR  1SG"/>
    <n v="177"/>
    <s v="ST"/>
    <n v="289493.63"/>
    <s v="USD"/>
    <n v="1635.56"/>
    <s v="ZPF1"/>
    <n v="916"/>
    <n v="162132"/>
    <x v="0"/>
  </r>
  <r>
    <x v="1"/>
    <n v="218796"/>
    <s v="AURELIA TI 4020          205L   MAR  1SG"/>
    <n v="542"/>
    <s v="ST"/>
    <n v="169557.8"/>
    <s v="USD"/>
    <n v="312.83999999999997"/>
    <s v="ZPF1"/>
    <n v="180.13"/>
    <n v="97630.459999999992"/>
    <x v="0"/>
  </r>
  <r>
    <x v="1"/>
    <n v="218797"/>
    <s v="AURELIA TI 4020          1000L  MAR  1SG"/>
    <n v="158"/>
    <s v="ST"/>
    <n v="225298.71"/>
    <s v="USD"/>
    <n v="1425.94"/>
    <s v="ZPF1"/>
    <n v="882"/>
    <n v="139356"/>
    <x v="0"/>
  </r>
  <r>
    <x v="1"/>
    <n v="218813"/>
    <s v="AURELIA TI 3020          205L   MAR   SG"/>
    <n v="154"/>
    <s v="ST"/>
    <n v="49423.25"/>
    <s v="USD"/>
    <n v="320.93"/>
    <s v="ZPF1"/>
    <n v="182.18"/>
    <n v="28055.72"/>
    <x v="0"/>
  </r>
  <r>
    <x v="1"/>
    <n v="218814"/>
    <s v="AURELIA TI 3020          1000L  MAR   SG"/>
    <n v="85"/>
    <s v="ST"/>
    <n v="125344.04"/>
    <s v="USD"/>
    <n v="1474.64"/>
    <s v="ZPF1"/>
    <n v="888.7"/>
    <n v="75539.5"/>
    <x v="0"/>
  </r>
  <r>
    <x v="1"/>
    <n v="220949"/>
    <s v="TALUSIA UNIVERSAL        205L   MAR  1SG"/>
    <n v="509"/>
    <s v="ST"/>
    <n v="190778.55"/>
    <s v="USD"/>
    <n v="374.81"/>
    <s v="ZPF1"/>
    <n v="186.76"/>
    <n v="95060.84"/>
    <x v="0"/>
  </r>
  <r>
    <x v="1"/>
    <n v="220991"/>
    <s v="TALUSIA HR 70            1000L  MAR  1SG"/>
    <n v="173"/>
    <s v="ST"/>
    <n v="292295.09000000003"/>
    <s v="USD"/>
    <n v="1689.57"/>
    <s v="ZPF1"/>
    <n v="930"/>
    <n v="160890"/>
    <x v="0"/>
  </r>
  <r>
    <x v="1"/>
    <n v="220993"/>
    <s v="TALUSIA HR 70            205L   MAR  1SG"/>
    <n v="324"/>
    <s v="ST"/>
    <n v="118565.09"/>
    <s v="USD"/>
    <n v="365.94"/>
    <s v="ZPF1"/>
    <n v="190.03"/>
    <n v="61569.72"/>
    <x v="0"/>
  </r>
  <r>
    <x v="1"/>
    <n v="220998"/>
    <s v="TALUSIA HR 140           1000L  MAR  1SG"/>
    <n v="15"/>
    <s v="ST"/>
    <n v="37110.42"/>
    <s v="USD"/>
    <n v="2474.0300000000002"/>
    <s v="ZPF1"/>
    <n v="962.7"/>
    <n v="14440.5"/>
    <x v="0"/>
  </r>
  <r>
    <x v="1"/>
    <n v="221000"/>
    <s v="TALUSIA UNIVERSAL 100    1000L  MAR  1SG"/>
    <n v="115"/>
    <s v="ST"/>
    <n v="227434.57"/>
    <s v="USD"/>
    <n v="1977.69"/>
    <s v="ZPF1"/>
    <n v="948"/>
    <n v="109020"/>
    <x v="0"/>
  </r>
  <r>
    <x v="1"/>
    <n v="221001"/>
    <s v="TALUSIA UNIVERSAL 100    205L   MAR  1SG"/>
    <n v="163"/>
    <s v="ST"/>
    <n v="69008.399999999994"/>
    <s v="USD"/>
    <n v="423.36"/>
    <s v="ZPF1"/>
    <n v="192.905"/>
    <n v="31443.514999999999"/>
    <x v="0"/>
  </r>
  <r>
    <x v="1"/>
    <n v="221010"/>
    <s v="TALUSIA UNIVERSAL        1000L  MAR  1SG"/>
    <n v="158"/>
    <s v="ST"/>
    <n v="272252.68"/>
    <s v="USD"/>
    <n v="1723.12"/>
    <s v="ZPF1"/>
    <n v="911"/>
    <n v="143938"/>
    <x v="0"/>
  </r>
  <r>
    <x v="1"/>
    <n v="222313"/>
    <s v="DACNIS 150               20LJ   TOT   SG"/>
    <n v="39"/>
    <s v="ST"/>
    <n v="1291.4100000000001"/>
    <s v="USD"/>
    <n v="33.11"/>
    <s v="ZPF1"/>
    <n v="17.739999999999998"/>
    <n v="691.8599999999999"/>
    <x v="0"/>
  </r>
  <r>
    <x v="1"/>
    <n v="224180"/>
    <s v="CARTER SH 220            20LJ   TOT   SG"/>
    <n v="2"/>
    <s v="ST"/>
    <n v="194.05"/>
    <s v="USD"/>
    <n v="97.03"/>
    <s v="ZPF1"/>
    <n v="17.18"/>
    <n v="34.36"/>
    <x v="0"/>
  </r>
  <r>
    <x v="1"/>
    <n v="225226"/>
    <s v="VISGA 15                 20L    MAR  1SG"/>
    <n v="297"/>
    <s v="ST"/>
    <n v="8495.0499999999993"/>
    <s v="USD"/>
    <n v="28.6"/>
    <s v="ZPF1"/>
    <n v="16.71"/>
    <n v="4962.87"/>
    <x v="0"/>
  </r>
  <r>
    <x v="1"/>
    <n v="225248"/>
    <s v="VISGA 15                 205L   MAR   SG"/>
    <n v="193"/>
    <s v="ST"/>
    <n v="50754.59"/>
    <s v="USD"/>
    <n v="262.98"/>
    <s v="ZPF1"/>
    <n v="171.26"/>
    <n v="33053.18"/>
    <x v="0"/>
  </r>
  <r>
    <x v="1"/>
    <n v="226735"/>
    <s v="PRESLIA 32               20LJ   TOT   SG"/>
    <n v="260"/>
    <s v="ST"/>
    <n v="7524.88"/>
    <s v="USD"/>
    <n v="28.94"/>
    <s v="ZPF1"/>
    <n v="17.100000000000001"/>
    <n v="4446"/>
    <x v="0"/>
  </r>
  <r>
    <x v="1"/>
    <n v="228303"/>
    <s v="AURELIA LNG 40           205L   MAR   SG"/>
    <n v="195"/>
    <s v="ST"/>
    <n v="64208.25"/>
    <s v="USD"/>
    <n v="329.27"/>
    <s v="ZPF1"/>
    <n v="181.16"/>
    <n v="35326.199999999997"/>
    <x v="0"/>
  </r>
  <r>
    <x v="1"/>
    <n v="228304"/>
    <s v="AURELIA LNG 40           1000L  MAR   SG"/>
    <n v="9"/>
    <s v="ST"/>
    <n v="15104.77"/>
    <s v="USD"/>
    <n v="1678.31"/>
    <s v="ZPF1"/>
    <n v="883.7"/>
    <n v="7953.3"/>
    <x v="0"/>
  </r>
  <r>
    <x v="1"/>
    <n v="229006"/>
    <s v="AURELIA TI 5040          205L   MAR   SG"/>
    <n v="27"/>
    <s v="ST"/>
    <n v="12651.84"/>
    <s v="USD"/>
    <n v="468.59"/>
    <s v="ZPF1"/>
    <n v="187.53"/>
    <n v="5063.3100000000004"/>
    <x v="0"/>
  </r>
  <r>
    <x v="1"/>
    <n v="229195"/>
    <s v="CARTER SH 150            20LJ   TOT   SG"/>
    <n v="11"/>
    <s v="ST"/>
    <n v="929.77"/>
    <s v="USD"/>
    <n v="84.52"/>
    <s v="ZPF1"/>
    <n v="17.059999999999999"/>
    <n v="187.66"/>
    <x v="0"/>
  </r>
  <r>
    <x v="1"/>
    <n v="229205"/>
    <s v="CARTER SH 460            20LJ   TOT   SG"/>
    <n v="10"/>
    <s v="ST"/>
    <n v="1084.3699999999999"/>
    <s v="USD"/>
    <n v="108.44"/>
    <s v="ZPF1"/>
    <n v="17.21"/>
    <n v="172.10000000000002"/>
    <x v="0"/>
  </r>
  <r>
    <x v="1"/>
    <n v="229754"/>
    <s v="TALUSIA HD 40            1000L  MAR   SG"/>
    <n v="156"/>
    <s v="ST"/>
    <n v="278514.27"/>
    <s v="USD"/>
    <n v="1785.35"/>
    <s v="ZPF1"/>
    <n v="913"/>
    <n v="142428"/>
    <x v="0"/>
  </r>
  <r>
    <x v="1"/>
    <n v="229755"/>
    <s v="TALUSIA HD 40            205L   MAR   SG"/>
    <n v="185"/>
    <s v="ST"/>
    <n v="72457.16"/>
    <s v="USD"/>
    <n v="391.66"/>
    <s v="ZPF1"/>
    <n v="187.17"/>
    <n v="34626.449999999997"/>
    <x v="0"/>
  </r>
  <r>
    <x v="1"/>
    <n v="230123"/>
    <s v="EPONA SA 320             20LJ   MAR   SG"/>
    <n v="26"/>
    <s v="ST"/>
    <n v="2551.9499999999998"/>
    <s v="USD"/>
    <n v="98.15"/>
    <s v="ZPF1"/>
    <n v="17.239999999999998"/>
    <n v="448.23999999999995"/>
    <x v="0"/>
  </r>
  <r>
    <x v="1"/>
    <n v="230125"/>
    <s v="EPONA SA 220             20LJ   MAR   SG"/>
    <n v="469"/>
    <s v="ST"/>
    <n v="40909.879999999997"/>
    <s v="USD"/>
    <n v="87.23"/>
    <s v="ZPF1"/>
    <n v="17.190000000000001"/>
    <n v="8062.1100000000006"/>
    <x v="0"/>
  </r>
  <r>
    <x v="1"/>
    <n v="230304"/>
    <s v="BARELF SM 68             20LJ   MAR   SG"/>
    <n v="154"/>
    <s v="ST"/>
    <n v="11440.53"/>
    <s v="USD"/>
    <n v="74.290000000000006"/>
    <s v="ZPF1"/>
    <n v="16.899999999999999"/>
    <n v="2602.6"/>
    <x v="0"/>
  </r>
  <r>
    <x v="1"/>
    <n v="230305"/>
    <s v="BARELF SM 46             20LJ   MAR   SG"/>
    <n v="46"/>
    <s v="ST"/>
    <n v="3080.79"/>
    <s v="USD"/>
    <n v="66.97"/>
    <s v="ZPF1"/>
    <n v="18.260000000000002"/>
    <n v="839.96"/>
    <x v="0"/>
  </r>
  <r>
    <x v="1"/>
    <n v="231405"/>
    <s v="DACNIS 46                20LJ   TOT   SG"/>
    <n v="116"/>
    <s v="ST"/>
    <n v="2863.74"/>
    <s v="USD"/>
    <n v="24.69"/>
    <s v="ZPF1"/>
    <n v="17.3"/>
    <n v="2006.8000000000002"/>
    <x v="0"/>
  </r>
  <r>
    <x v="1"/>
    <n v="231526"/>
    <s v="DACNIS 68                20LJ   TOT  1SG"/>
    <n v="60"/>
    <s v="ST"/>
    <n v="2607.64"/>
    <s v="USD"/>
    <n v="43.46"/>
    <s v="ZPF1"/>
    <n v="17.37"/>
    <n v="1042.2"/>
    <x v="0"/>
  </r>
  <r>
    <x v="2"/>
    <n v="159626"/>
    <s v="AZOLLA ZS 68             1000L  TOT   SG"/>
    <n v="69"/>
    <s v="ST"/>
    <n v="90568.59"/>
    <s v="USD"/>
    <n v="1312.59"/>
    <s v="ZPF1"/>
    <n v="867"/>
    <n v="59823"/>
    <x v="0"/>
  </r>
  <r>
    <x v="2"/>
    <n v="166153"/>
    <s v="AZOLLA ZS 46             1000L  TOT   SG"/>
    <n v="21"/>
    <s v="ST"/>
    <n v="27554.06"/>
    <s v="USD"/>
    <n v="1312.1"/>
    <s v="ZPF1"/>
    <n v="869.75"/>
    <n v="18264.75"/>
    <x v="0"/>
  </r>
  <r>
    <x v="2"/>
    <n v="174678"/>
    <s v="CARTER EP 150            1000L  TOT   SG"/>
    <n v="26"/>
    <s v="ST"/>
    <n v="42498.64"/>
    <s v="USD"/>
    <n v="1634.56"/>
    <s v="ZPF1"/>
    <n v="889.9"/>
    <n v="23137.399999999998"/>
    <x v="0"/>
  </r>
  <r>
    <x v="2"/>
    <n v="194315"/>
    <s v="EQUIVIS ZS 68            208L   TOT   SG"/>
    <n v="15"/>
    <s v="ST"/>
    <n v="4605.25"/>
    <s v="USD"/>
    <n v="307.02"/>
    <s v="ZPF1"/>
    <n v="181.38"/>
    <n v="2720.7"/>
    <x v="0"/>
  </r>
  <r>
    <x v="2"/>
    <n v="194469"/>
    <s v="CARTER EP 220            208L   TOT   SG"/>
    <n v="45"/>
    <s v="ST"/>
    <n v="18891.13"/>
    <s v="USD"/>
    <n v="419.8"/>
    <s v="ZPF1"/>
    <n v="185.95"/>
    <n v="8367.75"/>
    <x v="0"/>
  </r>
  <r>
    <x v="2"/>
    <n v="194470"/>
    <s v="CARTER EP 320            208L   TOT   SG"/>
    <n v="14"/>
    <s v="ST"/>
    <n v="4669.67"/>
    <s v="USD"/>
    <n v="333.55"/>
    <s v="ZPF1"/>
    <n v="186.99"/>
    <n v="2617.86"/>
    <x v="0"/>
  </r>
  <r>
    <x v="2"/>
    <n v="194472"/>
    <s v="CARTER EP 68             208L   TOT   SG"/>
    <n v="15"/>
    <s v="ST"/>
    <n v="5368.9"/>
    <s v="USD"/>
    <n v="357.93"/>
    <s v="ZPF1"/>
    <n v="181.17"/>
    <n v="2717.5499999999997"/>
    <x v="0"/>
  </r>
  <r>
    <x v="2"/>
    <n v="194481"/>
    <s v="EQUIVIS ZS 32            208L   TOT   SG"/>
    <n v="20"/>
    <s v="ST"/>
    <n v="6274.71"/>
    <s v="USD"/>
    <n v="313.74"/>
    <s v="ZPF1"/>
    <n v="178.26"/>
    <n v="3565.2"/>
    <x v="0"/>
  </r>
  <r>
    <x v="2"/>
    <n v="194482"/>
    <s v="EQUIVIS ZS 46            208L   TOT   SG"/>
    <n v="32"/>
    <s v="ST"/>
    <n v="9349.3799999999992"/>
    <s v="USD"/>
    <n v="292.17"/>
    <s v="ZPF1"/>
    <n v="179.3"/>
    <n v="5737.6"/>
    <x v="0"/>
  </r>
  <r>
    <x v="2"/>
    <n v="194573"/>
    <s v="DYNATRANS DA 85W90       208L   TOT   SG"/>
    <n v="12"/>
    <s v="ST"/>
    <n v="7461.61"/>
    <s v="USD"/>
    <n v="621.79999999999995"/>
    <s v="ZPF1"/>
    <n v="186.37"/>
    <n v="2236.44"/>
    <x v="0"/>
  </r>
  <r>
    <x v="2"/>
    <n v="194693"/>
    <s v="PNEUMA 320               208L   TOT   SG"/>
    <n v="20"/>
    <s v="ST"/>
    <n v="7972.09"/>
    <s v="USD"/>
    <n v="398.6"/>
    <s v="ZPF1"/>
    <n v="187.3"/>
    <n v="3746"/>
    <x v="0"/>
  </r>
  <r>
    <x v="2"/>
    <n v="198911"/>
    <s v="CIRKAN RO 220            1000L  TOT   SG"/>
    <n v="32"/>
    <s v="ST"/>
    <n v="51494.39"/>
    <s v="USD"/>
    <n v="1609.2"/>
    <s v="ZPF1"/>
    <n v="893"/>
    <n v="28576"/>
    <x v="0"/>
  </r>
  <r>
    <x v="2"/>
    <n v="199035"/>
    <s v="EQUIVIS ZS 46            1000L  TOT   SG"/>
    <n v="122"/>
    <s v="ST"/>
    <n v="172210.33"/>
    <s v="USD"/>
    <n v="1411.56"/>
    <s v="ZPF1"/>
    <n v="859"/>
    <n v="104798"/>
    <x v="0"/>
  </r>
  <r>
    <x v="2"/>
    <n v="199146"/>
    <s v="CARTER EP 320            1000L  TOT   SG"/>
    <n v="11"/>
    <s v="ST"/>
    <n v="18791.41"/>
    <s v="USD"/>
    <n v="1708.31"/>
    <s v="ZPF1"/>
    <n v="902"/>
    <n v="9922"/>
    <x v="0"/>
  </r>
  <r>
    <x v="2"/>
    <n v="200738"/>
    <s v="EQUIVIS ZS 32            1000L  TOT   SG"/>
    <n v="13"/>
    <s v="ST"/>
    <n v="19474.18"/>
    <s v="USD"/>
    <n v="1498.01"/>
    <s v="ZPF1"/>
    <n v="852"/>
    <n v="11076"/>
    <x v="0"/>
  </r>
  <r>
    <x v="2"/>
    <n v="201336"/>
    <s v="TRANSTEC 5 80W90         1000L  TOT   SG"/>
    <n v="48"/>
    <s v="ST"/>
    <n v="80404.39"/>
    <s v="USD"/>
    <n v="1675.09"/>
    <s v="ZPF1"/>
    <n v="888.9"/>
    <n v="42667.199999999997"/>
    <x v="0"/>
  </r>
  <r>
    <x v="2"/>
    <n v="201338"/>
    <s v="TRANSTEC 5 80W90         208L   TOT   SG"/>
    <n v="108"/>
    <s v="ST"/>
    <n v="36019.160000000003"/>
    <s v="USD"/>
    <n v="333.51"/>
    <s v="ZPF1"/>
    <n v="185.12"/>
    <n v="19992.96"/>
    <x v="0"/>
  </r>
  <r>
    <x v="2"/>
    <n v="201361"/>
    <s v="TRANSTEC 5 85W140        1000L  TOT   SG"/>
    <n v="28"/>
    <s v="ST"/>
    <n v="49985.09"/>
    <s v="USD"/>
    <n v="1785.18"/>
    <s v="ZPF1"/>
    <n v="892"/>
    <n v="24976"/>
    <x v="0"/>
  </r>
  <r>
    <x v="2"/>
    <n v="204027"/>
    <s v="RUBIA WORKS 1000 15W40   FXTANK TOT   SG"/>
    <n v="99900"/>
    <s v="KG"/>
    <n v="173422.47"/>
    <s v="USD"/>
    <n v="1.74"/>
    <s v="ZPF1"/>
    <n v="1"/>
    <n v="99900"/>
    <x v="1"/>
  </r>
  <r>
    <x v="2"/>
    <n v="204673"/>
    <s v="RUBIA WORKS 1000 15W40   1000L  TOT   SG"/>
    <n v="443"/>
    <s v="ST"/>
    <n v="703129.71"/>
    <s v="USD"/>
    <n v="1587.2"/>
    <s v="ZPF1"/>
    <n v="881"/>
    <n v="390283"/>
    <x v="0"/>
  </r>
  <r>
    <x v="2"/>
    <n v="205531"/>
    <s v="DYNATRANS GEA 680        1000L  TOT   SG"/>
    <n v="15"/>
    <s v="ST"/>
    <n v="81102.02"/>
    <s v="USD"/>
    <n v="5406.8"/>
    <s v="ZPF1"/>
    <n v="855.5"/>
    <n v="12832.5"/>
    <x v="0"/>
  </r>
  <r>
    <x v="2"/>
    <n v="210755"/>
    <s v="PNEUMA 150               208L   TOT   SG"/>
    <n v="56"/>
    <s v="ST"/>
    <n v="18977.2"/>
    <s v="USD"/>
    <n v="338.88"/>
    <s v="ZPF1"/>
    <n v="184.58"/>
    <n v="10336.480000000001"/>
    <x v="0"/>
  </r>
  <r>
    <x v="2"/>
    <n v="220596"/>
    <s v="RUBIA WORKS 4000 15W40   1000L  TOT  3SG"/>
    <n v="37"/>
    <s v="ST"/>
    <n v="60913.89"/>
    <s v="USD"/>
    <n v="1646.32"/>
    <s v="ZPF1"/>
    <n v="875.7"/>
    <n v="32400.9"/>
    <x v="0"/>
  </r>
  <r>
    <x v="2"/>
    <n v="222052"/>
    <s v="MULTIS COMPLEX MHD 220   180K   TOT   AE"/>
    <n v="5"/>
    <s v="ST"/>
    <n v="2979"/>
    <s v="USD"/>
    <n v="595.79999999999995"/>
    <s v="ZPF1"/>
    <n v="180"/>
    <n v="900"/>
    <x v="0"/>
  </r>
  <r>
    <x v="2"/>
    <n v="223499"/>
    <s v="DYNATRANS ACX 10W30      1000L  TOT   SG"/>
    <n v="154"/>
    <s v="ST"/>
    <n v="333148.40999999997"/>
    <s v="USD"/>
    <n v="2163.3000000000002"/>
    <s v="ZPF1"/>
    <n v="872.2"/>
    <n v="134318.80000000002"/>
    <x v="0"/>
  </r>
  <r>
    <x v="2"/>
    <n v="223660"/>
    <s v="EQUIVIS AF 46            1000L  TOT   SG"/>
    <n v="18"/>
    <s v="ST"/>
    <n v="34328.199999999997"/>
    <s v="USD"/>
    <n v="1907.12"/>
    <s v="ZPF1"/>
    <n v="860.3"/>
    <n v="15485.4"/>
    <x v="0"/>
  </r>
  <r>
    <x v="2"/>
    <n v="223770"/>
    <s v="DYNATRANS ACX 10W        1000L  TOT  1SG"/>
    <n v="100"/>
    <s v="ST"/>
    <n v="156056.04"/>
    <s v="USD"/>
    <n v="1560.56"/>
    <s v="ZPF1"/>
    <n v="866.6"/>
    <n v="86660"/>
    <x v="0"/>
  </r>
  <r>
    <x v="2"/>
    <n v="223772"/>
    <s v="DYNATRANS ACX 10W        FXTANK TOT   SG"/>
    <n v="99520"/>
    <s v="KG"/>
    <n v="162957.76999999999"/>
    <s v="USD"/>
    <n v="1.64"/>
    <s v="ZPF1"/>
    <n v="1"/>
    <n v="99520"/>
    <x v="1"/>
  </r>
  <r>
    <x v="2"/>
    <n v="223776"/>
    <s v="DYNATRANS ACX 30         1000L  TOT  1SG"/>
    <n v="25"/>
    <s v="ST"/>
    <n v="40745.699999999997"/>
    <s v="USD"/>
    <n v="1629.83"/>
    <s v="ZPF1"/>
    <n v="884"/>
    <n v="22100"/>
    <x v="0"/>
  </r>
  <r>
    <x v="2"/>
    <n v="223778"/>
    <s v="DYNATRANS ACX 30         FXTANK TOT   SG"/>
    <n v="39970"/>
    <s v="KG"/>
    <n v="66909.67"/>
    <s v="USD"/>
    <n v="1.67"/>
    <s v="ZPF1"/>
    <n v="1"/>
    <n v="39970"/>
    <x v="1"/>
  </r>
  <r>
    <x v="2"/>
    <n v="223782"/>
    <s v="DYNATRANS ACX 50         1000L  TOT  1SG"/>
    <n v="80"/>
    <s v="ST"/>
    <n v="137196.98000000001"/>
    <s v="USD"/>
    <n v="1714.96"/>
    <s v="ZPF1"/>
    <n v="896.2"/>
    <n v="71696"/>
    <x v="0"/>
  </r>
  <r>
    <x v="2"/>
    <n v="223989"/>
    <s v="CARTER SH 680            208L   TOT   SG"/>
    <n v="9"/>
    <s v="ST"/>
    <n v="10783.28"/>
    <s v="USD"/>
    <n v="1198.1400000000001"/>
    <s v="ZPF1"/>
    <n v="180"/>
    <n v="1620"/>
    <x v="0"/>
  </r>
  <r>
    <x v="2"/>
    <n v="224159"/>
    <s v="CARTER SH 220            208L   TOT   SG"/>
    <n v="38"/>
    <s v="ST"/>
    <n v="38451.15"/>
    <s v="USD"/>
    <n v="1011.87"/>
    <s v="ZPF1"/>
    <n v="178.76"/>
    <n v="6792.8799999999992"/>
    <x v="0"/>
  </r>
  <r>
    <x v="2"/>
    <n v="224182"/>
    <s v="CARTER SH 320            208L   TOT   SG"/>
    <n v="20"/>
    <s v="ST"/>
    <n v="20244.240000000002"/>
    <s v="USD"/>
    <n v="1012.21"/>
    <s v="ZPF1"/>
    <n v="179.3"/>
    <n v="3586"/>
    <x v="0"/>
  </r>
  <r>
    <x v="2"/>
    <n v="225403"/>
    <s v="CARTER SH 320            1000L  TOT   SG"/>
    <n v="13"/>
    <s v="ST"/>
    <n v="71484.070000000007"/>
    <s v="USD"/>
    <n v="5498.77"/>
    <s v="ZPF1"/>
    <n v="862"/>
    <n v="11206"/>
    <x v="0"/>
  </r>
  <r>
    <x v="2"/>
    <n v="226234"/>
    <s v="ADBLUE (INCO)            1000L  TOT   SG"/>
    <n v="168"/>
    <s v="ST"/>
    <n v="107019.26"/>
    <s v="USD"/>
    <n v="637.02"/>
    <s v="ZPF1"/>
    <n v="1090"/>
    <n v="183120"/>
    <x v="0"/>
  </r>
  <r>
    <x v="2"/>
    <n v="226427"/>
    <s v="DYNATRANS MPX            1000L  TOT   SG"/>
    <n v="2"/>
    <s v="ST"/>
    <n v="3917.04"/>
    <s v="USD"/>
    <n v="1958.52"/>
    <s v="ZPF1"/>
    <n v="873.1"/>
    <n v="1746.2"/>
    <x v="0"/>
  </r>
  <r>
    <x v="2"/>
    <n v="226428"/>
    <s v="DYNATRANS MPX            208L   TOT   SG"/>
    <n v="4"/>
    <s v="ST"/>
    <n v="1448.09"/>
    <s v="USD"/>
    <n v="362.02"/>
    <s v="ZPF1"/>
    <n v="181.6"/>
    <n v="726.4"/>
    <x v="0"/>
  </r>
  <r>
    <x v="2"/>
    <n v="227155"/>
    <s v="RUBIA WORKS 4000 FE10W30 1000L  TOT   SG"/>
    <n v="9"/>
    <s v="ST"/>
    <n v="17257.150000000001"/>
    <s v="USD"/>
    <n v="1917.46"/>
    <s v="ZPF1"/>
    <n v="869.4"/>
    <n v="7824.5999999999995"/>
    <x v="0"/>
  </r>
  <r>
    <x v="2"/>
    <n v="227502"/>
    <s v="TRAX. DUAL 9 FE 75W90    208L   TOT   SG"/>
    <n v="12"/>
    <s v="ST"/>
    <n v="12960.56"/>
    <s v="USD"/>
    <n v="1080.05"/>
    <s v="ZPF1"/>
    <n v="180.65"/>
    <n v="2167.8000000000002"/>
    <x v="0"/>
  </r>
  <r>
    <x v="2"/>
    <n v="227737"/>
    <s v="MULTIS HP 2 MOLY EXTRA   180K   TOT   AE"/>
    <n v="196"/>
    <s v="ST"/>
    <n v="148654.01999999999"/>
    <s v="USD"/>
    <n v="758.44"/>
    <s v="ZPF1"/>
    <n v="180"/>
    <n v="35280"/>
    <x v="0"/>
  </r>
  <r>
    <x v="2"/>
    <n v="229194"/>
    <s v="CARTER SH 150            208L   TOT   SG"/>
    <n v="20"/>
    <s v="ST"/>
    <n v="23226.04"/>
    <s v="USD"/>
    <n v="1161.3"/>
    <s v="ZPF1"/>
    <n v="177.42"/>
    <n v="3548.3999999999996"/>
    <x v="0"/>
  </r>
  <r>
    <x v="2"/>
    <n v="229689"/>
    <s v="DACNIS SH 32             208L   TOT   SG"/>
    <n v="72"/>
    <s v="ST"/>
    <n v="52330.14"/>
    <s v="USD"/>
    <n v="726.81"/>
    <s v="ZPF1"/>
    <n v="188.95"/>
    <n v="13604.4"/>
    <x v="0"/>
  </r>
  <r>
    <x v="2"/>
    <n v="229701"/>
    <s v="DACNIS SH 68             20LJ   TOT   SG"/>
    <n v="10"/>
    <s v="ST"/>
    <n v="792.41"/>
    <s v="USD"/>
    <n v="79.239999999999995"/>
    <s v="ZPF1"/>
    <n v="16.899999999999999"/>
    <n v="169"/>
    <x v="0"/>
  </r>
  <r>
    <x v="2"/>
    <n v="230874"/>
    <s v="PNEUMA 150               1000L  TOT   SG"/>
    <n v="7"/>
    <s v="ST"/>
    <n v="12493.8"/>
    <s v="USD"/>
    <n v="1784.83"/>
    <s v="ZPF1"/>
    <n v="935.4"/>
    <n v="6547.8"/>
    <x v="0"/>
  </r>
  <r>
    <x v="2"/>
    <n v="233006"/>
    <s v="PNEUMA 220               1000L  TOT   SG"/>
    <n v="17"/>
    <s v="ST"/>
    <n v="29700.720000000001"/>
    <s v="USD"/>
    <n v="1747.1"/>
    <s v="ZPF1"/>
    <n v="894.8"/>
    <n v="15211.599999999999"/>
    <x v="0"/>
  </r>
  <r>
    <x v="3"/>
    <n v="172823"/>
    <s v="AURELIA TI 4040          FXTANK MAR   SG"/>
    <n v="459760"/>
    <s v="KG"/>
    <n v="1093829.77"/>
    <s v="USD"/>
    <n v="2.38"/>
    <s v="ZPF1"/>
    <n v="1"/>
    <n v="459760"/>
    <x v="1"/>
  </r>
  <r>
    <x v="3"/>
    <n v="220599"/>
    <s v="RUBIA WORKS 4000 15W40   FXTANK TOT  3SG"/>
    <n v="159940"/>
    <s v="KG"/>
    <n v="294908.78999999998"/>
    <s v="USD"/>
    <n v="1.84"/>
    <s v="ZPF1"/>
    <n v="1"/>
    <n v="159940"/>
    <x v="1"/>
  </r>
  <r>
    <x v="3"/>
    <n v="223778"/>
    <s v="DYNATRANS ACX 30         FXTANK TOT   SG"/>
    <n v="219870"/>
    <s v="KG"/>
    <n v="385171.78"/>
    <s v="USD"/>
    <n v="1.75"/>
    <s v="ZPF1"/>
    <n v="1"/>
    <n v="219870"/>
    <x v="1"/>
  </r>
  <r>
    <x v="4"/>
    <n v="159069"/>
    <s v="DISOLA M 4015            205L   MAR   SG"/>
    <n v="3"/>
    <s v="ST"/>
    <n v="918.66"/>
    <s v="USD"/>
    <n v="306.22000000000003"/>
    <s v="ZPF1"/>
    <n v="182.86"/>
    <n v="548.58000000000004"/>
    <x v="0"/>
  </r>
  <r>
    <x v="4"/>
    <n v="159450"/>
    <s v="TRACTORELF ST3 20W30     18LP   ELF   SG"/>
    <n v="3"/>
    <s v="ST"/>
    <n v="96.88"/>
    <s v="USD"/>
    <n v="32.29"/>
    <s v="ZPF1"/>
    <n v="15.75"/>
    <n v="47.25"/>
    <x v="0"/>
  </r>
  <r>
    <x v="4"/>
    <n v="159457"/>
    <s v="AZOLLA ZS 32             20LJ   TOT   SG"/>
    <n v="221"/>
    <s v="ST"/>
    <n v="5640.05"/>
    <s v="USD"/>
    <n v="25.52"/>
    <s v="ZPF1"/>
    <n v="16.940000000000001"/>
    <n v="3743.7400000000002"/>
    <x v="0"/>
  </r>
  <r>
    <x v="4"/>
    <n v="159458"/>
    <s v="AZOLLA ZS 46             20LJ   TOT   SG"/>
    <n v="1685"/>
    <s v="ST"/>
    <n v="40912.410000000003"/>
    <s v="USD"/>
    <n v="24.28"/>
    <s v="ZPF1"/>
    <n v="17.14"/>
    <n v="28880.9"/>
    <x v="0"/>
  </r>
  <r>
    <x v="4"/>
    <n v="159459"/>
    <s v="AZOLLA ZS 68             20LJ   TOT   SG"/>
    <n v="628"/>
    <s v="ST"/>
    <n v="15559.03"/>
    <s v="USD"/>
    <n v="24.78"/>
    <s v="ZPF1"/>
    <n v="17.34"/>
    <n v="10889.52"/>
    <x v="0"/>
  </r>
  <r>
    <x v="4"/>
    <n v="159460"/>
    <s v="CARTER EP 150            20LJ   TOT   SG"/>
    <n v="436"/>
    <s v="ST"/>
    <n v="14292.83"/>
    <s v="USD"/>
    <n v="32.78"/>
    <s v="ZPF1"/>
    <n v="17.899999999999999"/>
    <n v="7804.4"/>
    <x v="0"/>
  </r>
  <r>
    <x v="4"/>
    <n v="159463"/>
    <s v="EQUIVIS ZS 46            20LJ   TOT   SG"/>
    <n v="56"/>
    <s v="ST"/>
    <n v="1565.89"/>
    <s v="USD"/>
    <n v="27.96"/>
    <s v="ZPF1"/>
    <n v="17.66"/>
    <n v="988.96"/>
    <x v="0"/>
  </r>
  <r>
    <x v="4"/>
    <n v="159464"/>
    <s v="EQUIVIS ZS 68            20LJ   TOT   SG"/>
    <n v="10"/>
    <s v="ST"/>
    <n v="282.77"/>
    <s v="USD"/>
    <n v="28.28"/>
    <s v="ZPF1"/>
    <n v="17.38"/>
    <n v="173.79999999999998"/>
    <x v="0"/>
  </r>
  <r>
    <x v="4"/>
    <n v="159468"/>
    <s v="MULTAGRI SUPER 15W40     20LJ   TOT   SG"/>
    <n v="199"/>
    <s v="ST"/>
    <n v="7485.23"/>
    <s v="USD"/>
    <n v="37.61"/>
    <s v="ZPF1"/>
    <n v="17.600000000000001"/>
    <n v="3502.4"/>
    <x v="0"/>
  </r>
  <r>
    <x v="4"/>
    <n v="159626"/>
    <s v="AZOLLA ZS 68             1000L  TOT   SG"/>
    <n v="91"/>
    <s v="ST"/>
    <n v="100263.94"/>
    <s v="USD"/>
    <n v="1101.8"/>
    <s v="ZPF1"/>
    <n v="867"/>
    <n v="78897"/>
    <x v="0"/>
  </r>
  <r>
    <x v="4"/>
    <n v="159807"/>
    <s v="ELFOLNA DS 68            18LP   ELF   SG"/>
    <n v="117"/>
    <s v="ST"/>
    <n v="2532.11"/>
    <s v="USD"/>
    <n v="21.64"/>
    <s v="ZPF1"/>
    <n v="15.606"/>
    <n v="1825.902"/>
    <x v="0"/>
  </r>
  <r>
    <x v="4"/>
    <n v="159827"/>
    <s v="GEARELF 5 80W90          18LP   ELF   SG"/>
    <n v="257"/>
    <s v="ST"/>
    <n v="7115.85"/>
    <s v="USD"/>
    <n v="27.69"/>
    <s v="ZPF1"/>
    <n v="15.68"/>
    <n v="4029.7599999999998"/>
    <x v="0"/>
  </r>
  <r>
    <x v="4"/>
    <n v="159835"/>
    <s v="GEARELF 4 SAE 140        18LP   ELF   SG"/>
    <n v="27"/>
    <s v="ST"/>
    <n v="827.19"/>
    <s v="USD"/>
    <n v="30.64"/>
    <s v="ZPF1"/>
    <n v="15.97"/>
    <n v="431.19"/>
    <x v="0"/>
  </r>
  <r>
    <x v="4"/>
    <n v="159871"/>
    <s v="ELFOLNA DS 46            20LJ   ELF   SG"/>
    <n v="15"/>
    <s v="ST"/>
    <n v="371.09"/>
    <s v="USD"/>
    <n v="24.74"/>
    <s v="ZPF1"/>
    <n v="17.34"/>
    <n v="260.10000000000002"/>
    <x v="0"/>
  </r>
  <r>
    <x v="4"/>
    <n v="159890"/>
    <s v="RUBIA CF 2 40            20LJ   TOT   SG"/>
    <n v="105"/>
    <s v="ST"/>
    <n v="3872.91"/>
    <s v="USD"/>
    <n v="36.880000000000003"/>
    <s v="ZPF1"/>
    <n v="17.62"/>
    <n v="1850.1000000000001"/>
    <x v="0"/>
  </r>
  <r>
    <x v="4"/>
    <n v="159895"/>
    <s v="TRACTORELF ST3 15W40     20LJ   ELF   SG"/>
    <n v="16"/>
    <s v="ST"/>
    <n v="540.22"/>
    <s v="USD"/>
    <n v="33.76"/>
    <s v="ZPF1"/>
    <n v="17.5"/>
    <n v="280"/>
    <x v="0"/>
  </r>
  <r>
    <x v="4"/>
    <n v="159903"/>
    <s v="GEARELF 5 80W90          20LJ   ELF   SG"/>
    <n v="6"/>
    <s v="ST"/>
    <n v="189.96"/>
    <s v="USD"/>
    <n v="31.66"/>
    <s v="ZPF1"/>
    <n v="17.420000000000002"/>
    <n v="104.52000000000001"/>
    <x v="0"/>
  </r>
  <r>
    <x v="4"/>
    <n v="159904"/>
    <s v="GEARELF 5 85W140         20LJ   ELF   SG"/>
    <n v="5"/>
    <s v="ST"/>
    <n v="163.49"/>
    <s v="USD"/>
    <n v="32.700000000000003"/>
    <s v="ZPF1"/>
    <n v="17.84"/>
    <n v="89.2"/>
    <x v="0"/>
  </r>
  <r>
    <x v="4"/>
    <n v="160719"/>
    <s v="DYNATRANS DA 85W90       20LJ   TOT   SG"/>
    <n v="163"/>
    <s v="ST"/>
    <n v="9540.24"/>
    <s v="USD"/>
    <n v="58.53"/>
    <s v="ZPF1"/>
    <n v="17.940000000000001"/>
    <n v="2924.2200000000003"/>
    <x v="0"/>
  </r>
  <r>
    <x v="4"/>
    <n v="163860"/>
    <s v="RUBIA TIR 7400 15W40     1000L  TOT   SG"/>
    <n v="27"/>
    <s v="ST"/>
    <n v="35425.61"/>
    <s v="USD"/>
    <n v="1312.06"/>
    <s v="ZPF1"/>
    <n v="869"/>
    <n v="23463"/>
    <x v="0"/>
  </r>
  <r>
    <x v="4"/>
    <n v="163861"/>
    <s v="RUBIA TIR 7400 15W40     18LP   TOT   SG"/>
    <n v="123"/>
    <s v="ST"/>
    <n v="3133.57"/>
    <s v="USD"/>
    <n v="25.48"/>
    <s v="ZPF1"/>
    <n v="15.641999999999999"/>
    <n v="1923.9659999999999"/>
    <x v="0"/>
  </r>
  <r>
    <x v="4"/>
    <n v="163863"/>
    <s v="RUBIA TIR 7400 15W40     20LJ   TOT   SG"/>
    <n v="216"/>
    <s v="ST"/>
    <n v="6253.62"/>
    <s v="USD"/>
    <n v="28.95"/>
    <s v="ZPF1"/>
    <n v="17.38"/>
    <n v="3754.08"/>
    <x v="0"/>
  </r>
  <r>
    <x v="4"/>
    <n v="166153"/>
    <s v="AZOLLA ZS 46             1000L  TOT   SG"/>
    <n v="6"/>
    <s v="ST"/>
    <n v="6732.96"/>
    <s v="USD"/>
    <n v="1122.1600000000001"/>
    <s v="ZPF1"/>
    <n v="869.75"/>
    <n v="5218.5"/>
    <x v="0"/>
  </r>
  <r>
    <x v="4"/>
    <n v="169325"/>
    <s v="CARTER EP 320            20LJ   TOT   SG"/>
    <n v="34"/>
    <s v="ST"/>
    <n v="1098.42"/>
    <s v="USD"/>
    <n v="32.31"/>
    <s v="ZPF1"/>
    <n v="18.04"/>
    <n v="613.36"/>
    <x v="0"/>
  </r>
  <r>
    <x v="4"/>
    <n v="174678"/>
    <s v="CARTER EP 150            1000L  TOT   SG"/>
    <n v="5"/>
    <s v="ST"/>
    <n v="6896.32"/>
    <s v="USD"/>
    <n v="1379.26"/>
    <s v="ZPF1"/>
    <n v="889.9"/>
    <n v="4449.5"/>
    <x v="0"/>
  </r>
  <r>
    <x v="4"/>
    <n v="187254"/>
    <s v="RUBIA FLEET HD 500 20W50 18LP   TOT   SG"/>
    <n v="180"/>
    <s v="ST"/>
    <n v="5089.25"/>
    <s v="USD"/>
    <n v="28.27"/>
    <s v="ZPF1"/>
    <n v="15.88"/>
    <n v="2858.4"/>
    <x v="0"/>
  </r>
  <r>
    <x v="4"/>
    <n v="187660"/>
    <s v="QUARTZ 7000 SN 10W40     20LJ   TOT   SG"/>
    <n v="152"/>
    <s v="ST"/>
    <n v="4811.2700000000004"/>
    <s v="USD"/>
    <n v="31.65"/>
    <s v="ZPF1"/>
    <n v="17.32"/>
    <n v="2632.64"/>
    <x v="0"/>
  </r>
  <r>
    <x v="4"/>
    <n v="187899"/>
    <s v="STO 1:0 AXLE OIL 85W140  208L   SCA   SG"/>
    <n v="80"/>
    <s v="ST"/>
    <n v="28939.47"/>
    <s v="USD"/>
    <n v="361.74"/>
    <s v="ZPF1"/>
    <n v="187.62"/>
    <n v="15009.6"/>
    <x v="0"/>
  </r>
  <r>
    <x v="4"/>
    <n v="188142"/>
    <s v="LDF3 ENGINE OIL 10W40    18LP   SCA   SG"/>
    <n v="3"/>
    <s v="ST"/>
    <n v="124.28"/>
    <s v="USD"/>
    <n v="41.43"/>
    <s v="ZPF1"/>
    <n v="15.57"/>
    <n v="46.71"/>
    <x v="0"/>
  </r>
  <r>
    <x v="4"/>
    <n v="189115"/>
    <s v="MOTO 4 20W40             24B1LM ELF  1SG"/>
    <n v="1063"/>
    <s v="ST"/>
    <n v="44592.34"/>
    <s v="USD"/>
    <n v="41.95"/>
    <s v="ZPF1"/>
    <n v="21.24"/>
    <n v="22578.12"/>
    <x v="0"/>
  </r>
  <r>
    <x v="4"/>
    <n v="189493"/>
    <s v="MOTO 4 PRO 20W50         24B08LMELF  1SG"/>
    <n v="1558"/>
    <s v="ST"/>
    <n v="58816.02"/>
    <s v="USD"/>
    <n v="37.75"/>
    <s v="ZPF1"/>
    <n v="16.55"/>
    <n v="25784.9"/>
    <x v="0"/>
  </r>
  <r>
    <x v="4"/>
    <n v="194313"/>
    <s v="AZOLLA ZS 68             208L   TOT   SG"/>
    <n v="1313"/>
    <s v="ST"/>
    <n v="292383.33"/>
    <s v="USD"/>
    <n v="222.68"/>
    <s v="ZPF1"/>
    <n v="182"/>
    <n v="238966"/>
    <x v="0"/>
  </r>
  <r>
    <x v="4"/>
    <n v="194314"/>
    <s v="CARTER EP 460            208L   TOT   SG"/>
    <n v="103"/>
    <s v="ST"/>
    <n v="33424.870000000003"/>
    <s v="USD"/>
    <n v="324.51"/>
    <s v="ZPF1"/>
    <n v="187.82"/>
    <n v="19345.46"/>
    <x v="0"/>
  </r>
  <r>
    <x v="4"/>
    <n v="194315"/>
    <s v="EQUIVIS ZS 68            208L   TOT   SG"/>
    <n v="237"/>
    <s v="ST"/>
    <n v="59582.64"/>
    <s v="USD"/>
    <n v="251.4"/>
    <s v="ZPF1"/>
    <n v="181.38"/>
    <n v="42987.06"/>
    <x v="0"/>
  </r>
  <r>
    <x v="4"/>
    <n v="194317"/>
    <s v="AZOLLA ZS 46             208L   TOT   SG"/>
    <n v="473"/>
    <s v="ST"/>
    <n v="102257.56"/>
    <s v="USD"/>
    <n v="216.19"/>
    <s v="ZPF1"/>
    <n v="179.92"/>
    <n v="85102.159999999989"/>
    <x v="0"/>
  </r>
  <r>
    <x v="4"/>
    <n v="194460"/>
    <s v="AZOLLA AF 46             208L   TOT   SG"/>
    <n v="14"/>
    <s v="ST"/>
    <n v="3735.43"/>
    <s v="USD"/>
    <n v="266.82"/>
    <s v="ZPF1"/>
    <n v="181.38"/>
    <n v="2539.3199999999997"/>
    <x v="0"/>
  </r>
  <r>
    <x v="4"/>
    <n v="194461"/>
    <s v="AZOLLA AF 68             208L   TOT   SG"/>
    <n v="28"/>
    <s v="ST"/>
    <n v="8344"/>
    <s v="USD"/>
    <n v="298"/>
    <s v="ZPF1"/>
    <n v="182"/>
    <n v="5096"/>
    <x v="0"/>
  </r>
  <r>
    <x v="4"/>
    <n v="194463"/>
    <s v="AZOLLA ZS 100            208L   TOT   SG"/>
    <n v="46"/>
    <s v="ST"/>
    <n v="11571.74"/>
    <s v="USD"/>
    <n v="251.56"/>
    <s v="ZPF1"/>
    <n v="182.83"/>
    <n v="8410.18"/>
    <x v="0"/>
  </r>
  <r>
    <x v="4"/>
    <n v="194464"/>
    <s v="AZOLLA ZS 150            208L   TOT   SG"/>
    <n v="7"/>
    <s v="ST"/>
    <n v="2064.4299999999998"/>
    <s v="USD"/>
    <n v="294.92"/>
    <s v="ZPF1"/>
    <n v="183.04"/>
    <n v="1281.28"/>
    <x v="0"/>
  </r>
  <r>
    <x v="4"/>
    <n v="194465"/>
    <s v="AZOLLA ZS 22             208L   TOT   SG"/>
    <n v="4"/>
    <s v="ST"/>
    <n v="1063.1199999999999"/>
    <s v="USD"/>
    <n v="265.77999999999997"/>
    <s v="ZPF1"/>
    <n v="177.42"/>
    <n v="709.68"/>
    <x v="0"/>
  </r>
  <r>
    <x v="4"/>
    <n v="194466"/>
    <s v="AZOLLA ZS 32             208L   TOT   SG"/>
    <n v="60"/>
    <s v="ST"/>
    <n v="13829.67"/>
    <s v="USD"/>
    <n v="230.49"/>
    <s v="ZPF1"/>
    <n v="178.67"/>
    <n v="10720.199999999999"/>
    <x v="0"/>
  </r>
  <r>
    <x v="4"/>
    <n v="194467"/>
    <s v="CARTER EP 100            208L   TOT   SG"/>
    <n v="14"/>
    <s v="ST"/>
    <n v="4070.99"/>
    <s v="USD"/>
    <n v="290.79000000000002"/>
    <s v="ZPF1"/>
    <n v="182"/>
    <n v="2548"/>
    <x v="0"/>
  </r>
  <r>
    <x v="4"/>
    <n v="194468"/>
    <s v="CARTER EP 150            208L   TOT   SG"/>
    <n v="54"/>
    <s v="ST"/>
    <n v="15279.46"/>
    <s v="USD"/>
    <n v="282.95"/>
    <s v="ZPF1"/>
    <n v="184.08"/>
    <n v="9940.3200000000015"/>
    <x v="0"/>
  </r>
  <r>
    <x v="4"/>
    <n v="194469"/>
    <s v="CARTER EP 220            208L   TOT   SG"/>
    <n v="35"/>
    <s v="ST"/>
    <n v="9910.09"/>
    <s v="USD"/>
    <n v="283.14999999999998"/>
    <s v="ZPF1"/>
    <n v="185.95"/>
    <n v="6508.25"/>
    <x v="0"/>
  </r>
  <r>
    <x v="4"/>
    <n v="194470"/>
    <s v="CARTER EP 320            208L   TOT   SG"/>
    <n v="360"/>
    <s v="ST"/>
    <n v="104497.67"/>
    <s v="USD"/>
    <n v="290.27"/>
    <s v="ZPF1"/>
    <n v="186.99"/>
    <n v="67316.400000000009"/>
    <x v="0"/>
  </r>
  <r>
    <x v="4"/>
    <n v="194471"/>
    <s v="CARTER EP 680            208L   TOT   SG"/>
    <n v="13"/>
    <s v="ST"/>
    <n v="4466.5200000000004"/>
    <s v="USD"/>
    <n v="343.58"/>
    <s v="ZPF1"/>
    <n v="188.03"/>
    <n v="2444.39"/>
    <x v="0"/>
  </r>
  <r>
    <x v="4"/>
    <n v="194472"/>
    <s v="CARTER EP 68             208L   TOT   SG"/>
    <n v="28"/>
    <s v="ST"/>
    <n v="8591.3700000000008"/>
    <s v="USD"/>
    <n v="306.83"/>
    <s v="ZPF1"/>
    <n v="181.17"/>
    <n v="5072.7599999999993"/>
    <x v="0"/>
  </r>
  <r>
    <x v="4"/>
    <n v="194474"/>
    <s v="DROSERA MS 68            208L   TOT   SG"/>
    <n v="27"/>
    <s v="ST"/>
    <n v="7961.19"/>
    <s v="USD"/>
    <n v="294.86"/>
    <s v="ZPF1"/>
    <n v="181.38"/>
    <n v="4897.26"/>
    <x v="0"/>
  </r>
  <r>
    <x v="4"/>
    <n v="194481"/>
    <s v="EQUIVIS ZS 32            208L   TOT   SG"/>
    <n v="67"/>
    <s v="ST"/>
    <n v="16695.86"/>
    <s v="USD"/>
    <n v="249.19"/>
    <s v="ZPF1"/>
    <n v="178.26"/>
    <n v="11943.42"/>
    <x v="0"/>
  </r>
  <r>
    <x v="4"/>
    <n v="194482"/>
    <s v="EQUIVIS ZS 46            208L   TOT   SG"/>
    <n v="98"/>
    <s v="ST"/>
    <n v="23703.33"/>
    <s v="USD"/>
    <n v="241.87"/>
    <s v="ZPF1"/>
    <n v="179.3"/>
    <n v="17571.400000000001"/>
    <x v="0"/>
  </r>
  <r>
    <x v="4"/>
    <n v="194490"/>
    <s v="NATERIA MH 40            208L   TOT   SG"/>
    <n v="105"/>
    <s v="ST"/>
    <n v="40485.800000000003"/>
    <s v="USD"/>
    <n v="385.58"/>
    <s v="ZPF1"/>
    <n v="183.95"/>
    <n v="19314.75"/>
    <x v="0"/>
  </r>
  <r>
    <x v="4"/>
    <n v="194496"/>
    <s v="PRESLIA 32               208L   TOT   SG"/>
    <n v="57"/>
    <s v="ST"/>
    <n v="12976.5"/>
    <s v="USD"/>
    <n v="227.66"/>
    <s v="ZPF1"/>
    <n v="178.05"/>
    <n v="10148.85"/>
    <x v="0"/>
  </r>
  <r>
    <x v="4"/>
    <n v="194497"/>
    <s v="PRESLIA 46               208L   TOT   SG"/>
    <n v="5"/>
    <s v="ST"/>
    <n v="1236.76"/>
    <s v="USD"/>
    <n v="247.35"/>
    <s v="ZPF1"/>
    <n v="180.13"/>
    <n v="900.65"/>
    <x v="0"/>
  </r>
  <r>
    <x v="4"/>
    <n v="194498"/>
    <s v="PRESLIA 68               208L   TOT   SG"/>
    <n v="40"/>
    <s v="ST"/>
    <n v="10061.23"/>
    <s v="USD"/>
    <n v="251.53"/>
    <s v="ZPF1"/>
    <n v="181.38"/>
    <n v="7255.2"/>
    <x v="0"/>
  </r>
  <r>
    <x v="4"/>
    <n v="194528"/>
    <s v="ELFOLNA DS 46            208L   ELF   SG"/>
    <n v="130"/>
    <s v="ST"/>
    <n v="28092.59"/>
    <s v="USD"/>
    <n v="216.1"/>
    <s v="ZPF1"/>
    <n v="179.92"/>
    <n v="23389.599999999999"/>
    <x v="0"/>
  </r>
  <r>
    <x v="4"/>
    <n v="194533"/>
    <s v="ELFOLNA DS 68            208L   ELF   SG"/>
    <n v="405"/>
    <s v="ST"/>
    <n v="89709.72"/>
    <s v="USD"/>
    <n v="221.51"/>
    <s v="ZPF1"/>
    <n v="182"/>
    <n v="73710"/>
    <x v="0"/>
  </r>
  <r>
    <x v="4"/>
    <n v="194546"/>
    <s v="RUBIA CF 2 40            208L   TOT   SG"/>
    <n v="15"/>
    <s v="ST"/>
    <n v="5077.8599999999997"/>
    <s v="USD"/>
    <n v="338.52"/>
    <s v="ZPF1"/>
    <n v="183.66"/>
    <n v="2754.9"/>
    <x v="0"/>
  </r>
  <r>
    <x v="4"/>
    <n v="194547"/>
    <s v="GEARELF 5 80W90          208L   ELF   SG"/>
    <n v="6"/>
    <s v="ST"/>
    <n v="1761.26"/>
    <s v="USD"/>
    <n v="293.54000000000002"/>
    <s v="ZPF1"/>
    <n v="185.12"/>
    <n v="1110.72"/>
    <x v="0"/>
  </r>
  <r>
    <x v="4"/>
    <n v="194549"/>
    <s v="GEARELF 4 SAE 90         208L   ELF   SG"/>
    <n v="3"/>
    <s v="ST"/>
    <n v="891.64"/>
    <s v="USD"/>
    <n v="297.20999999999998"/>
    <s v="ZPF1"/>
    <n v="186.16"/>
    <n v="558.48"/>
    <x v="0"/>
  </r>
  <r>
    <x v="4"/>
    <n v="194560"/>
    <s v="GEARELF 5 85W140         208L   ELF   SG"/>
    <n v="7"/>
    <s v="ST"/>
    <n v="2198.21"/>
    <s v="USD"/>
    <n v="314.02999999999997"/>
    <s v="ZPF1"/>
    <n v="188.24"/>
    <n v="1317.68"/>
    <x v="0"/>
  </r>
  <r>
    <x v="4"/>
    <n v="194566"/>
    <s v="DROSERA MS 220           208L   TOT   SG"/>
    <n v="7"/>
    <s v="ST"/>
    <n v="2393.91"/>
    <s v="USD"/>
    <n v="341.99"/>
    <s v="ZPF1"/>
    <n v="185.54"/>
    <n v="1298.78"/>
    <x v="0"/>
  </r>
  <r>
    <x v="4"/>
    <n v="194567"/>
    <s v="HBF 4                    208L   TOT   SG"/>
    <n v="12"/>
    <s v="ST"/>
    <n v="6465.99"/>
    <s v="USD"/>
    <n v="538.83000000000004"/>
    <s v="ZPF1"/>
    <n v="218.4"/>
    <n v="2620.8000000000002"/>
    <x v="0"/>
  </r>
  <r>
    <x v="4"/>
    <n v="194572"/>
    <s v="DYNATRANS DA 85W140      208L   TOT   SG"/>
    <n v="21"/>
    <s v="ST"/>
    <n v="12491.15"/>
    <s v="USD"/>
    <n v="594.82000000000005"/>
    <s v="ZPF1"/>
    <n v="190.32"/>
    <n v="3996.72"/>
    <x v="0"/>
  </r>
  <r>
    <x v="4"/>
    <n v="194573"/>
    <s v="DYNATRANS DA 85W90       208L   TOT   SG"/>
    <n v="22"/>
    <s v="ST"/>
    <n v="12396.61"/>
    <s v="USD"/>
    <n v="563.48"/>
    <s v="ZPF1"/>
    <n v="186.37"/>
    <n v="4100.1400000000003"/>
    <x v="0"/>
  </r>
  <r>
    <x v="4"/>
    <n v="194575"/>
    <s v="PRESLIA GT 32            208L   TOT   SG"/>
    <n v="66"/>
    <s v="ST"/>
    <n v="18665.16"/>
    <s v="USD"/>
    <n v="282.81"/>
    <s v="ZPF1"/>
    <n v="178.05"/>
    <n v="11751.300000000001"/>
    <x v="0"/>
  </r>
  <r>
    <x v="4"/>
    <n v="194580"/>
    <s v="PRESLIA GT 46            208L   TOT   SG"/>
    <n v="77"/>
    <s v="ST"/>
    <n v="19168.580000000002"/>
    <s v="USD"/>
    <n v="248.94"/>
    <s v="ZPF1"/>
    <n v="180.13"/>
    <n v="13870.01"/>
    <x v="0"/>
  </r>
  <r>
    <x v="4"/>
    <n v="194581"/>
    <s v="RUBIA TIR 7400 15W40     208L   TOT   SG"/>
    <n v="1455"/>
    <s v="ST"/>
    <n v="385694.78"/>
    <s v="USD"/>
    <n v="265.08"/>
    <s v="ZPF1"/>
    <n v="182"/>
    <n v="264810"/>
    <x v="0"/>
  </r>
  <r>
    <x v="4"/>
    <n v="194587"/>
    <s v="DACNIS 100               208L   TOT   SG"/>
    <n v="23"/>
    <s v="ST"/>
    <n v="6250.81"/>
    <s v="USD"/>
    <n v="271.77"/>
    <s v="ZPF1"/>
    <n v="183.66"/>
    <n v="4224.18"/>
    <x v="0"/>
  </r>
  <r>
    <x v="4"/>
    <n v="194599"/>
    <s v="CARTER XEP 460           208L   TOT   SG"/>
    <n v="29"/>
    <s v="ST"/>
    <n v="11894.29"/>
    <s v="USD"/>
    <n v="410.15"/>
    <s v="ZPF1"/>
    <n v="187.72"/>
    <n v="5443.88"/>
    <x v="0"/>
  </r>
  <r>
    <x v="4"/>
    <n v="194604"/>
    <s v="CIRKAN RO 150            208L   TOT   SG"/>
    <n v="1"/>
    <s v="ST"/>
    <n v="284.5"/>
    <s v="USD"/>
    <n v="284.5"/>
    <s v="ZPF1"/>
    <n v="183.87"/>
    <n v="183.87"/>
    <x v="0"/>
  </r>
  <r>
    <x v="4"/>
    <n v="194618"/>
    <s v="RUBIA TIR 8600 10W40     208L   TOT   SG"/>
    <n v="22"/>
    <s v="ST"/>
    <n v="8757.17"/>
    <s v="USD"/>
    <n v="398.05"/>
    <s v="ZPF1"/>
    <n v="180.13"/>
    <n v="3962.8599999999997"/>
    <x v="0"/>
  </r>
  <r>
    <x v="4"/>
    <n v="194621"/>
    <s v="RUBIA WORKS 1000 15W40   208L   TOT   SG"/>
    <n v="718"/>
    <s v="ST"/>
    <n v="201454.4"/>
    <s v="USD"/>
    <n v="280.58"/>
    <s v="ZPF1"/>
    <n v="183.25"/>
    <n v="131573.5"/>
    <x v="0"/>
  </r>
  <r>
    <x v="4"/>
    <n v="194638"/>
    <s v="QUARTZ 3000 SJ 20W50     208L   TOT   SG"/>
    <n v="1"/>
    <s v="ST"/>
    <n v="546.55999999999995"/>
    <s v="USD"/>
    <n v="546.55999999999995"/>
    <s v="ZPF1"/>
    <n v="183.46"/>
    <n v="183.46"/>
    <x v="0"/>
  </r>
  <r>
    <x v="4"/>
    <n v="194650"/>
    <s v="QUARTZ 5000 SN 20W50     208L   TOT   SG"/>
    <n v="25"/>
    <s v="ST"/>
    <n v="7294.96"/>
    <s v="USD"/>
    <n v="291.8"/>
    <s v="ZPF1"/>
    <n v="183.46"/>
    <n v="4586.5"/>
    <x v="0"/>
  </r>
  <r>
    <x v="4"/>
    <n v="194656"/>
    <s v="RUBIA FLEET HD 500 20W50 208L   TOT   SG"/>
    <n v="18"/>
    <s v="ST"/>
    <n v="4892.34"/>
    <s v="USD"/>
    <n v="271.8"/>
    <s v="ZPF1"/>
    <n v="183.66"/>
    <n v="3305.88"/>
    <x v="0"/>
  </r>
  <r>
    <x v="4"/>
    <n v="194657"/>
    <s v="QUARTZ 7000 SN 10W40     208L   TOT   SG"/>
    <n v="190"/>
    <s v="ST"/>
    <n v="51631.4"/>
    <s v="USD"/>
    <n v="271.74"/>
    <s v="ZPF1"/>
    <n v="180.13"/>
    <n v="34224.699999999997"/>
    <x v="0"/>
  </r>
  <r>
    <x v="4"/>
    <n v="194659"/>
    <s v="QUARTZ 5000 SN 15W50     208L   TOT   SG"/>
    <n v="4"/>
    <s v="ST"/>
    <n v="1265.17"/>
    <s v="USD"/>
    <n v="316.29000000000002"/>
    <s v="ZPF1"/>
    <n v="181.58"/>
    <n v="726.32"/>
    <x v="0"/>
  </r>
  <r>
    <x v="4"/>
    <n v="194668"/>
    <s v="FLUIDMATIC MV            208L   TOT   SG"/>
    <n v="34"/>
    <s v="ST"/>
    <n v="16088.52"/>
    <s v="USD"/>
    <n v="473.19"/>
    <s v="ZPF1"/>
    <n v="175.76"/>
    <n v="5975.84"/>
    <x v="0"/>
  </r>
  <r>
    <x v="4"/>
    <n v="194674"/>
    <s v="FLUIDMATIC CVT MV        208L   TOT   SG"/>
    <n v="20"/>
    <s v="ST"/>
    <n v="10222.4"/>
    <s v="USD"/>
    <n v="511.12"/>
    <s v="ZPF1"/>
    <n v="177.01"/>
    <n v="3540.2"/>
    <x v="0"/>
  </r>
  <r>
    <x v="4"/>
    <n v="194675"/>
    <s v="ELFMATIC CVT MV          208L   ELF   SG"/>
    <n v="1"/>
    <s v="ST"/>
    <n v="515.44000000000005"/>
    <s v="USD"/>
    <n v="515.44000000000005"/>
    <s v="ZPF1"/>
    <n v="177.01"/>
    <n v="177.01"/>
    <x v="0"/>
  </r>
  <r>
    <x v="4"/>
    <n v="194678"/>
    <s v="E7 ENGINE OIL 15W40      208L   SCA   SG"/>
    <n v="15"/>
    <s v="ST"/>
    <n v="4253.1400000000003"/>
    <s v="USD"/>
    <n v="283.54000000000002"/>
    <s v="ZPF1"/>
    <n v="182.208"/>
    <n v="2733.12"/>
    <x v="0"/>
  </r>
  <r>
    <x v="4"/>
    <n v="194693"/>
    <s v="PNEUMA 320               208L   TOT   SG"/>
    <n v="19"/>
    <s v="ST"/>
    <n v="6523.96"/>
    <s v="USD"/>
    <n v="343.37"/>
    <s v="ZPF1"/>
    <n v="187.3"/>
    <n v="3558.7000000000003"/>
    <x v="0"/>
  </r>
  <r>
    <x v="4"/>
    <n v="195033"/>
    <s v="AZOLLA ZS 100            1000L  TOT   SG"/>
    <n v="12"/>
    <s v="ST"/>
    <n v="15493.26"/>
    <s v="USD"/>
    <n v="1291.1099999999999"/>
    <s v="ZPF1"/>
    <n v="879"/>
    <n v="10548"/>
    <x v="0"/>
  </r>
  <r>
    <x v="4"/>
    <n v="195346"/>
    <s v="NATERIA MJ 40            208L   TOT   SG"/>
    <n v="49"/>
    <s v="ST"/>
    <n v="20395.11"/>
    <s v="USD"/>
    <n v="416.23"/>
    <s v="ZPF1"/>
    <n v="186.12"/>
    <n v="9119.880000000001"/>
    <x v="0"/>
  </r>
  <r>
    <x v="4"/>
    <n v="195725"/>
    <s v="LDF3 ENGINE OIL 10W40    208L   SCA   SG"/>
    <n v="122"/>
    <s v="ST"/>
    <n v="47754.89"/>
    <s v="USD"/>
    <n v="391.43"/>
    <s v="ZPF1"/>
    <n v="180.17"/>
    <n v="21980.739999999998"/>
    <x v="0"/>
  </r>
  <r>
    <x v="4"/>
    <n v="196877"/>
    <s v="EVOL. 700 FT 10W40       208L   ELF  2SG"/>
    <n v="6"/>
    <s v="ST"/>
    <n v="1696.38"/>
    <s v="USD"/>
    <n v="282.73"/>
    <s v="ZPF1"/>
    <n v="180.09"/>
    <n v="1080.54"/>
    <x v="0"/>
  </r>
  <r>
    <x v="4"/>
    <n v="196913"/>
    <s v="EVOL. 500 FT 15W40       208L   ELF  2SG"/>
    <n v="28"/>
    <s v="ST"/>
    <n v="7767.64"/>
    <s v="USD"/>
    <n v="277.42"/>
    <s v="ZPF1"/>
    <n v="181.66"/>
    <n v="5086.4799999999996"/>
    <x v="0"/>
  </r>
  <r>
    <x v="4"/>
    <n v="196917"/>
    <s v="EVOL. 700 FT 15W50       208L   ELF  2SG"/>
    <n v="32"/>
    <s v="ST"/>
    <n v="10273.209999999999"/>
    <s v="USD"/>
    <n v="321.04000000000002"/>
    <s v="ZPF1"/>
    <n v="180.96"/>
    <n v="5790.72"/>
    <x v="0"/>
  </r>
  <r>
    <x v="4"/>
    <n v="196927"/>
    <s v="EVOL. 500 FT 20W50       208L   ELF  2SG"/>
    <n v="148"/>
    <s v="ST"/>
    <n v="41798.51"/>
    <s v="USD"/>
    <n v="282.42"/>
    <s v="ZPF1"/>
    <n v="182.3"/>
    <n v="26980.400000000001"/>
    <x v="0"/>
  </r>
  <r>
    <x v="4"/>
    <n v="199035"/>
    <s v="EQUIVIS ZS 46            1000L  TOT   SG"/>
    <n v="57"/>
    <s v="ST"/>
    <n v="67651.320000000007"/>
    <s v="USD"/>
    <n v="1186.8699999999999"/>
    <s v="ZPF1"/>
    <n v="859"/>
    <n v="48963"/>
    <x v="0"/>
  </r>
  <r>
    <x v="4"/>
    <n v="199146"/>
    <s v="CARTER EP 320            1000L  TOT   SG"/>
    <n v="6"/>
    <s v="ST"/>
    <n v="8796"/>
    <s v="USD"/>
    <n v="1466"/>
    <s v="ZPF1"/>
    <n v="902"/>
    <n v="5412"/>
    <x v="0"/>
  </r>
  <r>
    <x v="4"/>
    <n v="199400"/>
    <s v="DYNATRANS DA 85W90       1000L  TOT   SG"/>
    <n v="2"/>
    <s v="ST"/>
    <n v="5427.26"/>
    <s v="USD"/>
    <n v="2713.63"/>
    <s v="ZPF1"/>
    <n v="906"/>
    <n v="1812"/>
    <x v="0"/>
  </r>
  <r>
    <x v="4"/>
    <n v="200121"/>
    <s v="VALONA MS 5030 CL        208L   TOT   SG"/>
    <n v="24"/>
    <s v="ST"/>
    <n v="7439.18"/>
    <s v="USD"/>
    <n v="309.97000000000003"/>
    <s v="ZPF1"/>
    <n v="184.08"/>
    <n v="4417.92"/>
    <x v="0"/>
  </r>
  <r>
    <x v="4"/>
    <n v="200514"/>
    <s v="VALONA MS 5020 HC        208L   TOT   SG"/>
    <n v="28"/>
    <s v="ST"/>
    <n v="10405.9"/>
    <s v="USD"/>
    <n v="371.64"/>
    <s v="ZPF1"/>
    <n v="175.36"/>
    <n v="4910.08"/>
    <x v="0"/>
  </r>
  <r>
    <x v="4"/>
    <n v="201333"/>
    <s v="TRANSTEC 5 80W90         18LP   TOT   SG"/>
    <n v="475"/>
    <s v="ST"/>
    <n v="13223.89"/>
    <s v="USD"/>
    <n v="27.84"/>
    <s v="ZPF1"/>
    <n v="15.68"/>
    <n v="7448"/>
    <x v="0"/>
  </r>
  <r>
    <x v="4"/>
    <n v="201334"/>
    <s v="TRANSTEC 5 80W90         20LJ   TOT   SG"/>
    <n v="402"/>
    <s v="ST"/>
    <n v="12922.41"/>
    <s v="USD"/>
    <n v="32.15"/>
    <s v="ZPF1"/>
    <n v="17.420000000000002"/>
    <n v="7002.8400000000011"/>
    <x v="0"/>
  </r>
  <r>
    <x v="4"/>
    <n v="201336"/>
    <s v="TRANSTEC 5 80W90         1000L  TOT   SG"/>
    <n v="9"/>
    <s v="ST"/>
    <n v="13090.73"/>
    <s v="USD"/>
    <n v="1454.53"/>
    <s v="ZPF1"/>
    <n v="888.9"/>
    <n v="8000.0999999999995"/>
    <x v="0"/>
  </r>
  <r>
    <x v="4"/>
    <n v="201338"/>
    <s v="TRANSTEC 5 80W90         208L   TOT   SG"/>
    <n v="177"/>
    <s v="ST"/>
    <n v="50518.71"/>
    <s v="USD"/>
    <n v="285.42"/>
    <s v="ZPF1"/>
    <n v="185.12"/>
    <n v="32766.240000000002"/>
    <x v="0"/>
  </r>
  <r>
    <x v="4"/>
    <n v="201339"/>
    <s v="TRANSTEC 5 85W140        18LP   TOT   SG"/>
    <n v="838"/>
    <s v="ST"/>
    <n v="23999.14"/>
    <s v="USD"/>
    <n v="28.64"/>
    <s v="ZPF1"/>
    <n v="16.059999999999999"/>
    <n v="13458.279999999999"/>
    <x v="0"/>
  </r>
  <r>
    <x v="4"/>
    <n v="201360"/>
    <s v="TRANSTEC 5 85W140        20LJ   TOT   SG"/>
    <n v="708"/>
    <s v="ST"/>
    <n v="24649.68"/>
    <s v="USD"/>
    <n v="34.82"/>
    <s v="ZPF1"/>
    <n v="17.84"/>
    <n v="12630.72"/>
    <x v="0"/>
  </r>
  <r>
    <x v="4"/>
    <n v="201361"/>
    <s v="TRANSTEC 5 85W140        1000L  TOT   SG"/>
    <n v="29"/>
    <s v="ST"/>
    <n v="43891.24"/>
    <s v="USD"/>
    <n v="1513.49"/>
    <s v="ZPF1"/>
    <n v="892"/>
    <n v="25868"/>
    <x v="0"/>
  </r>
  <r>
    <x v="4"/>
    <n v="201363"/>
    <s v="TRANSTEC 5 85W140        208L   TOT   SG"/>
    <n v="312"/>
    <s v="ST"/>
    <n v="95147.79"/>
    <s v="USD"/>
    <n v="304.95999999999998"/>
    <s v="ZPF1"/>
    <n v="188.24"/>
    <n v="58730.880000000005"/>
    <x v="0"/>
  </r>
  <r>
    <x v="4"/>
    <n v="201366"/>
    <s v="TRANSTEC 4 85W90         18LP   TOT   SG"/>
    <n v="292"/>
    <s v="ST"/>
    <n v="8034.21"/>
    <s v="USD"/>
    <n v="27.51"/>
    <s v="ZPF1"/>
    <n v="16.05"/>
    <n v="4686.6000000000004"/>
    <x v="0"/>
  </r>
  <r>
    <x v="4"/>
    <n v="201367"/>
    <s v="TRANSTEC 4 85W90         208L   TOT   SG"/>
    <n v="81"/>
    <s v="ST"/>
    <n v="22745.58"/>
    <s v="USD"/>
    <n v="280.81"/>
    <s v="ZPF1"/>
    <n v="186.16"/>
    <n v="15078.96"/>
    <x v="0"/>
  </r>
  <r>
    <x v="4"/>
    <n v="201369"/>
    <s v="TRANSTEC 4 85W140        18LP   TOT   SG"/>
    <n v="63"/>
    <s v="ST"/>
    <n v="1804.68"/>
    <s v="USD"/>
    <n v="28.65"/>
    <s v="ZPF1"/>
    <n v="16.14"/>
    <n v="1016.82"/>
    <x v="0"/>
  </r>
  <r>
    <x v="4"/>
    <n v="201370"/>
    <s v="TRANSTEC 4 85W140        208L   TOT   SG"/>
    <n v="15"/>
    <s v="ST"/>
    <n v="4559.79"/>
    <s v="USD"/>
    <n v="303.99"/>
    <s v="ZPF1"/>
    <n v="187.82"/>
    <n v="2817.2999999999997"/>
    <x v="0"/>
  </r>
  <r>
    <x v="4"/>
    <n v="202291"/>
    <s v="RUBIA FLEET HD200 SAE10W 208L   TOT   SG"/>
    <n v="145"/>
    <s v="ST"/>
    <n v="39722.33"/>
    <s v="USD"/>
    <n v="273.95"/>
    <s v="ZPF1"/>
    <n v="179.5"/>
    <n v="26027.5"/>
    <x v="0"/>
  </r>
  <r>
    <x v="4"/>
    <n v="202294"/>
    <s v="RUBIA FLEET HD200 SAE 30 208L   TOT   SG"/>
    <n v="5"/>
    <s v="ST"/>
    <n v="1549.34"/>
    <s v="USD"/>
    <n v="309.87"/>
    <s v="ZPF1"/>
    <n v="183.48"/>
    <n v="917.4"/>
    <x v="0"/>
  </r>
  <r>
    <x v="4"/>
    <n v="202297"/>
    <s v="RUBIA FLEET HD200 SAE 40 208L   TOT   SG"/>
    <n v="94"/>
    <s v="ST"/>
    <n v="26143.3"/>
    <s v="USD"/>
    <n v="278.12"/>
    <s v="ZPF1"/>
    <n v="184.14"/>
    <n v="17309.16"/>
    <x v="0"/>
  </r>
  <r>
    <x v="4"/>
    <n v="202298"/>
    <s v="RUBIA FLEET HD200 SAE 40 18LP   TOT   SG"/>
    <n v="74"/>
    <s v="ST"/>
    <n v="2078.67"/>
    <s v="USD"/>
    <n v="28.09"/>
    <s v="ZPF1"/>
    <n v="15.94"/>
    <n v="1179.56"/>
    <x v="0"/>
  </r>
  <r>
    <x v="4"/>
    <n v="204343"/>
    <s v="MARTOL EV 10 CF          208L   TOT   SG"/>
    <n v="88"/>
    <s v="ST"/>
    <n v="28868.46"/>
    <s v="USD"/>
    <n v="328.05"/>
    <s v="ZPF1"/>
    <n v="159.35"/>
    <n v="14022.8"/>
    <x v="0"/>
  </r>
  <r>
    <x v="4"/>
    <n v="204673"/>
    <s v="RUBIA WORKS 1000 15W40   1000L  TOT   SG"/>
    <n v="74"/>
    <s v="ST"/>
    <n v="101781.25"/>
    <s v="USD"/>
    <n v="1375.42"/>
    <s v="ZPF1"/>
    <n v="881"/>
    <n v="65194"/>
    <x v="0"/>
  </r>
  <r>
    <x v="4"/>
    <n v="204777"/>
    <s v="QUARTZ 5000 SN 15W40     208L   TOT   SG"/>
    <n v="16"/>
    <s v="ST"/>
    <n v="4994.47"/>
    <s v="USD"/>
    <n v="312.14999999999998"/>
    <s v="ZPF1"/>
    <n v="181.73"/>
    <n v="2907.68"/>
    <x v="0"/>
  </r>
  <r>
    <x v="4"/>
    <n v="205059"/>
    <s v="FLUIDMATIC MV            20LJ   TOT   SG"/>
    <n v="65"/>
    <s v="ST"/>
    <n v="3302.7"/>
    <s v="USD"/>
    <n v="50.81"/>
    <s v="ZPF1"/>
    <n v="16.98"/>
    <n v="1103.7"/>
    <x v="0"/>
  </r>
  <r>
    <x v="4"/>
    <n v="205531"/>
    <s v="DYNATRANS GEA 680        1000L  TOT   SG"/>
    <n v="17"/>
    <s v="ST"/>
    <n v="86608.58"/>
    <s v="USD"/>
    <n v="5094.62"/>
    <s v="ZPF1"/>
    <n v="855.5"/>
    <n v="14543.5"/>
    <x v="0"/>
  </r>
  <r>
    <x v="4"/>
    <n v="206361"/>
    <s v="PERFO HDX 200 SAE 40     208L   ELF   SG"/>
    <n v="6"/>
    <s v="ST"/>
    <n v="1712.36"/>
    <s v="USD"/>
    <n v="285.39"/>
    <s v="ZPF1"/>
    <n v="184.95"/>
    <n v="1109.6999999999998"/>
    <x v="0"/>
  </r>
  <r>
    <x v="4"/>
    <n v="206780"/>
    <s v="RUBIA GAS 5M 15W40       208L   TOT   SG"/>
    <n v="79"/>
    <s v="ST"/>
    <n v="27359.66"/>
    <s v="USD"/>
    <n v="346.32"/>
    <s v="ZPF1"/>
    <n v="181.85"/>
    <n v="14366.15"/>
    <x v="0"/>
  </r>
  <r>
    <x v="4"/>
    <n v="207373"/>
    <s v="RUBIA OPT.1100 15W40     208L   TOT   SG"/>
    <n v="244"/>
    <s v="ST"/>
    <n v="85179.28"/>
    <s v="USD"/>
    <n v="349.1"/>
    <s v="ZPF1"/>
    <n v="182.25"/>
    <n v="44469"/>
    <x v="0"/>
  </r>
  <r>
    <x v="4"/>
    <n v="207374"/>
    <s v="RUBIA OPT.1100 15W40     20LJ   TOT   SG"/>
    <n v="215"/>
    <s v="ST"/>
    <n v="8286.44"/>
    <s v="USD"/>
    <n v="38.54"/>
    <s v="ZPF1"/>
    <n v="17.52"/>
    <n v="3766.7999999999997"/>
    <x v="0"/>
  </r>
  <r>
    <x v="4"/>
    <n v="207611"/>
    <s v="NEPTUNA 2T SUPER SPORT   208L   TOT   SG"/>
    <n v="18"/>
    <s v="ST"/>
    <n v="8980.7800000000007"/>
    <s v="USD"/>
    <n v="498.93"/>
    <s v="ZPF1"/>
    <n v="181.08"/>
    <n v="3259.44"/>
    <x v="0"/>
  </r>
  <r>
    <x v="4"/>
    <n v="207612"/>
    <s v="NEPTUNA 2T SUPER SPORT   18LP   TOT   SG"/>
    <n v="81"/>
    <s v="ST"/>
    <n v="3908.85"/>
    <s v="USD"/>
    <n v="48.26"/>
    <s v="ZPF1"/>
    <n v="15.67"/>
    <n v="1269.27"/>
    <x v="0"/>
  </r>
  <r>
    <x v="4"/>
    <n v="208450"/>
    <s v="RUBIA OPT.1100 FE 10W30  208L   TOT   SG"/>
    <n v="36"/>
    <s v="ST"/>
    <n v="13031.02"/>
    <s v="USD"/>
    <n v="361.97"/>
    <s v="ZPF1"/>
    <n v="180.77"/>
    <n v="6507.72"/>
    <x v="0"/>
  </r>
  <r>
    <x v="4"/>
    <n v="209880"/>
    <s v="AZOLLA AF 46             1000L  TOT   SG"/>
    <n v="90"/>
    <s v="ST"/>
    <n v="104578.44"/>
    <s v="USD"/>
    <n v="1161.98"/>
    <s v="ZPF1"/>
    <n v="865.8"/>
    <n v="77922"/>
    <x v="0"/>
  </r>
  <r>
    <x v="4"/>
    <n v="210254"/>
    <s v="SERIOLA 32               208L   TOT   SG"/>
    <n v="1"/>
    <s v="ST"/>
    <n v="216.23"/>
    <s v="USD"/>
    <n v="216.23"/>
    <s v="ZPF1"/>
    <n v="177.63"/>
    <n v="177.63"/>
    <x v="0"/>
  </r>
  <r>
    <x v="4"/>
    <n v="210758"/>
    <s v="PNEUMA 100               208L   TOT   SG"/>
    <n v="85"/>
    <s v="ST"/>
    <n v="23409.47"/>
    <s v="USD"/>
    <n v="275.41000000000003"/>
    <s v="ZPF1"/>
    <n v="183.27"/>
    <n v="15577.95"/>
    <x v="0"/>
  </r>
  <r>
    <x v="4"/>
    <n v="211208"/>
    <s v="RUBIA FLEET HD 500 15W40 18LP   TOT  1SG"/>
    <n v="7"/>
    <s v="ST"/>
    <n v="196.72"/>
    <s v="USD"/>
    <n v="28.1"/>
    <s v="ZPF1"/>
    <n v="15.75"/>
    <n v="110.25"/>
    <x v="0"/>
  </r>
  <r>
    <x v="4"/>
    <n v="211211"/>
    <s v="RUBIA FLEET HD 500 15W40 208L   TOT  1SG"/>
    <n v="106"/>
    <s v="ST"/>
    <n v="27835.89"/>
    <s v="USD"/>
    <n v="262.60000000000002"/>
    <s v="ZPF1"/>
    <n v="182"/>
    <n v="19292"/>
    <x v="0"/>
  </r>
  <r>
    <x v="4"/>
    <n v="211800"/>
    <s v="PERFO HDX 300 20W50      208L   ELF  1SG"/>
    <n v="28"/>
    <s v="ST"/>
    <n v="8027.65"/>
    <s v="USD"/>
    <n v="286.7"/>
    <s v="ZPF1"/>
    <n v="183.89"/>
    <n v="5148.92"/>
    <x v="0"/>
  </r>
  <r>
    <x v="4"/>
    <n v="211802"/>
    <s v="RUBIA FLEET HD 300 20W50 18LP   TOT  1SG"/>
    <n v="200"/>
    <s v="ST"/>
    <n v="5629.83"/>
    <s v="USD"/>
    <n v="28.15"/>
    <s v="ZPF1"/>
    <n v="15.91"/>
    <n v="3182"/>
    <x v="0"/>
  </r>
  <r>
    <x v="4"/>
    <n v="211803"/>
    <s v="RUBIA FLEET HD 300 20W50 208L   TOT  1SG"/>
    <n v="442"/>
    <s v="ST"/>
    <n v="120601.60000000001"/>
    <s v="USD"/>
    <n v="272.85000000000002"/>
    <s v="ZPF1"/>
    <n v="183.89"/>
    <n v="81279.37999999999"/>
    <x v="0"/>
  </r>
  <r>
    <x v="4"/>
    <n v="211844"/>
    <s v="PERFO HDX 300 15W40      208L   ELF  1SG"/>
    <n v="4"/>
    <s v="ST"/>
    <n v="1110.8900000000001"/>
    <s v="USD"/>
    <n v="277.72000000000003"/>
    <s v="ZPF1"/>
    <n v="182.1"/>
    <n v="728.4"/>
    <x v="0"/>
  </r>
  <r>
    <x v="4"/>
    <n v="211851"/>
    <s v="RUBIA FLEET HD 300 15W40 18LP   TOT  1SG"/>
    <n v="256"/>
    <s v="ST"/>
    <n v="6937.43"/>
    <s v="USD"/>
    <n v="27.1"/>
    <s v="ZPF1"/>
    <n v="15.75"/>
    <n v="4032"/>
    <x v="0"/>
  </r>
  <r>
    <x v="4"/>
    <n v="211852"/>
    <s v="RUBIA FLEET HD 300 15W40 208L   TOT  1SG"/>
    <n v="314"/>
    <s v="ST"/>
    <n v="82818.22"/>
    <s v="USD"/>
    <n v="263.75"/>
    <s v="ZPF1"/>
    <n v="182.1"/>
    <n v="57179.4"/>
    <x v="0"/>
  </r>
  <r>
    <x v="4"/>
    <n v="211893"/>
    <s v="RUBIA WORKS 1000 15W40   20LJ   TOT   SG"/>
    <n v="1036"/>
    <s v="ST"/>
    <n v="32744.39"/>
    <s v="USD"/>
    <n v="31.61"/>
    <s v="ZPF1"/>
    <n v="17.57"/>
    <n v="18202.52"/>
    <x v="0"/>
  </r>
  <r>
    <x v="4"/>
    <n v="214743"/>
    <s v="QUARTZ INEO MC3 5W30     208L   TOT  1SG"/>
    <n v="175"/>
    <s v="ST"/>
    <n v="81511.98"/>
    <s v="USD"/>
    <n v="465.78"/>
    <s v="ZPF1"/>
    <n v="177.22"/>
    <n v="31013.5"/>
    <x v="0"/>
  </r>
  <r>
    <x v="4"/>
    <n v="214747"/>
    <s v="QUARTZ INEO MC3 5W30     20LJ   TOT  1SG"/>
    <n v="209"/>
    <s v="ST"/>
    <n v="10691.65"/>
    <s v="USD"/>
    <n v="51.16"/>
    <s v="ZPF1"/>
    <n v="17.04"/>
    <n v="3561.3599999999997"/>
    <x v="0"/>
  </r>
  <r>
    <x v="4"/>
    <n v="214772"/>
    <s v="EVOL. FULLTECH MSX 5W30  208L   ELF  1SG"/>
    <n v="20"/>
    <s v="ST"/>
    <n v="9843.5499999999993"/>
    <s v="USD"/>
    <n v="492.18"/>
    <s v="ZPF1"/>
    <n v="177.22"/>
    <n v="3544.4"/>
    <x v="0"/>
  </r>
  <r>
    <x v="4"/>
    <n v="216883"/>
    <s v="RUBIA TIR 7400 15W40     3B5L   TOT  1SG"/>
    <n v="742"/>
    <s v="ST"/>
    <n v="16309.14"/>
    <s v="USD"/>
    <n v="21.98"/>
    <s v="ZPF1"/>
    <n v="13.002000000000001"/>
    <n v="9647.4840000000004"/>
    <x v="0"/>
  </r>
  <r>
    <x v="4"/>
    <n v="216890"/>
    <s v="HI-PERF 4T 900 10W40     12B1L  TOT   SG"/>
    <n v="260"/>
    <s v="ST"/>
    <n v="7810.85"/>
    <s v="USD"/>
    <n v="30.04"/>
    <s v="ZPF1"/>
    <n v="10.295"/>
    <n v="2676.7"/>
    <x v="0"/>
  </r>
  <r>
    <x v="4"/>
    <n v="216893"/>
    <s v="RUBIA FLEET HD 300 20W50 3B5L   TOT   SG"/>
    <n v="535"/>
    <s v="ST"/>
    <n v="12324.43"/>
    <s v="USD"/>
    <n v="23.04"/>
    <s v="ZPF1"/>
    <n v="13.11"/>
    <n v="7013.8499999999995"/>
    <x v="0"/>
  </r>
  <r>
    <x v="4"/>
    <n v="216896"/>
    <s v="HBF 4                    16B05L TOT   SG"/>
    <n v="1734"/>
    <s v="ST"/>
    <n v="48174.93"/>
    <s v="USD"/>
    <n v="27.78"/>
    <s v="ZPF1"/>
    <n v="8.48"/>
    <n v="14704.320000000002"/>
    <x v="0"/>
  </r>
  <r>
    <x v="4"/>
    <n v="216899"/>
    <s v="RUBIA TIR 7400 15W40     3B4L   TOT   SG"/>
    <n v="2779"/>
    <s v="ST"/>
    <n v="51394.17"/>
    <s v="USD"/>
    <n v="18.489999999999998"/>
    <s v="ZPF1"/>
    <n v="10.512"/>
    <n v="29212.848000000002"/>
    <x v="0"/>
  </r>
  <r>
    <x v="4"/>
    <n v="216900"/>
    <s v="PROSYLVA CHAIN EXPERT    20LJ   TOT   SG"/>
    <n v="103"/>
    <s v="ST"/>
    <n v="3271.5"/>
    <s v="USD"/>
    <n v="31.76"/>
    <s v="ZPF1"/>
    <n v="17.239999999999998"/>
    <n v="1775.7199999999998"/>
    <x v="0"/>
  </r>
  <r>
    <x v="4"/>
    <n v="216902"/>
    <s v="PERF. PRO 700 15W40      20LJ   ELF   SG"/>
    <n v="742"/>
    <s v="ST"/>
    <n v="21477.13"/>
    <s v="USD"/>
    <n v="28.94"/>
    <s v="ZPF1"/>
    <n v="17.672000000000001"/>
    <n v="13112.624"/>
    <x v="0"/>
  </r>
  <r>
    <x v="4"/>
    <n v="216903"/>
    <s v="PERF. PRO 700 15W40      12B1L  ELF   SG"/>
    <n v="299"/>
    <s v="ST"/>
    <n v="6386.32"/>
    <s v="USD"/>
    <n v="21.36"/>
    <s v="ZPF1"/>
    <n v="10.603"/>
    <n v="3170.297"/>
    <x v="0"/>
  </r>
  <r>
    <x v="4"/>
    <n v="216904"/>
    <s v="PERF. PRO 700 15W40      3B5L   ELF  1SG"/>
    <n v="772"/>
    <s v="ST"/>
    <n v="17254.73"/>
    <s v="USD"/>
    <n v="22.35"/>
    <s v="ZPF1"/>
    <n v="13.254"/>
    <n v="10232.088"/>
    <x v="0"/>
  </r>
  <r>
    <x v="4"/>
    <n v="216906"/>
    <s v="PERFO HDX 500 15W40      12B1L  ELF   SG"/>
    <n v="5"/>
    <s v="ST"/>
    <n v="114.29"/>
    <s v="USD"/>
    <n v="22.86"/>
    <s v="ZPF1"/>
    <n v="10.345000000000001"/>
    <n v="51.725000000000001"/>
    <x v="0"/>
  </r>
  <r>
    <x v="4"/>
    <n v="216909"/>
    <s v="PERFO HDX 500 15W40      3B5L   ELF   SG"/>
    <n v="8"/>
    <s v="ST"/>
    <n v="186.71"/>
    <s v="USD"/>
    <n v="23.34"/>
    <s v="ZPF1"/>
    <n v="12.93"/>
    <n v="103.44"/>
    <x v="0"/>
  </r>
  <r>
    <x v="4"/>
    <n v="216911"/>
    <s v="HI-PERF 4T 900 10W50     12B1L  TOT   SG"/>
    <n v="696"/>
    <s v="ST"/>
    <n v="17005.22"/>
    <s v="USD"/>
    <n v="24.43"/>
    <s v="ZPF1"/>
    <n v="10.14"/>
    <n v="7057.4400000000005"/>
    <x v="0"/>
  </r>
  <r>
    <x v="4"/>
    <n v="216913"/>
    <s v="HBF 4                    12B1L  TOT   SG"/>
    <n v="520"/>
    <s v="ST"/>
    <n v="19659.72"/>
    <s v="USD"/>
    <n v="37.81"/>
    <s v="ZPF1"/>
    <n v="12.48"/>
    <n v="6489.6"/>
    <x v="0"/>
  </r>
  <r>
    <x v="4"/>
    <n v="216914"/>
    <s v="QUARTZ INEO MC3 5W30     12B1L  TOT   SG"/>
    <n v="3624"/>
    <s v="ST"/>
    <n v="117204.54"/>
    <s v="USD"/>
    <n v="32.340000000000003"/>
    <s v="ZPF1"/>
    <n v="10.247"/>
    <n v="37135.127999999997"/>
    <x v="0"/>
  </r>
  <r>
    <x v="4"/>
    <n v="216915"/>
    <s v="RUBIA FLEET HD 300 15W40 12B1L  TOT   SG"/>
    <n v="6"/>
    <s v="ST"/>
    <n v="138.72"/>
    <s v="USD"/>
    <n v="23.12"/>
    <s v="ZPF1"/>
    <n v="10.5"/>
    <n v="63"/>
    <x v="0"/>
  </r>
  <r>
    <x v="4"/>
    <n v="216917"/>
    <s v="HI-PERF 4T 500 20W40     12B1L  TOT   SG"/>
    <n v="242"/>
    <s v="ST"/>
    <n v="5701.54"/>
    <s v="USD"/>
    <n v="23.56"/>
    <s v="ZPF1"/>
    <n v="10.464"/>
    <n v="2532.288"/>
    <x v="0"/>
  </r>
  <r>
    <x v="4"/>
    <n v="216928"/>
    <s v="QUARTZ INEO MC3 5W30     3B5L   TOT  2SG"/>
    <n v="6259"/>
    <s v="ST"/>
    <n v="232614.3"/>
    <s v="USD"/>
    <n v="37.159999999999997"/>
    <s v="ZPF1"/>
    <n v="12.81"/>
    <n v="80177.790000000008"/>
    <x v="0"/>
  </r>
  <r>
    <x v="4"/>
    <n v="216936"/>
    <s v="RUBIA TIR 7400 15W40     12B1L  TOT   SG"/>
    <n v="1369"/>
    <s v="ST"/>
    <n v="28204.62"/>
    <s v="USD"/>
    <n v="20.6"/>
    <s v="ZPF1"/>
    <n v="10.427"/>
    <n v="14274.563"/>
    <x v="0"/>
  </r>
  <r>
    <x v="4"/>
    <n v="216938"/>
    <s v="RUBIA TIR 7400 10W40     3B5L   TOT  1SG"/>
    <n v="473"/>
    <s v="ST"/>
    <n v="12894.78"/>
    <s v="USD"/>
    <n v="27.26"/>
    <s v="ZPF1"/>
    <n v="13.03"/>
    <n v="6163.19"/>
    <x v="0"/>
  </r>
  <r>
    <x v="4"/>
    <n v="216944"/>
    <s v="RUBIA FLEET HD 200 20W50 3B5L   TOT  1SG"/>
    <n v="92"/>
    <s v="ST"/>
    <n v="2331"/>
    <s v="USD"/>
    <n v="25.34"/>
    <s v="ZPF1"/>
    <n v="12.99"/>
    <n v="1195.08"/>
    <x v="0"/>
  </r>
  <r>
    <x v="4"/>
    <n v="216947"/>
    <s v="QUARTZ 3000 SJ 20W50     3B4L   TOT   SG"/>
    <n v="448"/>
    <s v="ST"/>
    <n v="14356.95"/>
    <s v="USD"/>
    <n v="32.049999999999997"/>
    <s v="ZPF1"/>
    <n v="10.488"/>
    <n v="4698.6239999999998"/>
    <x v="0"/>
  </r>
  <r>
    <x v="4"/>
    <n v="216948"/>
    <s v="HI-PERF 4T 500 SC. 10W30 12B1L  TOT   SG"/>
    <n v="205"/>
    <s v="ST"/>
    <n v="4872.3599999999997"/>
    <s v="USD"/>
    <n v="23.77"/>
    <s v="ZPF1"/>
    <n v="10.356"/>
    <n v="2122.98"/>
    <x v="0"/>
  </r>
  <r>
    <x v="4"/>
    <n v="216955"/>
    <s v="QUARTZ 5000 SN 20W50     3B5L   TOT  1SG"/>
    <n v="1146"/>
    <s v="ST"/>
    <n v="27701.919999999998"/>
    <s v="USD"/>
    <n v="24.17"/>
    <s v="ZPF1"/>
    <n v="13.23"/>
    <n v="15161.58"/>
    <x v="0"/>
  </r>
  <r>
    <x v="4"/>
    <n v="216956"/>
    <s v="QUARTZ 5000 SN 20W50     3B4L   TOT   SG"/>
    <n v="3826"/>
    <s v="ST"/>
    <n v="66237.350000000006"/>
    <s v="USD"/>
    <n v="17.309999999999999"/>
    <s v="ZPF1"/>
    <n v="10.59"/>
    <n v="40517.339999999997"/>
    <x v="0"/>
  </r>
  <r>
    <x v="4"/>
    <n v="216957"/>
    <s v="QUARTZ 5000 SN 20W50     12B1L  TOT   SG"/>
    <n v="1267"/>
    <s v="ST"/>
    <n v="26859.09"/>
    <s v="USD"/>
    <n v="21.2"/>
    <s v="ZPF1"/>
    <n v="10.587"/>
    <n v="13413.728999999999"/>
    <x v="0"/>
  </r>
  <r>
    <x v="4"/>
    <n v="216959"/>
    <s v="RUBIA FLEET HD 500 20W50 3B5L   TOT  1SG"/>
    <n v="7"/>
    <s v="ST"/>
    <n v="162.07"/>
    <s v="USD"/>
    <n v="23.15"/>
    <s v="ZPF1"/>
    <n v="13.23"/>
    <n v="92.61"/>
    <x v="0"/>
  </r>
  <r>
    <x v="4"/>
    <n v="216960"/>
    <s v="QUARTZ 7000 SN 10W40     3B5L   TOT  1SG"/>
    <n v="241"/>
    <s v="ST"/>
    <n v="5503.23"/>
    <s v="USD"/>
    <n v="22.83"/>
    <s v="ZPF1"/>
    <n v="12.99"/>
    <n v="3130.59"/>
    <x v="0"/>
  </r>
  <r>
    <x v="4"/>
    <n v="216961"/>
    <s v="QUARTZ 7000 SN 10W40     3B4L   TOT   SG"/>
    <n v="7062"/>
    <s v="ST"/>
    <n v="124874.19"/>
    <s v="USD"/>
    <n v="17.68"/>
    <s v="ZPF1"/>
    <n v="10.388"/>
    <n v="73360.055999999997"/>
    <x v="0"/>
  </r>
  <r>
    <x v="4"/>
    <n v="216962"/>
    <s v="QUARTZ 7000 SN 10W40     12B1L  TOT   SG"/>
    <n v="736"/>
    <s v="ST"/>
    <n v="15254.22"/>
    <s v="USD"/>
    <n v="20.73"/>
    <s v="ZPF1"/>
    <n v="10.387"/>
    <n v="7644.8320000000003"/>
    <x v="0"/>
  </r>
  <r>
    <x v="4"/>
    <n v="216963"/>
    <s v="TRANSTEC 4 85W90         3B4L   TOT   SG"/>
    <n v="9"/>
    <s v="ST"/>
    <n v="182.68"/>
    <s v="USD"/>
    <n v="20.3"/>
    <s v="ZPF1"/>
    <n v="10.702"/>
    <n v="96.317999999999998"/>
    <x v="0"/>
  </r>
  <r>
    <x v="4"/>
    <n v="216964"/>
    <s v="TRANSTEC 4 85W90         12B1L  TOT   SG"/>
    <n v="389"/>
    <s v="ST"/>
    <n v="8783.08"/>
    <s v="USD"/>
    <n v="22.58"/>
    <s v="ZPF1"/>
    <n v="10.7"/>
    <n v="4162.2999999999993"/>
    <x v="0"/>
  </r>
  <r>
    <x v="4"/>
    <n v="216966"/>
    <s v="QUARTZ 5000 SN 15W50     3B4L   TOT   SG"/>
    <n v="388"/>
    <s v="ST"/>
    <n v="7337.13"/>
    <s v="USD"/>
    <n v="18.91"/>
    <s v="ZPF1"/>
    <n v="10.47"/>
    <n v="4062.36"/>
    <x v="0"/>
  </r>
  <r>
    <x v="4"/>
    <n v="216967"/>
    <s v="QUARTZ 5000 SN 15W50     12B1L  TOT   SG"/>
    <n v="102"/>
    <s v="ST"/>
    <n v="2567.71"/>
    <s v="USD"/>
    <n v="25.17"/>
    <s v="ZPF1"/>
    <n v="10.473000000000001"/>
    <n v="1068.2460000000001"/>
    <x v="0"/>
  </r>
  <r>
    <x v="4"/>
    <n v="216968"/>
    <s v="QUARTZ 3000 SJ 20W50     12B1L  TOT   SG"/>
    <n v="128"/>
    <s v="ST"/>
    <n v="3007.93"/>
    <s v="USD"/>
    <n v="23.5"/>
    <s v="ZPF1"/>
    <n v="10.587"/>
    <n v="1355.136"/>
    <x v="0"/>
  </r>
  <r>
    <x v="4"/>
    <n v="216970"/>
    <s v="FLUIDMATIC MV            3B4L   TOT   SG"/>
    <n v="257"/>
    <s v="ST"/>
    <n v="8126.26"/>
    <s v="USD"/>
    <n v="31.62"/>
    <s v="ZPF1"/>
    <n v="10.14"/>
    <n v="2605.98"/>
    <x v="0"/>
  </r>
  <r>
    <x v="4"/>
    <n v="216971"/>
    <s v="FLUIDMATIC MV            12B1L  TOT   SG"/>
    <n v="1146"/>
    <s v="ST"/>
    <n v="37525.71"/>
    <s v="USD"/>
    <n v="32.74"/>
    <s v="ZPF1"/>
    <n v="10.14"/>
    <n v="11620.44"/>
    <x v="0"/>
  </r>
  <r>
    <x v="4"/>
    <n v="216972"/>
    <s v="FLUIDMATIC LV MV         3B4L   TOT   SG"/>
    <n v="169"/>
    <s v="ST"/>
    <n v="4855.4799999999996"/>
    <s v="USD"/>
    <n v="28.73"/>
    <s v="ZPF1"/>
    <n v="10.154999999999999"/>
    <n v="1716.1949999999999"/>
    <x v="0"/>
  </r>
  <r>
    <x v="4"/>
    <n v="216973"/>
    <s v="QUARTZ 9000 SN 5W50      3B4L   TOT   SG"/>
    <n v="269"/>
    <s v="ST"/>
    <n v="7586.3"/>
    <s v="USD"/>
    <n v="28.2"/>
    <s v="ZPF1"/>
    <n v="10.252000000000001"/>
    <n v="2757.788"/>
    <x v="0"/>
  </r>
  <r>
    <x v="4"/>
    <n v="216977"/>
    <s v="FLUIDMATIC CVT MV        3B4L   TOT   SG"/>
    <n v="246"/>
    <s v="ST"/>
    <n v="7740.35"/>
    <s v="USD"/>
    <n v="31.46"/>
    <s v="ZPF1"/>
    <n v="10.151999999999999"/>
    <n v="2497.3919999999998"/>
    <x v="0"/>
  </r>
  <r>
    <x v="4"/>
    <n v="216978"/>
    <s v="FLUIDMATIC LV MV         20LJ   TOT   SG"/>
    <n v="171"/>
    <s v="ST"/>
    <n v="8540.39"/>
    <s v="USD"/>
    <n v="49.94"/>
    <s v="ZPF1"/>
    <n v="16.93"/>
    <n v="2895.0299999999997"/>
    <x v="0"/>
  </r>
  <r>
    <x v="4"/>
    <n v="216979"/>
    <s v="FLUIDMATIC DIII MV       20LJ   TOT   SG"/>
    <n v="210"/>
    <s v="ST"/>
    <n v="7196.25"/>
    <s v="USD"/>
    <n v="34.270000000000003"/>
    <s v="ZPF1"/>
    <n v="17.02"/>
    <n v="3574.2"/>
    <x v="0"/>
  </r>
  <r>
    <x v="4"/>
    <n v="216980"/>
    <s v="FLUIDMATIC DIII MV       18LP   TOT   SG"/>
    <n v="339"/>
    <s v="ST"/>
    <n v="10387.620000000001"/>
    <s v="USD"/>
    <n v="30.64"/>
    <s v="ZPF1"/>
    <n v="15.32"/>
    <n v="5193.4800000000005"/>
    <x v="0"/>
  </r>
  <r>
    <x v="4"/>
    <n v="216983"/>
    <s v="HI-PERF 4T 700 10W40     12B1L  TOT  1SG"/>
    <n v="28"/>
    <s v="ST"/>
    <n v="649.44000000000005"/>
    <s v="USD"/>
    <n v="23.19"/>
    <s v="ZPF1"/>
    <n v="10.413"/>
    <n v="291.56400000000002"/>
    <x v="0"/>
  </r>
  <r>
    <x v="4"/>
    <n v="216985"/>
    <s v="FLUIDMATIC DII MV        12B1L  TOT   SG"/>
    <n v="345"/>
    <s v="ST"/>
    <n v="12165.37"/>
    <s v="USD"/>
    <n v="35.26"/>
    <s v="ZPF1"/>
    <n v="10.473000000000001"/>
    <n v="3613.1850000000004"/>
    <x v="0"/>
  </r>
  <r>
    <x v="4"/>
    <n v="216986"/>
    <s v="FLUIDMATIC DIII MV       3B4L   TOT   SG"/>
    <n v="1276"/>
    <s v="ST"/>
    <n v="26454.93"/>
    <s v="USD"/>
    <n v="20.73"/>
    <s v="ZPF1"/>
    <n v="10.215"/>
    <n v="13034.34"/>
    <x v="0"/>
  </r>
  <r>
    <x v="4"/>
    <n v="216987"/>
    <s v="FLUIDMATIC DIII MV       12B1L  TOT   SG"/>
    <n v="1259"/>
    <s v="ST"/>
    <n v="28206.92"/>
    <s v="USD"/>
    <n v="22.4"/>
    <s v="ZPF1"/>
    <n v="10.212999999999999"/>
    <n v="12858.166999999999"/>
    <x v="0"/>
  </r>
  <r>
    <x v="4"/>
    <n v="216989"/>
    <s v="ELFMATIC DIII MV         20LJ   ELF   SG"/>
    <n v="51"/>
    <s v="ST"/>
    <n v="1623.91"/>
    <s v="USD"/>
    <n v="31.84"/>
    <s v="ZPF1"/>
    <n v="17.02"/>
    <n v="868.02"/>
    <x v="0"/>
  </r>
  <r>
    <x v="4"/>
    <n v="216991"/>
    <s v="HI-PERF 4T 300 20W40(SF) 12B1L  TOT  1SG"/>
    <n v="9"/>
    <s v="ST"/>
    <n v="187.73"/>
    <s v="USD"/>
    <n v="20.86"/>
    <s v="ZPF1"/>
    <n v="10.62"/>
    <n v="95.58"/>
    <x v="0"/>
  </r>
  <r>
    <x v="4"/>
    <n v="216993"/>
    <s v="HI-PERF 4T 300 20W50(SG) 12B1L  TOT  1SG"/>
    <n v="1915"/>
    <s v="ST"/>
    <n v="40835.74"/>
    <s v="USD"/>
    <n v="21.32"/>
    <s v="ZPF1"/>
    <n v="10.593"/>
    <n v="20285.595000000001"/>
    <x v="0"/>
  </r>
  <r>
    <x v="4"/>
    <n v="216995"/>
    <s v="TRANSTEC 5 80W90         3B4L   TOT   SG"/>
    <n v="755"/>
    <s v="ST"/>
    <n v="14738.76"/>
    <s v="USD"/>
    <n v="19.52"/>
    <s v="ZPF1"/>
    <n v="10.664999999999999"/>
    <n v="8052.0749999999989"/>
    <x v="0"/>
  </r>
  <r>
    <x v="4"/>
    <n v="216996"/>
    <s v="GEARELF 5 80W90          3B4L   ELF  2SG"/>
    <n v="76"/>
    <s v="ST"/>
    <n v="1586.05"/>
    <s v="USD"/>
    <n v="20.87"/>
    <s v="ZPF1"/>
    <n v="10.455"/>
    <n v="794.58"/>
    <x v="0"/>
  </r>
  <r>
    <x v="4"/>
    <n v="216997"/>
    <s v="TRANSTEC 5 85W140        3B4L   TOT   SG"/>
    <n v="64"/>
    <s v="ST"/>
    <n v="1368.86"/>
    <s v="USD"/>
    <n v="21.39"/>
    <s v="ZPF1"/>
    <n v="10.86"/>
    <n v="695.04"/>
    <x v="0"/>
  </r>
  <r>
    <x v="4"/>
    <n v="216998"/>
    <s v="GEARELF 5 85W140         3B4L   ELF  2SG"/>
    <n v="123"/>
    <s v="ST"/>
    <n v="2947.35"/>
    <s v="USD"/>
    <n v="23.96"/>
    <s v="ZPF1"/>
    <n v="10.702"/>
    <n v="1316.346"/>
    <x v="0"/>
  </r>
  <r>
    <x v="4"/>
    <n v="217003"/>
    <s v="PROSYLVA CHAIN EXPERT    208L   TOT   SG"/>
    <n v="16"/>
    <s v="ST"/>
    <n v="4526.3900000000003"/>
    <s v="USD"/>
    <n v="282.89999999999998"/>
    <s v="ZPF1"/>
    <n v="182.21"/>
    <n v="2915.36"/>
    <x v="0"/>
  </r>
  <r>
    <x v="4"/>
    <n v="217004"/>
    <s v="PERF. PRO 700 15W40      208L   ELF   SG"/>
    <n v="378"/>
    <s v="ST"/>
    <n v="101103.8"/>
    <s v="USD"/>
    <n v="267.47000000000003"/>
    <s v="ZPF1"/>
    <n v="182"/>
    <n v="68796"/>
    <x v="0"/>
  </r>
  <r>
    <x v="4"/>
    <n v="217006"/>
    <s v="STAR TRANS 80W110        208L   TOT   SG"/>
    <n v="8"/>
    <s v="ST"/>
    <n v="4665.38"/>
    <s v="USD"/>
    <n v="583.16999999999996"/>
    <s v="ZPF1"/>
    <n v="186.37"/>
    <n v="1490.96"/>
    <x v="0"/>
  </r>
  <r>
    <x v="4"/>
    <n v="217008"/>
    <s v="RUBIA TIR 7400 10W40     208L   TOT   SG"/>
    <n v="29"/>
    <s v="ST"/>
    <n v="9026.9599999999991"/>
    <s v="USD"/>
    <n v="311.27"/>
    <s v="ZPF1"/>
    <n v="181.38"/>
    <n v="5260.0199999999995"/>
    <x v="0"/>
  </r>
  <r>
    <x v="4"/>
    <n v="217011"/>
    <s v="FLUIDMATIC LV MV         208L   TOT   SG"/>
    <n v="67"/>
    <s v="ST"/>
    <n v="29822.65"/>
    <s v="USD"/>
    <n v="445.11"/>
    <s v="ZPF1"/>
    <n v="176.18"/>
    <n v="11804.060000000001"/>
    <x v="0"/>
  </r>
  <r>
    <x v="4"/>
    <n v="217012"/>
    <s v="FLUIDMATIC DIII MV       208L   TOT   SG"/>
    <n v="135"/>
    <s v="ST"/>
    <n v="39983.39"/>
    <s v="USD"/>
    <n v="296.17"/>
    <s v="ZPF1"/>
    <n v="177.01"/>
    <n v="23896.35"/>
    <x v="0"/>
  </r>
  <r>
    <x v="4"/>
    <n v="217013"/>
    <s v="FLUIDMATIC DII MV        208L   TOT   SG"/>
    <n v="15"/>
    <s v="ST"/>
    <n v="7602.01"/>
    <s v="USD"/>
    <n v="506.8"/>
    <s v="ZPF1"/>
    <n v="178.46"/>
    <n v="2676.9"/>
    <x v="0"/>
  </r>
  <r>
    <x v="4"/>
    <n v="217016"/>
    <s v="HI-PERF 4T 700 10W40     208L   TOT   SG"/>
    <n v="28"/>
    <s v="ST"/>
    <n v="8936.77"/>
    <s v="USD"/>
    <n v="319.17"/>
    <s v="ZPF1"/>
    <n v="180.54"/>
    <n v="5055.12"/>
    <x v="0"/>
  </r>
  <r>
    <x v="4"/>
    <n v="217017"/>
    <s v="RUBIA FLEET HD 300 15W40 3B4L   TOT   SG"/>
    <n v="8"/>
    <s v="ST"/>
    <n v="147.51"/>
    <s v="USD"/>
    <n v="18.440000000000001"/>
    <s v="ZPF1"/>
    <n v="10.5"/>
    <n v="84"/>
    <x v="0"/>
  </r>
  <r>
    <x v="4"/>
    <n v="217018"/>
    <s v="GEARELF 4 SAE 90         3B4L   ELF  2SG"/>
    <n v="297"/>
    <s v="ST"/>
    <n v="6308.6"/>
    <s v="USD"/>
    <n v="21.24"/>
    <s v="ZPF1"/>
    <n v="10.704000000000001"/>
    <n v="3179.0880000000002"/>
    <x v="0"/>
  </r>
  <r>
    <x v="4"/>
    <n v="217020"/>
    <s v="RUBIA FLEET HD 300 15W40 3B5L   TOT  2SG"/>
    <n v="413"/>
    <s v="ST"/>
    <n v="9208.33"/>
    <s v="USD"/>
    <n v="22.3"/>
    <s v="ZPF1"/>
    <n v="13.01"/>
    <n v="5373.13"/>
    <x v="0"/>
  </r>
  <r>
    <x v="4"/>
    <n v="217023"/>
    <s v="ELFMATIC CVT MV          12B1L  ELF  2SG"/>
    <n v="870"/>
    <s v="ST"/>
    <n v="30328.25"/>
    <s v="USD"/>
    <n v="34.86"/>
    <s v="ZPF1"/>
    <n v="10.220000000000001"/>
    <n v="8891.4000000000015"/>
    <x v="0"/>
  </r>
  <r>
    <x v="4"/>
    <n v="217024"/>
    <s v="ELFMATIC CVT MV          3B4L   ELF  2SG"/>
    <n v="216"/>
    <s v="ST"/>
    <n v="6777.52"/>
    <s v="USD"/>
    <n v="31.38"/>
    <s v="ZPF1"/>
    <n v="10.222"/>
    <n v="2207.9519999999998"/>
    <x v="0"/>
  </r>
  <r>
    <x v="4"/>
    <n v="217026"/>
    <s v="ELFMATIC DIII MV         3B5L   ELF  3SG"/>
    <n v="126"/>
    <s v="ST"/>
    <n v="3128.24"/>
    <s v="USD"/>
    <n v="24.83"/>
    <s v="ZPF1"/>
    <n v="12.77"/>
    <n v="1609.02"/>
    <x v="0"/>
  </r>
  <r>
    <x v="4"/>
    <n v="217027"/>
    <s v="ELFMATIC MV              12B1L  ELF  2SG"/>
    <n v="7"/>
    <s v="ST"/>
    <n v="242.53"/>
    <s v="USD"/>
    <n v="34.65"/>
    <s v="ZPF1"/>
    <n v="10.14"/>
    <n v="70.98"/>
    <x v="0"/>
  </r>
  <r>
    <x v="4"/>
    <n v="217028"/>
    <s v="ELFMATIC MV              3B4L   ELF  2SG"/>
    <n v="285"/>
    <s v="ST"/>
    <n v="8951.5300000000007"/>
    <s v="USD"/>
    <n v="31.41"/>
    <s v="ZPF1"/>
    <n v="10.14"/>
    <n v="2889.9"/>
    <x v="0"/>
  </r>
  <r>
    <x v="4"/>
    <n v="217029"/>
    <s v="ELFMATIC LV MV           12B1L  ELF   SG"/>
    <n v="712"/>
    <s v="ST"/>
    <n v="24183.200000000001"/>
    <s v="USD"/>
    <n v="33.97"/>
    <s v="ZPF1"/>
    <n v="10.128"/>
    <n v="7211.1360000000004"/>
    <x v="0"/>
  </r>
  <r>
    <x v="4"/>
    <n v="217030"/>
    <s v="ELFMATIC LV MV           3B4L   ELF   SG"/>
    <n v="669"/>
    <s v="ST"/>
    <n v="20027.03"/>
    <s v="USD"/>
    <n v="29.94"/>
    <s v="ZPF1"/>
    <n v="10.154999999999999"/>
    <n v="6793.6949999999997"/>
    <x v="0"/>
  </r>
  <r>
    <x v="4"/>
    <n v="217032"/>
    <s v="GEARELF 5 80W90          12B1L  ELF  2SG"/>
    <n v="5"/>
    <s v="ST"/>
    <n v="127.36"/>
    <s v="USD"/>
    <n v="25.47"/>
    <s v="ZPF1"/>
    <n v="10.452999999999999"/>
    <n v="52.265000000000001"/>
    <x v="0"/>
  </r>
  <r>
    <x v="4"/>
    <n v="217035"/>
    <s v="EVOL. 700 FT 10W40       12B1L  ELF  2SG"/>
    <n v="576"/>
    <s v="ST"/>
    <n v="12421.64"/>
    <s v="USD"/>
    <n v="21.57"/>
    <s v="ZPF1"/>
    <n v="10.387"/>
    <n v="5982.9120000000003"/>
    <x v="0"/>
  </r>
  <r>
    <x v="4"/>
    <n v="217036"/>
    <s v="EVOL. 700 FT 10W40       3B4L   ELF  2SG"/>
    <n v="3100"/>
    <s v="ST"/>
    <n v="55370.74"/>
    <s v="USD"/>
    <n v="17.86"/>
    <s v="ZPF1"/>
    <n v="10.388"/>
    <n v="32202.799999999999"/>
    <x v="0"/>
  </r>
  <r>
    <x v="4"/>
    <n v="217042"/>
    <s v="EVOL. 700 FT 15W50       3B4L   ELF  2SG"/>
    <n v="397"/>
    <s v="ST"/>
    <n v="9635.7999999999993"/>
    <s v="USD"/>
    <n v="24.27"/>
    <s v="ZPF1"/>
    <n v="10.462"/>
    <n v="4153.4139999999998"/>
    <x v="0"/>
  </r>
  <r>
    <x v="4"/>
    <n v="217044"/>
    <s v="EVOL. 500 FT 20W50       3B4L   ELF  2SG"/>
    <n v="2974"/>
    <s v="ST"/>
    <n v="55918.879999999997"/>
    <s v="USD"/>
    <n v="18.8"/>
    <s v="ZPF1"/>
    <n v="10.515000000000001"/>
    <n v="31271.61"/>
    <x v="0"/>
  </r>
  <r>
    <x v="4"/>
    <n v="217045"/>
    <s v="EVOL. 500 FT 20W50       12B1L  ELF  2SG"/>
    <n v="526"/>
    <s v="ST"/>
    <n v="11488.84"/>
    <s v="USD"/>
    <n v="21.84"/>
    <s v="ZPF1"/>
    <n v="10.52"/>
    <n v="5533.5199999999995"/>
    <x v="0"/>
  </r>
  <r>
    <x v="4"/>
    <n v="217048"/>
    <s v="EVOL. 900 FTA 5W40       12B1L  ELF  2SG"/>
    <n v="472"/>
    <s v="ST"/>
    <n v="11615.7"/>
    <s v="USD"/>
    <n v="24.61"/>
    <s v="ZPF1"/>
    <n v="10.253"/>
    <n v="4839.4160000000002"/>
    <x v="0"/>
  </r>
  <r>
    <x v="4"/>
    <n v="217049"/>
    <s v="EVOL. 900 FTA 5W40       3B4L   ELF  2SG"/>
    <n v="492"/>
    <s v="ST"/>
    <n v="10340.44"/>
    <s v="USD"/>
    <n v="21.02"/>
    <s v="ZPF1"/>
    <n v="10.26"/>
    <n v="5047.92"/>
    <x v="0"/>
  </r>
  <r>
    <x v="4"/>
    <n v="217053"/>
    <s v="EVOL. 500 FT 15W40       3B4L   ELF  2SG"/>
    <n v="13"/>
    <s v="ST"/>
    <n v="242.9"/>
    <s v="USD"/>
    <n v="18.68"/>
    <s v="ZPF1"/>
    <n v="10.484999999999999"/>
    <n v="136.30500000000001"/>
    <x v="0"/>
  </r>
  <r>
    <x v="4"/>
    <n v="217060"/>
    <s v="MOTO 4 PRO 20W50         12B1L  ELF  2SG"/>
    <n v="259"/>
    <s v="ST"/>
    <n v="6679.3"/>
    <s v="USD"/>
    <n v="25.79"/>
    <s v="ZPF1"/>
    <n v="10.56"/>
    <n v="2735.04"/>
    <x v="0"/>
  </r>
  <r>
    <x v="4"/>
    <n v="217062"/>
    <s v="MOTO 4 GOLD 10W40        12B1L  ELF  2SG"/>
    <n v="13"/>
    <s v="ST"/>
    <n v="325.63"/>
    <s v="USD"/>
    <n v="25.05"/>
    <s v="ZPF1"/>
    <n v="10.413"/>
    <n v="135.369"/>
    <x v="0"/>
  </r>
  <r>
    <x v="4"/>
    <n v="217064"/>
    <s v="MOTO 4 GOLD 20W40        12B1L  ELF  2SG"/>
    <n v="588"/>
    <s v="ST"/>
    <n v="14394.01"/>
    <s v="USD"/>
    <n v="24.48"/>
    <s v="ZPF1"/>
    <n v="10.532999999999999"/>
    <n v="6193.4039999999995"/>
    <x v="0"/>
  </r>
  <r>
    <x v="4"/>
    <n v="217065"/>
    <s v="QUARTZ 9000 ENERGY 0W40  3B4L   TOT   SG"/>
    <n v="1855"/>
    <s v="ST"/>
    <n v="66144.009999999995"/>
    <s v="USD"/>
    <n v="35.659999999999997"/>
    <s v="ZPF1"/>
    <n v="10.125"/>
    <n v="18781.875"/>
    <x v="0"/>
  </r>
  <r>
    <x v="4"/>
    <n v="217067"/>
    <s v="4T MAX 20W50             12B1L  ELF   SG"/>
    <n v="57"/>
    <s v="ST"/>
    <n v="1122.31"/>
    <s v="USD"/>
    <n v="19.690000000000001"/>
    <s v="ZPF1"/>
    <n v="10.567"/>
    <n v="602.31899999999996"/>
    <x v="0"/>
  </r>
  <r>
    <x v="4"/>
    <n v="217076"/>
    <s v="QUARTZ 5000 SN 15W40     3B4L   TOT   SG"/>
    <n v="4"/>
    <s v="ST"/>
    <n v="78"/>
    <s v="USD"/>
    <n v="19.5"/>
    <s v="ZPF1"/>
    <n v="10.484999999999999"/>
    <n v="41.94"/>
    <x v="0"/>
  </r>
  <r>
    <x v="4"/>
    <n v="217088"/>
    <s v="RUBIA WORKS 4000 10W40   208L   TOT   SG"/>
    <n v="10"/>
    <s v="ST"/>
    <n v="3723.81"/>
    <s v="USD"/>
    <n v="372.38"/>
    <s v="ZPF1"/>
    <n v="180.54400000000001"/>
    <n v="1805.44"/>
    <x v="0"/>
  </r>
  <r>
    <x v="4"/>
    <n v="217092"/>
    <s v="FLUIDMATIC LV MV         12B1L  TOT M SG"/>
    <n v="2538"/>
    <s v="ST"/>
    <n v="79077.53"/>
    <s v="USD"/>
    <n v="31.16"/>
    <s v="ZPF1"/>
    <n v="10.16"/>
    <n v="25786.080000000002"/>
    <x v="0"/>
  </r>
  <r>
    <x v="4"/>
    <n v="217093"/>
    <s v="FLUIDMATIC CVT MV        12B1L  TOT M SG"/>
    <n v="1671"/>
    <s v="ST"/>
    <n v="55058.7"/>
    <s v="USD"/>
    <n v="32.950000000000003"/>
    <s v="ZPF1"/>
    <n v="10.220000000000001"/>
    <n v="17077.620000000003"/>
    <x v="0"/>
  </r>
  <r>
    <x v="4"/>
    <n v="217097"/>
    <s v="PROSYLVA CHAIN EXT. PLUS 20LJ   TOT   SG"/>
    <n v="1025"/>
    <s v="ST"/>
    <n v="34596.67"/>
    <s v="USD"/>
    <n v="33.75"/>
    <s v="ZPF1"/>
    <n v="17.54"/>
    <n v="17978.5"/>
    <x v="0"/>
  </r>
  <r>
    <x v="4"/>
    <n v="217103"/>
    <s v="QUARTZ 5000 SN 15W40     3B5L   TOT  1SG"/>
    <n v="135"/>
    <s v="ST"/>
    <n v="3343.65"/>
    <s v="USD"/>
    <n v="24.77"/>
    <s v="ZPF1"/>
    <n v="13.11"/>
    <n v="1769.85"/>
    <x v="0"/>
  </r>
  <r>
    <x v="4"/>
    <n v="217104"/>
    <s v="QUARTZ 5000 SN 15W40     12B1L  TOT   SG"/>
    <n v="78"/>
    <s v="ST"/>
    <n v="2054.4699999999998"/>
    <s v="USD"/>
    <n v="26.34"/>
    <s v="ZPF1"/>
    <n v="10.487"/>
    <n v="817.98599999999999"/>
    <x v="0"/>
  </r>
  <r>
    <x v="4"/>
    <n v="217114"/>
    <s v="QUARTZ D.7000 CI-4 10W30 3B4L   TOT   SG"/>
    <n v="2333"/>
    <s v="ST"/>
    <n v="45267.95"/>
    <s v="USD"/>
    <n v="19.399999999999999"/>
    <s v="ZPF1"/>
    <n v="10.44"/>
    <n v="24356.52"/>
    <x v="0"/>
  </r>
  <r>
    <x v="4"/>
    <n v="217115"/>
    <s v="QUARTZ D.7000 CI-4 10W30 12B1L  TOT   SG"/>
    <n v="49"/>
    <s v="ST"/>
    <n v="1179.68"/>
    <s v="USD"/>
    <n v="24.08"/>
    <s v="ZPF1"/>
    <n v="10.44"/>
    <n v="511.56"/>
    <x v="0"/>
  </r>
  <r>
    <x v="4"/>
    <n v="217116"/>
    <s v="HI-PERF 4T 900 10W50     208L   TOT  2SG"/>
    <n v="3"/>
    <s v="ST"/>
    <n v="941.2"/>
    <s v="USD"/>
    <n v="313.73"/>
    <s v="ZPF1"/>
    <n v="178.19"/>
    <n v="534.56999999999994"/>
    <x v="0"/>
  </r>
  <r>
    <x v="4"/>
    <n v="217117"/>
    <s v="MOTO 4 TECH 10W50        12B1L  ELF  3SG"/>
    <n v="468"/>
    <s v="ST"/>
    <n v="11727.53"/>
    <s v="USD"/>
    <n v="25.06"/>
    <s v="ZPF1"/>
    <n v="10.28"/>
    <n v="4811.04"/>
    <x v="0"/>
  </r>
  <r>
    <x v="4"/>
    <n v="217118"/>
    <s v="HI-PERF 4T 300 20W50(SG) 12B08L TOT   SG"/>
    <n v="499"/>
    <s v="ST"/>
    <n v="9824.2900000000009"/>
    <s v="USD"/>
    <n v="19.690000000000001"/>
    <s v="ZPF1"/>
    <n v="8.4730000000000008"/>
    <n v="4228.027"/>
    <x v="0"/>
  </r>
  <r>
    <x v="4"/>
    <n v="217119"/>
    <s v="QUARTZ D.9000 CI-4 5W30  3B5L   TOT  1SG"/>
    <n v="451"/>
    <s v="ST"/>
    <n v="16024.66"/>
    <s v="USD"/>
    <n v="35.53"/>
    <s v="ZPF1"/>
    <n v="12.84"/>
    <n v="5790.84"/>
    <x v="0"/>
  </r>
  <r>
    <x v="4"/>
    <n v="217120"/>
    <s v="QUARTZ D.9000 CI-4 5W30  12B1L  TOT   SG"/>
    <n v="701"/>
    <s v="ST"/>
    <n v="22924.55"/>
    <s v="USD"/>
    <n v="32.700000000000003"/>
    <s v="ZPF1"/>
    <n v="10.266999999999999"/>
    <n v="7197.1669999999995"/>
    <x v="0"/>
  </r>
  <r>
    <x v="4"/>
    <n v="217122"/>
    <s v="NEPTUNA 2T SUPER SPORT   3B5L   TOT  1SG"/>
    <n v="317"/>
    <s v="ST"/>
    <n v="12198.9"/>
    <s v="USD"/>
    <n v="38.479999999999997"/>
    <s v="ZPF1"/>
    <n v="13.06"/>
    <n v="4140.0200000000004"/>
    <x v="0"/>
  </r>
  <r>
    <x v="4"/>
    <n v="217123"/>
    <s v="NEPTUNA 2T SUPER SPORT   12B1L  TOT   SG"/>
    <n v="782"/>
    <s v="ST"/>
    <n v="27505.34"/>
    <s v="USD"/>
    <n v="35.17"/>
    <s v="ZPF1"/>
    <n v="10.446999999999999"/>
    <n v="8169.5539999999992"/>
    <x v="0"/>
  </r>
  <r>
    <x v="4"/>
    <n v="217124"/>
    <s v="PERF. PRO 1000 15W40     208L   ELF   SG"/>
    <n v="219"/>
    <s v="ST"/>
    <n v="65330.26"/>
    <s v="USD"/>
    <n v="298.31"/>
    <s v="ZPF1"/>
    <n v="182.25"/>
    <n v="39912.75"/>
    <x v="0"/>
  </r>
  <r>
    <x v="4"/>
    <n v="217125"/>
    <s v="PERF. PRO 1000 15W40     20LJ   ELF   SG"/>
    <n v="171"/>
    <s v="ST"/>
    <n v="5581.92"/>
    <s v="USD"/>
    <n v="32.64"/>
    <s v="ZPF1"/>
    <n v="17.52"/>
    <n v="2995.92"/>
    <x v="0"/>
  </r>
  <r>
    <x v="4"/>
    <n v="217126"/>
    <s v="QUARTZ D.5000 CI-4 15W40 12B1L  TOT   SG"/>
    <n v="3"/>
    <s v="ST"/>
    <n v="67.849999999999994"/>
    <s v="USD"/>
    <n v="22.62"/>
    <s v="ZPF1"/>
    <n v="10.512"/>
    <n v="31.536000000000001"/>
    <x v="0"/>
  </r>
  <r>
    <x v="4"/>
    <n v="217128"/>
    <s v="HI-PERF 4T 500 20W50(SL) 12B08L TOT  1SG"/>
    <n v="50"/>
    <s v="ST"/>
    <n v="1017.01"/>
    <s v="USD"/>
    <n v="20.34"/>
    <s v="ZPF1"/>
    <n v="8.4269999999999996"/>
    <n v="421.34999999999997"/>
    <x v="0"/>
  </r>
  <r>
    <x v="4"/>
    <n v="217130"/>
    <s v="HI-PERF 4T 500 SC. 10W30 12B08L TOT  1SG"/>
    <n v="20"/>
    <s v="ST"/>
    <n v="396.54"/>
    <s v="USD"/>
    <n v="19.829999999999998"/>
    <s v="ZPF1"/>
    <n v="8.327"/>
    <n v="166.54"/>
    <x v="0"/>
  </r>
  <r>
    <x v="4"/>
    <n v="217131"/>
    <s v="HI-PERF 4T 500 SC. 20W40 12B08L TOT  1SG"/>
    <n v="609"/>
    <s v="ST"/>
    <n v="13426.19"/>
    <s v="USD"/>
    <n v="22.05"/>
    <s v="ZPF1"/>
    <n v="8.4770000000000003"/>
    <n v="5162.4930000000004"/>
    <x v="0"/>
  </r>
  <r>
    <x v="4"/>
    <n v="217132"/>
    <s v="HI-PERF 4T 300 20W40(SF) 12B08L TOT   SG"/>
    <n v="9"/>
    <s v="ST"/>
    <n v="195.5"/>
    <s v="USD"/>
    <n v="21.72"/>
    <s v="ZPF1"/>
    <n v="8.4930000000000003"/>
    <n v="76.436999999999998"/>
    <x v="0"/>
  </r>
  <r>
    <x v="4"/>
    <n v="217133"/>
    <s v="HI-PERF 4T 300 SAE 40    12B08L TOT   SG"/>
    <n v="81"/>
    <s v="ST"/>
    <n v="1626.91"/>
    <s v="USD"/>
    <n v="20.09"/>
    <s v="ZPF1"/>
    <n v="8.4930000000000003"/>
    <n v="687.93299999999999"/>
    <x v="0"/>
  </r>
  <r>
    <x v="4"/>
    <n v="217144"/>
    <s v="HI-PERF 4T 700 SC. 10W40 12B08L TOT   SG"/>
    <n v="710"/>
    <s v="ST"/>
    <n v="14417.48"/>
    <s v="USD"/>
    <n v="20.309999999999999"/>
    <s v="ZPF1"/>
    <n v="8.1329999999999991"/>
    <n v="5774.4299999999994"/>
    <x v="0"/>
  </r>
  <r>
    <x v="4"/>
    <n v="217147"/>
    <s v="MOTOR OIL SS 10W40 A3/B4 3B4L   NIS M SG"/>
    <n v="12"/>
    <s v="ST"/>
    <n v="239.26"/>
    <s v="USD"/>
    <n v="19.940000000000001"/>
    <s v="ZPF1"/>
    <n v="10.388"/>
    <n v="124.65600000000001"/>
    <x v="0"/>
  </r>
  <r>
    <x v="4"/>
    <n v="217148"/>
    <s v="MOTOR OIL SS 10W40 A3/B4 3B5L   NIS M SG"/>
    <n v="101"/>
    <s v="ST"/>
    <n v="2747.67"/>
    <s v="USD"/>
    <n v="27.2"/>
    <s v="ZPF1"/>
    <n v="12.99"/>
    <n v="1311.99"/>
    <x v="0"/>
  </r>
  <r>
    <x v="4"/>
    <n v="217157"/>
    <s v="HI-PERF 4T 700 10W40     12B08L TOT   SG"/>
    <n v="676"/>
    <s v="ST"/>
    <n v="13839.4"/>
    <s v="USD"/>
    <n v="20.47"/>
    <s v="ZPF1"/>
    <n v="8.32"/>
    <n v="5624.3200000000006"/>
    <x v="0"/>
  </r>
  <r>
    <x v="4"/>
    <n v="217168"/>
    <s v="PERFO HDX 300 15W40      3B5L   ELF  2SG"/>
    <n v="11"/>
    <s v="ST"/>
    <n v="273.94"/>
    <s v="USD"/>
    <n v="24.9"/>
    <s v="ZPF1"/>
    <n v="13.01"/>
    <n v="143.10999999999999"/>
    <x v="0"/>
  </r>
  <r>
    <x v="4"/>
    <n v="217415"/>
    <s v="QUARTZ 9000 ENERGY 5W40  1000L  TOT  1SG"/>
    <n v="4"/>
    <s v="ST"/>
    <n v="9379.42"/>
    <s v="USD"/>
    <n v="2344.86"/>
    <s v="ZPF1"/>
    <n v="852.5"/>
    <n v="3410"/>
    <x v="0"/>
  </r>
  <r>
    <x v="4"/>
    <n v="217737"/>
    <s v="FF RNM TR FE3 B160101    208L   ELF   SG"/>
    <n v="113"/>
    <s v="ST"/>
    <n v="50810.59"/>
    <s v="USD"/>
    <n v="449.65"/>
    <s v="ZPF1"/>
    <n v="175.5"/>
    <n v="19831.5"/>
    <x v="0"/>
  </r>
  <r>
    <x v="4"/>
    <n v="218374"/>
    <s v="QUARTZ 3500 SUPER 20W50  15LP   TOT   SG"/>
    <n v="319"/>
    <s v="ST"/>
    <n v="6525.96"/>
    <s v="USD"/>
    <n v="20.46"/>
    <s v="ZPF1"/>
    <n v="13.2"/>
    <n v="4210.8"/>
    <x v="0"/>
  </r>
  <r>
    <x v="4"/>
    <n v="219237"/>
    <s v="ELFMATIC LV MV           20LJ   ELF  1SG"/>
    <n v="37"/>
    <s v="ST"/>
    <n v="1762.84"/>
    <s v="USD"/>
    <n v="47.64"/>
    <s v="ZPF1"/>
    <n v="16.88"/>
    <n v="624.55999999999995"/>
    <x v="0"/>
  </r>
  <r>
    <x v="4"/>
    <n v="220149"/>
    <s v="TRAX. AXLE 7 85W140      208L   TOT   SG"/>
    <n v="50"/>
    <s v="ST"/>
    <n v="15993.46"/>
    <s v="USD"/>
    <n v="319.87"/>
    <s v="ZPF1"/>
    <n v="187.89"/>
    <n v="9394.5"/>
    <x v="0"/>
  </r>
  <r>
    <x v="4"/>
    <n v="220150"/>
    <s v="TRAX. AXLE 7 85W140      20LJ   TOT   SG"/>
    <n v="257"/>
    <s v="ST"/>
    <n v="9703.44"/>
    <s v="USD"/>
    <n v="37.76"/>
    <s v="ZPF1"/>
    <n v="18.059999999999999"/>
    <n v="4641.42"/>
    <x v="0"/>
  </r>
  <r>
    <x v="4"/>
    <n v="220153"/>
    <s v="TRAX. AXLE 7 80W90       20LJ   TOT   SG"/>
    <n v="139"/>
    <s v="ST"/>
    <n v="5286.56"/>
    <s v="USD"/>
    <n v="38.03"/>
    <s v="ZPF1"/>
    <n v="17.8"/>
    <n v="2474.2000000000003"/>
    <x v="0"/>
  </r>
  <r>
    <x v="4"/>
    <n v="220458"/>
    <s v="LACTUCA LT 2 AP          20LJ   TOT  1SG"/>
    <n v="131"/>
    <s v="ST"/>
    <n v="4651.93"/>
    <s v="USD"/>
    <n v="35.51"/>
    <s v="ZPF1"/>
    <n v="17.63"/>
    <n v="2309.5299999999997"/>
    <x v="0"/>
  </r>
  <r>
    <x v="4"/>
    <n v="220459"/>
    <s v="LACTUCA LT 2 AP          208L   TOT  1SG"/>
    <n v="16"/>
    <s v="ST"/>
    <n v="5223.6000000000004"/>
    <s v="USD"/>
    <n v="326.48"/>
    <s v="ZPF1"/>
    <n v="183.33"/>
    <n v="2933.28"/>
    <x v="0"/>
  </r>
  <r>
    <x v="4"/>
    <n v="220596"/>
    <s v="RUBIA WORKS 4000 15W40   1000L  TOT  3SG"/>
    <n v="86"/>
    <s v="ST"/>
    <n v="124870.52"/>
    <s v="USD"/>
    <n v="1451.98"/>
    <s v="ZPF1"/>
    <n v="875.7"/>
    <n v="75310.2"/>
    <x v="0"/>
  </r>
  <r>
    <x v="4"/>
    <n v="220597"/>
    <s v="RUBIA WORKS 4000 15W40   208L   TOT  3SG"/>
    <n v="1112"/>
    <s v="ST"/>
    <n v="328955.40999999997"/>
    <s v="USD"/>
    <n v="295.82"/>
    <s v="ZPF1"/>
    <n v="182.15"/>
    <n v="202550.80000000002"/>
    <x v="0"/>
  </r>
  <r>
    <x v="4"/>
    <n v="220598"/>
    <s v="RUBIA WORKS 4000 15W40   20LJ   TOT  3SG"/>
    <n v="673"/>
    <s v="ST"/>
    <n v="21408.42"/>
    <s v="USD"/>
    <n v="31.81"/>
    <s v="ZPF1"/>
    <n v="17.510000000000002"/>
    <n v="11784.230000000001"/>
    <x v="0"/>
  </r>
  <r>
    <x v="4"/>
    <n v="220780"/>
    <s v="RUBIA WORKS 4000 15W40   3B5L   TOT  3SG"/>
    <n v="261"/>
    <s v="ST"/>
    <n v="6467.69"/>
    <s v="USD"/>
    <n v="24.78"/>
    <s v="ZPF1"/>
    <n v="13.14"/>
    <n v="3429.54"/>
    <x v="0"/>
  </r>
  <r>
    <x v="4"/>
    <n v="220874"/>
    <s v="TRAX. GEAR 9 FE 75W80    208L   TOT   SG"/>
    <n v="52"/>
    <s v="ST"/>
    <n v="27891.37"/>
    <s v="USD"/>
    <n v="536.37"/>
    <s v="ZPF1"/>
    <n v="178.36"/>
    <n v="9274.7200000000012"/>
    <x v="0"/>
  </r>
  <r>
    <x v="4"/>
    <n v="220875"/>
    <s v="TRAX. GEAR 9 FE 75W80    20LJ   TOT   SG"/>
    <n v="296"/>
    <s v="ST"/>
    <n v="16835.16"/>
    <s v="USD"/>
    <n v="56.88"/>
    <s v="ZPF1"/>
    <n v="17.149999999999999"/>
    <n v="5076.3999999999996"/>
    <x v="0"/>
  </r>
  <r>
    <x v="4"/>
    <n v="221020"/>
    <s v="TRAX. AXLE 8 85W140      1000L  TOT   SG"/>
    <n v="5"/>
    <s v="ST"/>
    <n v="9673.93"/>
    <s v="USD"/>
    <n v="1934.79"/>
    <s v="ZPF1"/>
    <n v="903"/>
    <n v="4515"/>
    <x v="0"/>
  </r>
  <r>
    <x v="4"/>
    <n v="221022"/>
    <s v="TRAX. AXLE 8 85W140      20LJ   TOT   SG"/>
    <n v="2"/>
    <s v="ST"/>
    <n v="89.62"/>
    <s v="USD"/>
    <n v="44.81"/>
    <s v="ZPF1"/>
    <n v="18.059999999999999"/>
    <n v="36.119999999999997"/>
    <x v="0"/>
  </r>
  <r>
    <x v="4"/>
    <n v="222722"/>
    <s v="QUARTZ 9000FUT.GF6 0W20  12B1L  TOT   SG"/>
    <n v="528"/>
    <s v="ST"/>
    <n v="13046.38"/>
    <s v="USD"/>
    <n v="24.71"/>
    <s v="ZPF1"/>
    <n v="10.15"/>
    <n v="5359.2"/>
    <x v="0"/>
  </r>
  <r>
    <x v="4"/>
    <n v="222723"/>
    <s v="QUARTZ 9000FUT.GF6 0W20  3B4L   TOT   SG"/>
    <n v="596"/>
    <s v="ST"/>
    <n v="12131.88"/>
    <s v="USD"/>
    <n v="20.36"/>
    <s v="ZPF1"/>
    <n v="10.15"/>
    <n v="6049.4000000000005"/>
    <x v="0"/>
  </r>
  <r>
    <x v="4"/>
    <n v="222724"/>
    <s v="QUARTZ 9000FUT.GF6 0W20  208L   TOT   SG"/>
    <n v="179"/>
    <s v="ST"/>
    <n v="55786.48"/>
    <s v="USD"/>
    <n v="311.66000000000003"/>
    <s v="ZPF1"/>
    <n v="175.95"/>
    <n v="31495.05"/>
    <x v="0"/>
  </r>
  <r>
    <x v="4"/>
    <n v="222726"/>
    <s v="QUARTZ 9000FUT.GF6 5W30  3B4L   TOT   SG"/>
    <n v="1732"/>
    <s v="ST"/>
    <n v="33830.93"/>
    <s v="USD"/>
    <n v="19.53"/>
    <s v="ZPF1"/>
    <n v="10.18"/>
    <n v="17631.759999999998"/>
    <x v="0"/>
  </r>
  <r>
    <x v="4"/>
    <n v="222727"/>
    <s v="QUARTZ 9000FUT.GF6 5W30  208L   TOT   SG"/>
    <n v="26"/>
    <s v="ST"/>
    <n v="7760.6"/>
    <s v="USD"/>
    <n v="298.48"/>
    <s v="ZPF1"/>
    <n v="176.51"/>
    <n v="4589.26"/>
    <x v="0"/>
  </r>
  <r>
    <x v="4"/>
    <n v="222742"/>
    <s v="QUARTZ 7000FUT.GF6 5W30  12B1L  TOT   SG"/>
    <n v="707"/>
    <s v="ST"/>
    <n v="16432.04"/>
    <s v="USD"/>
    <n v="23.24"/>
    <s v="ZPF1"/>
    <n v="10.29"/>
    <n v="7275.03"/>
    <x v="0"/>
  </r>
  <r>
    <x v="4"/>
    <n v="222743"/>
    <s v="QUARTZ 7000FUT.GF6 5W30  3B4L   TOT   SG"/>
    <n v="1899"/>
    <s v="ST"/>
    <n v="35047.919999999998"/>
    <s v="USD"/>
    <n v="18.46"/>
    <s v="ZPF1"/>
    <n v="10.29"/>
    <n v="19540.71"/>
    <x v="0"/>
  </r>
  <r>
    <x v="4"/>
    <n v="222744"/>
    <s v="QUARTZ 7000FUT.GF6 5W30  208L   TOT   SG"/>
    <n v="54"/>
    <s v="ST"/>
    <n v="16354.87"/>
    <s v="USD"/>
    <n v="302.87"/>
    <s v="ZPF1"/>
    <n v="178.42"/>
    <n v="9634.6799999999985"/>
    <x v="0"/>
  </r>
  <r>
    <x v="4"/>
    <n v="222745"/>
    <s v="QUARTZ 9000FUT.XT 5W20   3B4L   TOT  1SG"/>
    <n v="24"/>
    <s v="ST"/>
    <n v="556.04999999999995"/>
    <s v="USD"/>
    <n v="23.17"/>
    <s v="ZPF1"/>
    <n v="10.19"/>
    <n v="244.56"/>
    <x v="0"/>
  </r>
  <r>
    <x v="4"/>
    <n v="222747"/>
    <s v="QUARTZ 9000 FUT.XT 5W30  12B1L  TOT  1SG"/>
    <n v="242"/>
    <s v="ST"/>
    <n v="5640.23"/>
    <s v="USD"/>
    <n v="23.31"/>
    <s v="ZPF1"/>
    <n v="10.18"/>
    <n v="2463.56"/>
    <x v="0"/>
  </r>
  <r>
    <x v="4"/>
    <n v="222748"/>
    <s v="QUARTZ 9000 FUT.XT 5W30  3B4L   TOT  1SG"/>
    <n v="243"/>
    <s v="ST"/>
    <n v="5590.79"/>
    <s v="USD"/>
    <n v="23.01"/>
    <s v="ZPF1"/>
    <n v="10.188000000000001"/>
    <n v="2475.6840000000002"/>
    <x v="0"/>
  </r>
  <r>
    <x v="4"/>
    <n v="222760"/>
    <s v="QUARTZ 9000FUT.GF6 5W30  12B1L  TOT   SG"/>
    <n v="100"/>
    <s v="ST"/>
    <n v="2375.42"/>
    <s v="USD"/>
    <n v="23.75"/>
    <s v="ZPF1"/>
    <n v="10.18"/>
    <n v="1018"/>
    <x v="0"/>
  </r>
  <r>
    <x v="4"/>
    <n v="223229"/>
    <s v="QUARTZ 8000FUT.GF6 0W20  12B1L  TOT   SG"/>
    <n v="9"/>
    <s v="ST"/>
    <n v="233.56"/>
    <s v="USD"/>
    <n v="25.95"/>
    <s v="ZPF1"/>
    <n v="10.15"/>
    <n v="91.350000000000009"/>
    <x v="0"/>
  </r>
  <r>
    <x v="4"/>
    <n v="223499"/>
    <s v="DYNATRANS ACX 10W30      1000L  TOT   SG"/>
    <n v="45"/>
    <s v="ST"/>
    <n v="87604.04"/>
    <s v="USD"/>
    <n v="1946.76"/>
    <s v="ZPF1"/>
    <n v="872.2"/>
    <n v="39249"/>
    <x v="0"/>
  </r>
  <r>
    <x v="4"/>
    <n v="223520"/>
    <s v="QUARTZ 8000FUT.GF6 0W20  5B3L   TOT   SG"/>
    <n v="183"/>
    <s v="ST"/>
    <n v="4982.3999999999996"/>
    <s v="USD"/>
    <n v="27.23"/>
    <s v="ZPF1"/>
    <n v="12.69"/>
    <n v="2322.27"/>
    <x v="0"/>
  </r>
  <r>
    <x v="4"/>
    <n v="223661"/>
    <s v="EQUIVIS AF 46            208L   TOT   SG"/>
    <n v="27"/>
    <s v="ST"/>
    <n v="9180.32"/>
    <s v="USD"/>
    <n v="340.01"/>
    <s v="ZPF1"/>
    <n v="178.94"/>
    <n v="4831.38"/>
    <x v="0"/>
  </r>
  <r>
    <x v="4"/>
    <n v="223770"/>
    <s v="DYNATRANS ACX 10W        1000L  TOT  1SG"/>
    <n v="37"/>
    <s v="ST"/>
    <n v="48625.95"/>
    <s v="USD"/>
    <n v="1314.21"/>
    <s v="ZPF1"/>
    <n v="866.6"/>
    <n v="32064.2"/>
    <x v="0"/>
  </r>
  <r>
    <x v="4"/>
    <n v="223771"/>
    <s v="DYNATRANS ACX 10W        20LJ   TOT  1SG"/>
    <n v="569"/>
    <s v="ST"/>
    <n v="17477.150000000001"/>
    <s v="USD"/>
    <n v="30.72"/>
    <s v="ZPF1"/>
    <n v="17.329999999999998"/>
    <n v="9860.7699999999986"/>
    <x v="0"/>
  </r>
  <r>
    <x v="4"/>
    <n v="223773"/>
    <s v="DYNATRANS ACX 10W        208L   TOT  1SG"/>
    <n v="156"/>
    <s v="ST"/>
    <n v="41719.97"/>
    <s v="USD"/>
    <n v="267.44"/>
    <s v="ZPF1"/>
    <n v="180.25"/>
    <n v="28119"/>
    <x v="0"/>
  </r>
  <r>
    <x v="4"/>
    <n v="223774"/>
    <s v="TRACTELF KTR4 10W        208L   ELF  2SG"/>
    <n v="10"/>
    <s v="ST"/>
    <n v="2857.83"/>
    <s v="USD"/>
    <n v="285.77999999999997"/>
    <s v="ZPF1"/>
    <n v="180.25"/>
    <n v="1802.5"/>
    <x v="0"/>
  </r>
  <r>
    <x v="4"/>
    <n v="223776"/>
    <s v="DYNATRANS ACX 30         1000L  TOT  1SG"/>
    <n v="100"/>
    <s v="ST"/>
    <n v="138320.26"/>
    <s v="USD"/>
    <n v="1383.2"/>
    <s v="ZPF1"/>
    <n v="884"/>
    <n v="88400"/>
    <x v="0"/>
  </r>
  <r>
    <x v="4"/>
    <n v="223777"/>
    <s v="DYNATRANS ACX 30         20LJ   TOT  1SG"/>
    <n v="261"/>
    <s v="ST"/>
    <n v="8553.7000000000007"/>
    <s v="USD"/>
    <n v="32.770000000000003"/>
    <s v="ZPF1"/>
    <n v="17.68"/>
    <n v="4614.4799999999996"/>
    <x v="0"/>
  </r>
  <r>
    <x v="4"/>
    <n v="223779"/>
    <s v="DYNATRANS ACX 30         208L   TOT  1SG"/>
    <n v="89"/>
    <s v="ST"/>
    <n v="25275.26"/>
    <s v="USD"/>
    <n v="283.99"/>
    <s v="ZPF1"/>
    <n v="183.87"/>
    <n v="16364.43"/>
    <x v="0"/>
  </r>
  <r>
    <x v="4"/>
    <n v="223782"/>
    <s v="DYNATRANS ACX 50         1000L  TOT  1SG"/>
    <n v="70"/>
    <s v="ST"/>
    <n v="104157.75999999999"/>
    <s v="USD"/>
    <n v="1487.97"/>
    <s v="ZPF1"/>
    <n v="896.2"/>
    <n v="62734"/>
    <x v="0"/>
  </r>
  <r>
    <x v="4"/>
    <n v="223783"/>
    <s v="DYNATRANS ACX 50         20LJ   TOT  1SG"/>
    <n v="306"/>
    <s v="ST"/>
    <n v="10720.09"/>
    <s v="USD"/>
    <n v="35.03"/>
    <s v="ZPF1"/>
    <n v="17.920000000000002"/>
    <n v="5483.52"/>
    <x v="0"/>
  </r>
  <r>
    <x v="4"/>
    <n v="223785"/>
    <s v="DYNATRANS ACX 50         208L   TOT  1SG"/>
    <n v="34"/>
    <s v="ST"/>
    <n v="10425.59"/>
    <s v="USD"/>
    <n v="306.64"/>
    <s v="ZPF1"/>
    <n v="186.41"/>
    <n v="6337.94"/>
    <x v="0"/>
  </r>
  <r>
    <x v="4"/>
    <n v="223789"/>
    <s v="DYNATRANS ACX 60         208L   TOT  1SG"/>
    <n v="29"/>
    <s v="ST"/>
    <n v="9371.99"/>
    <s v="USD"/>
    <n v="323.17"/>
    <s v="ZPF1"/>
    <n v="187.51"/>
    <n v="5437.79"/>
    <x v="0"/>
  </r>
  <r>
    <x v="4"/>
    <n v="223795"/>
    <s v="PERF. PRO 700 20W50      208L   ELF   SG"/>
    <n v="3"/>
    <s v="ST"/>
    <n v="805.42"/>
    <s v="USD"/>
    <n v="268.47000000000003"/>
    <s v="ZPF1"/>
    <n v="184.1"/>
    <n v="552.29999999999995"/>
    <x v="0"/>
  </r>
  <r>
    <x v="4"/>
    <n v="223989"/>
    <s v="CARTER SH 680            208L   TOT   SG"/>
    <n v="20"/>
    <s v="ST"/>
    <n v="22699.67"/>
    <s v="USD"/>
    <n v="1134.98"/>
    <s v="ZPF1"/>
    <n v="180"/>
    <n v="3600"/>
    <x v="0"/>
  </r>
  <r>
    <x v="4"/>
    <n v="224030"/>
    <s v="CARTER SH 680            20LJ   TOT   SG"/>
    <n v="257"/>
    <s v="ST"/>
    <n v="32122.43"/>
    <s v="USD"/>
    <n v="124.99"/>
    <s v="ZPF1"/>
    <n v="17.3"/>
    <n v="4446.1000000000004"/>
    <x v="0"/>
  </r>
  <r>
    <x v="4"/>
    <n v="224045"/>
    <s v="QUARTZ 8000FUT.GF6 5W30  3B4L   TOT   SG"/>
    <n v="20"/>
    <s v="ST"/>
    <n v="403.54"/>
    <s v="USD"/>
    <n v="20.18"/>
    <s v="ZPF1"/>
    <n v="10.188000000000001"/>
    <n v="203.76000000000002"/>
    <x v="0"/>
  </r>
  <r>
    <x v="4"/>
    <n v="224159"/>
    <s v="CARTER SH 220            208L   TOT   SG"/>
    <n v="154"/>
    <s v="ST"/>
    <n v="133351.35999999999"/>
    <s v="USD"/>
    <n v="865.92"/>
    <s v="ZPF1"/>
    <n v="178.76"/>
    <n v="27529.039999999997"/>
    <x v="0"/>
  </r>
  <r>
    <x v="4"/>
    <n v="224179"/>
    <s v="QUARTZ D.5000 CI-4 15W40 3B5L   TOT   SG"/>
    <n v="8"/>
    <s v="ST"/>
    <n v="177.75"/>
    <s v="USD"/>
    <n v="22.22"/>
    <s v="ZPF1"/>
    <n v="13.14"/>
    <n v="105.12"/>
    <x v="0"/>
  </r>
  <r>
    <x v="4"/>
    <n v="224180"/>
    <s v="CARTER SH 220            20LJ   TOT   SG"/>
    <n v="122"/>
    <s v="ST"/>
    <n v="11057.62"/>
    <s v="USD"/>
    <n v="90.64"/>
    <s v="ZPF1"/>
    <n v="17.18"/>
    <n v="2095.96"/>
    <x v="0"/>
  </r>
  <r>
    <x v="4"/>
    <n v="224182"/>
    <s v="CARTER SH 320            208L   TOT   SG"/>
    <n v="35"/>
    <s v="ST"/>
    <n v="33860.04"/>
    <s v="USD"/>
    <n v="967.43"/>
    <s v="ZPF1"/>
    <n v="179.3"/>
    <n v="6275.5"/>
    <x v="0"/>
  </r>
  <r>
    <x v="4"/>
    <n v="224183"/>
    <s v="CARTER SH 320            20LJ   TOT   SG"/>
    <n v="39"/>
    <s v="ST"/>
    <n v="3929.59"/>
    <s v="USD"/>
    <n v="100.76"/>
    <s v="ZPF1"/>
    <n v="17.239999999999998"/>
    <n v="672.3599999999999"/>
    <x v="0"/>
  </r>
  <r>
    <x v="4"/>
    <n v="224367"/>
    <s v="OSYRIS HLS 4             208L   TOT  1SG"/>
    <n v="40"/>
    <s v="ST"/>
    <n v="12235.03"/>
    <s v="USD"/>
    <n v="305.88"/>
    <s v="ZPF1"/>
    <n v="174.304"/>
    <n v="6972.16"/>
    <x v="0"/>
  </r>
  <r>
    <x v="4"/>
    <n v="224548"/>
    <s v="FF GWM EN D1 5W30        208L   TOT   SG"/>
    <n v="2"/>
    <s v="ST"/>
    <n v="774.63"/>
    <s v="USD"/>
    <n v="387.32"/>
    <s v="ZPF1"/>
    <n v="176.8"/>
    <n v="353.6"/>
    <x v="0"/>
  </r>
  <r>
    <x v="4"/>
    <n v="224642"/>
    <s v="FF GWM EN D2 0W20        208L   TOT   SG"/>
    <n v="26"/>
    <s v="ST"/>
    <n v="9804.2800000000007"/>
    <s v="USD"/>
    <n v="377.09"/>
    <s v="ZPF1"/>
    <n v="176.41"/>
    <n v="4586.66"/>
    <x v="0"/>
  </r>
  <r>
    <x v="4"/>
    <n v="224778"/>
    <s v="TIXO STAINLESS 22        208L   TXL   SG"/>
    <n v="53"/>
    <s v="ST"/>
    <n v="15374.88"/>
    <s v="USD"/>
    <n v="290.08999999999997"/>
    <s v="ZPF1"/>
    <n v="176.82"/>
    <n v="9371.4599999999991"/>
    <x v="0"/>
  </r>
  <r>
    <x v="4"/>
    <n v="224824"/>
    <s v="TIXO STAINLESS CO 22     208L   TXL   SG"/>
    <n v="146"/>
    <s v="ST"/>
    <n v="49670.14"/>
    <s v="USD"/>
    <n v="340.21"/>
    <s v="ZPF1"/>
    <n v="175.84"/>
    <n v="25672.639999999999"/>
    <x v="0"/>
  </r>
  <r>
    <x v="4"/>
    <n v="225052"/>
    <s v="RUBIA FLEET HD200 SAE 40 12B1L  TOT   SG"/>
    <n v="6"/>
    <s v="ST"/>
    <n v="132.34"/>
    <s v="USD"/>
    <n v="22.06"/>
    <s v="ZPF1"/>
    <n v="10.688000000000001"/>
    <n v="64.128"/>
    <x v="0"/>
  </r>
  <r>
    <x v="4"/>
    <n v="225125"/>
    <s v="FF NIS EN C3 5W30        208L   NIS   SG"/>
    <n v="133"/>
    <s v="ST"/>
    <n v="49064.6"/>
    <s v="USD"/>
    <n v="368.91"/>
    <s v="ZPF1"/>
    <n v="177.84"/>
    <n v="23652.720000000001"/>
    <x v="0"/>
  </r>
  <r>
    <x v="4"/>
    <n v="225403"/>
    <s v="CARTER SH 320            1000L  TOT   SG"/>
    <n v="22"/>
    <s v="ST"/>
    <n v="101585.55"/>
    <s v="USD"/>
    <n v="4617.53"/>
    <s v="ZPF1"/>
    <n v="862"/>
    <n v="18964"/>
    <x v="0"/>
  </r>
  <r>
    <x v="4"/>
    <n v="225494"/>
    <s v="NATERIA MWX 40           208L   TOT   SG"/>
    <n v="13"/>
    <s v="ST"/>
    <n v="5354.14"/>
    <s v="USD"/>
    <n v="411.86"/>
    <s v="ZPF1"/>
    <n v="183.66"/>
    <n v="2387.58"/>
    <x v="0"/>
  </r>
  <r>
    <x v="4"/>
    <n v="225529"/>
    <s v="MOTO 4 GOLD 15W50        12B1L  ELF   SG"/>
    <n v="532"/>
    <s v="ST"/>
    <n v="12865.06"/>
    <s v="USD"/>
    <n v="24.18"/>
    <s v="ZPF1"/>
    <n v="10.45"/>
    <n v="5559.4"/>
    <x v="0"/>
  </r>
  <r>
    <x v="4"/>
    <n v="225569"/>
    <s v="HI-PERF 4T 500 15W50     12B1L  TOT   SG"/>
    <n v="552"/>
    <s v="ST"/>
    <n v="13080.43"/>
    <s v="USD"/>
    <n v="23.7"/>
    <s v="ZPF1"/>
    <n v="10.45"/>
    <n v="5768.4"/>
    <x v="0"/>
  </r>
  <r>
    <x v="4"/>
    <n v="225584"/>
    <s v="MOTO 4 ROAD 10W40        12B1L  ELF   SG"/>
    <n v="267"/>
    <s v="ST"/>
    <n v="6298.29"/>
    <s v="USD"/>
    <n v="23.59"/>
    <s v="ZPF1"/>
    <n v="10.36"/>
    <n v="2766.12"/>
    <x v="0"/>
  </r>
  <r>
    <x v="4"/>
    <n v="225896"/>
    <s v="HI-PERF 2T 700           12B1L  TOT  1SG"/>
    <n v="40"/>
    <s v="ST"/>
    <n v="1228.07"/>
    <s v="USD"/>
    <n v="30.7"/>
    <s v="ZPF1"/>
    <n v="10.38"/>
    <n v="415.20000000000005"/>
    <x v="0"/>
  </r>
  <r>
    <x v="4"/>
    <n v="225898"/>
    <s v="HI-PERF 2T 500           12B1L  TOT  1SG"/>
    <n v="261"/>
    <s v="ST"/>
    <n v="6666.73"/>
    <s v="USD"/>
    <n v="25.54"/>
    <s v="ZPF1"/>
    <n v="10.51"/>
    <n v="2743.11"/>
    <x v="0"/>
  </r>
  <r>
    <x v="4"/>
    <n v="225900"/>
    <s v="CLEAN DIESEL OIL 5W30 C3 208L   NIS   SG"/>
    <n v="24"/>
    <s v="ST"/>
    <n v="9157.9599999999991"/>
    <s v="USD"/>
    <n v="381.58"/>
    <s v="ZPF1"/>
    <n v="177.05"/>
    <n v="4249.2000000000007"/>
    <x v="0"/>
  </r>
  <r>
    <x v="4"/>
    <n v="225911"/>
    <s v="QUARTZ EV-DHTF2          12B08L TOT   SG"/>
    <n v="489"/>
    <s v="ST"/>
    <n v="12799.67"/>
    <s v="USD"/>
    <n v="26.18"/>
    <s v="ZPF1"/>
    <n v="8.07"/>
    <n v="3946.23"/>
    <x v="0"/>
  </r>
  <r>
    <x v="4"/>
    <n v="226121"/>
    <s v="EVOL. 900 FTX SP 5W30    12B1L  ELF   SG"/>
    <n v="453"/>
    <s v="ST"/>
    <n v="10978.29"/>
    <s v="USD"/>
    <n v="24.23"/>
    <s v="ZPF1"/>
    <n v="10.18"/>
    <n v="4611.54"/>
    <x v="0"/>
  </r>
  <r>
    <x v="4"/>
    <n v="226122"/>
    <s v="EVOL. 900 FTX SP 5W30    3B4L   ELF   SG"/>
    <n v="50"/>
    <s v="ST"/>
    <n v="1072.25"/>
    <s v="USD"/>
    <n v="21.45"/>
    <s v="ZPF1"/>
    <n v="10.18"/>
    <n v="509"/>
    <x v="0"/>
  </r>
  <r>
    <x v="4"/>
    <n v="226123"/>
    <s v="EVOL. 900 FTX SP 5W30    208L   ELF   SG"/>
    <n v="601"/>
    <s v="ST"/>
    <n v="176742.82"/>
    <s v="USD"/>
    <n v="294.08"/>
    <s v="ZPF1"/>
    <n v="176.51"/>
    <n v="106082.51"/>
    <x v="0"/>
  </r>
  <r>
    <x v="4"/>
    <n v="226124"/>
    <s v="EVOL. 900 FTX SP 0W20    12B1L  ELF   SG"/>
    <n v="123"/>
    <s v="ST"/>
    <n v="3523.8"/>
    <s v="USD"/>
    <n v="28.65"/>
    <s v="ZPF1"/>
    <n v="10.15"/>
    <n v="1248.45"/>
    <x v="0"/>
  </r>
  <r>
    <x v="4"/>
    <n v="226125"/>
    <s v="EVOL. 900 FTX SP 0W20    3B4L   ELF   SG"/>
    <n v="308"/>
    <s v="ST"/>
    <n v="6985.53"/>
    <s v="USD"/>
    <n v="22.68"/>
    <s v="ZPF1"/>
    <n v="10.15"/>
    <n v="3126.2000000000003"/>
    <x v="0"/>
  </r>
  <r>
    <x v="4"/>
    <n v="226126"/>
    <s v="EVOL. 900 FTX SP 0W20    208L   ELF   SG"/>
    <n v="9"/>
    <s v="ST"/>
    <n v="2966.91"/>
    <s v="USD"/>
    <n v="329.66"/>
    <s v="ZPF1"/>
    <n v="348.34"/>
    <n v="3135.06"/>
    <x v="0"/>
  </r>
  <r>
    <x v="4"/>
    <n v="226144"/>
    <s v="EVOL. 700 FTX SP 5W30    3B4L   ELF   SG"/>
    <n v="463"/>
    <s v="ST"/>
    <n v="11947.26"/>
    <s v="USD"/>
    <n v="25.8"/>
    <s v="ZPF1"/>
    <n v="10.29"/>
    <n v="4764.2699999999995"/>
    <x v="0"/>
  </r>
  <r>
    <x v="4"/>
    <n v="226146"/>
    <s v="EVOL. 700 FTX SP 5W30    208L   ELF   SG"/>
    <n v="3"/>
    <s v="ST"/>
    <n v="933.45"/>
    <s v="USD"/>
    <n v="311.14999999999998"/>
    <s v="ZPF1"/>
    <n v="309.08999999999997"/>
    <n v="927.27"/>
    <x v="0"/>
  </r>
  <r>
    <x v="4"/>
    <n v="226199"/>
    <s v="QUARTZ 5000FUT.GF6 10W30 3B4L   TOT   SG"/>
    <n v="886"/>
    <s v="ST"/>
    <n v="16415.41"/>
    <s v="USD"/>
    <n v="18.53"/>
    <s v="ZPF1"/>
    <n v="10.4"/>
    <n v="9214.4"/>
    <x v="0"/>
  </r>
  <r>
    <x v="4"/>
    <n v="226210"/>
    <s v="QUARTZ 5000FUT.GF6 10W30 12B1L  TOT   SG"/>
    <n v="2455"/>
    <s v="ST"/>
    <n v="51844.58"/>
    <s v="USD"/>
    <n v="21.12"/>
    <s v="ZPF1"/>
    <n v="10.4"/>
    <n v="25532"/>
    <x v="0"/>
  </r>
  <r>
    <x v="4"/>
    <n v="226211"/>
    <s v="QUARTZ 5000FUT.GF6 10W30 208L   TOT   SG"/>
    <n v="151"/>
    <s v="ST"/>
    <n v="41868.42"/>
    <s v="USD"/>
    <n v="277.27"/>
    <s v="ZPF1"/>
    <n v="180.21"/>
    <n v="27211.710000000003"/>
    <x v="0"/>
  </r>
  <r>
    <x v="4"/>
    <n v="226275"/>
    <s v="EVOL. DIESEL 700 10W30   3B4L   ELF   SG"/>
    <n v="1162"/>
    <s v="ST"/>
    <n v="22796.14"/>
    <s v="USD"/>
    <n v="19.62"/>
    <s v="ZPF1"/>
    <n v="10.45"/>
    <n v="12142.9"/>
    <x v="0"/>
  </r>
  <r>
    <x v="4"/>
    <n v="226276"/>
    <s v="EVOL. DIESEL 700 10W30   12B1L  ELF   SG"/>
    <n v="718"/>
    <s v="ST"/>
    <n v="17683.189999999999"/>
    <s v="USD"/>
    <n v="24.63"/>
    <s v="ZPF1"/>
    <n v="10.45"/>
    <n v="7503.0999999999995"/>
    <x v="0"/>
  </r>
  <r>
    <x v="4"/>
    <n v="226277"/>
    <s v="EVOL. DIESEL 700 10W30   208L   ELF   SG"/>
    <n v="284"/>
    <s v="ST"/>
    <n v="82769.27"/>
    <s v="USD"/>
    <n v="291.44"/>
    <s v="ZPF1"/>
    <n v="181.19"/>
    <n v="51457.96"/>
    <x v="0"/>
  </r>
  <r>
    <x v="4"/>
    <n v="226342"/>
    <s v="EVOL. 500 FTX SP 10W30   208L   ELF   SG"/>
    <n v="149"/>
    <s v="ST"/>
    <n v="39788.74"/>
    <s v="USD"/>
    <n v="267.04000000000002"/>
    <s v="ZPF1"/>
    <n v="180.21"/>
    <n v="26851.29"/>
    <x v="0"/>
  </r>
  <r>
    <x v="4"/>
    <n v="226343"/>
    <s v="EVOL. 500 FTX SP 10W30   3B4L   ELF   SG"/>
    <n v="309"/>
    <s v="ST"/>
    <n v="5968.35"/>
    <s v="USD"/>
    <n v="19.32"/>
    <s v="ZPF1"/>
    <n v="10.4"/>
    <n v="3213.6"/>
    <x v="0"/>
  </r>
  <r>
    <x v="4"/>
    <n v="226344"/>
    <s v="EVOL. 500 FTX SP 10W30   12B1L  ELF   SG"/>
    <n v="210"/>
    <s v="ST"/>
    <n v="4744.8599999999997"/>
    <s v="USD"/>
    <n v="22.59"/>
    <s v="ZPF1"/>
    <n v="10.4"/>
    <n v="2184"/>
    <x v="0"/>
  </r>
  <r>
    <x v="4"/>
    <n v="226420"/>
    <s v="EQUIVIS AF 68            1000L  TOT   SG"/>
    <n v="8"/>
    <s v="ST"/>
    <n v="12497.78"/>
    <s v="USD"/>
    <n v="1562.22"/>
    <s v="ZPF1"/>
    <n v="868.2"/>
    <n v="6945.6"/>
    <x v="0"/>
  </r>
  <r>
    <x v="4"/>
    <n v="226427"/>
    <s v="DYNATRANS MPX            1000L  TOT   SG"/>
    <n v="1"/>
    <s v="ST"/>
    <n v="1663.95"/>
    <s v="USD"/>
    <n v="1663.95"/>
    <s v="ZPF1"/>
    <n v="873.1"/>
    <n v="873.1"/>
    <x v="0"/>
  </r>
  <r>
    <x v="4"/>
    <n v="226428"/>
    <s v="DYNATRANS MPX            208L   TOT   SG"/>
    <n v="731"/>
    <s v="ST"/>
    <n v="235758.94"/>
    <s v="USD"/>
    <n v="322.52"/>
    <s v="ZPF1"/>
    <n v="181.6"/>
    <n v="132749.6"/>
    <x v="0"/>
  </r>
  <r>
    <x v="4"/>
    <n v="226429"/>
    <s v="DYNATRANS MPX            20LJ   TOT   SG"/>
    <n v="605"/>
    <s v="ST"/>
    <n v="20727.87"/>
    <s v="USD"/>
    <n v="34.26"/>
    <s v="ZPF1"/>
    <n v="17.46"/>
    <n v="10563.300000000001"/>
    <x v="0"/>
  </r>
  <r>
    <x v="4"/>
    <n v="226438"/>
    <s v="QUARTZ 9000FUT.XT 5W20   20LJ   TOT   SG"/>
    <n v="171"/>
    <s v="ST"/>
    <n v="4768.8900000000003"/>
    <s v="USD"/>
    <n v="27.89"/>
    <s v="ZPF1"/>
    <n v="16.98"/>
    <n v="2903.58"/>
    <x v="0"/>
  </r>
  <r>
    <x v="4"/>
    <n v="226445"/>
    <s v="QUARTZ 9000FUT.XT 5W20   208L   TOT   SG"/>
    <n v="59"/>
    <s v="ST"/>
    <n v="21270.19"/>
    <s v="USD"/>
    <n v="360.51"/>
    <s v="ZPF1"/>
    <n v="176.57"/>
    <n v="10417.629999999999"/>
    <x v="0"/>
  </r>
  <r>
    <x v="4"/>
    <n v="226511"/>
    <s v="TRACTELF NG              20LJ   ELF   SG"/>
    <n v="11"/>
    <s v="ST"/>
    <n v="374.11"/>
    <s v="USD"/>
    <n v="34.01"/>
    <s v="ZPF1"/>
    <n v="17.46"/>
    <n v="192.06"/>
    <x v="0"/>
  </r>
  <r>
    <x v="4"/>
    <n v="226583"/>
    <s v="MOTOR OIL FS 0W20 SP/GF6 3B5L   NIS   SG"/>
    <n v="89"/>
    <s v="ST"/>
    <n v="2410.12"/>
    <s v="USD"/>
    <n v="27.08"/>
    <s v="ZPF1"/>
    <n v="12.69"/>
    <n v="1129.4099999999999"/>
    <x v="0"/>
  </r>
  <r>
    <x v="4"/>
    <n v="226585"/>
    <s v="MOTOR OIL FS 5W30 SP/GF6 3B5L   NIS   SG"/>
    <n v="195"/>
    <s v="ST"/>
    <n v="5062.29"/>
    <s v="USD"/>
    <n v="25.96"/>
    <s v="ZPF1"/>
    <n v="12.74"/>
    <n v="2484.3000000000002"/>
    <x v="0"/>
  </r>
  <r>
    <x v="4"/>
    <n v="226586"/>
    <s v="MOTOR OIL FS 5W30 SP/GF6 208L   NIS   SG"/>
    <n v="58"/>
    <s v="ST"/>
    <n v="18300.04"/>
    <s v="USD"/>
    <n v="315.52"/>
    <s v="ZPF1"/>
    <n v="176.59"/>
    <n v="10242.219999999999"/>
    <x v="0"/>
  </r>
  <r>
    <x v="4"/>
    <n v="226587"/>
    <s v="MOTOR OIL SS 10W40 A3/B4 3B5L   NIS  2SG"/>
    <n v="241"/>
    <s v="ST"/>
    <n v="6998.85"/>
    <s v="USD"/>
    <n v="29.04"/>
    <s v="ZPF1"/>
    <n v="13.02"/>
    <n v="3137.8199999999997"/>
    <x v="0"/>
  </r>
  <r>
    <x v="4"/>
    <n v="226588"/>
    <s v="MOTOR OIL SS 10W40 A3/B4 208L   NIS  2SG"/>
    <n v="42"/>
    <s v="ST"/>
    <n v="13306.68"/>
    <s v="USD"/>
    <n v="316.83"/>
    <s v="ZPF1"/>
    <n v="180.54"/>
    <n v="7582.6799999999994"/>
    <x v="0"/>
  </r>
  <r>
    <x v="4"/>
    <n v="226602"/>
    <s v="MOTOR OIL FS 5W30 C4 DPF 3B5L   NIS  1SG"/>
    <n v="322"/>
    <s v="ST"/>
    <n v="12816.23"/>
    <s v="USD"/>
    <n v="39.799999999999997"/>
    <s v="ZPF1"/>
    <n v="12.77"/>
    <n v="4111.9399999999996"/>
    <x v="0"/>
  </r>
  <r>
    <x v="4"/>
    <n v="226603"/>
    <s v="MOTOR OIL FS 5W30 C4 DPF 208L   NIS  1SG"/>
    <n v="74"/>
    <s v="ST"/>
    <n v="34489.35"/>
    <s v="USD"/>
    <n v="466.07"/>
    <s v="ZPF1"/>
    <n v="177.01"/>
    <n v="13098.74"/>
    <x v="0"/>
  </r>
  <r>
    <x v="4"/>
    <n v="226713"/>
    <s v="OSYRIS HF 5000           208L   TOT   SG"/>
    <n v="67"/>
    <s v="ST"/>
    <n v="20886.07"/>
    <s v="USD"/>
    <n v="311.73"/>
    <s v="ZPF1"/>
    <n v="170.1"/>
    <n v="11396.699999999999"/>
    <x v="0"/>
  </r>
  <r>
    <x v="4"/>
    <n v="226730"/>
    <s v="TIXO STAINLESS 32        208L   TXL   SG"/>
    <n v="4"/>
    <s v="ST"/>
    <n v="1193.3900000000001"/>
    <s v="USD"/>
    <n v="298.35000000000002"/>
    <s v="ZPF1"/>
    <n v="173.68"/>
    <n v="694.72"/>
    <x v="0"/>
  </r>
  <r>
    <x v="4"/>
    <n v="226855"/>
    <s v="MOTOR OIL C2/C3 5W30     3B5L   MIT   SG"/>
    <n v="13"/>
    <s v="ST"/>
    <n v="400.41"/>
    <s v="USD"/>
    <n v="30.8"/>
    <s v="ZPF1"/>
    <n v="12.77"/>
    <n v="166.01"/>
    <x v="0"/>
  </r>
  <r>
    <x v="4"/>
    <n v="226857"/>
    <s v="MOTOR OIL C2/C3 5W30     208L   MIT   SG"/>
    <n v="147"/>
    <s v="ST"/>
    <n v="54101.87"/>
    <s v="USD"/>
    <n v="368.04"/>
    <s v="ZPF1"/>
    <n v="177.05"/>
    <n v="26026.350000000002"/>
    <x v="0"/>
  </r>
  <r>
    <x v="4"/>
    <n v="226858"/>
    <s v="MOTOR OIL GF6 5W30       3B5L   MIT   SG"/>
    <n v="12"/>
    <s v="ST"/>
    <n v="367.41"/>
    <s v="USD"/>
    <n v="30.62"/>
    <s v="ZPF1"/>
    <n v="12.73"/>
    <n v="152.76"/>
    <x v="0"/>
  </r>
  <r>
    <x v="4"/>
    <n v="226859"/>
    <s v="MOTOR OIL GF6 5W30       20LJ   MIT   SG"/>
    <n v="61"/>
    <s v="ST"/>
    <n v="2178.6"/>
    <s v="USD"/>
    <n v="35.71"/>
    <s v="ZPF1"/>
    <n v="16.97"/>
    <n v="1035.1699999999998"/>
    <x v="0"/>
  </r>
  <r>
    <x v="4"/>
    <n v="226880"/>
    <s v="MOTOR OIL GF6 5W30       208L   MIT   SG"/>
    <n v="28"/>
    <s v="ST"/>
    <n v="8650.76"/>
    <s v="USD"/>
    <n v="308.95999999999998"/>
    <s v="ZPF1"/>
    <n v="176.51"/>
    <n v="4942.28"/>
    <x v="0"/>
  </r>
  <r>
    <x v="4"/>
    <n v="226881"/>
    <s v="MOTOR OIL A3/B4 10W40    3B5L   MIT   SG"/>
    <n v="380"/>
    <s v="ST"/>
    <n v="9745.26"/>
    <s v="USD"/>
    <n v="25.65"/>
    <s v="ZPF1"/>
    <n v="13.02"/>
    <n v="4947.5999999999995"/>
    <x v="0"/>
  </r>
  <r>
    <x v="4"/>
    <n v="227155"/>
    <s v="RUBIA WORKS 4000 FE10W30 1000L  TOT   SG"/>
    <n v="24"/>
    <s v="ST"/>
    <n v="38074.629999999997"/>
    <s v="USD"/>
    <n v="1586.44"/>
    <s v="ZPF1"/>
    <n v="869.4"/>
    <n v="20865.599999999999"/>
    <x v="0"/>
  </r>
  <r>
    <x v="4"/>
    <n v="227501"/>
    <s v="TRAX. DUAL 9 FE 75W90    20LJ   TOT   SG"/>
    <n v="111"/>
    <s v="ST"/>
    <n v="11697.52"/>
    <s v="USD"/>
    <n v="105.38"/>
    <s v="ZPF1"/>
    <n v="17.37"/>
    <n v="1928.0700000000002"/>
    <x v="0"/>
  </r>
  <r>
    <x v="4"/>
    <n v="227502"/>
    <s v="TRAX. DUAL 9 FE 75W90    208L   TOT   SG"/>
    <n v="37"/>
    <s v="ST"/>
    <n v="38264.339999999997"/>
    <s v="USD"/>
    <n v="1034.17"/>
    <s v="ZPF1"/>
    <n v="180.65"/>
    <n v="6684.05"/>
    <x v="0"/>
  </r>
  <r>
    <x v="4"/>
    <n v="227820"/>
    <s v="QUARTZ 5000FUT.GF6 10W30 5B3L   TOT   SG"/>
    <n v="180"/>
    <s v="ST"/>
    <n v="4708.66"/>
    <s v="USD"/>
    <n v="26.16"/>
    <s v="ZPF1"/>
    <n v="13"/>
    <n v="2340"/>
    <x v="0"/>
  </r>
  <r>
    <x v="4"/>
    <n v="227989"/>
    <s v="QUARTZ 9000FUT.XT 5W20   12B1L  TOT   SG"/>
    <n v="503"/>
    <s v="ST"/>
    <n v="13705.04"/>
    <s v="USD"/>
    <n v="27.25"/>
    <s v="ZPF1"/>
    <n v="10.19"/>
    <n v="5125.57"/>
    <x v="0"/>
  </r>
  <r>
    <x v="4"/>
    <n v="228134"/>
    <s v="PERF. PRO 1000 15W40     12B1L  ELF   SG"/>
    <n v="560"/>
    <s v="ST"/>
    <n v="13085.53"/>
    <s v="USD"/>
    <n v="23.37"/>
    <s v="ZPF1"/>
    <n v="10.51"/>
    <n v="5885.5999999999995"/>
    <x v="0"/>
  </r>
  <r>
    <x v="4"/>
    <n v="228135"/>
    <s v="PERF. PRO 1000 15W40     3B5L   ELF   SG"/>
    <n v="16"/>
    <s v="ST"/>
    <n v="490.23"/>
    <s v="USD"/>
    <n v="30.64"/>
    <s v="ZPF1"/>
    <n v="13.14"/>
    <n v="210.24"/>
    <x v="0"/>
  </r>
  <r>
    <x v="4"/>
    <n v="228267"/>
    <s v="CARTER 680               208L   TOT   SG"/>
    <n v="20"/>
    <s v="ST"/>
    <n v="6242.06"/>
    <s v="USD"/>
    <n v="312.10000000000002"/>
    <s v="ZPF1"/>
    <n v="186.24"/>
    <n v="3724.8"/>
    <x v="0"/>
  </r>
  <r>
    <x v="4"/>
    <n v="228346"/>
    <s v="LISSOLFIX APZ 2090       172K   TXL   SG"/>
    <n v="3"/>
    <s v="ST"/>
    <n v="739.99"/>
    <s v="USD"/>
    <n v="246.66"/>
    <s v="ZPF1"/>
    <n v="172"/>
    <n v="516"/>
    <x v="0"/>
  </r>
  <r>
    <x v="4"/>
    <n v="228347"/>
    <s v="LISSOLFIX APZ 2090       827K   TXL   SG"/>
    <n v="52"/>
    <s v="ST"/>
    <n v="59004.38"/>
    <s v="USD"/>
    <n v="1134.7"/>
    <s v="ZPF1"/>
    <n v="827"/>
    <n v="43004"/>
    <x v="0"/>
  </r>
  <r>
    <x v="4"/>
    <n v="228490"/>
    <s v="PERF. PRO 700 20W50      3B5L   ELF   SG"/>
    <n v="37"/>
    <s v="ST"/>
    <n v="988.64"/>
    <s v="USD"/>
    <n v="26.72"/>
    <s v="ZPF1"/>
    <n v="13.28"/>
    <n v="491.35999999999996"/>
    <x v="0"/>
  </r>
  <r>
    <x v="4"/>
    <n v="228491"/>
    <s v="PERF. PRO 700 20W50      20LJ   ELF   SG"/>
    <n v="4"/>
    <s v="ST"/>
    <n v="115.12"/>
    <s v="USD"/>
    <n v="28.78"/>
    <s v="ZPF1"/>
    <n v="17.7"/>
    <n v="70.8"/>
    <x v="0"/>
  </r>
  <r>
    <x v="4"/>
    <n v="228637"/>
    <s v="PERF. PRO 700 15W40      25LJ   ELF   SG"/>
    <n v="408"/>
    <s v="ST"/>
    <n v="13895.96"/>
    <s v="USD"/>
    <n v="34.06"/>
    <s v="ZPF1"/>
    <n v="21.9"/>
    <n v="8935.1999999999989"/>
    <x v="0"/>
  </r>
  <r>
    <x v="4"/>
    <n v="228638"/>
    <s v="PERF. PRO 700 20W50      25LJ   ELF   SG"/>
    <n v="79"/>
    <s v="ST"/>
    <n v="3311.79"/>
    <s v="USD"/>
    <n v="41.92"/>
    <s v="ZPF1"/>
    <n v="22.13"/>
    <n v="1748.27"/>
    <x v="0"/>
  </r>
  <r>
    <x v="4"/>
    <n v="228894"/>
    <s v="TRAX. AXLE 9 80W90       208L   TOT   SG"/>
    <n v="2"/>
    <s v="ST"/>
    <n v="992.42"/>
    <s v="USD"/>
    <n v="496.21"/>
    <s v="ZPF1"/>
    <n v="186.29"/>
    <n v="372.58"/>
    <x v="0"/>
  </r>
  <r>
    <x v="4"/>
    <n v="228923"/>
    <s v="QUARTZ INEO L LIFE 5W30  208L   TOT   SG"/>
    <n v="81"/>
    <s v="ST"/>
    <n v="44935.87"/>
    <s v="USD"/>
    <n v="554.76"/>
    <s v="ZPF1"/>
    <n v="177.34"/>
    <n v="14364.54"/>
    <x v="0"/>
  </r>
  <r>
    <x v="4"/>
    <n v="228924"/>
    <s v="QUARTZ INEO L LIFE 5W30  12B1L  TOT   SG"/>
    <n v="235"/>
    <s v="ST"/>
    <n v="9202.34"/>
    <s v="USD"/>
    <n v="39.159999999999997"/>
    <s v="ZPF1"/>
    <n v="40.39"/>
    <n v="9491.65"/>
    <x v="0"/>
  </r>
  <r>
    <x v="4"/>
    <n v="228925"/>
    <s v="QUARTZ INEO L LIFE 5W30  3B5L   TOT   SG"/>
    <n v="419"/>
    <s v="ST"/>
    <n v="18014.75"/>
    <s v="USD"/>
    <n v="42.99"/>
    <s v="ZPF1"/>
    <n v="12.79"/>
    <n v="5359.0099999999993"/>
    <x v="0"/>
  </r>
  <r>
    <x v="4"/>
    <n v="228986"/>
    <s v="LES PLEIADES ZERO 0W20   208L   TOT   SG"/>
    <n v="28"/>
    <s v="ST"/>
    <n v="17340.78"/>
    <s v="USD"/>
    <n v="619.30999999999995"/>
    <s v="ZPF1"/>
    <n v="176.38"/>
    <n v="4938.6399999999994"/>
    <x v="0"/>
  </r>
  <r>
    <x v="4"/>
    <n v="229194"/>
    <s v="CARTER SH 150            208L   TOT   SG"/>
    <n v="79"/>
    <s v="ST"/>
    <n v="65713.88"/>
    <s v="USD"/>
    <n v="831.82"/>
    <s v="ZPF1"/>
    <n v="177.42"/>
    <n v="14016.179999999998"/>
    <x v="0"/>
  </r>
  <r>
    <x v="4"/>
    <n v="229195"/>
    <s v="CARTER SH 150            20LJ   TOT   SG"/>
    <n v="113"/>
    <s v="ST"/>
    <n v="9559.34"/>
    <s v="USD"/>
    <n v="84.6"/>
    <s v="ZPF1"/>
    <n v="17.059999999999999"/>
    <n v="1927.7799999999997"/>
    <x v="0"/>
  </r>
  <r>
    <x v="4"/>
    <n v="229205"/>
    <s v="CARTER SH 460            20LJ   TOT   SG"/>
    <n v="258"/>
    <s v="ST"/>
    <n v="28047.27"/>
    <s v="USD"/>
    <n v="108.71"/>
    <s v="ZPF1"/>
    <n v="17.21"/>
    <n v="4440.18"/>
    <x v="0"/>
  </r>
  <r>
    <x v="4"/>
    <n v="229287"/>
    <s v="QUARTZ INEO HTC 5W30     12B1L  TOT   SG"/>
    <n v="1656"/>
    <s v="ST"/>
    <n v="60938.13"/>
    <s v="USD"/>
    <n v="36.799999999999997"/>
    <s v="ZPF1"/>
    <n v="10.130000000000001"/>
    <n v="16775.280000000002"/>
    <x v="0"/>
  </r>
  <r>
    <x v="4"/>
    <n v="229288"/>
    <s v="QUARTZ INEO HTC 5W30     3B5L   TOT   SG"/>
    <n v="711"/>
    <s v="ST"/>
    <n v="29714.27"/>
    <s v="USD"/>
    <n v="41.79"/>
    <s v="ZPF1"/>
    <n v="12.66"/>
    <n v="9001.26"/>
    <x v="0"/>
  </r>
  <r>
    <x v="4"/>
    <n v="229317"/>
    <s v="FF CMC EN 5W30 SP        208L   CMC   SG"/>
    <n v="28"/>
    <s v="ST"/>
    <n v="8539.9500000000007"/>
    <s v="USD"/>
    <n v="305"/>
    <s v="ZPF1"/>
    <n v="176.51"/>
    <n v="4942.28"/>
    <x v="0"/>
  </r>
  <r>
    <x v="4"/>
    <n v="229366"/>
    <s v="QUARTZ 9000FUT.FGC 5W30  208L   TOT  2SG"/>
    <n v="36"/>
    <s v="ST"/>
    <n v="12455.46"/>
    <s v="USD"/>
    <n v="345.99"/>
    <s v="ZPF1"/>
    <n v="176.03"/>
    <n v="6337.08"/>
    <x v="0"/>
  </r>
  <r>
    <x v="4"/>
    <n v="229367"/>
    <s v="QUARTZ 9000FUT.FGC 5W30  12B1L  TOT  2SG"/>
    <n v="415"/>
    <s v="ST"/>
    <n v="11472.11"/>
    <s v="USD"/>
    <n v="27.64"/>
    <s v="ZPF1"/>
    <n v="27.97"/>
    <n v="11607.55"/>
    <x v="0"/>
  </r>
  <r>
    <x v="4"/>
    <n v="229368"/>
    <s v="QUARTZ 9000FUT.FGC 5W30  3B4L   TOT  2SG"/>
    <n v="127"/>
    <s v="ST"/>
    <n v="2855.24"/>
    <s v="USD"/>
    <n v="22.48"/>
    <s v="ZPF1"/>
    <n v="10.16"/>
    <n v="1290.32"/>
    <x v="0"/>
  </r>
  <r>
    <x v="4"/>
    <n v="229402"/>
    <s v="DACNIS SH 46             208L   TOT   SG"/>
    <n v="30"/>
    <s v="ST"/>
    <n v="20771.82"/>
    <s v="USD"/>
    <n v="692.39"/>
    <s v="ZPF1"/>
    <n v="175.34"/>
    <n v="5260.2"/>
    <x v="0"/>
  </r>
  <r>
    <x v="4"/>
    <n v="229403"/>
    <s v="DACNIS SH 46             20LJ   TOT   SG"/>
    <n v="84"/>
    <s v="ST"/>
    <n v="5829.75"/>
    <s v="USD"/>
    <n v="69.400000000000006"/>
    <s v="ZPF1"/>
    <n v="18.260000000000002"/>
    <n v="1533.8400000000001"/>
    <x v="0"/>
  </r>
  <r>
    <x v="4"/>
    <n v="229405"/>
    <s v="DACNIS LD 32             208L   TOT   SG"/>
    <n v="14"/>
    <s v="ST"/>
    <n v="4449.71"/>
    <s v="USD"/>
    <n v="317.83999999999997"/>
    <s v="ZPF1"/>
    <n v="174.39"/>
    <n v="2441.46"/>
    <x v="0"/>
  </r>
  <r>
    <x v="4"/>
    <n v="229666"/>
    <s v="DACNIS LD 46             208L   TOT   SG"/>
    <n v="26"/>
    <s v="ST"/>
    <n v="7551.86"/>
    <s v="USD"/>
    <n v="290.45999999999998"/>
    <s v="ZPF1"/>
    <n v="175.64"/>
    <n v="4566.6399999999994"/>
    <x v="0"/>
  </r>
  <r>
    <x v="4"/>
    <n v="229667"/>
    <s v="DACNIS LD 46             20LJ   TOT   SG"/>
    <n v="98"/>
    <s v="ST"/>
    <n v="2988.97"/>
    <s v="USD"/>
    <n v="30.5"/>
    <s v="ZPF1"/>
    <n v="16.89"/>
    <n v="1655.22"/>
    <x v="0"/>
  </r>
  <r>
    <x v="4"/>
    <n v="229689"/>
    <s v="DACNIS SH 32             208L   TOT   SG"/>
    <n v="10"/>
    <s v="ST"/>
    <n v="6870.49"/>
    <s v="USD"/>
    <n v="687.05"/>
    <s v="ZPF1"/>
    <n v="188.95"/>
    <n v="1889.5"/>
    <x v="0"/>
  </r>
  <r>
    <x v="4"/>
    <n v="229710"/>
    <s v="DACNIS SH 32             20LJ   TOT   SG"/>
    <n v="166"/>
    <s v="ST"/>
    <n v="11260.59"/>
    <s v="USD"/>
    <n v="67.83"/>
    <s v="ZPF1"/>
    <n v="16.760000000000002"/>
    <n v="2782.1600000000003"/>
    <x v="0"/>
  </r>
  <r>
    <x v="4"/>
    <n v="230150"/>
    <s v="STAR MAX GEN 6 FE 10W30  1000L  TOT   SG"/>
    <n v="4"/>
    <s v="ST"/>
    <n v="8679.1"/>
    <s v="USD"/>
    <n v="2169.7800000000002"/>
    <s v="ZPF1"/>
    <n v="864.4"/>
    <n v="3457.6"/>
    <x v="0"/>
  </r>
  <r>
    <x v="4"/>
    <n v="230151"/>
    <s v="STAR MAX GEN 6 FE 10W30  208L   TOT   SG"/>
    <n v="4"/>
    <s v="ST"/>
    <n v="1753.31"/>
    <s v="USD"/>
    <n v="438.33"/>
    <s v="ZPF1"/>
    <n v="194.45"/>
    <n v="777.8"/>
    <x v="0"/>
  </r>
  <r>
    <x v="4"/>
    <n v="230210"/>
    <s v="QUARTZ 3500 SUPER 20W50  12B1L  TOT   SG"/>
    <n v="8716"/>
    <s v="ST"/>
    <n v="171390.75"/>
    <s v="USD"/>
    <n v="19.66"/>
    <s v="ZPF1"/>
    <n v="11.62"/>
    <n v="101279.92"/>
    <x v="0"/>
  </r>
  <r>
    <x v="4"/>
    <n v="230211"/>
    <s v="QUARTZ 3500 SUPER 20W50  3B5L   TOT   SG"/>
    <n v="8663"/>
    <s v="ST"/>
    <n v="179513.19"/>
    <s v="USD"/>
    <n v="20.72"/>
    <s v="ZPF1"/>
    <n v="14.27"/>
    <n v="123621.01"/>
    <x v="0"/>
  </r>
  <r>
    <x v="4"/>
    <n v="230377"/>
    <s v="DYNATRANS LSD 80W90      208L   TOT   SG"/>
    <n v="4"/>
    <s v="ST"/>
    <n v="2067.96"/>
    <s v="USD"/>
    <n v="516.99"/>
    <s v="ZPF1"/>
    <n v="185.81"/>
    <n v="743.24"/>
    <x v="0"/>
  </r>
  <r>
    <x v="4"/>
    <n v="230543"/>
    <s v="RUBIA OPT. 3100 10W40    20LJ   TOT   SG"/>
    <n v="105"/>
    <s v="ST"/>
    <n v="4903.67"/>
    <s v="USD"/>
    <n v="46.7"/>
    <s v="ZPF1"/>
    <n v="17.28"/>
    <n v="1814.4"/>
    <x v="0"/>
  </r>
  <r>
    <x v="4"/>
    <n v="230583"/>
    <s v="QUARTZ INEO L LIFE 5W30  20LJ   TOT   SG"/>
    <n v="111"/>
    <s v="ST"/>
    <n v="6233.33"/>
    <s v="USD"/>
    <n v="56.16"/>
    <s v="ZPF1"/>
    <n v="17.05"/>
    <n v="1892.5500000000002"/>
    <x v="0"/>
  </r>
  <r>
    <x v="4"/>
    <n v="230765"/>
    <s v="CARTER EP 100            20LJ   TOT   SG"/>
    <n v="160"/>
    <s v="ST"/>
    <n v="4955.95"/>
    <s v="USD"/>
    <n v="30.97"/>
    <s v="ZPF1"/>
    <n v="17.61"/>
    <n v="2817.6"/>
    <x v="0"/>
  </r>
  <r>
    <x v="4"/>
    <n v="230878"/>
    <s v="EQUIVIS AF 68            208L   TOT   SG"/>
    <n v="14"/>
    <s v="ST"/>
    <n v="4579.09"/>
    <s v="USD"/>
    <n v="327.08"/>
    <s v="ZPF1"/>
    <n v="180.59"/>
    <n v="2528.2600000000002"/>
    <x v="0"/>
  </r>
  <r>
    <x v="4"/>
    <n v="230914"/>
    <s v="EVOL. FULLTECH MSX 5W30  3B4L   ELF   SG"/>
    <n v="110"/>
    <s v="ST"/>
    <n v="3401.37"/>
    <s v="USD"/>
    <n v="30.92"/>
    <s v="ZPF1"/>
    <n v="11.18"/>
    <n v="1229.8"/>
    <x v="0"/>
  </r>
  <r>
    <x v="4"/>
    <n v="230915"/>
    <s v="EVOL. FULLTECH MSX 5W30  12B1L  ELF   SG"/>
    <n v="193"/>
    <s v="ST"/>
    <n v="7053.54"/>
    <s v="USD"/>
    <n v="36.549999999999997"/>
    <s v="ZPF1"/>
    <n v="11.28"/>
    <n v="2177.04"/>
    <x v="0"/>
  </r>
  <r>
    <x v="4"/>
    <n v="230916"/>
    <s v="RUBIA WORKS 5000 10W40   20LJ   TOT   SG"/>
    <n v="17"/>
    <s v="ST"/>
    <n v="737.19"/>
    <s v="USD"/>
    <n v="43.36"/>
    <s v="ZPF1"/>
    <n v="17.22"/>
    <n v="292.74"/>
    <x v="0"/>
  </r>
  <r>
    <x v="4"/>
    <n v="231028"/>
    <s v="ORIGINAL OIL ULTDPF 5W30 208L   MAZ   SG"/>
    <n v="80"/>
    <s v="ST"/>
    <n v="29550.77"/>
    <s v="USD"/>
    <n v="369.38"/>
    <s v="ZPF1"/>
    <n v="177.05"/>
    <n v="14164"/>
    <x v="0"/>
  </r>
  <r>
    <x v="4"/>
    <n v="231055"/>
    <s v="EVOL. 900 USX 5W30       12B1L  ELF  1SG"/>
    <n v="168"/>
    <s v="ST"/>
    <n v="4389.0200000000004"/>
    <s v="USD"/>
    <n v="26.13"/>
    <s v="ZPF1"/>
    <n v="10.19"/>
    <n v="1711.9199999999998"/>
    <x v="0"/>
  </r>
  <r>
    <x v="4"/>
    <n v="231057"/>
    <s v="EVOL. 900 USX 5W30       3B4L   ELF  1SG"/>
    <n v="223"/>
    <s v="ST"/>
    <n v="4888.3100000000004"/>
    <s v="USD"/>
    <n v="21.92"/>
    <s v="ZPF1"/>
    <n v="10.19"/>
    <n v="2272.37"/>
    <x v="0"/>
  </r>
  <r>
    <x v="4"/>
    <n v="231404"/>
    <s v="DACNIS 46                208L   TOT   SG"/>
    <n v="53"/>
    <s v="ST"/>
    <n v="11999.61"/>
    <s v="USD"/>
    <n v="226.41"/>
    <s v="ZPF1"/>
    <n v="179.94"/>
    <n v="9536.82"/>
    <x v="0"/>
  </r>
  <r>
    <x v="4"/>
    <n v="231405"/>
    <s v="DACNIS 46                20LJ   TOT   SG"/>
    <n v="80"/>
    <s v="ST"/>
    <n v="1939.93"/>
    <s v="USD"/>
    <n v="24.25"/>
    <s v="ZPF1"/>
    <n v="17.3"/>
    <n v="1384"/>
    <x v="0"/>
  </r>
  <r>
    <x v="4"/>
    <n v="231450"/>
    <s v="RUBIA OPT. 3100 10W40    3B5L   TOT   SG"/>
    <n v="395"/>
    <s v="ST"/>
    <n v="13352.43"/>
    <s v="USD"/>
    <n v="33.799999999999997"/>
    <s v="ZPF1"/>
    <n v="12.96"/>
    <n v="5119.2000000000007"/>
    <x v="0"/>
  </r>
  <r>
    <x v="4"/>
    <n v="231483"/>
    <s v="DACNIS 32                208L   TOT  1SG"/>
    <n v="10"/>
    <s v="ST"/>
    <n v="2332.54"/>
    <s v="USD"/>
    <n v="233.25"/>
    <s v="ZPF1"/>
    <n v="178.24"/>
    <n v="1782.4"/>
    <x v="0"/>
  </r>
  <r>
    <x v="4"/>
    <n v="231484"/>
    <s v="DACNIS 32                20LJ   TOT  1SG"/>
    <n v="41"/>
    <s v="ST"/>
    <n v="1122.69"/>
    <s v="USD"/>
    <n v="27.38"/>
    <s v="ZPF1"/>
    <n v="17.14"/>
    <n v="702.74"/>
    <x v="0"/>
  </r>
  <r>
    <x v="4"/>
    <n v="231489"/>
    <s v="RUBIA WORKS 5000 10W40   1000L  TOT   SG"/>
    <n v="4"/>
    <s v="ST"/>
    <n v="8075.32"/>
    <s v="USD"/>
    <n v="2018.83"/>
    <s v="ZPF1"/>
    <n v="864"/>
    <n v="3456"/>
    <x v="0"/>
  </r>
  <r>
    <x v="4"/>
    <n v="231526"/>
    <s v="DACNIS 68                20LJ   TOT  1SG"/>
    <n v="70"/>
    <s v="ST"/>
    <n v="1774.33"/>
    <s v="USD"/>
    <n v="25.35"/>
    <s v="ZPF1"/>
    <n v="17.37"/>
    <n v="1215.9000000000001"/>
    <x v="0"/>
  </r>
  <r>
    <x v="4"/>
    <n v="231527"/>
    <s v="DACNIS 68                208L   TOT  1SG"/>
    <n v="30"/>
    <s v="ST"/>
    <n v="7035.71"/>
    <s v="USD"/>
    <n v="234.52"/>
    <s v="ZPF1"/>
    <n v="181.58"/>
    <n v="5447.4000000000005"/>
    <x v="0"/>
  </r>
  <r>
    <x v="4"/>
    <n v="231593"/>
    <s v="EVOL. 900 FT 5W40        3B5L   ELF   SG"/>
    <n v="710"/>
    <s v="ST"/>
    <n v="22844.91"/>
    <s v="USD"/>
    <n v="32.18"/>
    <s v="ZPF1"/>
    <n v="12.8"/>
    <n v="9088"/>
    <x v="0"/>
  </r>
  <r>
    <x v="4"/>
    <n v="231595"/>
    <s v="EVOL. 900 FT 5W40        208L   ELF   SG"/>
    <n v="6"/>
    <s v="ST"/>
    <n v="2515"/>
    <s v="USD"/>
    <n v="419.17"/>
    <s v="ZPF1"/>
    <n v="177.47"/>
    <n v="1064.82"/>
    <x v="0"/>
  </r>
  <r>
    <x v="4"/>
    <n v="231622"/>
    <s v="ORIGINAL OIL 5W40        208L   MAZ   SG"/>
    <n v="43"/>
    <s v="ST"/>
    <n v="13025.88"/>
    <s v="USD"/>
    <n v="302.93"/>
    <s v="ZPF1"/>
    <n v="176.55"/>
    <n v="7591.6500000000005"/>
    <x v="0"/>
  </r>
  <r>
    <x v="4"/>
    <n v="231631"/>
    <s v="MOTO 4 PRO 20W50         12B08L ELF   SG"/>
    <n v="749"/>
    <s v="ST"/>
    <n v="16150.79"/>
    <s v="USD"/>
    <n v="21.56"/>
    <s v="ZPF1"/>
    <n v="8.4600000000000009"/>
    <n v="6336.5400000000009"/>
    <x v="0"/>
  </r>
  <r>
    <x v="4"/>
    <n v="231744"/>
    <s v="QUARTZ INEO FIRST 0W30   12B1L  TOT   SG"/>
    <n v="93"/>
    <s v="ST"/>
    <n v="3652.81"/>
    <s v="USD"/>
    <n v="39.28"/>
    <s v="ZPF1"/>
    <n v="10.119999999999999"/>
    <n v="941.16"/>
    <x v="0"/>
  </r>
  <r>
    <x v="4"/>
    <n v="231859"/>
    <s v="HI-PERF 4T 700 10W30     12B08L TOT   SG"/>
    <n v="285"/>
    <s v="ST"/>
    <n v="6131.93"/>
    <s v="USD"/>
    <n v="21.52"/>
    <s v="ZPF1"/>
    <n v="8.2799999999999994"/>
    <n v="2359.7999999999997"/>
    <x v="0"/>
  </r>
  <r>
    <x v="4"/>
    <n v="231882"/>
    <s v="QUARTZ 7000 10W40 (SN)   3B4L   TOT   SG"/>
    <n v="138"/>
    <s v="ST"/>
    <n v="2894.05"/>
    <s v="USD"/>
    <n v="20.97"/>
    <s v="ZPF1"/>
    <n v="10.42"/>
    <n v="1437.96"/>
    <x v="0"/>
  </r>
  <r>
    <x v="4"/>
    <n v="231883"/>
    <s v="QUARTZ 7000 10W40 (SN)   12B1L  TOT   SG"/>
    <n v="65"/>
    <s v="ST"/>
    <n v="1629.46"/>
    <s v="USD"/>
    <n v="25.07"/>
    <s v="ZPF1"/>
    <n v="10.42"/>
    <n v="677.3"/>
    <x v="0"/>
  </r>
  <r>
    <x v="4"/>
    <n v="231884"/>
    <s v="QUARTZ 7000 10W40 (SN)   208L   TOT   SG"/>
    <n v="17"/>
    <s v="ST"/>
    <n v="5377.51"/>
    <s v="USD"/>
    <n v="316.32"/>
    <s v="ZPF1"/>
    <n v="179.77"/>
    <n v="3056.09"/>
    <x v="0"/>
  </r>
  <r>
    <x v="4"/>
    <n v="232038"/>
    <s v="PERF. PRO 2000 10W40     208L   ELF   SG"/>
    <n v="35"/>
    <s v="ST"/>
    <n v="14108.06"/>
    <s v="USD"/>
    <n v="403.09"/>
    <s v="ZPF1"/>
    <n v="179.65"/>
    <n v="6287.75"/>
    <x v="0"/>
  </r>
  <r>
    <x v="4"/>
    <n v="232058"/>
    <s v="QUARTZ INEO FIRST 0W30   208L   TOT   SG"/>
    <n v="28"/>
    <s v="ST"/>
    <n v="14204.76"/>
    <s v="USD"/>
    <n v="507.31"/>
    <s v="ZPF1"/>
    <n v="174.72"/>
    <n v="4892.16"/>
    <x v="0"/>
  </r>
  <r>
    <x v="4"/>
    <n v="232082"/>
    <s v="STO1:0 GEARBOX OIL 80W90 208L   SCA   SG"/>
    <n v="1"/>
    <s v="ST"/>
    <n v="495.71"/>
    <s v="USD"/>
    <n v="495.71"/>
    <s v="ZPF1"/>
    <n v="185.64"/>
    <n v="185.64"/>
    <x v="0"/>
  </r>
  <r>
    <x v="4"/>
    <n v="232120"/>
    <s v="LDF-4 ENGINE OIL         18LP   SCA   SG"/>
    <n v="25"/>
    <s v="ST"/>
    <n v="1231.69"/>
    <s v="USD"/>
    <n v="49.27"/>
    <s v="ZPF1"/>
    <n v="15.37"/>
    <n v="384.25"/>
    <x v="0"/>
  </r>
  <r>
    <x v="4"/>
    <n v="232121"/>
    <s v="LDF-4 ENGINE OIL         208L   SCA   SG"/>
    <n v="84"/>
    <s v="ST"/>
    <n v="40185.339999999997"/>
    <s v="USD"/>
    <n v="478.4"/>
    <s v="ZPF1"/>
    <n v="177.57"/>
    <n v="14915.88"/>
    <x v="0"/>
  </r>
  <r>
    <x v="4"/>
    <n v="232134"/>
    <s v="QUARTZ 8000FUT.GF6 0W20  3B4L   TOT   SG"/>
    <n v="49"/>
    <s v="ST"/>
    <n v="1026.43"/>
    <s v="USD"/>
    <n v="20.95"/>
    <s v="ZPF1"/>
    <n v="10.15"/>
    <n v="497.35"/>
    <x v="0"/>
  </r>
  <r>
    <x v="4"/>
    <n v="232158"/>
    <s v="QUARTZ 9000 5W40         12B1L  TOT  1SG"/>
    <n v="804"/>
    <s v="ST"/>
    <n v="23564.76"/>
    <s v="USD"/>
    <n v="29.31"/>
    <s v="ZPF1"/>
    <n v="10.24"/>
    <n v="8232.9600000000009"/>
    <x v="0"/>
  </r>
  <r>
    <x v="4"/>
    <n v="232159"/>
    <s v="QUARTZ 9000 5W40         208L   TOT  2SG"/>
    <n v="102"/>
    <s v="ST"/>
    <n v="41702.42"/>
    <s v="USD"/>
    <n v="408.85"/>
    <s v="ZPF1"/>
    <n v="177.47"/>
    <n v="18101.939999999999"/>
    <x v="0"/>
  </r>
  <r>
    <x v="4"/>
    <n v="232168"/>
    <s v="ENGINE OIL 15W40 DH-1    20LJ   HIT   SG"/>
    <n v="56"/>
    <s v="ST"/>
    <n v="1695.74"/>
    <s v="USD"/>
    <n v="30.28"/>
    <s v="ZPF1"/>
    <n v="17.510000000000002"/>
    <n v="980.56000000000006"/>
    <x v="0"/>
  </r>
  <r>
    <x v="4"/>
    <n v="232169"/>
    <s v="ENGINE OIL 15W40 DH-1    3B5L   HIT   SG"/>
    <n v="280"/>
    <s v="ST"/>
    <n v="6791.15"/>
    <s v="USD"/>
    <n v="24.25"/>
    <s v="ZPF1"/>
    <n v="13.13"/>
    <n v="3676.4"/>
    <x v="0"/>
  </r>
  <r>
    <x v="4"/>
    <n v="232170"/>
    <s v="QUARTZ 9000 5W40         3B4L   TOT  1SG"/>
    <n v="2007"/>
    <s v="ST"/>
    <n v="52870.85"/>
    <s v="USD"/>
    <n v="26.34"/>
    <s v="ZPF1"/>
    <n v="10.24"/>
    <n v="20551.68"/>
    <x v="0"/>
  </r>
  <r>
    <x v="4"/>
    <n v="232171"/>
    <s v="QUARTZ 9000 5W40         3B5L   TOT  3SG"/>
    <n v="360"/>
    <s v="ST"/>
    <n v="11723.79"/>
    <s v="USD"/>
    <n v="32.57"/>
    <s v="ZPF1"/>
    <n v="12.8"/>
    <n v="4608"/>
    <x v="0"/>
  </r>
  <r>
    <x v="4"/>
    <n v="232177"/>
    <s v="QUARTZ 9000 ENERGY 5W40  208L   TOT  2SG"/>
    <n v="28"/>
    <s v="ST"/>
    <n v="11535.36"/>
    <s v="USD"/>
    <n v="411.98"/>
    <s v="ZPF1"/>
    <n v="177.47"/>
    <n v="4969.16"/>
    <x v="0"/>
  </r>
  <r>
    <x v="4"/>
    <n v="232178"/>
    <s v="QUARTZ 8000 5W40         3B4L   TOT  1SG"/>
    <n v="12"/>
    <s v="ST"/>
    <n v="319.83"/>
    <s v="USD"/>
    <n v="26.65"/>
    <s v="ZPF1"/>
    <n v="10.24"/>
    <n v="122.88"/>
    <x v="0"/>
  </r>
  <r>
    <x v="4"/>
    <n v="232458"/>
    <s v="CARTER EP 1000           208L   TOT   SG"/>
    <n v="16"/>
    <s v="ST"/>
    <n v="6417.92"/>
    <s v="USD"/>
    <n v="401.12"/>
    <s v="ZPF1"/>
    <n v="188.55"/>
    <n v="3016.8"/>
    <x v="0"/>
  </r>
  <r>
    <x v="4"/>
    <n v="232466"/>
    <s v="QUARTZ INEO HTC 5W30     3B4L   TOT   SG"/>
    <n v="16"/>
    <s v="ST"/>
    <n v="555.6"/>
    <s v="USD"/>
    <n v="34.729999999999997"/>
    <s v="ZPF1"/>
    <n v="10.16"/>
    <n v="162.56"/>
    <x v="0"/>
  </r>
  <r>
    <x v="4"/>
    <n v="232480"/>
    <s v="QUARTZ INEO FIRST 0W30   3B5L   TOT   SG"/>
    <n v="1025"/>
    <s v="ST"/>
    <n v="40203.040000000001"/>
    <s v="USD"/>
    <n v="39.22"/>
    <s v="ZPF1"/>
    <n v="12.65"/>
    <n v="12966.25"/>
    <x v="0"/>
  </r>
  <r>
    <x v="4"/>
    <n v="232489"/>
    <s v="TRAX. DUAL 9 FE 75W90    1000L  TOT   SG"/>
    <n v="5"/>
    <s v="ST"/>
    <n v="25611.26"/>
    <s v="USD"/>
    <n v="5122.25"/>
    <s v="ZPF1"/>
    <n v="868.5"/>
    <n v="4342.5"/>
    <x v="0"/>
  </r>
  <r>
    <x v="4"/>
    <n v="232812"/>
    <s v="FLUIDMATIC SYN T668      208L   TOT   SG"/>
    <n v="41"/>
    <s v="ST"/>
    <n v="22049.85"/>
    <s v="USD"/>
    <n v="537.79999999999995"/>
    <s v="ZPF1"/>
    <n v="176.82"/>
    <n v="7249.62"/>
    <x v="0"/>
  </r>
  <r>
    <x v="4"/>
    <n v="232813"/>
    <s v="FLUIDMATIC SYN T668      20LJ   TOT   SG"/>
    <n v="300"/>
    <s v="ST"/>
    <n v="16585.560000000001"/>
    <s v="USD"/>
    <n v="55.29"/>
    <s v="ZPF1"/>
    <n v="17"/>
    <n v="5100"/>
    <x v="0"/>
  </r>
  <r>
    <x v="4"/>
    <n v="232867"/>
    <s v="QUARTZ INEO HTC 5W30     208L   TOT  1SG"/>
    <n v="83"/>
    <s v="ST"/>
    <n v="41660.74"/>
    <s v="USD"/>
    <n v="501.94"/>
    <s v="ZPF1"/>
    <n v="176.51"/>
    <n v="14650.33"/>
    <x v="0"/>
  </r>
  <r>
    <x v="4"/>
    <n v="232870"/>
    <s v="QUARTZ INEO HTC 5W30     3B5L   TOT  1SG"/>
    <n v="2271"/>
    <s v="ST"/>
    <n v="88037.73"/>
    <s v="USD"/>
    <n v="38.770000000000003"/>
    <s v="ZPF1"/>
    <n v="12.73"/>
    <n v="28909.83"/>
    <x v="0"/>
  </r>
  <r>
    <x v="4"/>
    <n v="233022"/>
    <s v="HYDRELF DS 46            20LJ   ELF   SG"/>
    <n v="128"/>
    <s v="ST"/>
    <n v="3644.21"/>
    <s v="USD"/>
    <n v="28.47"/>
    <s v="ZPF1"/>
    <n v="17.22"/>
    <n v="2204.16"/>
    <x v="0"/>
  </r>
  <r>
    <x v="4"/>
    <n v="233086"/>
    <s v="QUARTZ 9000 NFC 5W30     208L   TOT   SG"/>
    <n v="1"/>
    <s v="ST"/>
    <n v="43.49"/>
    <s v="USD"/>
    <n v="43.49"/>
    <s v="ZPF1"/>
    <n v="176.72"/>
    <n v="176.72"/>
    <x v="0"/>
  </r>
  <r>
    <x v="4"/>
    <n v="233088"/>
    <s v="QUARTZ 9000 NFC 5W30     12B1L  TOT   SG"/>
    <n v="53"/>
    <s v="ST"/>
    <n v="1661.82"/>
    <s v="USD"/>
    <n v="31.36"/>
    <s v="ZPF1"/>
    <n v="10.199999999999999"/>
    <n v="540.59999999999991"/>
    <x v="0"/>
  </r>
  <r>
    <x v="4"/>
    <n v="233101"/>
    <s v="QUARTZ 9000 NFC 5W30     3B5L   TOT   SG"/>
    <n v="1632"/>
    <s v="ST"/>
    <n v="53228.74"/>
    <s v="USD"/>
    <n v="32.619999999999997"/>
    <s v="ZPF1"/>
    <n v="12.74"/>
    <n v="20791.68"/>
    <x v="0"/>
  </r>
  <r>
    <x v="4"/>
    <n v="233326"/>
    <s v="HYDRELF DS 32            20LJ   ELF   SG"/>
    <n v="4"/>
    <s v="ST"/>
    <n v="107.71"/>
    <s v="USD"/>
    <n v="26.93"/>
    <s v="ZPF1"/>
    <n v="17.05"/>
    <n v="68.2"/>
    <x v="0"/>
  </r>
  <r>
    <x v="4"/>
    <n v="233327"/>
    <s v="HYDRELF DS 68            20LJ   ELF   SG"/>
    <n v="22"/>
    <s v="ST"/>
    <n v="618.74"/>
    <s v="USD"/>
    <n v="28.12"/>
    <s v="ZPF1"/>
    <n v="17.36"/>
    <n v="381.91999999999996"/>
    <x v="0"/>
  </r>
  <r>
    <x v="4"/>
    <n v="233411"/>
    <s v="RUBIA FLEET HD200 SAE 30 3B5L   TOT   SG"/>
    <n v="6"/>
    <s v="ST"/>
    <n v="134.09"/>
    <s v="USD"/>
    <n v="22.35"/>
    <s v="ZPF1"/>
    <n v="13.23"/>
    <n v="79.38"/>
    <x v="0"/>
  </r>
  <r>
    <x v="4"/>
    <n v="233514"/>
    <s v="ELFMATIC DCT MV          20LJ   ELF   SG"/>
    <n v="102"/>
    <s v="ST"/>
    <n v="9162.74"/>
    <s v="USD"/>
    <n v="89.83"/>
    <s v="ZPF1"/>
    <n v="17.04"/>
    <n v="1738.08"/>
    <x v="0"/>
  </r>
  <r>
    <x v="5"/>
    <n v="103790"/>
    <s v="EPONA Z 150              205L   MAR   SG"/>
    <n v="3"/>
    <s v="ST"/>
    <n v="798.64"/>
    <s v="USD"/>
    <n v="266.20999999999998"/>
    <s v="ZPF1"/>
    <n v="181.43"/>
    <n v="544.29"/>
    <x v="0"/>
  </r>
  <r>
    <x v="5"/>
    <n v="103900"/>
    <s v="EPONA Z 320              205L   MAR   SG"/>
    <n v="1"/>
    <s v="ST"/>
    <n v="291.42"/>
    <s v="USD"/>
    <n v="291.42"/>
    <s v="ZPF1"/>
    <n v="182.45"/>
    <n v="182.45"/>
    <x v="0"/>
  </r>
  <r>
    <x v="5"/>
    <n v="145135"/>
    <s v="VISGA 46                 205L   MAR   SG"/>
    <n v="18"/>
    <s v="ST"/>
    <n v="5625.96"/>
    <s v="USD"/>
    <n v="312.55"/>
    <s v="ZPF1"/>
    <n v="176.09"/>
    <n v="3169.62"/>
    <x v="0"/>
  </r>
  <r>
    <x v="5"/>
    <n v="145159"/>
    <s v="VISGA 22                 20L    MAR   SG"/>
    <n v="2"/>
    <s v="ST"/>
    <n v="61.22"/>
    <s v="USD"/>
    <n v="30.61"/>
    <s v="ZPF1"/>
    <n v="16.88"/>
    <n v="33.76"/>
    <x v="0"/>
  </r>
  <r>
    <x v="5"/>
    <n v="145182"/>
    <s v="EPONA Z 68               20L    MAR   SG"/>
    <n v="4"/>
    <s v="ST"/>
    <n v="126.07"/>
    <s v="USD"/>
    <n v="31.52"/>
    <s v="ZPF1"/>
    <n v="17.46"/>
    <n v="69.84"/>
    <x v="0"/>
  </r>
  <r>
    <x v="5"/>
    <n v="145214"/>
    <s v="VISGA 68                 205L   MAR   SG"/>
    <n v="24"/>
    <s v="ST"/>
    <n v="8451.98"/>
    <s v="USD"/>
    <n v="352.17"/>
    <s v="ZPF1"/>
    <n v="177.53"/>
    <n v="4260.72"/>
    <x v="0"/>
  </r>
  <r>
    <x v="5"/>
    <n v="145374"/>
    <s v="EPONA Z 220              205L   MAR   SG"/>
    <n v="4"/>
    <s v="ST"/>
    <n v="1119.5"/>
    <s v="USD"/>
    <n v="279.88"/>
    <s v="ZPF1"/>
    <n v="181.22"/>
    <n v="724.88"/>
    <x v="0"/>
  </r>
  <r>
    <x v="5"/>
    <n v="145375"/>
    <s v="VISGA 32                 205L   MAR   SG"/>
    <n v="18"/>
    <s v="ST"/>
    <n v="5298.76"/>
    <s v="USD"/>
    <n v="294.38"/>
    <s v="ZPF1"/>
    <n v="174.86"/>
    <n v="3147.4800000000005"/>
    <x v="0"/>
  </r>
  <r>
    <x v="5"/>
    <n v="153346"/>
    <s v="EPONA Z 100              20L    MAR   SG"/>
    <n v="4"/>
    <s v="ST"/>
    <n v="121.13"/>
    <s v="USD"/>
    <n v="30.28"/>
    <s v="ZPF1"/>
    <n v="17.38"/>
    <n v="69.52"/>
    <x v="0"/>
  </r>
  <r>
    <x v="5"/>
    <n v="160363"/>
    <s v="VISGA 100                205L   MAR   SG"/>
    <n v="2"/>
    <s v="ST"/>
    <n v="774.57"/>
    <s v="USD"/>
    <n v="387.29"/>
    <s v="ZPF1"/>
    <n v="179.37"/>
    <n v="358.74"/>
    <x v="0"/>
  </r>
  <r>
    <x v="5"/>
    <n v="160369"/>
    <s v="AURELIA TI 4030          205L   MAR   SG"/>
    <n v="5"/>
    <s v="ST"/>
    <n v="1773.23"/>
    <s v="USD"/>
    <n v="354.65"/>
    <s v="ZPF1"/>
    <n v="184.91"/>
    <n v="924.55"/>
    <x v="0"/>
  </r>
  <r>
    <x v="5"/>
    <n v="160991"/>
    <s v="PRESLIA 68               18LP   TOT   SG"/>
    <n v="7"/>
    <s v="ST"/>
    <n v="166.94"/>
    <s v="USD"/>
    <n v="23.85"/>
    <s v="ZPF1"/>
    <n v="15.912000000000001"/>
    <n v="111.384"/>
    <x v="0"/>
  </r>
  <r>
    <x v="5"/>
    <n v="163745"/>
    <s v="DISOLA W 15W40           20L    MAR   SG"/>
    <n v="16"/>
    <s v="ST"/>
    <n v="714.26"/>
    <s v="USD"/>
    <n v="44.64"/>
    <s v="ZPF1"/>
    <n v="17.239999999999998"/>
    <n v="275.83999999999997"/>
    <x v="0"/>
  </r>
  <r>
    <x v="5"/>
    <n v="163755"/>
    <s v="EPONA Z 150              20L    MAR   SG"/>
    <n v="27"/>
    <s v="ST"/>
    <n v="787.61"/>
    <s v="USD"/>
    <n v="29.17"/>
    <s v="ZPF1"/>
    <n v="17.7"/>
    <n v="477.9"/>
    <x v="0"/>
  </r>
  <r>
    <x v="5"/>
    <n v="163760"/>
    <s v="EPONA Z 220              20L    MAR   SG"/>
    <n v="20"/>
    <s v="ST"/>
    <n v="603.20000000000005"/>
    <s v="USD"/>
    <n v="30.16"/>
    <s v="ZPF1"/>
    <n v="17.739999999999998"/>
    <n v="354.79999999999995"/>
    <x v="0"/>
  </r>
  <r>
    <x v="5"/>
    <n v="163764"/>
    <s v="EPONA Z 320              20L    MAR   SG"/>
    <n v="5"/>
    <s v="ST"/>
    <n v="160.86000000000001"/>
    <s v="USD"/>
    <n v="32.17"/>
    <s v="ZPF1"/>
    <n v="17.86"/>
    <n v="89.3"/>
    <x v="0"/>
  </r>
  <r>
    <x v="5"/>
    <n v="163769"/>
    <s v="EPONA Z 460              20L    MAR   SG"/>
    <n v="9"/>
    <s v="ST"/>
    <n v="319.82"/>
    <s v="USD"/>
    <n v="35.54"/>
    <s v="ZPF1"/>
    <n v="17.899999999999999"/>
    <n v="161.1"/>
    <x v="0"/>
  </r>
  <r>
    <x v="5"/>
    <n v="163786"/>
    <s v="VISGA 100                20L    MAR   SG"/>
    <n v="3"/>
    <s v="ST"/>
    <n v="137.22999999999999"/>
    <s v="USD"/>
    <n v="45.74"/>
    <s v="ZPF1"/>
    <n v="17.3"/>
    <n v="51.900000000000006"/>
    <x v="0"/>
  </r>
  <r>
    <x v="5"/>
    <n v="163802"/>
    <s v="VISGA 32                 20L    MAR   SG"/>
    <n v="5"/>
    <s v="ST"/>
    <n v="159.93"/>
    <s v="USD"/>
    <n v="31.99"/>
    <s v="ZPF1"/>
    <n v="17.16"/>
    <n v="85.8"/>
    <x v="0"/>
  </r>
  <r>
    <x v="5"/>
    <n v="163807"/>
    <s v="VISGA 46                 20L    MAR   SG"/>
    <n v="10"/>
    <s v="ST"/>
    <n v="350.81"/>
    <s v="USD"/>
    <n v="35.08"/>
    <s v="ZPF1"/>
    <n v="17.3"/>
    <n v="173"/>
    <x v="0"/>
  </r>
  <r>
    <x v="5"/>
    <n v="163812"/>
    <s v="VISGA 68                 20L    MAR   SG"/>
    <n v="8"/>
    <s v="ST"/>
    <n v="306.04000000000002"/>
    <s v="USD"/>
    <n v="38.26"/>
    <s v="ZPF1"/>
    <n v="17.22"/>
    <n v="137.76"/>
    <x v="0"/>
  </r>
  <r>
    <x v="5"/>
    <n v="202278"/>
    <s v="DACNIS 100               20LJ   TOT   SG"/>
    <n v="16"/>
    <s v="ST"/>
    <n v="455.47"/>
    <s v="USD"/>
    <n v="28.47"/>
    <s v="ZPF1"/>
    <n v="17.64"/>
    <n v="282.24"/>
    <x v="0"/>
  </r>
  <r>
    <x v="5"/>
    <n v="218796"/>
    <s v="AURELIA TI 4020          205L   MAR  1SG"/>
    <n v="5"/>
    <s v="ST"/>
    <n v="1552.85"/>
    <s v="USD"/>
    <n v="310.57"/>
    <s v="ZPF1"/>
    <n v="180.13"/>
    <n v="900.65"/>
    <x v="0"/>
  </r>
  <r>
    <x v="5"/>
    <n v="224180"/>
    <s v="CARTER SH 220            20LJ   TOT   SG"/>
    <n v="3"/>
    <s v="ST"/>
    <n v="291.08"/>
    <s v="USD"/>
    <n v="97.03"/>
    <s v="ZPF1"/>
    <n v="17.18"/>
    <n v="51.54"/>
    <x v="0"/>
  </r>
  <r>
    <x v="5"/>
    <n v="225226"/>
    <s v="VISGA 15                 20L    MAR  1SG"/>
    <n v="12"/>
    <s v="ST"/>
    <n v="346.49"/>
    <s v="USD"/>
    <n v="28.87"/>
    <s v="ZPF1"/>
    <n v="16.71"/>
    <n v="200.52"/>
    <x v="0"/>
  </r>
  <r>
    <x v="5"/>
    <n v="225248"/>
    <s v="VISGA 15                 205L   MAR   SG"/>
    <n v="12"/>
    <s v="ST"/>
    <n v="3148.43"/>
    <s v="USD"/>
    <n v="262.37"/>
    <s v="ZPF1"/>
    <n v="171.26"/>
    <n v="2055.12"/>
    <x v="0"/>
  </r>
  <r>
    <x v="5"/>
    <n v="226735"/>
    <s v="PRESLIA 32               20LJ   TOT   SG"/>
    <n v="3"/>
    <s v="ST"/>
    <n v="87.93"/>
    <s v="USD"/>
    <n v="29.31"/>
    <s v="ZPF1"/>
    <n v="17.100000000000001"/>
    <n v="51.300000000000004"/>
    <x v="0"/>
  </r>
  <r>
    <x v="5"/>
    <n v="230125"/>
    <s v="EPONA SA 220             20LJ   MAR   SG"/>
    <n v="11"/>
    <s v="ST"/>
    <n v="989.17"/>
    <s v="USD"/>
    <n v="89.92"/>
    <s v="ZPF1"/>
    <n v="17.190000000000001"/>
    <n v="189.09"/>
    <x v="0"/>
  </r>
  <r>
    <x v="5"/>
    <n v="230304"/>
    <s v="BARELF SM 68             20LJ   MAR   SG"/>
    <n v="25"/>
    <s v="ST"/>
    <n v="1906.07"/>
    <s v="USD"/>
    <n v="76.239999999999995"/>
    <s v="ZPF1"/>
    <n v="16.899999999999999"/>
    <n v="422.49999999999994"/>
    <x v="0"/>
  </r>
  <r>
    <x v="5"/>
    <n v="230305"/>
    <s v="BARELF SM 46             20LJ   MAR   SG"/>
    <n v="19"/>
    <s v="ST"/>
    <n v="1270.28"/>
    <s v="USD"/>
    <n v="66.86"/>
    <s v="ZPF1"/>
    <n v="18.260000000000002"/>
    <n v="346.94000000000005"/>
    <x v="0"/>
  </r>
  <r>
    <x v="5"/>
    <n v="231405"/>
    <s v="DACNIS 46                20LJ   TOT   SG"/>
    <n v="1"/>
    <s v="ST"/>
    <n v="24.69"/>
    <s v="USD"/>
    <n v="24.69"/>
    <s v="ZPF1"/>
    <n v="17.3"/>
    <n v="17.3"/>
    <x v="0"/>
  </r>
  <r>
    <x v="5"/>
    <n v="312605"/>
    <s v="ATLANTA MARINE D 3005    BARGE  MAR   SG"/>
    <n v="296076.96899999998"/>
    <s v="KG"/>
    <n v="375697.32"/>
    <s v="USD"/>
    <n v="1.27"/>
    <s v="ZPF1"/>
    <n v="1"/>
    <n v="296076.96899999998"/>
    <x v="1"/>
  </r>
  <r>
    <x v="5"/>
    <n v="312607"/>
    <s v="AURELIA TI 4030          BARGE  MAR   SG"/>
    <n v="113287.66800000001"/>
    <s v="KG"/>
    <n v="206393.85"/>
    <s v="USD"/>
    <n v="1.82"/>
    <s v="ZPF1"/>
    <n v="1"/>
    <n v="113287.66800000001"/>
    <x v="1"/>
  </r>
  <r>
    <x v="5"/>
    <n v="312609"/>
    <s v="AURELIA TI 4040          BARGE  MAR   SG"/>
    <n v="33197.385999999999"/>
    <s v="KG"/>
    <n v="67373.55"/>
    <s v="USD"/>
    <n v="2.0299999999999998"/>
    <s v="ZPF1"/>
    <n v="1"/>
    <n v="33197.385999999999"/>
    <x v="1"/>
  </r>
  <r>
    <x v="5"/>
    <n v="314006"/>
    <s v="TALUSIA LS 40            BARGE  MAR   SG"/>
    <n v="353216.41399999999"/>
    <s v="KG"/>
    <n v="628871.76"/>
    <s v="USD"/>
    <n v="1.78"/>
    <s v="ZPF1"/>
    <n v="1"/>
    <n v="353216.41399999999"/>
    <x v="1"/>
  </r>
  <r>
    <x v="5"/>
    <n v="314107"/>
    <s v="AURELIA TI 4020          BARGE  MAR   SG"/>
    <n v="114024.77499999999"/>
    <s v="KG"/>
    <n v="183624.7"/>
    <s v="USD"/>
    <n v="1.61"/>
    <s v="ZPF1"/>
    <n v="1"/>
    <n v="114024.77499999999"/>
    <x v="1"/>
  </r>
  <r>
    <x v="5"/>
    <n v="314281"/>
    <s v="TALUSIA HR 70            BARGE  MAR  1SG"/>
    <n v="349254.75199999998"/>
    <s v="KG"/>
    <n v="640495.54"/>
    <s v="USD"/>
    <n v="1.83"/>
    <s v="ZPF1"/>
    <n v="1"/>
    <n v="349254.75199999998"/>
    <x v="1"/>
  </r>
  <r>
    <x v="5"/>
    <n v="314283"/>
    <s v="TALUSIA UNIVERSAL 100    BARGE  MAR  1SG"/>
    <n v="448161.163"/>
    <s v="KG"/>
    <n v="939831.77"/>
    <s v="USD"/>
    <n v="2.1"/>
    <s v="ZPF1"/>
    <n v="1"/>
    <n v="448161.163"/>
    <x v="1"/>
  </r>
  <r>
    <x v="5"/>
    <n v="314290"/>
    <s v="TALUSIA UNIVERSAL        BARGE  MAR  1SG"/>
    <n v="605674.30200000003"/>
    <s v="KG"/>
    <n v="1139212.77"/>
    <s v="USD"/>
    <n v="1.88"/>
    <s v="ZPF1"/>
    <n v="1"/>
    <n v="605674.30200000003"/>
    <x v="1"/>
  </r>
  <r>
    <x v="5"/>
    <n v="314856"/>
    <s v="TALUSIA HD 40            BARGE  MAR   SG"/>
    <n v="4730.87"/>
    <s v="KG"/>
    <n v="9257.66"/>
    <s v="USD"/>
    <n v="1.96"/>
    <s v="ZPF1"/>
    <n v="1"/>
    <n v="4730.87"/>
    <x v="1"/>
  </r>
  <r>
    <x v="6"/>
    <n v="314969"/>
    <s v="MOTO 4 PRO 20W50         ISTK   ELF S SG"/>
    <n v="650.52"/>
    <s v="KG"/>
    <n v="884.38"/>
    <s v="USD"/>
    <n v="1.36"/>
    <s v="ZPF1"/>
    <n v="1"/>
    <n v="650.52"/>
    <x v="1"/>
  </r>
  <r>
    <x v="6"/>
    <n v="315020"/>
    <s v="MOTO 4 20W40             ISTK   ELF S SG"/>
    <n v="276.33999999999997"/>
    <s v="KG"/>
    <n v="342.51"/>
    <s v="USD"/>
    <n v="1.24"/>
    <s v="ZPF1"/>
    <n v="1"/>
    <n v="276.33999999999997"/>
    <x v="1"/>
  </r>
  <r>
    <x v="6"/>
    <n v="605140"/>
    <s v="X138686                  PACKED"/>
    <n v="560.9"/>
    <s v="KG"/>
    <n v="2082.9"/>
    <s v="USD"/>
    <n v="3.71"/>
    <s v="ZPF1"/>
    <n v="1"/>
    <n v="560.9"/>
    <x v="1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  <r>
    <x v="7"/>
    <m/>
    <m/>
    <m/>
    <m/>
    <m/>
    <m/>
    <m/>
    <m/>
    <m/>
    <m/>
    <x v="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3">
  <r>
    <x v="0"/>
    <n v="110404"/>
    <s v="MULTIS ZS 000            50K    TOT C"/>
    <n v="8"/>
    <s v="ST"/>
    <n v="1572.64"/>
    <s v="USD"/>
    <n v="196.58"/>
    <s v="ZL01"/>
    <n v="50"/>
    <n v="400"/>
  </r>
  <r>
    <x v="0"/>
    <n v="110404"/>
    <s v="MULTIS ZS 000            50K    TOT C"/>
    <n v="5"/>
    <s v="ST"/>
    <n v="991.8"/>
    <s v="USD"/>
    <n v="198.36"/>
    <s v="ZL01"/>
    <n v="50"/>
    <n v="250"/>
  </r>
  <r>
    <x v="0"/>
    <n v="110801"/>
    <s v="RUBIA TIR 8600 10W40     20L    TOT C"/>
    <n v="40"/>
    <s v="ST"/>
    <n v="1752"/>
    <s v="USD"/>
    <n v="43.8"/>
    <s v="ZL01"/>
    <n v="17.234999999999999"/>
    <n v="689.4"/>
  </r>
  <r>
    <x v="0"/>
    <n v="124680"/>
    <s v="SPECIS CU                18K    TOT C"/>
    <n v="20"/>
    <s v="ST"/>
    <n v="2757.6"/>
    <s v="USD"/>
    <n v="137.88"/>
    <s v="ZL01"/>
    <n v="18"/>
    <n v="360"/>
  </r>
  <r>
    <x v="0"/>
    <n v="124680"/>
    <s v="SPECIS CU                18K    TOT C"/>
    <n v="6"/>
    <s v="ST"/>
    <n v="838.44"/>
    <s v="USD"/>
    <n v="139.74"/>
    <s v="ZL01"/>
    <n v="18"/>
    <n v="108"/>
  </r>
  <r>
    <x v="0"/>
    <n v="146340"/>
    <s v="AURELIA XL 3030          ASFUTK"/>
    <n v="1E-3"/>
    <s v="KG"/>
    <n v="0"/>
    <s v="USD"/>
    <n v="0"/>
    <s v="ZL01"/>
    <n v="1"/>
    <n v="1E-3"/>
  </r>
  <r>
    <x v="0"/>
    <n v="146340"/>
    <s v="AURELIA XL 3030          ASFUTK"/>
    <n v="1E-3"/>
    <s v="KG"/>
    <n v="0"/>
    <s v="USD"/>
    <n v="0"/>
    <s v="ZL01"/>
    <n v="1"/>
    <n v="1E-3"/>
  </r>
  <r>
    <x v="0"/>
    <n v="160816"/>
    <s v="MULTIS COMPLEX EP 2      24T04K TOT C1"/>
    <n v="70"/>
    <s v="ST"/>
    <n v="2865.8"/>
    <s v="USD"/>
    <n v="40.94"/>
    <s v="ZL01"/>
    <n v="9.6"/>
    <n v="672"/>
  </r>
  <r>
    <x v="0"/>
    <n v="160874"/>
    <s v="VULSOL MSF 7200          20L    TOT C"/>
    <n v="40"/>
    <s v="ST"/>
    <n v="4390.87"/>
    <s v="USD"/>
    <n v="109.77"/>
    <s v="ZL01"/>
    <n v="22.375"/>
    <n v="895"/>
  </r>
  <r>
    <x v="0"/>
    <n v="162118"/>
    <s v="DACNIS 32                20L    TOT C"/>
    <n v="3"/>
    <s v="ST"/>
    <n v="105.84"/>
    <s v="USD"/>
    <n v="35.28"/>
    <s v="ZL01"/>
    <n v="17.45"/>
    <n v="52.349999999999994"/>
  </r>
  <r>
    <x v="0"/>
    <n v="179304"/>
    <s v="CERAN XM 220             24T042KTOT C"/>
    <n v="20"/>
    <s v="ST"/>
    <n v="1009.69"/>
    <s v="USD"/>
    <n v="50.48"/>
    <s v="ZL01"/>
    <n v="10.199999999999999"/>
    <n v="204"/>
  </r>
  <r>
    <x v="0"/>
    <n v="188811"/>
    <s v="AXA GA 3                 170K+L TOT C"/>
    <n v="3"/>
    <s v="ST"/>
    <n v="1750.5"/>
    <s v="USD"/>
    <n v="583.5"/>
    <s v="ZL01"/>
    <n v="170"/>
    <n v="510"/>
  </r>
  <r>
    <x v="0"/>
    <n v="188975"/>
    <s v="AGRIMOT SDX 15W40        20L    CLA C1"/>
    <n v="40"/>
    <s v="ST"/>
    <n v="1477.6"/>
    <s v="USD"/>
    <n v="36.94"/>
    <s v="ZL01"/>
    <n v="17.495000000000001"/>
    <n v="699.80000000000007"/>
  </r>
  <r>
    <x v="0"/>
    <n v="188975"/>
    <s v="AGRIMOT SDX 15W40        20L    CLA C1"/>
    <n v="80"/>
    <s v="ST"/>
    <n v="2874.4"/>
    <s v="USD"/>
    <n v="35.93"/>
    <s v="ZL01"/>
    <n v="17.495000000000001"/>
    <n v="1399.6000000000001"/>
  </r>
  <r>
    <x v="0"/>
    <n v="188977"/>
    <s v="AGRISHIFT XE             20L    CLA C1"/>
    <n v="20"/>
    <s v="ST"/>
    <n v="930.6"/>
    <s v="USD"/>
    <n v="46.53"/>
    <s v="ZL01"/>
    <n v="17.274999999999999"/>
    <n v="345.5"/>
  </r>
  <r>
    <x v="0"/>
    <n v="188980"/>
    <s v="AGRIHYD HVLP-D 46        20L    CLA C2"/>
    <n v="40"/>
    <s v="ST"/>
    <n v="1650.8"/>
    <s v="USD"/>
    <n v="41.27"/>
    <s v="ZL01"/>
    <n v="17.355"/>
    <n v="694.2"/>
  </r>
  <r>
    <x v="0"/>
    <n v="190340"/>
    <s v="AGRISHIFT GA 12          20L    CLA C1"/>
    <n v="120"/>
    <s v="ST"/>
    <n v="4698"/>
    <s v="USD"/>
    <n v="39.15"/>
    <s v="ZL01"/>
    <n v="17.555"/>
    <n v="2106.6"/>
  </r>
  <r>
    <x v="0"/>
    <n v="197991"/>
    <s v="VALONA MS 7023 HC        20L    TOT C"/>
    <n v="6"/>
    <s v="ST"/>
    <n v="292.56"/>
    <s v="USD"/>
    <n v="48.76"/>
    <s v="ZL01"/>
    <n v="17.239999999999998"/>
    <n v="103.44"/>
  </r>
  <r>
    <x v="0"/>
    <n v="199604"/>
    <s v="QUARTZ INEO MDC 5W30     208L   TOT C"/>
    <n v="12"/>
    <s v="ST"/>
    <n v="4648.92"/>
    <s v="USD"/>
    <n v="387.41"/>
    <s v="ZL01"/>
    <n v="176.75"/>
    <n v="2121"/>
  </r>
  <r>
    <x v="0"/>
    <n v="202211"/>
    <s v="STO 2:0 GEARBOX OIL75W90 208L   SCA C"/>
    <n v="38"/>
    <s v="ST"/>
    <n v="29670.02"/>
    <s v="USD"/>
    <n v="780.79"/>
    <s v="ZL01"/>
    <n v="176.12"/>
    <n v="6692.56"/>
  </r>
  <r>
    <x v="0"/>
    <n v="204750"/>
    <s v="ISOVOLTINE P2            208L   TOT   TH"/>
    <n v="80"/>
    <s v="ST"/>
    <n v="23756"/>
    <s v="USD"/>
    <n v="296.95"/>
    <s v="ZL01"/>
    <n v="169.73"/>
    <n v="13578.4"/>
  </r>
  <r>
    <x v="0"/>
    <n v="205314"/>
    <s v="QUARTZ INEO FDE 0W30     208L   TOT C"/>
    <n v="20"/>
    <s v="ST"/>
    <n v="10749.6"/>
    <s v="USD"/>
    <n v="537.48"/>
    <s v="ZL01"/>
    <n v="174.67"/>
    <n v="3493.3999999999996"/>
  </r>
  <r>
    <x v="0"/>
    <n v="207564"/>
    <s v="AGRIMOT PROTEC 10W40     20L    CLA C2"/>
    <n v="80"/>
    <s v="ST"/>
    <n v="3432"/>
    <s v="USD"/>
    <n v="42.9"/>
    <s v="ZL01"/>
    <n v="17.260000000000002"/>
    <n v="1380.8000000000002"/>
  </r>
  <r>
    <x v="0"/>
    <n v="209330"/>
    <s v="SERIOLA AB               200L   TOT   KR"/>
    <n v="80"/>
    <s v="ST"/>
    <n v="22792"/>
    <s v="USD"/>
    <n v="284.89999999999998"/>
    <s v="ZL01"/>
    <n v="175"/>
    <n v="14000"/>
  </r>
  <r>
    <x v="0"/>
    <n v="211160"/>
    <s v="QUARTZ INEO FDE 0W30     20L    TOT C"/>
    <n v="120"/>
    <s v="ST"/>
    <n v="6700.8"/>
    <s v="USD"/>
    <n v="55.84"/>
    <s v="ZL01"/>
    <n v="16.795000000000002"/>
    <n v="2015.4"/>
  </r>
  <r>
    <x v="0"/>
    <n v="211160"/>
    <s v="QUARTZ INEO FDE 0W30     20L    TOT C"/>
    <n v="120"/>
    <s v="ST"/>
    <n v="6729.6"/>
    <s v="USD"/>
    <n v="56.08"/>
    <s v="ZL01"/>
    <n v="16.795000000000002"/>
    <n v="2015.4"/>
  </r>
  <r>
    <x v="0"/>
    <n v="214031"/>
    <s v="QUARTZ INEO MDC 5W30     3B5L   TOT C1"/>
    <n v="30"/>
    <s v="ST"/>
    <n v="969.3"/>
    <s v="USD"/>
    <n v="32.31"/>
    <s v="ZL01"/>
    <n v="12.754"/>
    <n v="382.62"/>
  </r>
  <r>
    <x v="0"/>
    <n v="214076"/>
    <s v="TRAX. AXLE 8 75W90       20L    TOT C"/>
    <n v="15"/>
    <s v="ST"/>
    <n v="1062"/>
    <s v="USD"/>
    <n v="70.8"/>
    <s v="ZL01"/>
    <n v="17.561"/>
    <n v="263.41500000000002"/>
  </r>
  <r>
    <x v="0"/>
    <n v="214137"/>
    <s v="TRAX. AXLE 9 80W90       208L   TOT C"/>
    <n v="4"/>
    <s v="ST"/>
    <n v="2227.92"/>
    <s v="USD"/>
    <n v="556.98"/>
    <s v="ZL01"/>
    <n v="187.1"/>
    <n v="748.4"/>
  </r>
  <r>
    <x v="0"/>
    <n v="214238"/>
    <s v="EVOL. FULLTECH APX 0W20  3B5L   ELF C1"/>
    <n v="4"/>
    <s v="ST"/>
    <n v="199.04"/>
    <s v="USD"/>
    <n v="49.76"/>
    <s v="ZL01"/>
    <n v="12.754"/>
    <n v="51.015999999999998"/>
  </r>
  <r>
    <x v="0"/>
    <n v="221190"/>
    <s v="ORITES TW 220 D          200L   TOT   KR"/>
    <n v="160"/>
    <s v="ST"/>
    <n v="45811.199999999997"/>
    <s v="USD"/>
    <n v="286.32"/>
    <s v="ZL01"/>
    <n v="173.8"/>
    <n v="27808"/>
  </r>
  <r>
    <x v="0"/>
    <n v="221212"/>
    <s v="CARTER SH 1500           208L   TOT C"/>
    <n v="1"/>
    <s v="ST"/>
    <n v="0.28000000000000003"/>
    <s v="USD"/>
    <n v="0.28000000000000003"/>
    <s v="ZL01"/>
    <n v="180"/>
    <n v="180"/>
  </r>
  <r>
    <x v="0"/>
    <n v="225362"/>
    <s v="QUARTZ INEO X.HKRC5 0W20 208L   TOT C"/>
    <n v="2"/>
    <s v="ST"/>
    <n v="1020.54"/>
    <s v="USD"/>
    <n v="510.27"/>
    <s v="ZL01"/>
    <n v="175.08"/>
    <n v="350.16"/>
  </r>
  <r>
    <x v="0"/>
    <n v="225797"/>
    <s v="QUARTZ INEO X.HKRC5 0W20 12B1L  TOT C"/>
    <n v="40"/>
    <s v="ST"/>
    <n v="1600"/>
    <s v="USD"/>
    <n v="40"/>
    <s v="ZL01"/>
    <n v="10.102"/>
    <n v="404.08000000000004"/>
  </r>
  <r>
    <x v="0"/>
    <n v="225797"/>
    <s v="QUARTZ INEO X.HKRC5 0W20 12B1L  TOT C"/>
    <n v="100"/>
    <s v="ST"/>
    <n v="3931"/>
    <s v="USD"/>
    <n v="39.31"/>
    <s v="ZL01"/>
    <n v="10.102"/>
    <n v="1010.2"/>
  </r>
  <r>
    <x v="0"/>
    <n v="225886"/>
    <s v="TRAX. GEAR 9 SG 75W90    208L   TOT C"/>
    <n v="4"/>
    <s v="ST"/>
    <n v="3290.64"/>
    <s v="USD"/>
    <n v="822.66"/>
    <s v="ZL01"/>
    <n v="176.12"/>
    <n v="704.48"/>
  </r>
  <r>
    <x v="0"/>
    <n v="225987"/>
    <s v="QUARTZ INEO X.FIRST 0W20 3B5L   TOT C1"/>
    <n v="60"/>
    <s v="ST"/>
    <n v="2269.8000000000002"/>
    <s v="USD"/>
    <n v="37.83"/>
    <s v="ZL01"/>
    <n v="12.581"/>
    <n v="754.86"/>
  </r>
  <r>
    <x v="0"/>
    <n v="228776"/>
    <s v="LDF-5 ENGINE OIL         208L   SCA C"/>
    <n v="10"/>
    <s v="ST"/>
    <n v="5009.8"/>
    <s v="USD"/>
    <n v="500.98"/>
    <s v="ZL01"/>
    <n v="178.2"/>
    <n v="1782"/>
  </r>
  <r>
    <x v="0"/>
    <n v="230348"/>
    <s v="QUARTZ 9000 HKR 5W30     12B1L  TOT C"/>
    <n v="85"/>
    <s v="ST"/>
    <n v="2776.1"/>
    <s v="USD"/>
    <n v="32.659999999999997"/>
    <s v="ZL01"/>
    <n v="10.648"/>
    <n v="905.07999999999993"/>
  </r>
  <r>
    <x v="0"/>
    <n v="232201"/>
    <s v="AGRICOOL OAT 0 PLUS      20L    CLA C"/>
    <n v="32"/>
    <s v="ST"/>
    <n v="818.24"/>
    <s v="USD"/>
    <n v="25.57"/>
    <s v="ZL01"/>
    <n v="21.46"/>
    <n v="686.72"/>
  </r>
  <r>
    <x v="1"/>
    <n v="112532"/>
    <s v="CARTER EP 320            20L    TOT C"/>
    <n v="5"/>
    <s v="ST"/>
    <n v="264.75"/>
    <s v="USD"/>
    <n v="52.95"/>
    <s v="ZL01"/>
    <n v="17.96"/>
    <n v="89.800000000000011"/>
  </r>
  <r>
    <x v="1"/>
    <n v="112676"/>
    <s v="GLACELF SUPRA            208L   TOT C"/>
    <n v="0.77"/>
    <s v="ST"/>
    <n v="218.66"/>
    <s v="USD"/>
    <n v="283.97000000000003"/>
    <s v="ZL01"/>
    <n v="231.92"/>
    <n v="178.57839999999999"/>
  </r>
  <r>
    <x v="1"/>
    <n v="181710"/>
    <s v="QUARTZ INEO L LIFE 5W30  20L    TOT C"/>
    <n v="1"/>
    <s v="ST"/>
    <n v="61.64"/>
    <s v="USD"/>
    <n v="61.64"/>
    <s v="ZL01"/>
    <n v="16.940000000000001"/>
    <n v="16.940000000000001"/>
  </r>
  <r>
    <x v="1"/>
    <n v="213818"/>
    <s v="QUARTZ INEO L LIFE 5W30  12B1L  TOT C"/>
    <n v="2"/>
    <s v="ST"/>
    <n v="85.52"/>
    <s v="USD"/>
    <n v="42.76"/>
    <s v="ZL01"/>
    <n v="10.167999999999999"/>
    <n v="20.335999999999999"/>
  </r>
  <r>
    <x v="1"/>
    <n v="213819"/>
    <s v="QUARTZ INEO L LIFE 5W30  3B5L   TOT C1"/>
    <n v="1"/>
    <s v="ST"/>
    <n v="47.35"/>
    <s v="USD"/>
    <n v="47.35"/>
    <s v="ZL01"/>
    <n v="12.71"/>
    <n v="12.71"/>
  </r>
  <r>
    <x v="1"/>
    <n v="216895"/>
    <s v="HBF 3                    16B05L TOT   SG"/>
    <n v="2"/>
    <s v="ST"/>
    <n v="55.96"/>
    <s v="USD"/>
    <n v="27.98"/>
    <s v="ZL01"/>
    <n v="8.4"/>
    <n v="16.8"/>
  </r>
  <r>
    <x v="1"/>
    <n v="225022"/>
    <s v="COOLELF AUTO SUPRA -37‹C 3B4L   TOT   MY"/>
    <n v="1"/>
    <s v="ST"/>
    <n v="14.77"/>
    <s v="USD"/>
    <n v="14.77"/>
    <s v="ZL01"/>
    <n v="12.82"/>
    <n v="12.82"/>
  </r>
  <r>
    <x v="1"/>
    <n v="227013"/>
    <s v="QUARTZ INEO L LIFE 5W30  20LBIB TOT C"/>
    <n v="30"/>
    <s v="ST"/>
    <n v="1796.22"/>
    <s v="USD"/>
    <n v="59.87"/>
    <s v="ZL01"/>
    <n v="16.940000000000001"/>
    <n v="508.20000000000005"/>
  </r>
  <r>
    <x v="1"/>
    <n v="227017"/>
    <s v="QUARTZ 9000 NFC 5W30     20LBIB TOT C"/>
    <n v="37"/>
    <s v="ST"/>
    <n v="1899.55"/>
    <s v="USD"/>
    <n v="51.34"/>
    <s v="ZL01"/>
    <n v="16.945"/>
    <n v="626.96500000000003"/>
  </r>
  <r>
    <x v="1"/>
    <n v="503296"/>
    <s v="EXXON___APE_CORE150_150N PACKED     1 SG"/>
    <n v="516.20000000000005"/>
    <s v="KG"/>
    <n v="548.96"/>
    <s v="USD"/>
    <n v="1.06"/>
    <s v="ZL03"/>
    <n v="1"/>
    <n v="516.20000000000005"/>
  </r>
  <r>
    <x v="1"/>
    <n v="503327"/>
    <s v="SK-LUB__INT_YUBASE-6     PACKED     3 SG"/>
    <n v="628.79999999999995"/>
    <s v="KG"/>
    <n v="1020.54"/>
    <s v="USD"/>
    <n v="1.62"/>
    <s v="ZL03"/>
    <n v="1"/>
    <n v="628.79999999999995"/>
  </r>
  <r>
    <x v="2"/>
    <n v="110513"/>
    <s v="CARTER SY 220            208L   TOT C"/>
    <n v="6"/>
    <s v="ST"/>
    <n v="927.48"/>
    <s v="USD"/>
    <n v="154.58000000000001"/>
    <s v="ZL01"/>
    <n v="208.83"/>
    <n v="1252.98"/>
  </r>
  <r>
    <x v="2"/>
    <n v="110514"/>
    <s v="CARTER SY 220            20L    TOT C"/>
    <n v="235"/>
    <s v="ST"/>
    <n v="27471.63"/>
    <s v="USD"/>
    <n v="116.9"/>
    <s v="ZL01"/>
    <n v="20.015000000000001"/>
    <n v="4703.5250000000005"/>
  </r>
  <r>
    <x v="2"/>
    <n v="110515"/>
    <s v="CARTER SY 320            20L    TOT C"/>
    <n v="4"/>
    <s v="ST"/>
    <n v="343.19"/>
    <s v="USD"/>
    <n v="85.8"/>
    <s v="ZL01"/>
    <n v="19.774999999999999"/>
    <n v="79.099999999999994"/>
  </r>
  <r>
    <x v="2"/>
    <n v="110516"/>
    <s v="CARTER SY 460            20L    TOT C"/>
    <n v="38"/>
    <s v="ST"/>
    <n v="4421.3999999999996"/>
    <s v="USD"/>
    <n v="116.35"/>
    <s v="ZL01"/>
    <n v="19.895"/>
    <n v="756.01"/>
  </r>
  <r>
    <x v="2"/>
    <n v="110801"/>
    <s v="RUBIA TIR 8600 10W40     20L    TOT C"/>
    <n v="32"/>
    <s v="ST"/>
    <n v="1561.08"/>
    <s v="USD"/>
    <n v="48.78"/>
    <s v="ZL01"/>
    <n v="17.234999999999999"/>
    <n v="551.52"/>
  </r>
  <r>
    <x v="2"/>
    <n v="112470"/>
    <s v="LUNARIA FR 32            20L    TOT C"/>
    <n v="123"/>
    <s v="ST"/>
    <n v="8018.84"/>
    <s v="USD"/>
    <n v="65.19"/>
    <s v="ZL01"/>
    <n v="18.055"/>
    <n v="2220.7649999999999"/>
  </r>
  <r>
    <x v="2"/>
    <n v="112473"/>
    <s v="LUNARIA SK 55            20L    TOT C"/>
    <n v="2"/>
    <s v="ST"/>
    <n v="224.37"/>
    <s v="USD"/>
    <n v="112.19"/>
    <s v="ZL01"/>
    <n v="17.295000000000002"/>
    <n v="34.590000000000003"/>
  </r>
  <r>
    <x v="2"/>
    <n v="112550"/>
    <s v="CARTER SH 460            20L    TOT C"/>
    <n v="11"/>
    <s v="ST"/>
    <n v="1365.16"/>
    <s v="USD"/>
    <n v="124.11"/>
    <s v="ZL01"/>
    <n v="17.175000000000001"/>
    <n v="188.92500000000001"/>
  </r>
  <r>
    <x v="2"/>
    <n v="112591"/>
    <s v="DACNIS SH 46             20L    TOT C"/>
    <n v="23"/>
    <s v="ST"/>
    <n v="1696.24"/>
    <s v="USD"/>
    <n v="73.75"/>
    <s v="ZL01"/>
    <n v="16.78"/>
    <n v="385.94000000000005"/>
  </r>
  <r>
    <x v="2"/>
    <n v="112592"/>
    <s v="DACNIS SH 32             20L    TOT C"/>
    <n v="10"/>
    <s v="ST"/>
    <n v="760.6"/>
    <s v="USD"/>
    <n v="76.06"/>
    <s v="ZL01"/>
    <n v="16.675000000000001"/>
    <n v="166.75"/>
  </r>
  <r>
    <x v="2"/>
    <n v="112595"/>
    <s v="DACNIS SH 46             208L   TOT C"/>
    <n v="4"/>
    <s v="ST"/>
    <n v="2979.22"/>
    <s v="USD"/>
    <n v="744.81"/>
    <s v="ZL01"/>
    <n v="174.51"/>
    <n v="698.04"/>
  </r>
  <r>
    <x v="2"/>
    <n v="112602"/>
    <s v="LUNARIA FR 68            20L    TOT C"/>
    <n v="19"/>
    <s v="ST"/>
    <n v="1108.6300000000001"/>
    <s v="USD"/>
    <n v="58.35"/>
    <s v="ZL01"/>
    <n v="17.855"/>
    <n v="339.245"/>
  </r>
  <r>
    <x v="2"/>
    <n v="112622"/>
    <s v="PLANETELF ACD 32         20L    TOT C"/>
    <n v="158"/>
    <s v="ST"/>
    <n v="22224.3"/>
    <s v="USD"/>
    <n v="140.66"/>
    <s v="ZL01"/>
    <n v="19.7"/>
    <n v="3112.6"/>
  </r>
  <r>
    <x v="2"/>
    <n v="112623"/>
    <s v="PLANETELF ACD 46         20L    TOT C"/>
    <n v="107"/>
    <s v="ST"/>
    <n v="15570.96"/>
    <s v="USD"/>
    <n v="145.52000000000001"/>
    <s v="ZL01"/>
    <n v="19.440000000000001"/>
    <n v="2080.08"/>
  </r>
  <r>
    <x v="2"/>
    <n v="112624"/>
    <s v="PLANETELF ACD 68         20L    TOT C"/>
    <n v="794"/>
    <s v="ST"/>
    <n v="113755.87"/>
    <s v="USD"/>
    <n v="143.27000000000001"/>
    <s v="ZL01"/>
    <n v="19.34"/>
    <n v="15355.96"/>
  </r>
  <r>
    <x v="2"/>
    <n v="112625"/>
    <s v="PLANETELF ACD 100 FY     20L    TOT C"/>
    <n v="211"/>
    <s v="ST"/>
    <n v="31417.599999999999"/>
    <s v="USD"/>
    <n v="148.9"/>
    <s v="ZL01"/>
    <n v="19.14"/>
    <n v="4038.54"/>
  </r>
  <r>
    <x v="2"/>
    <n v="120616"/>
    <s v="CARTER SH 460            208L   TOT C"/>
    <n v="8"/>
    <s v="ST"/>
    <n v="8914.16"/>
    <s v="USD"/>
    <n v="1114.27"/>
    <s v="ZL01"/>
    <n v="178.62"/>
    <n v="1428.96"/>
  </r>
  <r>
    <x v="2"/>
    <n v="125883"/>
    <s v="PLANETELF ACD 150 FY     20L    TOT C"/>
    <n v="112"/>
    <s v="ST"/>
    <n v="18677.5"/>
    <s v="USD"/>
    <n v="166.76"/>
    <s v="ZL01"/>
    <n v="19.84"/>
    <n v="2222.08"/>
  </r>
  <r>
    <x v="2"/>
    <n v="125884"/>
    <s v="PLANETELF ACD 220 FY     20L    TOT C"/>
    <n v="17"/>
    <s v="ST"/>
    <n v="2918.51"/>
    <s v="USD"/>
    <n v="171.68"/>
    <s v="ZL01"/>
    <n v="20.3"/>
    <n v="345.1"/>
  </r>
  <r>
    <x v="2"/>
    <n v="127702"/>
    <s v="ELFMATIC G3              20L    ELF C"/>
    <n v="91"/>
    <s v="ST"/>
    <n v="5852.51"/>
    <s v="USD"/>
    <n v="64.31"/>
    <s v="ZL01"/>
    <n v="17.02"/>
    <n v="1548.82"/>
  </r>
  <r>
    <x v="2"/>
    <n v="130088"/>
    <s v="TRANSELF TYPE B80W90     20L    ELF C"/>
    <n v="107"/>
    <s v="ST"/>
    <n v="6332.77"/>
    <s v="USD"/>
    <n v="59.18"/>
    <s v="ZL01"/>
    <n v="17.655000000000001"/>
    <n v="1889.085"/>
  </r>
  <r>
    <x v="2"/>
    <n v="140071"/>
    <s v="MULTIS COMPLEX EP 2      18K    TOT C"/>
    <n v="106"/>
    <s v="ST"/>
    <n v="10061.02"/>
    <s v="USD"/>
    <n v="94.92"/>
    <s v="ZL01"/>
    <n v="18"/>
    <n v="1908"/>
  </r>
  <r>
    <x v="2"/>
    <n v="140190"/>
    <s v="ALTIS EM 2               18K    TOT C"/>
    <n v="25"/>
    <s v="ST"/>
    <n v="1662.85"/>
    <s v="USD"/>
    <n v="66.510000000000005"/>
    <s v="ZL01"/>
    <n v="18"/>
    <n v="450"/>
  </r>
  <r>
    <x v="2"/>
    <n v="147900"/>
    <s v="MULTIS COMPLEX S2A       18K    TOT C"/>
    <n v="15"/>
    <s v="ST"/>
    <n v="2023.84"/>
    <s v="USD"/>
    <n v="134.91999999999999"/>
    <s v="ZL01"/>
    <n v="18"/>
    <n v="270"/>
  </r>
  <r>
    <x v="2"/>
    <n v="148520"/>
    <s v="CAPRANO TDI 15W40        20L    TOT C1"/>
    <n v="20"/>
    <s v="ST"/>
    <n v="961.91"/>
    <s v="USD"/>
    <n v="48.1"/>
    <s v="ZL01"/>
    <n v="17.495000000000001"/>
    <n v="349.90000000000003"/>
  </r>
  <r>
    <x v="2"/>
    <n v="150889"/>
    <s v="NEPTUNA 2T SUPER SPORT   20L    TOT C"/>
    <n v="81"/>
    <s v="ST"/>
    <n v="4964.8900000000003"/>
    <s v="USD"/>
    <n v="61.29"/>
    <s v="ZL01"/>
    <n v="17.239999999999998"/>
    <n v="1396.4399999999998"/>
  </r>
  <r>
    <x v="2"/>
    <n v="152102"/>
    <s v="CERAN AD PLUS            18K    TOT C"/>
    <n v="3314"/>
    <s v="ST"/>
    <n v="252893.38"/>
    <s v="USD"/>
    <n v="76.31"/>
    <s v="ZL01"/>
    <n v="18"/>
    <n v="59652"/>
  </r>
  <r>
    <x v="2"/>
    <n v="157422"/>
    <s v="LUNARIA SH 68            208L   TOT C"/>
    <n v="44"/>
    <s v="ST"/>
    <n v="46737.48"/>
    <s v="USD"/>
    <n v="1062.22"/>
    <s v="ZL01"/>
    <n v="173.26"/>
    <n v="7623.44"/>
  </r>
  <r>
    <x v="2"/>
    <n v="157423"/>
    <s v="LUNARIA SH 68            20L    TOT C"/>
    <n v="220"/>
    <s v="ST"/>
    <n v="18029.509999999998"/>
    <s v="USD"/>
    <n v="81.95"/>
    <s v="ZL01"/>
    <n v="16.66"/>
    <n v="3665.2"/>
  </r>
  <r>
    <x v="2"/>
    <n v="157479"/>
    <s v="CARTER SY 150            20L    TOT C"/>
    <n v="65"/>
    <s v="ST"/>
    <n v="7136.19"/>
    <s v="USD"/>
    <n v="109.79"/>
    <s v="ZL01"/>
    <n v="20"/>
    <n v="1300"/>
  </r>
  <r>
    <x v="2"/>
    <n v="158921"/>
    <s v="CARTER BIO 220           208L   TOT C"/>
    <n v="16"/>
    <s v="ST"/>
    <n v="34354.36"/>
    <s v="USD"/>
    <n v="2147.15"/>
    <s v="ZL01"/>
    <n v="208"/>
    <n v="3328"/>
  </r>
  <r>
    <x v="2"/>
    <n v="161610"/>
    <s v="DROSERA MS 2             20L    TOT C1"/>
    <n v="18"/>
    <s v="ST"/>
    <n v="1204.56"/>
    <s v="USD"/>
    <n v="66.92"/>
    <s v="ZL01"/>
    <n v="16.36"/>
    <n v="294.48"/>
  </r>
  <r>
    <x v="2"/>
    <n v="161611"/>
    <s v="AEROHYDRAULIC 520        20L    TOT C1"/>
    <n v="26"/>
    <s v="ST"/>
    <n v="2024.26"/>
    <s v="USD"/>
    <n v="77.86"/>
    <s v="ZL01"/>
    <n v="17.295000000000002"/>
    <n v="449.67000000000007"/>
  </r>
  <r>
    <x v="2"/>
    <n v="162118"/>
    <s v="DACNIS 32                20L    TOT C"/>
    <n v="1"/>
    <s v="ST"/>
    <n v="51.32"/>
    <s v="USD"/>
    <n v="51.32"/>
    <s v="ZL01"/>
    <n v="17.45"/>
    <n v="17.45"/>
  </r>
  <r>
    <x v="2"/>
    <n v="162122"/>
    <s v="DACNIS 68                20L    TOT C"/>
    <n v="39"/>
    <s v="ST"/>
    <n v="1577.2"/>
    <s v="USD"/>
    <n v="40.44"/>
    <s v="ZL01"/>
    <n v="17.68"/>
    <n v="689.52"/>
  </r>
  <r>
    <x v="2"/>
    <n v="163320"/>
    <s v="BIOHYDRAN TMP 32         208L   TOT C1"/>
    <n v="13"/>
    <s v="ST"/>
    <n v="14221.11"/>
    <s v="USD"/>
    <n v="1093.93"/>
    <s v="ZL01"/>
    <n v="188.81"/>
    <n v="2454.5300000000002"/>
  </r>
  <r>
    <x v="2"/>
    <n v="163330"/>
    <s v="BIOHYDRAN TMP 46         208L   TOT C1"/>
    <n v="28"/>
    <s v="ST"/>
    <n v="34560.480000000003"/>
    <s v="USD"/>
    <n v="1234.3"/>
    <s v="ZL01"/>
    <n v="190.68"/>
    <n v="5339.04"/>
  </r>
  <r>
    <x v="2"/>
    <n v="163332"/>
    <s v="BIOHYDRAN TMP 68         20L    TOT C1"/>
    <n v="5"/>
    <s v="ST"/>
    <n v="490.15"/>
    <s v="USD"/>
    <n v="98.03"/>
    <s v="ZL01"/>
    <n v="18.414999999999999"/>
    <n v="92.074999999999989"/>
  </r>
  <r>
    <x v="2"/>
    <n v="164922"/>
    <s v="EPONA SA 320             20L    MAR C"/>
    <n v="24"/>
    <s v="ST"/>
    <n v="5716.6"/>
    <s v="USD"/>
    <n v="238.19"/>
    <s v="ZL01"/>
    <n v="17.14"/>
    <n v="411.36"/>
  </r>
  <r>
    <x v="2"/>
    <n v="164924"/>
    <s v="PRIMERIA LPG 150         20L    MAR C"/>
    <n v="95"/>
    <s v="ST"/>
    <n v="13975.23"/>
    <s v="USD"/>
    <n v="147.11000000000001"/>
    <s v="ZL01"/>
    <n v="20.94"/>
    <n v="1989.3000000000002"/>
  </r>
  <r>
    <x v="2"/>
    <n v="165879"/>
    <s v="BARELF AL 100            20L    MAR C"/>
    <n v="342"/>
    <s v="ST"/>
    <n v="80563.77"/>
    <s v="USD"/>
    <n v="235.57"/>
    <s v="ZL01"/>
    <n v="17.34"/>
    <n v="5930.28"/>
  </r>
  <r>
    <x v="2"/>
    <n v="165909"/>
    <s v="BARELF SM 46             20L    MAR C"/>
    <n v="3"/>
    <s v="ST"/>
    <n v="522"/>
    <s v="USD"/>
    <n v="174"/>
    <s v="ZL01"/>
    <n v="16.78"/>
    <n v="50.34"/>
  </r>
  <r>
    <x v="2"/>
    <n v="165921"/>
    <s v="BARELF CH 100            20L    MAR C"/>
    <n v="5191"/>
    <s v="ST"/>
    <n v="1326423.18"/>
    <s v="USD"/>
    <n v="255.52"/>
    <s v="ZL01"/>
    <n v="19.14"/>
    <n v="99355.74"/>
  </r>
  <r>
    <x v="2"/>
    <n v="165922"/>
    <s v="BARELF CH 68             20L    MAR C1"/>
    <n v="88"/>
    <s v="ST"/>
    <n v="22482.78"/>
    <s v="USD"/>
    <n v="255.49"/>
    <s v="ZL01"/>
    <n v="19.18"/>
    <n v="1687.84"/>
  </r>
  <r>
    <x v="2"/>
    <n v="167268"/>
    <s v="CERAN XM 100             18K    TOT C"/>
    <n v="11"/>
    <s v="ST"/>
    <n v="808.18"/>
    <s v="USD"/>
    <n v="73.47"/>
    <s v="ZL01"/>
    <n v="18"/>
    <n v="198"/>
  </r>
  <r>
    <x v="2"/>
    <n v="167873"/>
    <s v="BIOHYDRAN TMP 100        208L   TOT C"/>
    <n v="1"/>
    <s v="ST"/>
    <n v="1160.1300000000001"/>
    <s v="USD"/>
    <n v="1160.1300000000001"/>
    <s v="ZL01"/>
    <n v="192.14"/>
    <n v="192.14"/>
  </r>
  <r>
    <x v="2"/>
    <n v="167874"/>
    <s v="BIONEPTAN 100            208L   MAR C"/>
    <n v="182"/>
    <s v="ST"/>
    <n v="393239.88"/>
    <s v="USD"/>
    <n v="2160.66"/>
    <s v="ZL01"/>
    <n v="192.14"/>
    <n v="34969.479999999996"/>
  </r>
  <r>
    <x v="2"/>
    <n v="167881"/>
    <s v="BIONEPTAN 150            208L   MAR C"/>
    <n v="25"/>
    <s v="ST"/>
    <n v="60579.78"/>
    <s v="USD"/>
    <n v="2423.19"/>
    <s v="ZL01"/>
    <n v="204.2"/>
    <n v="5105"/>
  </r>
  <r>
    <x v="2"/>
    <n v="167883"/>
    <s v="BIONEPTAN 220            208L   MAR C"/>
    <n v="10"/>
    <s v="ST"/>
    <n v="25430.2"/>
    <s v="USD"/>
    <n v="2543.02"/>
    <s v="ZL01"/>
    <n v="208"/>
    <n v="2080"/>
  </r>
  <r>
    <x v="2"/>
    <n v="170669"/>
    <s v="MULTIS COMPLEX SHD 100   17K    TOT C"/>
    <n v="95"/>
    <s v="ST"/>
    <n v="14733.84"/>
    <s v="USD"/>
    <n v="155.09"/>
    <s v="ZL01"/>
    <n v="17"/>
    <n v="1615"/>
  </r>
  <r>
    <x v="2"/>
    <n v="171822"/>
    <s v="PRIMERIA LPG 150         205L   MAR C"/>
    <n v="16"/>
    <s v="ST"/>
    <n v="23978.14"/>
    <s v="USD"/>
    <n v="1498.63"/>
    <s v="ZL01"/>
    <n v="214.64"/>
    <n v="3434.24"/>
  </r>
  <r>
    <x v="2"/>
    <n v="174278"/>
    <s v="EPONA Z 68               205L   MAR C"/>
    <n v="5"/>
    <s v="ST"/>
    <n v="2792.95"/>
    <s v="USD"/>
    <n v="558.59"/>
    <s v="ZL01"/>
    <n v="181.22"/>
    <n v="906.1"/>
  </r>
  <r>
    <x v="2"/>
    <n v="177040"/>
    <s v="CERAN XM 220             18K    TOT C"/>
    <n v="5063"/>
    <s v="ST"/>
    <n v="357075.7"/>
    <s v="USD"/>
    <n v="70.53"/>
    <s v="ZL01"/>
    <n v="18"/>
    <n v="91134"/>
  </r>
  <r>
    <x v="2"/>
    <n v="180921"/>
    <s v="BIOADHESIVE PLUS         18K    TOT C"/>
    <n v="599"/>
    <s v="ST"/>
    <n v="85623.75"/>
    <s v="USD"/>
    <n v="142.94"/>
    <s v="ZL01"/>
    <n v="18"/>
    <n v="10782"/>
  </r>
  <r>
    <x v="2"/>
    <n v="182836"/>
    <s v="BIOMULTIS EP 2           18K    TOT C"/>
    <n v="2896"/>
    <s v="ST"/>
    <n v="452852.8"/>
    <s v="USD"/>
    <n v="156.37"/>
    <s v="ZL01"/>
    <n v="18"/>
    <n v="52128"/>
  </r>
  <r>
    <x v="2"/>
    <n v="182838"/>
    <s v="BIOMULTIS EP 2           180K   TOT C"/>
    <n v="66"/>
    <s v="ST"/>
    <n v="104182.67"/>
    <s v="USD"/>
    <n v="1578.53"/>
    <s v="ZL01"/>
    <n v="180"/>
    <n v="11880"/>
  </r>
  <r>
    <x v="2"/>
    <n v="183177"/>
    <s v="CARTER BIO 68            208L   TOT C"/>
    <n v="6"/>
    <s v="ST"/>
    <n v="12616.2"/>
    <s v="USD"/>
    <n v="2102.6999999999998"/>
    <s v="ZL01"/>
    <n v="197.13"/>
    <n v="1182.78"/>
  </r>
  <r>
    <x v="2"/>
    <n v="183440"/>
    <s v="CARTER BIO 100           208L   TOT C"/>
    <n v="63"/>
    <s v="ST"/>
    <n v="119538.88"/>
    <s v="USD"/>
    <n v="1897.44"/>
    <s v="ZL01"/>
    <n v="199.84"/>
    <n v="12589.92"/>
  </r>
  <r>
    <x v="2"/>
    <n v="193142"/>
    <s v="FINASOL MF               200L   TOT C"/>
    <n v="36"/>
    <s v="ST"/>
    <n v="19926.43"/>
    <s v="USD"/>
    <n v="553.51"/>
    <s v="ZL01"/>
    <n v="163"/>
    <n v="5868"/>
  </r>
  <r>
    <x v="2"/>
    <n v="197566"/>
    <s v="MULTIS COMPLEX SHD 460   17K    TOT C"/>
    <n v="10"/>
    <s v="ST"/>
    <n v="1347.01"/>
    <s v="USD"/>
    <n v="134.69999999999999"/>
    <s v="ZL01"/>
    <n v="17"/>
    <n v="170"/>
  </r>
  <r>
    <x v="2"/>
    <n v="198470"/>
    <s v="BIONEPTAN HT 100         205L   MAR C"/>
    <n v="1091"/>
    <s v="ST"/>
    <n v="3312213.18"/>
    <s v="USD"/>
    <n v="3035.94"/>
    <s v="ZL01"/>
    <n v="187.72900000000001"/>
    <n v="204812.33900000001"/>
  </r>
  <r>
    <x v="2"/>
    <n v="203654"/>
    <s v="BIO OG+                  18K    TOT C"/>
    <n v="57"/>
    <s v="ST"/>
    <n v="10401.219999999999"/>
    <s v="USD"/>
    <n v="182.48"/>
    <s v="ZL01"/>
    <n v="18"/>
    <n v="1026"/>
  </r>
  <r>
    <x v="2"/>
    <n v="211529"/>
    <s v="MULTIS EP 0              18K    TOT Y AE"/>
    <n v="148"/>
    <s v="ST"/>
    <n v="6804.76"/>
    <s v="USD"/>
    <n v="45.98"/>
    <s v="ZL01"/>
    <n v="18"/>
    <n v="2664"/>
  </r>
  <r>
    <x v="2"/>
    <n v="211530"/>
    <s v="MULTIS EP 1              18K    TOT Y AE"/>
    <n v="121"/>
    <s v="ST"/>
    <n v="6365.65"/>
    <s v="USD"/>
    <n v="52.61"/>
    <s v="ZL01"/>
    <n v="18"/>
    <n v="2178"/>
  </r>
  <r>
    <x v="2"/>
    <n v="211531"/>
    <s v="MULTIS EP 2              18K    TOT Y AE"/>
    <n v="551"/>
    <s v="ST"/>
    <n v="28078.49"/>
    <s v="USD"/>
    <n v="50.96"/>
    <s v="ZL01"/>
    <n v="18"/>
    <n v="9918"/>
  </r>
  <r>
    <x v="2"/>
    <n v="211532"/>
    <s v="MULTIS EP 3              18K    TOT Y AE"/>
    <n v="116"/>
    <s v="ST"/>
    <n v="6886.74"/>
    <s v="USD"/>
    <n v="59.37"/>
    <s v="ZL01"/>
    <n v="18"/>
    <n v="2088"/>
  </r>
  <r>
    <x v="2"/>
    <n v="211542"/>
    <s v="MULTIS MS 2              18K    TOT   AE"/>
    <n v="92"/>
    <s v="ST"/>
    <n v="5473.31"/>
    <s v="USD"/>
    <n v="59.49"/>
    <s v="ZL01"/>
    <n v="18"/>
    <n v="1656"/>
  </r>
  <r>
    <x v="2"/>
    <n v="224827"/>
    <s v="BIOMULTIS EP 0           18K    TOT C"/>
    <n v="166"/>
    <s v="ST"/>
    <n v="27641.07"/>
    <s v="USD"/>
    <n v="166.51"/>
    <s v="ZL01"/>
    <n v="18"/>
    <n v="2988"/>
  </r>
  <r>
    <x v="2"/>
    <n v="228198"/>
    <s v="RUBIA OPT. 3500 10W40    20L    TOT C"/>
    <n v="22"/>
    <s v="ST"/>
    <n v="1374.12"/>
    <s v="USD"/>
    <n v="62.46"/>
    <s v="ZL01"/>
    <n v="17.175000000000001"/>
    <n v="377.85"/>
  </r>
  <r>
    <x v="3"/>
    <n v="110489"/>
    <s v="CARTER EP 220            208L   TOT C"/>
    <n v="31"/>
    <s v="ST"/>
    <n v="13251.94"/>
    <s v="USD"/>
    <n v="427.48"/>
    <s v="ZL01"/>
    <n v="187.36"/>
    <n v="5808.1600000000008"/>
  </r>
  <r>
    <x v="3"/>
    <n v="112461"/>
    <s v="CARTER SH 150            208L   TOT C"/>
    <n v="58"/>
    <s v="ST"/>
    <n v="54654.6"/>
    <s v="USD"/>
    <n v="942.32"/>
    <s v="ZL01"/>
    <n v="177.21"/>
    <n v="10278.18"/>
  </r>
  <r>
    <x v="3"/>
    <n v="112594"/>
    <s v="DACNIS SH 68             20L    TOT C"/>
    <n v="24"/>
    <s v="ST"/>
    <n v="1807.82"/>
    <s v="USD"/>
    <n v="75.33"/>
    <s v="ZL01"/>
    <n v="16.84"/>
    <n v="404.15999999999997"/>
  </r>
  <r>
    <x v="3"/>
    <n v="126851"/>
    <s v="DACNIS SH 32             208L   TOT C"/>
    <n v="20"/>
    <s v="ST"/>
    <n v="17700.02"/>
    <s v="USD"/>
    <n v="885"/>
    <s v="ZL01"/>
    <n v="173.42"/>
    <n v="3468.3999999999996"/>
  </r>
  <r>
    <x v="3"/>
    <n v="160976"/>
    <s v="MULTIS EP 2              180K   TOT   AE"/>
    <n v="82"/>
    <s v="ST"/>
    <n v="42676.480000000003"/>
    <s v="USD"/>
    <n v="520.44000000000005"/>
    <s v="ZL01"/>
    <n v="180"/>
    <n v="14760"/>
  </r>
  <r>
    <x v="3"/>
    <n v="161846"/>
    <s v="MULTIS EP 1              180K   TOT   AE"/>
    <n v="20"/>
    <s v="ST"/>
    <n v="11061.25"/>
    <s v="USD"/>
    <n v="553.05999999999995"/>
    <s v="ZL01"/>
    <n v="180"/>
    <n v="3600"/>
  </r>
  <r>
    <x v="3"/>
    <n v="180921"/>
    <s v="BIOADHESIVE PLUS         18K    TOT C"/>
    <n v="690"/>
    <s v="ST"/>
    <n v="85857.5"/>
    <s v="USD"/>
    <n v="124.43"/>
    <s v="ZL01"/>
    <n v="18"/>
    <n v="12420"/>
  </r>
  <r>
    <x v="3"/>
    <n v="209594"/>
    <s v="MULTIS COMPLEX XHV2 MOLY 180K   TOT T AE"/>
    <n v="28"/>
    <s v="ST"/>
    <n v="23126.880000000001"/>
    <s v="USD"/>
    <n v="825.96"/>
    <s v="ZL01"/>
    <n v="180"/>
    <n v="5040"/>
  </r>
  <r>
    <x v="3"/>
    <n v="215937"/>
    <s v="HYDRANSAFE HFDU 68       1000L  TOT   MY"/>
    <n v="49"/>
    <s v="ST"/>
    <n v="143001.01"/>
    <s v="USD"/>
    <n v="2918.39"/>
    <s v="ZL01"/>
    <n v="900"/>
    <n v="44100"/>
  </r>
  <r>
    <x v="3"/>
    <n v="216232"/>
    <s v="MULTIS COMPLEX HV 0 MOLY 180K   TOT   AE"/>
    <n v="75"/>
    <s v="ST"/>
    <n v="59589.75"/>
    <s v="USD"/>
    <n v="794.53"/>
    <s v="ZL01"/>
    <n v="180"/>
    <n v="13500"/>
  </r>
  <r>
    <x v="4"/>
    <n v="110484"/>
    <s v="CARTER EP 100            20L    TOT C"/>
    <n v="9"/>
    <s v="ST"/>
    <n v="373.74"/>
    <s v="USD"/>
    <n v="41.53"/>
    <s v="ZL01"/>
    <n v="17.62"/>
    <n v="158.58000000000001"/>
  </r>
  <r>
    <x v="4"/>
    <n v="110548"/>
    <s v="DROSERA MS 150           208L   TOT C"/>
    <n v="2"/>
    <s v="ST"/>
    <n v="858.68"/>
    <s v="USD"/>
    <n v="429.34"/>
    <s v="ZL01"/>
    <n v="184.44"/>
    <n v="368.88"/>
  </r>
  <r>
    <x v="4"/>
    <n v="110556"/>
    <s v="DROSERA MS 68            20L    TOT C"/>
    <n v="7"/>
    <s v="ST"/>
    <n v="287.14"/>
    <s v="USD"/>
    <n v="41.02"/>
    <s v="ZL01"/>
    <n v="17.579999999999998"/>
    <n v="123.05999999999999"/>
  </r>
  <r>
    <x v="4"/>
    <n v="110568"/>
    <s v="EQUIVIS ZS 15            208L   TOT C"/>
    <n v="8"/>
    <s v="ST"/>
    <n v="3712.99"/>
    <s v="USD"/>
    <n v="464.12"/>
    <s v="ZL01"/>
    <n v="178"/>
    <n v="1424"/>
  </r>
  <r>
    <x v="4"/>
    <n v="110569"/>
    <s v="EQUIVIS ZS 15            20L    TOT C"/>
    <n v="28"/>
    <s v="ST"/>
    <n v="1236.99"/>
    <s v="USD"/>
    <n v="44.18"/>
    <s v="ZL01"/>
    <n v="17.114999999999998"/>
    <n v="479.21999999999997"/>
  </r>
  <r>
    <x v="4"/>
    <n v="110571"/>
    <s v="EQUIVIS ZS 32            20L    TOT C"/>
    <n v="40"/>
    <s v="ST"/>
    <n v="1462.75"/>
    <s v="USD"/>
    <n v="36.57"/>
    <s v="ZL01"/>
    <n v="17.335000000000001"/>
    <n v="693.40000000000009"/>
  </r>
  <r>
    <x v="4"/>
    <n v="110801"/>
    <s v="RUBIA TIR 8600 10W40     20L    TOT C"/>
    <n v="58"/>
    <s v="ST"/>
    <n v="2716.24"/>
    <s v="USD"/>
    <n v="46.83"/>
    <s v="ZL01"/>
    <n v="17.234999999999999"/>
    <n v="999.63"/>
  </r>
  <r>
    <x v="4"/>
    <n v="112211"/>
    <s v="KASSILLA GMP 320         208L   TOT C"/>
    <n v="1"/>
    <s v="ST"/>
    <n v="556.35"/>
    <s v="USD"/>
    <n v="556.35"/>
    <s v="ZL01"/>
    <n v="187.35"/>
    <n v="187.35"/>
  </r>
  <r>
    <x v="4"/>
    <n v="112474"/>
    <s v="LUNARIA SK 100           20L    TOT C"/>
    <n v="10"/>
    <s v="ST"/>
    <n v="1513.89"/>
    <s v="USD"/>
    <n v="151.38999999999999"/>
    <s v="ZL01"/>
    <n v="17.335000000000001"/>
    <n v="173.35000000000002"/>
  </r>
  <r>
    <x v="4"/>
    <n v="112534"/>
    <s v="CARTER EP 680            20L    TOT C"/>
    <n v="31"/>
    <s v="ST"/>
    <n v="1740.58"/>
    <s v="USD"/>
    <n v="56.15"/>
    <s v="ZL01"/>
    <n v="18.420000000000002"/>
    <n v="571.0200000000001"/>
  </r>
  <r>
    <x v="4"/>
    <n v="112593"/>
    <s v="DACNIS SH 100            20L    TOT C"/>
    <n v="20"/>
    <s v="ST"/>
    <n v="1830.39"/>
    <s v="USD"/>
    <n v="91.52"/>
    <s v="ZL01"/>
    <n v="16.88"/>
    <n v="337.59999999999997"/>
  </r>
  <r>
    <x v="4"/>
    <n v="112622"/>
    <s v="PLANETELF ACD 32         20L    TOT C"/>
    <n v="90"/>
    <s v="ST"/>
    <n v="12264.49"/>
    <s v="USD"/>
    <n v="136.27000000000001"/>
    <s v="ZL01"/>
    <n v="19.7"/>
    <n v="1773"/>
  </r>
  <r>
    <x v="4"/>
    <n v="112624"/>
    <s v="PLANETELF ACD 68         20L    TOT C"/>
    <n v="1"/>
    <s v="ST"/>
    <n v="137.91"/>
    <s v="USD"/>
    <n v="137.91"/>
    <s v="ZL01"/>
    <n v="19.34"/>
    <n v="19.34"/>
  </r>
  <r>
    <x v="4"/>
    <n v="112625"/>
    <s v="PLANETELF ACD 100 FY     20L    TOT C"/>
    <n v="21"/>
    <s v="ST"/>
    <n v="3096.03"/>
    <s v="USD"/>
    <n v="147.43"/>
    <s v="ZL01"/>
    <n v="19.14"/>
    <n v="401.94"/>
  </r>
  <r>
    <x v="4"/>
    <n v="112633"/>
    <s v="DACNIS SE 68             20L    TOT C"/>
    <n v="20"/>
    <s v="ST"/>
    <n v="2646.16"/>
    <s v="USD"/>
    <n v="132.31"/>
    <s v="ZL01"/>
    <n v="19.175000000000001"/>
    <n v="383.5"/>
  </r>
  <r>
    <x v="4"/>
    <n v="115250"/>
    <s v="MARTOL EP 405 CF         208L   TOT C"/>
    <n v="4"/>
    <s v="ST"/>
    <n v="2688.72"/>
    <s v="USD"/>
    <n v="672.18"/>
    <s v="ZL01"/>
    <n v="195.52"/>
    <n v="782.08"/>
  </r>
  <r>
    <x v="4"/>
    <n v="120616"/>
    <s v="CARTER SH 460            208L   TOT C"/>
    <n v="1"/>
    <s v="ST"/>
    <n v="1151.52"/>
    <s v="USD"/>
    <n v="1151.52"/>
    <s v="ZL01"/>
    <n v="178.62"/>
    <n v="178.62"/>
  </r>
  <r>
    <x v="4"/>
    <n v="120659"/>
    <s v="DACNIS SE 100            20L    TOT C"/>
    <n v="18"/>
    <s v="ST"/>
    <n v="2313.2399999999998"/>
    <s v="USD"/>
    <n v="128.51"/>
    <s v="ZL01"/>
    <n v="19.135000000000002"/>
    <n v="344.43"/>
  </r>
  <r>
    <x v="4"/>
    <n v="125883"/>
    <s v="PLANETELF ACD 150 FY     20L    TOT C"/>
    <n v="25"/>
    <s v="ST"/>
    <n v="4060.4"/>
    <s v="USD"/>
    <n v="162.41999999999999"/>
    <s v="ZL01"/>
    <n v="19.84"/>
    <n v="496"/>
  </r>
  <r>
    <x v="4"/>
    <n v="125884"/>
    <s v="PLANETELF ACD 220 FY     20L    TOT C"/>
    <n v="1"/>
    <s v="ST"/>
    <n v="173.66"/>
    <s v="USD"/>
    <n v="173.66"/>
    <s v="ZL01"/>
    <n v="20.3"/>
    <n v="20.3"/>
  </r>
  <r>
    <x v="4"/>
    <n v="126429"/>
    <s v="RUBIA TIR 9200 FE 5W30   20L    TOT C"/>
    <n v="20"/>
    <s v="ST"/>
    <n v="1174.27"/>
    <s v="USD"/>
    <n v="58.71"/>
    <s v="ZL01"/>
    <n v="17.094999999999999"/>
    <n v="341.9"/>
  </r>
  <r>
    <x v="4"/>
    <n v="126461"/>
    <s v="WT SUPRA                 208L   TOT C"/>
    <n v="165"/>
    <s v="ST"/>
    <n v="59897.52"/>
    <s v="USD"/>
    <n v="363.02"/>
    <s v="ZL01"/>
    <n v="219.39"/>
    <n v="36199.35"/>
  </r>
  <r>
    <x v="4"/>
    <n v="140155"/>
    <s v="JARYTHERM DBT            200K   TOT C"/>
    <n v="2"/>
    <s v="ST"/>
    <n v="2733.8"/>
    <s v="USD"/>
    <n v="1366.9"/>
    <s v="ZL01"/>
    <n v="200"/>
    <n v="400"/>
  </r>
  <r>
    <x v="4"/>
    <n v="140186"/>
    <s v="CALORIS 23               18K    TOT C"/>
    <n v="20"/>
    <s v="ST"/>
    <n v="1323.11"/>
    <s v="USD"/>
    <n v="66.16"/>
    <s v="ZL01"/>
    <n v="18"/>
    <n v="360"/>
  </r>
  <r>
    <x v="4"/>
    <n v="140190"/>
    <s v="ALTIS EM 2               18K    TOT C"/>
    <n v="32"/>
    <s v="ST"/>
    <n v="2126.2600000000002"/>
    <s v="USD"/>
    <n v="66.45"/>
    <s v="ZL01"/>
    <n v="18"/>
    <n v="576"/>
  </r>
  <r>
    <x v="4"/>
    <n v="146190"/>
    <s v="ALTIS EM 2               180K   TOT C"/>
    <n v="4"/>
    <s v="ST"/>
    <n v="2590.21"/>
    <s v="USD"/>
    <n v="647.54999999999995"/>
    <s v="ZL01"/>
    <n v="180"/>
    <n v="720"/>
  </r>
  <r>
    <x v="4"/>
    <n v="148851"/>
    <s v="JET MARINE ROUGE         18K    TOT C"/>
    <n v="70"/>
    <s v="ST"/>
    <n v="5844.59"/>
    <s v="USD"/>
    <n v="83.49"/>
    <s v="ZL01"/>
    <n v="18"/>
    <n v="1260"/>
  </r>
  <r>
    <x v="4"/>
    <n v="152101"/>
    <s v="CERAN AD PLUS            50K    TOT C"/>
    <n v="1"/>
    <s v="ST"/>
    <n v="193.28"/>
    <s v="USD"/>
    <n v="193.28"/>
    <s v="ZL01"/>
    <n v="50"/>
    <n v="50"/>
  </r>
  <r>
    <x v="4"/>
    <n v="152102"/>
    <s v="CERAN AD PLUS            18K    TOT C"/>
    <n v="1"/>
    <s v="ST"/>
    <n v="74.61"/>
    <s v="USD"/>
    <n v="74.61"/>
    <s v="ZL01"/>
    <n v="18"/>
    <n v="18"/>
  </r>
  <r>
    <x v="4"/>
    <n v="157422"/>
    <s v="LUNARIA SH 68            208L   TOT C"/>
    <n v="3"/>
    <s v="ST"/>
    <n v="2450.8000000000002"/>
    <s v="USD"/>
    <n v="816.93"/>
    <s v="ZL01"/>
    <n v="173.26"/>
    <n v="519.78"/>
  </r>
  <r>
    <x v="4"/>
    <n v="160777"/>
    <s v="RUBIA TIR 8900 10W40     20L    TOT C"/>
    <n v="18"/>
    <s v="ST"/>
    <n v="881.83"/>
    <s v="USD"/>
    <n v="48.99"/>
    <s v="ZL01"/>
    <n v="17.155000000000001"/>
    <n v="308.79000000000002"/>
  </r>
  <r>
    <x v="4"/>
    <n v="160804"/>
    <s v="MULTIS EP 2              24T04K TOT C1"/>
    <n v="382"/>
    <s v="ST"/>
    <n v="17372.32"/>
    <s v="USD"/>
    <n v="45.48"/>
    <s v="ZL01"/>
    <n v="9.6"/>
    <n v="3667.2"/>
  </r>
  <r>
    <x v="4"/>
    <n v="160833"/>
    <s v="MULTIS COMPLEX S2A       24T04K TOT C1"/>
    <n v="11"/>
    <s v="ST"/>
    <n v="868.11"/>
    <s v="USD"/>
    <n v="78.92"/>
    <s v="ZL01"/>
    <n v="9.6"/>
    <n v="105.6"/>
  </r>
  <r>
    <x v="4"/>
    <n v="160976"/>
    <s v="MULTIS EP 2              180K   TOT   AE"/>
    <n v="2"/>
    <s v="ST"/>
    <n v="967.12"/>
    <s v="USD"/>
    <n v="483.56"/>
    <s v="ZL01"/>
    <n v="180"/>
    <n v="360"/>
  </r>
  <r>
    <x v="4"/>
    <n v="161399"/>
    <s v="FINASOL MF               20L    TOT C"/>
    <n v="50"/>
    <s v="ST"/>
    <n v="2994.49"/>
    <s v="USD"/>
    <n v="59.89"/>
    <s v="ZL01"/>
    <n v="16.3"/>
    <n v="815"/>
  </r>
  <r>
    <x v="4"/>
    <n v="161849"/>
    <s v="MULTIS 3                 180K   TOT   AE"/>
    <n v="4"/>
    <s v="ST"/>
    <n v="1957.66"/>
    <s v="USD"/>
    <n v="489.42"/>
    <s v="ZL01"/>
    <n v="180"/>
    <n v="720"/>
  </r>
  <r>
    <x v="4"/>
    <n v="163333"/>
    <s v="BIOHYDRAN TMP 68         208L   TOT C1"/>
    <n v="12"/>
    <s v="ST"/>
    <n v="12013.62"/>
    <s v="USD"/>
    <n v="1001.14"/>
    <s v="ZL01"/>
    <n v="191.52"/>
    <n v="2298.2400000000002"/>
  </r>
  <r>
    <x v="4"/>
    <n v="168517"/>
    <s v="NEVASTANE HTF            208L   TOT C"/>
    <n v="2"/>
    <s v="ST"/>
    <n v="1009.03"/>
    <s v="USD"/>
    <n v="504.52"/>
    <s v="ZL01"/>
    <n v="178.62"/>
    <n v="357.24"/>
  </r>
  <r>
    <x v="4"/>
    <n v="172826"/>
    <s v="MULTIS COMPLEX SHD 100   24T037KTOT C"/>
    <n v="1"/>
    <s v="ST"/>
    <n v="102.87"/>
    <s v="USD"/>
    <n v="102.87"/>
    <s v="ZL01"/>
    <n v="9"/>
    <n v="9"/>
  </r>
  <r>
    <x v="4"/>
    <n v="175203"/>
    <s v="ZF ECOFLUID M            20L    ZF  C"/>
    <n v="25"/>
    <s v="ST"/>
    <n v="1483.1"/>
    <s v="USD"/>
    <n v="59.32"/>
    <s v="ZL01"/>
    <n v="17.100000000000001"/>
    <n v="427.50000000000006"/>
  </r>
  <r>
    <x v="4"/>
    <n v="176269"/>
    <s v="CERAN XM 220             180K   TOT C"/>
    <n v="24"/>
    <s v="ST"/>
    <n v="14552.25"/>
    <s v="USD"/>
    <n v="606.34"/>
    <s v="ZL01"/>
    <n v="180"/>
    <n v="4320"/>
  </r>
  <r>
    <x v="4"/>
    <n v="177040"/>
    <s v="CERAN XM 220             18K    TOT C"/>
    <n v="594"/>
    <s v="ST"/>
    <n v="42312.4"/>
    <s v="USD"/>
    <n v="71.23"/>
    <s v="ZL01"/>
    <n v="18"/>
    <n v="10692"/>
  </r>
  <r>
    <x v="4"/>
    <n v="179304"/>
    <s v="CERAN XM 220             24T042KTOT C"/>
    <n v="348"/>
    <s v="ST"/>
    <n v="16256.43"/>
    <s v="USD"/>
    <n v="46.71"/>
    <s v="ZL01"/>
    <n v="10.199999999999999"/>
    <n v="3549.6"/>
  </r>
  <r>
    <x v="4"/>
    <n v="180921"/>
    <s v="BIOADHESIVE PLUS         18K    TOT C"/>
    <n v="22"/>
    <s v="ST"/>
    <n v="2862.36"/>
    <s v="USD"/>
    <n v="130.11000000000001"/>
    <s v="ZL01"/>
    <n v="18"/>
    <n v="396"/>
  </r>
  <r>
    <x v="4"/>
    <n v="180949"/>
    <s v="NEVASTANE CHAIN OIL XT   20L    TOT C"/>
    <n v="1"/>
    <s v="ST"/>
    <n v="160.76"/>
    <s v="USD"/>
    <n v="160.76"/>
    <s v="ZL01"/>
    <n v="20.059999999999999"/>
    <n v="20.059999999999999"/>
  </r>
  <r>
    <x v="4"/>
    <n v="182158"/>
    <s v="CERAN XM 460             180K   TOT C"/>
    <n v="24"/>
    <s v="ST"/>
    <n v="14552.97"/>
    <s v="USD"/>
    <n v="606.37"/>
    <s v="ZL01"/>
    <n v="180"/>
    <n v="4320"/>
  </r>
  <r>
    <x v="4"/>
    <n v="182690"/>
    <s v="MULTIS COMPLEX SHD 220   17K    TOT C"/>
    <n v="2"/>
    <s v="ST"/>
    <n v="269.66000000000003"/>
    <s v="USD"/>
    <n v="134.83000000000001"/>
    <s v="ZL01"/>
    <n v="17"/>
    <n v="34"/>
  </r>
  <r>
    <x v="4"/>
    <n v="187213"/>
    <s v="AGRIGREASE EP3           24T04K CLA C"/>
    <n v="32"/>
    <s v="ST"/>
    <n v="2060.7800000000002"/>
    <s v="USD"/>
    <n v="64.400000000000006"/>
    <s v="ZL01"/>
    <n v="9.6"/>
    <n v="307.2"/>
  </r>
  <r>
    <x v="4"/>
    <n v="188590"/>
    <s v="CERAN XS 320             18K    TOT C"/>
    <n v="10"/>
    <s v="ST"/>
    <n v="1269.49"/>
    <s v="USD"/>
    <n v="126.95"/>
    <s v="ZL01"/>
    <n v="18"/>
    <n v="180"/>
  </r>
  <r>
    <x v="4"/>
    <n v="188973"/>
    <s v="AGRIMOT ULTRATEC 10W40   20L    CLA C1"/>
    <n v="20"/>
    <s v="ST"/>
    <n v="1003.4"/>
    <s v="USD"/>
    <n v="50.17"/>
    <s v="ZL01"/>
    <n v="17.234999999999999"/>
    <n v="344.7"/>
  </r>
  <r>
    <x v="4"/>
    <n v="188978"/>
    <s v="AGRISHIFT MT 80W90       20L    CLA C1"/>
    <n v="20"/>
    <s v="ST"/>
    <n v="882.02"/>
    <s v="USD"/>
    <n v="44.1"/>
    <s v="ZL01"/>
    <n v="17.655000000000001"/>
    <n v="353.1"/>
  </r>
  <r>
    <x v="4"/>
    <n v="190484"/>
    <s v="NEVASTANE SH 32          208L   TOT C"/>
    <n v="7"/>
    <s v="ST"/>
    <n v="4948.1099999999997"/>
    <s v="USD"/>
    <n v="706.87"/>
    <s v="ZL01"/>
    <n v="173"/>
    <n v="1211"/>
  </r>
  <r>
    <x v="4"/>
    <n v="190508"/>
    <s v="NEVASTANE AW 46          208L   TOT C"/>
    <n v="2"/>
    <s v="ST"/>
    <n v="1042.19"/>
    <s v="USD"/>
    <n v="521.1"/>
    <s v="ZL01"/>
    <n v="178.83"/>
    <n v="357.66"/>
  </r>
  <r>
    <x v="4"/>
    <n v="190544"/>
    <s v="NEVASTANE SH 100         208L   TOT C"/>
    <n v="3"/>
    <s v="ST"/>
    <n v="3009.98"/>
    <s v="USD"/>
    <n v="1003.33"/>
    <s v="ZL01"/>
    <n v="175.08"/>
    <n v="525.24"/>
  </r>
  <r>
    <x v="4"/>
    <n v="190574"/>
    <s v="NEVASTANE EP 150         20L    TOT C"/>
    <n v="37"/>
    <s v="ST"/>
    <n v="2636.16"/>
    <s v="USD"/>
    <n v="71.25"/>
    <s v="ZL01"/>
    <n v="17.555"/>
    <n v="649.53499999999997"/>
  </r>
  <r>
    <x v="4"/>
    <n v="190578"/>
    <s v="NEVASTANE EP 220         20L    TOT C"/>
    <n v="2"/>
    <s v="ST"/>
    <n v="138.88999999999999"/>
    <s v="USD"/>
    <n v="69.45"/>
    <s v="ZL01"/>
    <n v="17.614999999999998"/>
    <n v="35.229999999999997"/>
  </r>
  <r>
    <x v="4"/>
    <n v="190579"/>
    <s v="NEVASTANE EP 220         208L   TOT C"/>
    <n v="30"/>
    <s v="ST"/>
    <n v="20408.330000000002"/>
    <s v="USD"/>
    <n v="680.28"/>
    <s v="ZL01"/>
    <n v="183.2"/>
    <n v="5496"/>
  </r>
  <r>
    <x v="4"/>
    <n v="190581"/>
    <s v="NEVASTANE EP 320         20L    TOT C"/>
    <n v="8"/>
    <s v="ST"/>
    <n v="582.41999999999996"/>
    <s v="USD"/>
    <n v="72.8"/>
    <s v="ZL01"/>
    <n v="17.695"/>
    <n v="141.56"/>
  </r>
  <r>
    <x v="4"/>
    <n v="190585"/>
    <s v="NEVASTANE EP 460         208L   TOT C"/>
    <n v="8"/>
    <s v="ST"/>
    <n v="5644.11"/>
    <s v="USD"/>
    <n v="705.51"/>
    <s v="ZL01"/>
    <n v="184.24"/>
    <n v="1473.92"/>
  </r>
  <r>
    <x v="4"/>
    <n v="190640"/>
    <s v="NEVASTANE XSH 460        208L   TOT C"/>
    <n v="34"/>
    <s v="ST"/>
    <n v="52297.22"/>
    <s v="USD"/>
    <n v="1538.15"/>
    <s v="ZL01"/>
    <n v="175.71"/>
    <n v="5974.14"/>
  </r>
  <r>
    <x v="4"/>
    <n v="194395"/>
    <s v="AGRIGREASE EP2           24T04K CLA C2"/>
    <n v="2"/>
    <s v="ST"/>
    <n v="78.14"/>
    <s v="USD"/>
    <n v="39.07"/>
    <s v="ZL01"/>
    <n v="9.6"/>
    <n v="19.2"/>
  </r>
  <r>
    <x v="4"/>
    <n v="198154"/>
    <s v="MISOLA MAP SH 220        208L   TOT C"/>
    <n v="2"/>
    <s v="ST"/>
    <n v="2161.35"/>
    <s v="USD"/>
    <n v="1080.68"/>
    <s v="ZL01"/>
    <n v="179.92"/>
    <n v="359.84"/>
  </r>
  <r>
    <x v="4"/>
    <n v="198155"/>
    <s v="MISOLA MAP SH 320        208L   TOT C"/>
    <n v="8"/>
    <s v="ST"/>
    <n v="8812.11"/>
    <s v="USD"/>
    <n v="1101.51"/>
    <s v="ZL01"/>
    <n v="180.75"/>
    <n v="1446"/>
  </r>
  <r>
    <x v="4"/>
    <n v="199507"/>
    <s v="CARTER SG 150            20L    TOT C"/>
    <n v="28"/>
    <s v="ST"/>
    <n v="3476.95"/>
    <s v="USD"/>
    <n v="124.18"/>
    <s v="ZL01"/>
    <n v="20.914999999999999"/>
    <n v="585.62"/>
  </r>
  <r>
    <x v="4"/>
    <n v="199604"/>
    <s v="QUARTZ INEO MDC 5W30     208L   TOT C"/>
    <n v="42"/>
    <s v="ST"/>
    <n v="18184.78"/>
    <s v="USD"/>
    <n v="432.97"/>
    <s v="ZL01"/>
    <n v="176.75"/>
    <n v="7423.5"/>
  </r>
  <r>
    <x v="4"/>
    <n v="199636"/>
    <s v="CARTER SG 460            20L    TOT C"/>
    <n v="28"/>
    <s v="ST"/>
    <n v="3370.46"/>
    <s v="USD"/>
    <n v="120.37"/>
    <s v="ZL01"/>
    <n v="18.809999999999999"/>
    <n v="526.67999999999995"/>
  </r>
  <r>
    <x v="4"/>
    <n v="199673"/>
    <s v="CARTER SG 320            20L    TOT C"/>
    <n v="40"/>
    <s v="ST"/>
    <n v="4740.8900000000003"/>
    <s v="USD"/>
    <n v="118.52"/>
    <s v="ZL01"/>
    <n v="21.187999999999999"/>
    <n v="847.52"/>
  </r>
  <r>
    <x v="4"/>
    <n v="200543"/>
    <s v="HTX 3820                 18B1L  ELF C"/>
    <n v="18"/>
    <s v="ST"/>
    <n v="4387.32"/>
    <s v="USD"/>
    <n v="243.74"/>
    <s v="ZL01"/>
    <n v="15.26"/>
    <n v="274.68"/>
  </r>
  <r>
    <x v="4"/>
    <n v="201514"/>
    <s v="QUARTZ 7000 10W40 (SN)   208L   TOT C"/>
    <n v="32"/>
    <s v="ST"/>
    <n v="12308.66"/>
    <s v="USD"/>
    <n v="384.65"/>
    <s v="ZL01"/>
    <n v="180.13"/>
    <n v="5764.16"/>
  </r>
  <r>
    <x v="4"/>
    <n v="201515"/>
    <s v="QUARTZ 7000 10W40 (SN)   20L    TOT C"/>
    <n v="40"/>
    <s v="ST"/>
    <n v="1747.45"/>
    <s v="USD"/>
    <n v="43.69"/>
    <s v="ZL01"/>
    <n v="17.32"/>
    <n v="692.8"/>
  </r>
  <r>
    <x v="4"/>
    <n v="203631"/>
    <s v="FINAVESTAN A 80 B        208L   TOT C1"/>
    <n v="14"/>
    <s v="ST"/>
    <n v="5092.42"/>
    <s v="USD"/>
    <n v="363.74"/>
    <s v="ZL01"/>
    <n v="175.08"/>
    <n v="2451.1200000000003"/>
  </r>
  <r>
    <x v="4"/>
    <n v="203958"/>
    <s v="COOLELF SI-OAT           208L   TOT C"/>
    <n v="12"/>
    <s v="ST"/>
    <n v="4683.21"/>
    <s v="USD"/>
    <n v="390.27"/>
    <s v="ZL01"/>
    <n v="222.56"/>
    <n v="2670.7200000000003"/>
  </r>
  <r>
    <x v="4"/>
    <n v="205631"/>
    <s v="GEAR FLUID 550           180K   TLG C"/>
    <n v="37"/>
    <s v="ST"/>
    <n v="37497.339999999997"/>
    <s v="USD"/>
    <n v="1013.44"/>
    <s v="ZL01"/>
    <n v="180"/>
    <n v="6660"/>
  </r>
  <r>
    <x v="4"/>
    <n v="205679"/>
    <s v="FF BMW EN 0W20           208L   TOT C"/>
    <n v="24"/>
    <s v="ST"/>
    <n v="15202.2"/>
    <s v="USD"/>
    <n v="633.42999999999995"/>
    <s v="ZL01"/>
    <n v="177"/>
    <n v="4248"/>
  </r>
  <r>
    <x v="4"/>
    <n v="205810"/>
    <s v="GRAFOLOG H 2200          180K   TLG C"/>
    <n v="16"/>
    <s v="ST"/>
    <n v="15954.12"/>
    <s v="USD"/>
    <n v="997.13"/>
    <s v="ZL01"/>
    <n v="180"/>
    <n v="2880"/>
  </r>
  <r>
    <x v="4"/>
    <n v="205885"/>
    <s v="LUBRICLEAN EP            180K   TLG C"/>
    <n v="12"/>
    <s v="ST"/>
    <n v="16785.75"/>
    <s v="USD"/>
    <n v="1398.81"/>
    <s v="ZL01"/>
    <n v="180"/>
    <n v="2160"/>
  </r>
  <r>
    <x v="4"/>
    <n v="205906"/>
    <s v="MULTIS COMPLEX EP 2      180K   TOT T AE"/>
    <n v="24"/>
    <s v="ST"/>
    <n v="13751.44"/>
    <s v="USD"/>
    <n v="572.98"/>
    <s v="ZL01"/>
    <n v="180"/>
    <n v="4320"/>
  </r>
  <r>
    <x v="4"/>
    <n v="205915"/>
    <s v="GRAFOLOG H 0+            180K   TLG C"/>
    <n v="16"/>
    <s v="ST"/>
    <n v="17418.009999999998"/>
    <s v="USD"/>
    <n v="1088.6300000000001"/>
    <s v="ZL01"/>
    <n v="180"/>
    <n v="2880"/>
  </r>
  <r>
    <x v="4"/>
    <n v="209596"/>
    <s v="MULTIS COMPLEX HV 2 MOLY 180K   TOT T AE"/>
    <n v="7"/>
    <s v="ST"/>
    <n v="5565.07"/>
    <s v="USD"/>
    <n v="795.01"/>
    <s v="ZL01"/>
    <n v="180"/>
    <n v="1260"/>
  </r>
  <r>
    <x v="4"/>
    <n v="209717"/>
    <s v="HTX CHRONO 10W60         2B5L   ELF C"/>
    <n v="44"/>
    <s v="ST"/>
    <n v="1880.06"/>
    <s v="USD"/>
    <n v="42.73"/>
    <s v="ZL01"/>
    <n v="8.4580000000000002"/>
    <n v="372.15199999999999"/>
  </r>
  <r>
    <x v="4"/>
    <n v="210222"/>
    <s v="MULTIS COMPLEX HV 2 MOLY 180K+L TOT T AE"/>
    <n v="2"/>
    <s v="ST"/>
    <n v="1644.33"/>
    <s v="USD"/>
    <n v="822.17"/>
    <s v="ZL01"/>
    <n v="180"/>
    <n v="360"/>
  </r>
  <r>
    <x v="4"/>
    <n v="211160"/>
    <s v="QUARTZ INEO FDE 0W30     20L    TOT C"/>
    <n v="40"/>
    <s v="ST"/>
    <n v="2338"/>
    <s v="USD"/>
    <n v="58.45"/>
    <s v="ZL01"/>
    <n v="16.795000000000002"/>
    <n v="671.80000000000007"/>
  </r>
  <r>
    <x v="4"/>
    <n v="211161"/>
    <s v="QUARTZ INEO ECS 5W30     20L    TOT C"/>
    <n v="14"/>
    <s v="ST"/>
    <n v="744.36"/>
    <s v="USD"/>
    <n v="53.17"/>
    <s v="ZL01"/>
    <n v="16.954999999999998"/>
    <n v="237.36999999999998"/>
  </r>
  <r>
    <x v="4"/>
    <n v="211162"/>
    <s v="CARTER OGL 600 M         180K   TOT C"/>
    <n v="1"/>
    <s v="ST"/>
    <n v="891.87"/>
    <s v="USD"/>
    <n v="891.87"/>
    <s v="ZL01"/>
    <n v="180"/>
    <n v="180"/>
  </r>
  <r>
    <x v="4"/>
    <n v="211531"/>
    <s v="MULTIS EP 2              18K    TOT Y AE"/>
    <n v="74"/>
    <s v="ST"/>
    <n v="3733.01"/>
    <s v="USD"/>
    <n v="50.45"/>
    <s v="ZL01"/>
    <n v="18"/>
    <n v="1332"/>
  </r>
  <r>
    <x v="4"/>
    <n v="211534"/>
    <s v="MULTIS 3                 18K    TOT Y AE"/>
    <n v="62"/>
    <s v="ST"/>
    <n v="3227.61"/>
    <s v="USD"/>
    <n v="52.06"/>
    <s v="ZL01"/>
    <n v="18"/>
    <n v="1116"/>
  </r>
  <r>
    <x v="4"/>
    <n v="212296"/>
    <s v="LUBRICLEAN EP KIT        3D180K TLG C"/>
    <n v="4"/>
    <s v="ST"/>
    <n v="26860.98"/>
    <s v="USD"/>
    <n v="6715.25"/>
    <s v="ZL01"/>
    <n v="642"/>
    <n v="2568"/>
  </r>
  <r>
    <x v="4"/>
    <n v="213101"/>
    <s v="QUARTZ INEO C3 5W40      208L   TOT C"/>
    <n v="68"/>
    <s v="ST"/>
    <n v="32222.94"/>
    <s v="USD"/>
    <n v="473.87"/>
    <s v="ZL01"/>
    <n v="176.18"/>
    <n v="11980.24"/>
  </r>
  <r>
    <x v="4"/>
    <n v="213616"/>
    <s v="QUARTZ INEO MDC 5W30     20L    TOT C"/>
    <n v="42"/>
    <s v="ST"/>
    <n v="2027.81"/>
    <s v="USD"/>
    <n v="48.28"/>
    <s v="ZL01"/>
    <n v="17.065000000000001"/>
    <n v="716.73"/>
  </r>
  <r>
    <x v="4"/>
    <n v="213668"/>
    <s v="RUBIA TIR 9200 FE 5W30   3B5L   TOT C1"/>
    <n v="1"/>
    <s v="ST"/>
    <n v="52.96"/>
    <s v="USD"/>
    <n v="52.96"/>
    <s v="ZL01"/>
    <n v="12.831"/>
    <n v="12.831"/>
  </r>
  <r>
    <x v="4"/>
    <n v="213670"/>
    <s v="RUBIA TIR 8600 10W40     3B5L   TOT C1"/>
    <n v="80"/>
    <s v="ST"/>
    <n v="2954.31"/>
    <s v="USD"/>
    <n v="36.93"/>
    <s v="ZL01"/>
    <n v="12.942"/>
    <n v="1035.3600000000001"/>
  </r>
  <r>
    <x v="4"/>
    <n v="213678"/>
    <s v="QUARTZ 9000 5W40         3B5L   TOT C2"/>
    <n v="30"/>
    <s v="ST"/>
    <n v="1226.96"/>
    <s v="USD"/>
    <n v="40.9"/>
    <s v="ZL01"/>
    <n v="12.797000000000001"/>
    <n v="383.91"/>
  </r>
  <r>
    <x v="4"/>
    <n v="213697"/>
    <s v="QUARTZ 9000 ENERGY 5W40  3B5L   TOT C1"/>
    <n v="335"/>
    <s v="ST"/>
    <n v="12662.54"/>
    <s v="USD"/>
    <n v="37.799999999999997"/>
    <s v="ZL01"/>
    <n v="12.797000000000001"/>
    <n v="4286.9949999999999"/>
  </r>
  <r>
    <x v="4"/>
    <n v="213713"/>
    <s v="PROSYLVA 2T SYN          6B2L   TOT C"/>
    <n v="25"/>
    <s v="ST"/>
    <n v="931.47"/>
    <s v="USD"/>
    <n v="37.26"/>
    <s v="ZL01"/>
    <n v="10.462999999999999"/>
    <n v="261.57499999999999"/>
  </r>
  <r>
    <x v="4"/>
    <n v="213762"/>
    <s v="NEPTUNA SPEEDER 10W30    12B1L  TOT C"/>
    <n v="60"/>
    <s v="ST"/>
    <n v="2126.66"/>
    <s v="USD"/>
    <n v="35.44"/>
    <s v="ZL01"/>
    <n v="10.292999999999999"/>
    <n v="617.57999999999993"/>
  </r>
  <r>
    <x v="4"/>
    <n v="213776"/>
    <s v="QUARTZ 9000 NFC 5W30     208L   TOT C"/>
    <n v="11"/>
    <s v="ST"/>
    <n v="4820.78"/>
    <s v="USD"/>
    <n v="438.25"/>
    <s v="ZL01"/>
    <n v="176.25"/>
    <n v="1938.75"/>
  </r>
  <r>
    <x v="4"/>
    <n v="213777"/>
    <s v="QUARTZ 9000 NFC 5W30     12B1L  TOT C"/>
    <n v="10"/>
    <s v="ST"/>
    <n v="315.32"/>
    <s v="USD"/>
    <n v="31.53"/>
    <s v="ZL01"/>
    <n v="10.167999999999999"/>
    <n v="101.67999999999999"/>
  </r>
  <r>
    <x v="4"/>
    <n v="213781"/>
    <s v="GLACELF AUTO SUPRA       12B1L  TOT C"/>
    <n v="31"/>
    <s v="ST"/>
    <n v="767.78"/>
    <s v="USD"/>
    <n v="24.77"/>
    <s v="ZL01"/>
    <n v="13.311999999999999"/>
    <n v="412.67199999999997"/>
  </r>
  <r>
    <x v="4"/>
    <n v="213790"/>
    <s v="QUARTZ INEO C3 5W40      3B5L   TOT C1"/>
    <n v="13"/>
    <s v="ST"/>
    <n v="494.28"/>
    <s v="USD"/>
    <n v="38.020000000000003"/>
    <s v="ZL01"/>
    <n v="12.71"/>
    <n v="165.23000000000002"/>
  </r>
  <r>
    <x v="4"/>
    <n v="213835"/>
    <s v="QUARTZ 9000 NFC 5W30     3B5L   TOT C"/>
    <n v="136"/>
    <s v="ST"/>
    <n v="4925.8599999999997"/>
    <s v="USD"/>
    <n v="36.22"/>
    <s v="ZL01"/>
    <n v="12.71"/>
    <n v="1728.5600000000002"/>
  </r>
  <r>
    <x v="4"/>
    <n v="213837"/>
    <s v="NEPTUNA 2T SUPER SPORT   16B05L TOT C"/>
    <n v="75"/>
    <s v="ST"/>
    <n v="2736.02"/>
    <s v="USD"/>
    <n v="36.479999999999997"/>
    <s v="ZL01"/>
    <n v="6.8959999999999999"/>
    <n v="517.20000000000005"/>
  </r>
  <r>
    <x v="4"/>
    <n v="213873"/>
    <s v="RENAULTMATIC D3 SYN      12B1L  ELF C"/>
    <n v="13"/>
    <s v="ST"/>
    <n v="831.8"/>
    <s v="USD"/>
    <n v="63.98"/>
    <s v="ZL01"/>
    <n v="10.202999999999999"/>
    <n v="132.63899999999998"/>
  </r>
  <r>
    <x v="4"/>
    <n v="213946"/>
    <s v="MOTO 2 RACE              12B1L  ELF C"/>
    <n v="23"/>
    <s v="ST"/>
    <n v="1460.15"/>
    <s v="USD"/>
    <n v="63.48"/>
    <s v="ZL01"/>
    <n v="10.462999999999999"/>
    <n v="240.64899999999997"/>
  </r>
  <r>
    <x v="4"/>
    <n v="213950"/>
    <s v="MOTO 4 TECH 10W50        3B4L   ELF C"/>
    <n v="44"/>
    <s v="ST"/>
    <n v="1633.14"/>
    <s v="USD"/>
    <n v="37.119999999999997"/>
    <s v="ZL01"/>
    <n v="10.247"/>
    <n v="450.86799999999999"/>
  </r>
  <r>
    <x v="4"/>
    <n v="213958"/>
    <s v="MOTO 4 ROAD 10W40        3B4L   ELF C"/>
    <n v="38"/>
    <s v="ST"/>
    <n v="1093.51"/>
    <s v="USD"/>
    <n v="28.78"/>
    <s v="ZL01"/>
    <n v="10.472"/>
    <n v="397.93599999999998"/>
  </r>
  <r>
    <x v="4"/>
    <n v="213960"/>
    <s v="SCOOTER 4 MAXI CITY 5W40 12B1L  ELF C"/>
    <n v="20"/>
    <s v="ST"/>
    <n v="610.07000000000005"/>
    <s v="USD"/>
    <n v="30.5"/>
    <s v="ZL01"/>
    <n v="10.220000000000001"/>
    <n v="204.4"/>
  </r>
  <r>
    <x v="4"/>
    <n v="213983"/>
    <s v="SCOOTER 4 CITY 10W40     12B1L  ELF C"/>
    <n v="3"/>
    <s v="ST"/>
    <n v="96.33"/>
    <s v="USD"/>
    <n v="32.11"/>
    <s v="ZL01"/>
    <n v="10.472"/>
    <n v="31.415999999999997"/>
  </r>
  <r>
    <x v="4"/>
    <n v="214004"/>
    <s v="MOTO 4 PRO TECH 5W40     12B1L  ELF C"/>
    <n v="60"/>
    <s v="ST"/>
    <n v="2231.29"/>
    <s v="USD"/>
    <n v="37.19"/>
    <s v="ZL01"/>
    <n v="10.177"/>
    <n v="610.62"/>
  </r>
  <r>
    <x v="4"/>
    <n v="214005"/>
    <s v="SPEEDMATIC               12B1L  ELF C"/>
    <n v="30"/>
    <s v="ST"/>
    <n v="2442.58"/>
    <s v="USD"/>
    <n v="81.42"/>
    <s v="ZL01"/>
    <n v="9.923"/>
    <n v="297.69"/>
  </r>
  <r>
    <x v="4"/>
    <n v="214012"/>
    <s v="FLUIDMATIC DCT MV        12B1L  TOT C"/>
    <n v="15"/>
    <s v="ST"/>
    <n v="621.03"/>
    <s v="USD"/>
    <n v="41.4"/>
    <s v="ZL01"/>
    <n v="10.220000000000001"/>
    <n v="153.30000000000001"/>
  </r>
  <r>
    <x v="4"/>
    <n v="214024"/>
    <s v="HTX 740                  12B1L  ELF C"/>
    <n v="60"/>
    <s v="ST"/>
    <n v="9013.73"/>
    <s v="USD"/>
    <n v="150.22999999999999"/>
    <s v="ZL01"/>
    <n v="10.082000000000001"/>
    <n v="604.92000000000007"/>
  </r>
  <r>
    <x v="4"/>
    <n v="214026"/>
    <s v="HTX 909                  12B1L  ELF C"/>
    <n v="120"/>
    <s v="ST"/>
    <n v="22767.23"/>
    <s v="USD"/>
    <n v="189.73"/>
    <s v="ZL01"/>
    <n v="11.327999999999999"/>
    <n v="1359.36"/>
  </r>
  <r>
    <x v="4"/>
    <n v="214030"/>
    <s v="QUARTZ INEO MDC 5W30     12B1L  TOT C"/>
    <n v="20"/>
    <s v="ST"/>
    <n v="621.57000000000005"/>
    <s v="USD"/>
    <n v="31.08"/>
    <s v="ZL01"/>
    <n v="10.202999999999999"/>
    <n v="204.06"/>
  </r>
  <r>
    <x v="4"/>
    <n v="214031"/>
    <s v="QUARTZ INEO MDC 5W30     3B5L   TOT C1"/>
    <n v="70"/>
    <s v="ST"/>
    <n v="2433.41"/>
    <s v="USD"/>
    <n v="34.76"/>
    <s v="ZL01"/>
    <n v="12.754"/>
    <n v="892.78"/>
  </r>
  <r>
    <x v="4"/>
    <n v="214032"/>
    <s v="HTX 976+                 12B1L  ELF C"/>
    <n v="98"/>
    <s v="ST"/>
    <n v="19879.25"/>
    <s v="USD"/>
    <n v="202.85"/>
    <s v="ZL01"/>
    <n v="10.933"/>
    <n v="1071.434"/>
  </r>
  <r>
    <x v="4"/>
    <n v="214039"/>
    <s v="HTX 860                  3B5L   ELF C1"/>
    <n v="34"/>
    <s v="ST"/>
    <n v="5895.55"/>
    <s v="USD"/>
    <n v="173.4"/>
    <s v="ZL01"/>
    <n v="12.791"/>
    <n v="434.89400000000001"/>
  </r>
  <r>
    <x v="4"/>
    <n v="214042"/>
    <s v="HTX 3835                 12B1L  ELF C"/>
    <n v="60"/>
    <s v="ST"/>
    <n v="9013.7099999999991"/>
    <s v="USD"/>
    <n v="150.22999999999999"/>
    <s v="ZL01"/>
    <n v="10.202999999999999"/>
    <n v="612.17999999999995"/>
  </r>
  <r>
    <x v="4"/>
    <n v="214043"/>
    <s v="HTX 840                  3B5L   ELF C1"/>
    <n v="25"/>
    <s v="ST"/>
    <n v="4453.43"/>
    <s v="USD"/>
    <n v="178.14"/>
    <s v="ZL01"/>
    <n v="12.731999999999999"/>
    <n v="318.29999999999995"/>
  </r>
  <r>
    <x v="4"/>
    <n v="214044"/>
    <s v="HTX 850                  3B5L   ELF C1"/>
    <n v="30"/>
    <s v="ST"/>
    <n v="5595.5"/>
    <s v="USD"/>
    <n v="186.52"/>
    <s v="ZL01"/>
    <n v="12.776"/>
    <n v="383.28"/>
  </r>
  <r>
    <x v="4"/>
    <n v="214045"/>
    <s v="HTX 3820                 12B1L  ELF C"/>
    <n v="33"/>
    <s v="ST"/>
    <n v="5391.22"/>
    <s v="USD"/>
    <n v="163.37"/>
    <s v="ZL01"/>
    <n v="10.177"/>
    <n v="335.84100000000001"/>
  </r>
  <r>
    <x v="4"/>
    <n v="214076"/>
    <s v="TRAX. AXLE 8 75W90       20L    TOT C"/>
    <n v="12"/>
    <s v="ST"/>
    <n v="861.99"/>
    <s v="USD"/>
    <n v="71.83"/>
    <s v="ZL01"/>
    <n v="17.561"/>
    <n v="210.732"/>
  </r>
  <r>
    <x v="4"/>
    <n v="214104"/>
    <s v="QUARTZ INEO C1 5W30      3B5L   TOT C1"/>
    <n v="45"/>
    <s v="ST"/>
    <n v="2055.6999999999998"/>
    <s v="USD"/>
    <n v="45.68"/>
    <s v="ZL01"/>
    <n v="12.571"/>
    <n v="565.69499999999994"/>
  </r>
  <r>
    <x v="4"/>
    <n v="214109"/>
    <s v="QUARTZ 7000 10W40 (SN)   3B5L   TOT C1"/>
    <n v="3"/>
    <s v="ST"/>
    <n v="91.81"/>
    <s v="USD"/>
    <n v="30.6"/>
    <s v="ZL01"/>
    <n v="12.987"/>
    <n v="38.960999999999999"/>
  </r>
  <r>
    <x v="4"/>
    <n v="214112"/>
    <s v="QUARTZ 7000 EGY10W40(SN) 12B1L  TOT C"/>
    <n v="40"/>
    <s v="ST"/>
    <n v="1097.1600000000001"/>
    <s v="USD"/>
    <n v="27.43"/>
    <s v="ZL01"/>
    <n v="10.39"/>
    <n v="415.6"/>
  </r>
  <r>
    <x v="4"/>
    <n v="214114"/>
    <s v="QUARTZ 7000 EGY10W40(SN) 3B5L   TOT C1"/>
    <n v="14"/>
    <s v="ST"/>
    <n v="438.43"/>
    <s v="USD"/>
    <n v="31.32"/>
    <s v="ZL01"/>
    <n v="12.987"/>
    <n v="181.81800000000001"/>
  </r>
  <r>
    <x v="4"/>
    <n v="214150"/>
    <s v="TRAX. GEAR 9V FE 75W90   208L   TOT C"/>
    <n v="2"/>
    <s v="ST"/>
    <n v="2060.48"/>
    <s v="USD"/>
    <n v="1030.24"/>
    <s v="ZL01"/>
    <n v="178.07"/>
    <n v="356.14"/>
  </r>
  <r>
    <x v="4"/>
    <n v="214204"/>
    <s v="ORIGINAL OIL ULTRA 5W30  12B1L  MAZ C"/>
    <n v="77"/>
    <s v="ST"/>
    <n v="2439.23"/>
    <s v="USD"/>
    <n v="31.68"/>
    <s v="ZL01"/>
    <n v="10.202999999999999"/>
    <n v="785.63099999999997"/>
  </r>
  <r>
    <x v="4"/>
    <n v="214205"/>
    <s v="ORIGINAL OIL ULTRA 5W30  3B5L   MAZ C1"/>
    <n v="62"/>
    <s v="ST"/>
    <n v="2132.35"/>
    <s v="USD"/>
    <n v="34.39"/>
    <s v="ZL01"/>
    <n v="12.754"/>
    <n v="790.74799999999993"/>
  </r>
  <r>
    <x v="4"/>
    <n v="214228"/>
    <s v="QUARTZ INEO X.LL 0W20    208L   TOT C"/>
    <n v="10"/>
    <s v="ST"/>
    <n v="6266.14"/>
    <s v="USD"/>
    <n v="626.61"/>
    <s v="ZL01"/>
    <n v="173.63"/>
    <n v="1736.3"/>
  </r>
  <r>
    <x v="4"/>
    <n v="214246"/>
    <s v="TRAX. GEAR 9 FE SAE 75W  60L    TOT C"/>
    <n v="66"/>
    <s v="ST"/>
    <n v="11393.92"/>
    <s v="USD"/>
    <n v="172.64"/>
    <s v="ZL01"/>
    <n v="51.234000000000002"/>
    <n v="3381.444"/>
  </r>
  <r>
    <x v="4"/>
    <n v="214263"/>
    <s v="BLUE CONCENTRATE         3B5L   TOT C1"/>
    <n v="15"/>
    <s v="ST"/>
    <n v="703.25"/>
    <s v="USD"/>
    <n v="46.88"/>
    <s v="ZL01"/>
    <n v="12.864000000000001"/>
    <n v="192.96"/>
  </r>
  <r>
    <x v="4"/>
    <n v="216242"/>
    <s v="RUBIA OPT.1100 15W40     3B5L   TOT C1"/>
    <n v="90"/>
    <s v="ST"/>
    <n v="3182.71"/>
    <s v="USD"/>
    <n v="35.36"/>
    <s v="ZL01"/>
    <n v="13.031000000000001"/>
    <n v="1172.79"/>
  </r>
  <r>
    <x v="4"/>
    <n v="216243"/>
    <s v="ORIGINAL OIL SUPR-X 0W20 3B5L   MAZ C1"/>
    <n v="93"/>
    <s v="ST"/>
    <n v="3831.48"/>
    <s v="USD"/>
    <n v="41.2"/>
    <s v="ZL01"/>
    <n v="12.536"/>
    <n v="1165.848"/>
  </r>
  <r>
    <x v="4"/>
    <n v="216247"/>
    <s v="ORIGINAL OIL SUPR-X 0W20 12B1L  MAZ C"/>
    <n v="37"/>
    <s v="ST"/>
    <n v="1456.91"/>
    <s v="USD"/>
    <n v="39.380000000000003"/>
    <s v="ZL01"/>
    <n v="10.029"/>
    <n v="371.07299999999998"/>
  </r>
  <r>
    <x v="4"/>
    <n v="216693"/>
    <s v="NEVASTANE MP 1.5         16K    TOT C"/>
    <n v="21"/>
    <s v="ST"/>
    <n v="1441.92"/>
    <s v="USD"/>
    <n v="68.66"/>
    <s v="ZL01"/>
    <n v="16"/>
    <n v="336"/>
  </r>
  <r>
    <x v="4"/>
    <n v="217513"/>
    <s v="COPAL OGL 2              18K    TOT T AE"/>
    <n v="21"/>
    <s v="ST"/>
    <n v="1774.13"/>
    <s v="USD"/>
    <n v="84.48"/>
    <s v="ZL01"/>
    <n v="18"/>
    <n v="378"/>
  </r>
  <r>
    <x v="4"/>
    <n v="220193"/>
    <s v="QUARTZ INEO FGO 5W40     3B5L   TOT C"/>
    <n v="22"/>
    <s v="ST"/>
    <n v="1124.5999999999999"/>
    <s v="USD"/>
    <n v="51.12"/>
    <s v="ZL01"/>
    <n v="12.701000000000001"/>
    <n v="279.42200000000003"/>
  </r>
  <r>
    <x v="4"/>
    <n v="220778"/>
    <s v="KASSILLA GMP 1500        208L   TOT C"/>
    <n v="10"/>
    <s v="ST"/>
    <n v="6519.83"/>
    <s v="USD"/>
    <n v="651.98"/>
    <s v="ZL01"/>
    <n v="194.68799999999999"/>
    <n v="1946.8799999999999"/>
  </r>
  <r>
    <x v="4"/>
    <n v="220784"/>
    <s v="ISOVOLTINE II            208L   TOT C2"/>
    <n v="2"/>
    <s v="ST"/>
    <n v="723.12"/>
    <s v="USD"/>
    <n v="361.56"/>
    <s v="ZL01"/>
    <n v="182"/>
    <n v="364"/>
  </r>
  <r>
    <x v="4"/>
    <n v="221212"/>
    <s v="CARTER SH 1500           208L   TOT C"/>
    <n v="5"/>
    <s v="ST"/>
    <n v="9005.14"/>
    <s v="USD"/>
    <n v="1801.03"/>
    <s v="ZL01"/>
    <n v="180"/>
    <n v="900"/>
  </r>
  <r>
    <x v="4"/>
    <n v="222301"/>
    <s v="FLUIDMATIC DVI MV        20L    TOT C"/>
    <n v="39"/>
    <s v="ST"/>
    <n v="2100.44"/>
    <s v="USD"/>
    <n v="53.86"/>
    <s v="ZL01"/>
    <n v="16.754999999999999"/>
    <n v="653.44499999999994"/>
  </r>
  <r>
    <x v="4"/>
    <n v="222325"/>
    <s v="ESTAR 250 SUPER PLUS     190K   TLG C"/>
    <n v="4"/>
    <s v="ST"/>
    <n v="5710.76"/>
    <s v="USD"/>
    <n v="1427.69"/>
    <s v="ZL01"/>
    <n v="190"/>
    <n v="760"/>
  </r>
  <r>
    <x v="4"/>
    <n v="222759"/>
    <s v="QUARTZ INEO C4 5W30      208L   TOT C"/>
    <n v="7"/>
    <s v="ST"/>
    <n v="3555"/>
    <s v="USD"/>
    <n v="507.86"/>
    <s v="ZL01"/>
    <n v="177.15"/>
    <n v="1240.05"/>
  </r>
  <r>
    <x v="4"/>
    <n v="222886"/>
    <s v="HYDRANSAFE HFC-E  68     1000K  TOT W"/>
    <n v="2"/>
    <s v="ST"/>
    <n v="5941.98"/>
    <s v="USD"/>
    <n v="2970.99"/>
    <s v="ZL01"/>
    <n v="1000"/>
    <n v="2000"/>
  </r>
  <r>
    <x v="4"/>
    <n v="224053"/>
    <s v="CHAIN OIL SPRAY          4S0435KTOT Z"/>
    <n v="16"/>
    <s v="ST"/>
    <n v="347.96"/>
    <s v="USD"/>
    <n v="21.75"/>
    <s v="ZL01"/>
    <n v="1.74"/>
    <n v="27.84"/>
  </r>
  <r>
    <x v="4"/>
    <n v="224827"/>
    <s v="BIOMULTIS EP 0           18K    TOT C"/>
    <n v="2"/>
    <s v="ST"/>
    <n v="319.75"/>
    <s v="USD"/>
    <n v="159.88"/>
    <s v="ZL01"/>
    <n v="18"/>
    <n v="36"/>
  </r>
  <r>
    <x v="4"/>
    <n v="225014"/>
    <s v="COOLELF AUTO SUPRA -26‹C 208L   TOT   MY"/>
    <n v="43"/>
    <s v="ST"/>
    <n v="7390.64"/>
    <s v="USD"/>
    <n v="171.88"/>
    <s v="ZL01"/>
    <n v="219"/>
    <n v="9417"/>
  </r>
  <r>
    <x v="4"/>
    <n v="225015"/>
    <s v="COOLELF AUTO SUPRA -26‹C 20L    TOT   MY"/>
    <n v="8"/>
    <s v="ST"/>
    <n v="147.38"/>
    <s v="USD"/>
    <n v="18.420000000000002"/>
    <s v="ZL01"/>
    <n v="21.06"/>
    <n v="168.48"/>
  </r>
  <r>
    <x v="4"/>
    <n v="225016"/>
    <s v="COOLELF AUTO SUPRA -26‹C 3B4L   TOT   MY"/>
    <n v="41"/>
    <s v="ST"/>
    <n v="557.84"/>
    <s v="USD"/>
    <n v="13.61"/>
    <s v="ZL01"/>
    <n v="12.64"/>
    <n v="518.24"/>
  </r>
  <r>
    <x v="4"/>
    <n v="225017"/>
    <s v="COOLELF AUTO SUPRA -26‹C 12B1L  TOT   MY"/>
    <n v="1686"/>
    <s v="ST"/>
    <n v="29026.42"/>
    <s v="USD"/>
    <n v="17.22"/>
    <s v="ZL01"/>
    <n v="12.64"/>
    <n v="21311.040000000001"/>
  </r>
  <r>
    <x v="4"/>
    <n v="225020"/>
    <s v="COOLELF AUTO SUPRA -37‹C 208L   TOT   MY"/>
    <n v="26"/>
    <s v="ST"/>
    <n v="4893.03"/>
    <s v="USD"/>
    <n v="188.19"/>
    <s v="ZL01"/>
    <n v="222.1"/>
    <n v="5774.5999999999995"/>
  </r>
  <r>
    <x v="4"/>
    <n v="225021"/>
    <s v="COOLELF AUTO SUPRA -37‹C 20L    TOT   MY"/>
    <n v="22"/>
    <s v="ST"/>
    <n v="462.96"/>
    <s v="USD"/>
    <n v="21.04"/>
    <s v="ZL01"/>
    <n v="21.36"/>
    <n v="469.91999999999996"/>
  </r>
  <r>
    <x v="4"/>
    <n v="225022"/>
    <s v="COOLELF AUTO SUPRA -37‹C 3B4L   TOT   MY"/>
    <n v="1522"/>
    <s v="ST"/>
    <n v="23011.23"/>
    <s v="USD"/>
    <n v="15.12"/>
    <s v="ZL01"/>
    <n v="12.82"/>
    <n v="19512.04"/>
  </r>
  <r>
    <x v="4"/>
    <n v="225498"/>
    <s v="GLACELF AUTO SUPRA       208L   TOT   MY"/>
    <n v="24"/>
    <s v="ST"/>
    <n v="8489.0400000000009"/>
    <s v="USD"/>
    <n v="353.71"/>
    <s v="ZL01"/>
    <n v="231.5"/>
    <n v="5556"/>
  </r>
  <r>
    <x v="4"/>
    <n v="225499"/>
    <s v="GLACELF AUTO SUPRA       20L    TOT   MY"/>
    <n v="44"/>
    <s v="ST"/>
    <n v="1552.52"/>
    <s v="USD"/>
    <n v="35.28"/>
    <s v="ZL01"/>
    <n v="22.26"/>
    <n v="979.44"/>
  </r>
  <r>
    <x v="4"/>
    <n v="225508"/>
    <s v="QUARTZ 9000 X.F.XT 0W16  12B1L  TOT C"/>
    <n v="10"/>
    <s v="ST"/>
    <n v="368.85"/>
    <s v="USD"/>
    <n v="36.89"/>
    <s v="ZL01"/>
    <n v="10.125"/>
    <n v="101.25"/>
  </r>
  <r>
    <x v="4"/>
    <n v="225776"/>
    <s v="FF GET TR DCT-1 (MB)     208L   TOT C"/>
    <n v="18"/>
    <s v="ST"/>
    <n v="15109.65"/>
    <s v="USD"/>
    <n v="839.43"/>
    <s v="ZL01"/>
    <n v="174.04"/>
    <n v="3132.72"/>
  </r>
  <r>
    <x v="4"/>
    <n v="226004"/>
    <s v="QUARTZ INEO X.DYN. 0W20  3B5L   TOT C1"/>
    <n v="47"/>
    <s v="ST"/>
    <n v="2384.1999999999998"/>
    <s v="USD"/>
    <n v="50.73"/>
    <s v="ZL01"/>
    <n v="12.754"/>
    <n v="599.43799999999999"/>
  </r>
  <r>
    <x v="4"/>
    <n v="226005"/>
    <s v="QUARTZ INEO X.LL 0W20    12B1L  TOT C1"/>
    <n v="17"/>
    <s v="ST"/>
    <n v="691.2"/>
    <s v="USD"/>
    <n v="40.659999999999997"/>
    <s v="ZL01"/>
    <n v="10.016999999999999"/>
    <n v="170.28899999999999"/>
  </r>
  <r>
    <x v="4"/>
    <n v="226006"/>
    <s v="QUARTZ INEO X.LL 0W20    3B5L   TOT C2"/>
    <n v="88"/>
    <s v="ST"/>
    <n v="4483.16"/>
    <s v="USD"/>
    <n v="50.95"/>
    <s v="ZL01"/>
    <n v="12.521000000000001"/>
    <n v="1101.848"/>
  </r>
  <r>
    <x v="4"/>
    <n v="226025"/>
    <s v="QUARTZ INEO X.VDR. 0W20  3B5L   TOT C1"/>
    <n v="24"/>
    <s v="ST"/>
    <n v="1120.6500000000001"/>
    <s v="USD"/>
    <n v="46.69"/>
    <s v="ZL01"/>
    <n v="12.624000000000001"/>
    <n v="302.976"/>
  </r>
  <r>
    <x v="4"/>
    <n v="226143"/>
    <s v="HI-PERF EV DRIVE MP 7.0  12B1L  TOT C"/>
    <n v="5"/>
    <s v="ST"/>
    <n v="903.83"/>
    <s v="USD"/>
    <n v="180.77"/>
    <s v="ZL01"/>
    <n v="10.08"/>
    <n v="50.4"/>
  </r>
  <r>
    <x v="4"/>
    <n v="226156"/>
    <s v="AGRISHIFT SYN FE 75W90   3B5L   CLA C1"/>
    <n v="35"/>
    <s v="ST"/>
    <n v="2641.43"/>
    <s v="USD"/>
    <n v="75.47"/>
    <s v="ZL01"/>
    <n v="12.96"/>
    <n v="453.6"/>
  </r>
  <r>
    <x v="4"/>
    <n v="226167"/>
    <s v="AGRISHIFT BLS 80W90      3B5L   CLA C1"/>
    <n v="45"/>
    <s v="ST"/>
    <n v="2087.69"/>
    <s v="USD"/>
    <n v="46.39"/>
    <s v="ZL01"/>
    <n v="13.451000000000001"/>
    <n v="605.29500000000007"/>
  </r>
  <r>
    <x v="4"/>
    <n v="226626"/>
    <s v="COOLELF HD N-OAT         208L   TOT   MY"/>
    <n v="4"/>
    <s v="ST"/>
    <n v="876.49"/>
    <s v="USD"/>
    <n v="219.12"/>
    <s v="ZL01"/>
    <n v="221"/>
    <n v="884"/>
  </r>
  <r>
    <x v="4"/>
    <n v="227018"/>
    <s v="QUARTZ INEO MDC 5W30     20LBIB TOT C"/>
    <n v="19"/>
    <s v="ST"/>
    <n v="908.95"/>
    <s v="USD"/>
    <n v="47.84"/>
    <s v="ZL01"/>
    <n v="17.065000000000001"/>
    <n v="324.23500000000001"/>
  </r>
  <r>
    <x v="4"/>
    <n v="227279"/>
    <s v="FLUIDMATIC SYN T668      208L   TOT C"/>
    <n v="1"/>
    <s v="ST"/>
    <n v="1049.3499999999999"/>
    <s v="USD"/>
    <n v="1049.3499999999999"/>
    <s v="ZL01"/>
    <n v="176.33"/>
    <n v="176.33"/>
  </r>
  <r>
    <x v="4"/>
    <n v="228198"/>
    <s v="RUBIA OPT. 3500 10W40    20L    TOT C"/>
    <n v="17"/>
    <s v="ST"/>
    <n v="1039.3699999999999"/>
    <s v="USD"/>
    <n v="61.14"/>
    <s v="ZL01"/>
    <n v="17.175000000000001"/>
    <n v="291.97500000000002"/>
  </r>
  <r>
    <x v="4"/>
    <n v="228208"/>
    <s v="RUBIA OPT. 3500 FE 5W30  3B5L   TOT C"/>
    <n v="18"/>
    <s v="ST"/>
    <n v="858.79"/>
    <s v="USD"/>
    <n v="47.71"/>
    <s v="ZL01"/>
    <n v="12.715999999999999"/>
    <n v="228.88799999999998"/>
  </r>
  <r>
    <x v="4"/>
    <n v="228344"/>
    <s v="QUARTZ INEO X.EC6 0W20   3B5L   TOT C"/>
    <n v="28"/>
    <s v="ST"/>
    <n v="1248.19"/>
    <s v="USD"/>
    <n v="44.58"/>
    <s v="ZL01"/>
    <n v="12.631"/>
    <n v="353.66800000000001"/>
  </r>
  <r>
    <x v="4"/>
    <n v="228694"/>
    <s v="QUARTZ INEO EFFICEN 0W30 3B5L   TOT C"/>
    <n v="2"/>
    <s v="ST"/>
    <n v="107.55"/>
    <s v="USD"/>
    <n v="53.78"/>
    <s v="ZL01"/>
    <n v="12.625"/>
    <n v="25.25"/>
  </r>
  <r>
    <x v="4"/>
    <n v="229334"/>
    <s v="FF BMW EN 0W12           208L   TOT C"/>
    <n v="9"/>
    <s v="ST"/>
    <n v="4323.75"/>
    <s v="USD"/>
    <n v="480.42"/>
    <s v="ZL01"/>
    <n v="174.7"/>
    <n v="1572.3"/>
  </r>
  <r>
    <x v="4"/>
    <n v="229418"/>
    <s v="SPIRIT 7000              210L   TOT   IN"/>
    <n v="2"/>
    <s v="ST"/>
    <n v="1312.05"/>
    <s v="USD"/>
    <n v="656.03"/>
    <s v="ZL01"/>
    <n v="198.45"/>
    <n v="396.9"/>
  </r>
  <r>
    <x v="4"/>
    <n v="229466"/>
    <s v="ESTAR SHT 200            20L    TOT C"/>
    <n v="8"/>
    <s v="ST"/>
    <n v="778.55"/>
    <s v="USD"/>
    <n v="97.32"/>
    <s v="ZL01"/>
    <n v="19.035"/>
    <n v="152.28"/>
  </r>
  <r>
    <x v="4"/>
    <n v="230031"/>
    <s v="SPIRIT 5000              210L   TOT   IN"/>
    <n v="42"/>
    <s v="ST"/>
    <n v="21837.34"/>
    <s v="USD"/>
    <n v="519.94000000000005"/>
    <s v="ZL01"/>
    <n v="211.05"/>
    <n v="8864.1"/>
  </r>
  <r>
    <x v="4"/>
    <n v="230782"/>
    <s v="SPIRIT 3000              210L   TOT   IN"/>
    <n v="3"/>
    <s v="ST"/>
    <n v="1224.72"/>
    <s v="USD"/>
    <n v="408.24"/>
    <s v="ZL02"/>
    <n v="216.93"/>
    <n v="650.79"/>
  </r>
  <r>
    <x v="4"/>
    <n v="230879"/>
    <s v="TURBOCOOL READYMIX       3B4L   TOT  1MY"/>
    <n v="304"/>
    <s v="ST"/>
    <n v="3299.81"/>
    <s v="USD"/>
    <n v="10.85"/>
    <s v="ZL01"/>
    <n v="12.36"/>
    <n v="3757.4399999999996"/>
  </r>
  <r>
    <x v="4"/>
    <n v="230900"/>
    <s v="TURBOCOOL READYMIX       12B1L  TOT  1MY"/>
    <n v="720"/>
    <s v="ST"/>
    <n v="10024.01"/>
    <s v="USD"/>
    <n v="13.92"/>
    <s v="ZL01"/>
    <n v="12.36"/>
    <n v="8899.1999999999989"/>
  </r>
  <r>
    <x v="4"/>
    <n v="232017"/>
    <s v="ADBLUE                   10L BS TOT   SG"/>
    <n v="85"/>
    <s v="ST"/>
    <n v="573.77"/>
    <s v="USD"/>
    <n v="6.75"/>
    <s v="ZL01"/>
    <n v="10.9"/>
    <n v="926.5"/>
  </r>
  <r>
    <x v="4"/>
    <n v="553324"/>
    <s v="COILPACK EM 04           PACKIBC"/>
    <n v="5932.8"/>
    <s v="KG"/>
    <n v="35686.86"/>
    <s v="USD"/>
    <n v="6.02"/>
    <s v="ZL01"/>
    <n v="1"/>
    <n v="5932.8"/>
  </r>
  <r>
    <x v="5"/>
    <n v="112623"/>
    <s v="PLANETELF ACD 46         20L    TOT C"/>
    <n v="6"/>
    <s v="ST"/>
    <n v="850.91"/>
    <s v="USD"/>
    <n v="141.82"/>
    <s v="ZL01"/>
    <n v="19.440000000000001"/>
    <n v="116.64000000000001"/>
  </r>
  <r>
    <x v="5"/>
    <n v="112624"/>
    <s v="PLANETELF ACD 68         20L    TOT C"/>
    <n v="1"/>
    <s v="ST"/>
    <n v="143.27000000000001"/>
    <s v="USD"/>
    <n v="143.27000000000001"/>
    <s v="ZL01"/>
    <n v="19.34"/>
    <n v="19.34"/>
  </r>
  <r>
    <x v="5"/>
    <n v="112625"/>
    <s v="PLANETELF ACD 100 FY     20L    TOT C"/>
    <n v="3"/>
    <s v="ST"/>
    <n v="462.5"/>
    <s v="USD"/>
    <n v="154.16999999999999"/>
    <s v="ZL01"/>
    <n v="19.14"/>
    <n v="57.42"/>
  </r>
  <r>
    <x v="5"/>
    <n v="130088"/>
    <s v="TRANSELF TYPE B80W90     20L    ELF C"/>
    <n v="1"/>
    <s v="ST"/>
    <n v="42.49"/>
    <s v="USD"/>
    <n v="42.49"/>
    <s v="ZL01"/>
    <n v="17.655000000000001"/>
    <n v="17.655000000000001"/>
  </r>
  <r>
    <x v="5"/>
    <n v="152102"/>
    <s v="CERAN AD PLUS            18K    TOT C"/>
    <n v="19"/>
    <s v="ST"/>
    <n v="1445.86"/>
    <s v="USD"/>
    <n v="76.099999999999994"/>
    <s v="ZL01"/>
    <n v="18"/>
    <n v="342"/>
  </r>
  <r>
    <x v="5"/>
    <n v="162122"/>
    <s v="DACNIS 68                20L    TOT C"/>
    <n v="2"/>
    <s v="ST"/>
    <n v="103.39"/>
    <s v="USD"/>
    <n v="51.7"/>
    <s v="ZL01"/>
    <n v="17.68"/>
    <n v="35.36"/>
  </r>
  <r>
    <x v="5"/>
    <n v="165879"/>
    <s v="BARELF AL 100            20L    MAR C"/>
    <n v="2"/>
    <s v="ST"/>
    <n v="470.52"/>
    <s v="USD"/>
    <n v="235.26"/>
    <s v="ZL01"/>
    <n v="17.34"/>
    <n v="34.68"/>
  </r>
  <r>
    <x v="5"/>
    <n v="165921"/>
    <s v="BARELF CH 100            20L    MAR C"/>
    <n v="32"/>
    <s v="ST"/>
    <n v="8177.01"/>
    <s v="USD"/>
    <n v="255.53"/>
    <s v="ZL01"/>
    <n v="19.14"/>
    <n v="612.48"/>
  </r>
  <r>
    <x v="5"/>
    <n v="165922"/>
    <s v="BARELF CH 68             20L    MAR C1"/>
    <n v="2"/>
    <s v="ST"/>
    <n v="509.57"/>
    <s v="USD"/>
    <n v="254.79"/>
    <s v="ZL01"/>
    <n v="19.18"/>
    <n v="38.36"/>
  </r>
  <r>
    <x v="5"/>
    <n v="167874"/>
    <s v="BIONEPTAN 100            208L   MAR C"/>
    <n v="6"/>
    <s v="ST"/>
    <n v="12963.96"/>
    <s v="USD"/>
    <n v="2160.66"/>
    <s v="ZL01"/>
    <n v="192.14"/>
    <n v="1152.8399999999999"/>
  </r>
  <r>
    <x v="5"/>
    <n v="177040"/>
    <s v="CERAN XM 220             18K    TOT C"/>
    <n v="23"/>
    <s v="ST"/>
    <n v="1621.71"/>
    <s v="USD"/>
    <n v="70.510000000000005"/>
    <s v="ZL01"/>
    <n v="18"/>
    <n v="414"/>
  </r>
  <r>
    <x v="5"/>
    <n v="180921"/>
    <s v="BIOADHESIVE PLUS         18K    TOT C"/>
    <n v="10"/>
    <s v="ST"/>
    <n v="1429.85"/>
    <s v="USD"/>
    <n v="142.99"/>
    <s v="ZL01"/>
    <n v="18"/>
    <n v="180"/>
  </r>
  <r>
    <x v="5"/>
    <n v="182836"/>
    <s v="BIOMULTIS EP 2           18K    TOT C"/>
    <n v="6"/>
    <s v="ST"/>
    <n v="999.16"/>
    <s v="USD"/>
    <n v="166.53"/>
    <s v="ZL01"/>
    <n v="18"/>
    <n v="108"/>
  </r>
  <r>
    <x v="5"/>
    <n v="198470"/>
    <s v="BIONEPTAN HT 100         205L   MAR C"/>
    <n v="3"/>
    <s v="ST"/>
    <n v="8912.0400000000009"/>
    <s v="USD"/>
    <n v="2970.68"/>
    <s v="ZL01"/>
    <n v="187.72900000000001"/>
    <n v="563.18700000000001"/>
  </r>
  <r>
    <x v="5"/>
    <n v="211529"/>
    <s v="MULTIS EP 0              18K    TOT Y AE"/>
    <n v="1"/>
    <s v="ST"/>
    <n v="46.07"/>
    <s v="USD"/>
    <n v="46.07"/>
    <s v="ZL01"/>
    <n v="18"/>
    <n v="18"/>
  </r>
  <r>
    <x v="5"/>
    <n v="211530"/>
    <s v="MULTIS EP 1              18K    TOT Y AE"/>
    <n v="2"/>
    <s v="ST"/>
    <n v="105.14"/>
    <s v="USD"/>
    <n v="52.57"/>
    <s v="ZL01"/>
    <n v="18"/>
    <n v="36"/>
  </r>
  <r>
    <x v="5"/>
    <n v="211531"/>
    <s v="MULTIS EP 2              18K    TOT Y AE"/>
    <n v="2"/>
    <s v="ST"/>
    <n v="101.92"/>
    <s v="USD"/>
    <n v="50.96"/>
    <s v="ZL01"/>
    <n v="18"/>
    <n v="36"/>
  </r>
  <r>
    <x v="5"/>
    <n v="211532"/>
    <s v="MULTIS EP 3              18K    TOT Y AE"/>
    <n v="2"/>
    <s v="ST"/>
    <n v="118.74"/>
    <s v="USD"/>
    <n v="59.37"/>
    <s v="ZL01"/>
    <n v="18"/>
    <n v="36"/>
  </r>
  <r>
    <x v="5"/>
    <n v="211542"/>
    <s v="MULTIS MS 2              18K    TOT   AE"/>
    <n v="5"/>
    <s v="ST"/>
    <n v="302.24"/>
    <s v="USD"/>
    <n v="60.45"/>
    <s v="ZL01"/>
    <n v="18"/>
    <n v="90"/>
  </r>
  <r>
    <x v="5"/>
    <n v="224827"/>
    <s v="BIOMULTIS EP 0           18K    TOT C"/>
    <n v="3"/>
    <s v="ST"/>
    <n v="636.98"/>
    <s v="USD"/>
    <n v="212.33"/>
    <s v="ZL01"/>
    <n v="18"/>
    <n v="54"/>
  </r>
  <r>
    <x v="6"/>
    <n v="112594"/>
    <s v="DACNIS SH 68             20L    TOT C"/>
    <n v="1"/>
    <s v="ST"/>
    <n v="76.91"/>
    <s v="USD"/>
    <n v="76.91"/>
    <s v="ZL01"/>
    <n v="16.84"/>
    <n v="16.84"/>
  </r>
  <r>
    <x v="6"/>
    <n v="112601"/>
    <s v="LUNARIA FR 46            20L    TOT C"/>
    <n v="20"/>
    <s v="ST"/>
    <n v="1534.98"/>
    <s v="USD"/>
    <n v="76.75"/>
    <s v="ZL01"/>
    <n v="18.14"/>
    <n v="362.8"/>
  </r>
  <r>
    <x v="6"/>
    <n v="112676"/>
    <s v="GLACELF SUPRA            208L   TOT C"/>
    <n v="8"/>
    <s v="ST"/>
    <n v="2861.68"/>
    <s v="USD"/>
    <n v="357.71"/>
    <s v="ZL01"/>
    <n v="231.92"/>
    <n v="1855.36"/>
  </r>
  <r>
    <x v="6"/>
    <n v="140071"/>
    <s v="MULTIS COMPLEX EP 2      18K    TOT C"/>
    <n v="48"/>
    <s v="ST"/>
    <n v="4660.67"/>
    <s v="USD"/>
    <n v="97.1"/>
    <s v="ZL01"/>
    <n v="18"/>
    <n v="864"/>
  </r>
  <r>
    <x v="6"/>
    <n v="152102"/>
    <s v="CERAN AD PLUS            18K    TOT C"/>
    <n v="1"/>
    <s v="ST"/>
    <n v="72.34"/>
    <s v="USD"/>
    <n v="72.34"/>
    <s v="ZL01"/>
    <n v="18"/>
    <n v="18"/>
  </r>
  <r>
    <x v="6"/>
    <n v="162118"/>
    <s v="DACNIS 32                20L    TOT C"/>
    <n v="40"/>
    <s v="ST"/>
    <n v="2073.4899999999998"/>
    <s v="USD"/>
    <n v="51.84"/>
    <s v="ZL01"/>
    <n v="17.45"/>
    <n v="698"/>
  </r>
  <r>
    <x v="6"/>
    <n v="164924"/>
    <s v="PRIMERIA LPG 150         20L    MAR C"/>
    <n v="40"/>
    <s v="ST"/>
    <n v="6042.1"/>
    <s v="USD"/>
    <n v="151.05000000000001"/>
    <s v="ZL01"/>
    <n v="20.94"/>
    <n v="837.6"/>
  </r>
  <r>
    <x v="6"/>
    <n v="165921"/>
    <s v="BARELF CH 100            20L    MAR C"/>
    <n v="20"/>
    <s v="ST"/>
    <n v="5135.92"/>
    <s v="USD"/>
    <n v="256.8"/>
    <s v="ZL01"/>
    <n v="19.14"/>
    <n v="382.8"/>
  </r>
  <r>
    <x v="6"/>
    <n v="167874"/>
    <s v="BIONEPTAN 100            208L   MAR C"/>
    <n v="40"/>
    <s v="ST"/>
    <n v="95186.39"/>
    <s v="USD"/>
    <n v="2379.66"/>
    <s v="ZL01"/>
    <n v="192.14"/>
    <n v="7685.5999999999995"/>
  </r>
  <r>
    <x v="6"/>
    <n v="183440"/>
    <s v="CARTER BIO 100           208L   TOT C"/>
    <n v="20"/>
    <s v="ST"/>
    <n v="42512.160000000003"/>
    <s v="USD"/>
    <n v="2125.61"/>
    <s v="ZL01"/>
    <n v="199.84"/>
    <n v="3996.8"/>
  </r>
  <r>
    <x v="6"/>
    <n v="190508"/>
    <s v="NEVASTANE AW 46          208L   TOT C"/>
    <n v="18"/>
    <s v="ST"/>
    <n v="9669.06"/>
    <s v="USD"/>
    <n v="537.16999999999996"/>
    <s v="ZL01"/>
    <n v="178.83"/>
    <n v="3218.94"/>
  </r>
  <r>
    <x v="6"/>
    <n v="190594"/>
    <s v="NEVASTANE XSH 220        20L    TOT C"/>
    <n v="2"/>
    <s v="ST"/>
    <n v="245.07"/>
    <s v="USD"/>
    <n v="122.54"/>
    <s v="ZL01"/>
    <n v="16.774999999999999"/>
    <n v="33.549999999999997"/>
  </r>
  <r>
    <x v="6"/>
    <n v="190595"/>
    <s v="NEVASTANE XSH 220        208L   TOT C"/>
    <n v="4"/>
    <s v="ST"/>
    <n v="4802.6400000000003"/>
    <s v="USD"/>
    <n v="1200.6600000000001"/>
    <s v="ZL01"/>
    <n v="174.46"/>
    <n v="697.84"/>
  </r>
  <r>
    <x v="6"/>
    <n v="194332"/>
    <s v="AGRISHIFT MT 80W90       208L   CLA C1"/>
    <n v="12"/>
    <s v="ST"/>
    <n v="4867.92"/>
    <s v="USD"/>
    <n v="405.66"/>
    <s v="ZL01"/>
    <n v="183.61"/>
    <n v="2203.3200000000002"/>
  </r>
  <r>
    <x v="6"/>
    <n v="203631"/>
    <s v="FINAVESTAN A 80 B        208L   TOT C1"/>
    <n v="2"/>
    <s v="ST"/>
    <n v="717.38"/>
    <s v="USD"/>
    <n v="358.69"/>
    <s v="ZL01"/>
    <n v="175.08"/>
    <n v="350.16"/>
  </r>
  <r>
    <x v="6"/>
    <n v="203635"/>
    <s v="FINAVESTAN A 360 B       208L   TOT C1"/>
    <n v="4"/>
    <s v="ST"/>
    <n v="1469.2"/>
    <s v="USD"/>
    <n v="367.3"/>
    <s v="ZL01"/>
    <n v="180.33600000000001"/>
    <n v="721.34400000000005"/>
  </r>
  <r>
    <x v="6"/>
    <n v="213101"/>
    <s v="QUARTZ INEO C3 5W40      208L   TOT C"/>
    <n v="32"/>
    <s v="ST"/>
    <n v="14713.92"/>
    <s v="USD"/>
    <n v="459.81"/>
    <s v="ZL01"/>
    <n v="176.18"/>
    <n v="5637.76"/>
  </r>
  <r>
    <x v="6"/>
    <n v="213782"/>
    <s v="COOLELF AUTO SUPRA -37‹C 12B1L  TOT C"/>
    <n v="1"/>
    <s v="ST"/>
    <n v="20.05"/>
    <s v="USD"/>
    <n v="20.05"/>
    <s v="ZL01"/>
    <n v="12.785"/>
    <n v="12.785"/>
  </r>
  <r>
    <x v="6"/>
    <n v="213960"/>
    <s v="SCOOTER 4 MAXI CITY 5W40 12B1L  ELF C"/>
    <n v="3"/>
    <s v="ST"/>
    <n v="89.62"/>
    <s v="USD"/>
    <n v="29.87"/>
    <s v="ZL01"/>
    <n v="10.220000000000001"/>
    <n v="30.660000000000004"/>
  </r>
  <r>
    <x v="6"/>
    <n v="214039"/>
    <s v="HTX 860                  3B5L   ELF C1"/>
    <n v="45"/>
    <s v="ST"/>
    <n v="7306.9"/>
    <s v="USD"/>
    <n v="162.38"/>
    <s v="ZL01"/>
    <n v="12.791"/>
    <n v="575.59500000000003"/>
  </r>
  <r>
    <x v="6"/>
    <n v="214104"/>
    <s v="QUARTZ INEO C1 5W30      3B5L   TOT C1"/>
    <n v="1"/>
    <s v="ST"/>
    <n v="44.51"/>
    <s v="USD"/>
    <n v="44.51"/>
    <s v="ZL01"/>
    <n v="12.571"/>
    <n v="12.571"/>
  </r>
  <r>
    <x v="6"/>
    <n v="214114"/>
    <s v="QUARTZ 7000 EGY10W40(SN) 3B5L   TOT C1"/>
    <n v="1"/>
    <s v="ST"/>
    <n v="30.3"/>
    <s v="USD"/>
    <n v="30.3"/>
    <s v="ZL01"/>
    <n v="12.987"/>
    <n v="12.987"/>
  </r>
  <r>
    <x v="6"/>
    <n v="220193"/>
    <s v="QUARTZ INEO FGO 5W40     3B5L   TOT C"/>
    <n v="1"/>
    <s v="ST"/>
    <n v="49.62"/>
    <s v="USD"/>
    <n v="49.62"/>
    <s v="ZL01"/>
    <n v="12.701000000000001"/>
    <n v="12.701000000000001"/>
  </r>
  <r>
    <x v="6"/>
    <n v="231968"/>
    <s v="LUBRILOG PE 1447/3       200K   TLG C"/>
    <n v="12"/>
    <s v="ST"/>
    <n v="21797"/>
    <s v="USD"/>
    <n v="1816.42"/>
    <s v="ZL01"/>
    <n v="200"/>
    <n v="2400"/>
  </r>
  <r>
    <x v="6"/>
    <n v="314079"/>
    <s v="QUARTZ INEO HTC 5W30     BULK   TOT"/>
    <n v="18740"/>
    <s v="KG"/>
    <n v="50712.42"/>
    <s v="USD"/>
    <n v="2.71"/>
    <s v="ZL01"/>
    <n v="1"/>
    <n v="18740"/>
  </r>
  <r>
    <x v="7"/>
    <n v="218545"/>
    <s v="FLUIDMATIC DCT MV        208L   TOT   CN"/>
    <n v="0.20200000000000001"/>
    <s v="ST"/>
    <n v="171.96"/>
    <s v="USD"/>
    <n v="851.29"/>
    <s v="ZL01"/>
    <n v="177.17"/>
    <n v="35.788339999999998"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  <r>
    <x v="8"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4">
  <r>
    <x v="0"/>
    <n v="145214"/>
    <s v="VISGA 68                 205L   MAR   SG"/>
    <n v="202"/>
    <s v="ST"/>
    <n v="70267.72"/>
    <s v="USD"/>
    <n v="347.86"/>
    <s v="ZPF1"/>
    <n v="177.53"/>
    <n v="35861.06"/>
    <x v="0"/>
    <x v="0"/>
  </r>
  <r>
    <x v="0"/>
    <n v="159069"/>
    <s v="DISOLA M 4015            205L   MAR   SG"/>
    <n v="1"/>
    <s v="ST"/>
    <n v="301.52999999999997"/>
    <s v="USD"/>
    <n v="301.52999999999997"/>
    <s v="ZPF1"/>
    <n v="182.86"/>
    <n v="182.86"/>
    <x v="0"/>
    <x v="0"/>
  </r>
  <r>
    <x v="0"/>
    <n v="159177"/>
    <s v="AURELIA TI 4030          FXTANK MAR   SG"/>
    <n v="2.15"/>
    <s v="KG"/>
    <n v="3.93"/>
    <s v="USD"/>
    <n v="1.83"/>
    <s v="ZPF1"/>
    <n v="1"/>
    <n v="2.15"/>
    <x v="1"/>
    <x v="0"/>
  </r>
  <r>
    <x v="0"/>
    <n v="159193"/>
    <s v="ATLANTA MARINE D 3005    FXTANK MAR   SG"/>
    <n v="18.864999999999998"/>
    <s v="KG"/>
    <n v="24.36"/>
    <s v="USD"/>
    <n v="1.29"/>
    <s v="ZPF1"/>
    <n v="1"/>
    <n v="18.864999999999998"/>
    <x v="1"/>
    <x v="0"/>
  </r>
  <r>
    <x v="0"/>
    <n v="159216"/>
    <s v="HM046BB_H_SG             PGEN         SG"/>
    <n v="769.4"/>
    <s v="KG"/>
    <n v="882"/>
    <s v="USD"/>
    <n v="1.1499999999999999"/>
    <s v="ZPF1"/>
    <n v="1"/>
    <n v="769.4"/>
    <x v="1"/>
    <x v="1"/>
  </r>
  <r>
    <x v="0"/>
    <n v="159217"/>
    <s v="HM068BB_H_SG             PGEN         SG"/>
    <n v="12394.717000000001"/>
    <s v="KG"/>
    <n v="15956.71"/>
    <s v="USD"/>
    <n v="1.29"/>
    <s v="ZPF1"/>
    <n v="1"/>
    <n v="12394.717000000001"/>
    <x v="1"/>
    <x v="1"/>
  </r>
  <r>
    <x v="0"/>
    <n v="159252"/>
    <s v="HM100AA_H_SG             PGEN         SG"/>
    <n v="245.8"/>
    <s v="KG"/>
    <n v="292.49"/>
    <s v="USD"/>
    <n v="1.19"/>
    <s v="ZPF1"/>
    <n v="1"/>
    <n v="245.8"/>
    <x v="1"/>
    <x v="1"/>
  </r>
  <r>
    <x v="0"/>
    <n v="159256"/>
    <s v="HM046AA_H_SG             PGEN         SG"/>
    <n v="293103.2"/>
    <s v="KG"/>
    <n v="306782.71999999997"/>
    <s v="USD"/>
    <n v="1.05"/>
    <s v="ZPF1"/>
    <n v="1"/>
    <n v="293103.2"/>
    <x v="1"/>
    <x v="1"/>
  </r>
  <r>
    <x v="0"/>
    <n v="159257"/>
    <s v="HM068AA_H_SG             PGEN         SG"/>
    <n v="235138.95"/>
    <s v="KG"/>
    <n v="249165.17"/>
    <s v="USD"/>
    <n v="1.06"/>
    <s v="ZPF1"/>
    <n v="1"/>
    <n v="235138.95"/>
    <x v="1"/>
    <x v="1"/>
  </r>
  <r>
    <x v="0"/>
    <n v="159259"/>
    <s v="CK150AA_H_SG             PGEN         SG"/>
    <n v="16754.580000000002"/>
    <s v="KG"/>
    <n v="22554.76"/>
    <s v="USD"/>
    <n v="1.35"/>
    <s v="ZPF1"/>
    <n v="1"/>
    <n v="16754.580000000002"/>
    <x v="1"/>
    <x v="1"/>
  </r>
  <r>
    <x v="0"/>
    <n v="159260"/>
    <s v="CK220AA_H_SG             PGEN         SG"/>
    <n v="496"/>
    <s v="KG"/>
    <n v="672.15"/>
    <s v="USD"/>
    <n v="1.36"/>
    <s v="ZPF1"/>
    <n v="1"/>
    <n v="496"/>
    <x v="1"/>
    <x v="1"/>
  </r>
  <r>
    <x v="0"/>
    <n v="159280"/>
    <s v="HV100AA_H_SG             PGEN         SG"/>
    <n v="332.4"/>
    <s v="KG"/>
    <n v="442.59"/>
    <s v="USD"/>
    <n v="1.33"/>
    <s v="ZPF1"/>
    <n v="1"/>
    <n v="332.4"/>
    <x v="1"/>
    <x v="1"/>
  </r>
  <r>
    <x v="0"/>
    <n v="159282"/>
    <s v="HV068AA_H_SG             PGEN         SG"/>
    <n v="3634.57"/>
    <s v="KG"/>
    <n v="4542.16"/>
    <s v="USD"/>
    <n v="1.25"/>
    <s v="ZPF1"/>
    <n v="1"/>
    <n v="3634.57"/>
    <x v="1"/>
    <x v="1"/>
  </r>
  <r>
    <x v="0"/>
    <n v="159292"/>
    <s v="MAA0_H_SG02              PGEN         SG"/>
    <n v="18527.599999999999"/>
    <s v="KG"/>
    <n v="29096.73"/>
    <s v="USD"/>
    <n v="1.57"/>
    <s v="ZPF1"/>
    <n v="1"/>
    <n v="18527.599999999999"/>
    <x v="1"/>
    <x v="1"/>
  </r>
  <r>
    <x v="0"/>
    <n v="159325"/>
    <s v="300HDAA_H_SG             PGEN         SG"/>
    <n v="228.4"/>
    <s v="KG"/>
    <n v="286.42"/>
    <s v="USD"/>
    <n v="1.25"/>
    <s v="ZPF1"/>
    <n v="1"/>
    <n v="228.4"/>
    <x v="1"/>
    <x v="1"/>
  </r>
  <r>
    <x v="0"/>
    <n v="159326"/>
    <s v="400HDHH_H_SG             PGEN         SG"/>
    <n v="176"/>
    <s v="KG"/>
    <n v="231.01"/>
    <s v="USD"/>
    <n v="1.31"/>
    <s v="ZPF1"/>
    <n v="1"/>
    <n v="176"/>
    <x v="1"/>
    <x v="1"/>
  </r>
  <r>
    <x v="0"/>
    <n v="159346"/>
    <s v="G8090VV_H_SG             PGEN         SG"/>
    <n v="40709.699999999997"/>
    <s v="KG"/>
    <n v="55094.39"/>
    <s v="USD"/>
    <n v="1.35"/>
    <s v="ZPF1"/>
    <n v="1"/>
    <n v="40709.699999999997"/>
    <x v="1"/>
    <x v="1"/>
  </r>
  <r>
    <x v="0"/>
    <n v="159347"/>
    <s v="G8514II_H_SG             PGEN         SG"/>
    <n v="262.39999999999998"/>
    <s v="KG"/>
    <n v="383.78"/>
    <s v="USD"/>
    <n v="1.46"/>
    <s v="ZPF1"/>
    <n v="1"/>
    <n v="262.39999999999998"/>
    <x v="1"/>
    <x v="1"/>
  </r>
  <r>
    <x v="0"/>
    <n v="159666"/>
    <s v="205PC_H_SG01             PGEN         SG"/>
    <n v="2829.2"/>
    <s v="KG"/>
    <n v="3862.92"/>
    <s v="USD"/>
    <n v="1.37"/>
    <s v="ZPF1"/>
    <n v="1"/>
    <n v="2829.2"/>
    <x v="1"/>
    <x v="1"/>
  </r>
  <r>
    <x v="0"/>
    <n v="159680"/>
    <s v="HV046AA_H_SG             PGEN         SG"/>
    <n v="37042.86"/>
    <s v="KG"/>
    <n v="42393.82"/>
    <s v="USD"/>
    <n v="1.1399999999999999"/>
    <s v="ZPF1"/>
    <n v="1"/>
    <n v="37042.86"/>
    <x v="1"/>
    <x v="1"/>
  </r>
  <r>
    <x v="0"/>
    <n v="160257"/>
    <s v="204MOAA_H_SG             PGEN         SG"/>
    <n v="851"/>
    <s v="KG"/>
    <n v="1074.98"/>
    <s v="USD"/>
    <n v="1.26"/>
    <s v="ZPF1"/>
    <n v="1"/>
    <n v="851"/>
    <x v="1"/>
    <x v="1"/>
  </r>
  <r>
    <x v="0"/>
    <n v="160970"/>
    <s v="EQUIVIS ZS 68            1000L  TOT   SG"/>
    <n v="30"/>
    <s v="ST"/>
    <n v="37543.51"/>
    <s v="USD"/>
    <n v="1251.45"/>
    <s v="ZPF1"/>
    <n v="883"/>
    <n v="26490"/>
    <x v="0"/>
    <x v="1"/>
  </r>
  <r>
    <x v="0"/>
    <n v="163697"/>
    <s v="3005SBB_H_SG             PGEN         SG"/>
    <n v="1176429"/>
    <s v="KG"/>
    <n v="1468022.23"/>
    <s v="USD"/>
    <n v="1.25"/>
    <s v="ZPF1"/>
    <n v="1"/>
    <n v="1176429"/>
    <x v="1"/>
    <x v="0"/>
  </r>
  <r>
    <x v="0"/>
    <n v="163705"/>
    <s v="3015MAA_H_SG             PGEN         SG"/>
    <n v="237"/>
    <s v="KG"/>
    <n v="359.51"/>
    <s v="USD"/>
    <n v="1.52"/>
    <s v="ZPF1"/>
    <n v="1"/>
    <n v="237"/>
    <x v="1"/>
    <x v="0"/>
  </r>
  <r>
    <x v="0"/>
    <n v="163706"/>
    <s v="4015MAA_H_SG             PGEN         SG"/>
    <n v="722.6"/>
    <s v="KG"/>
    <n v="1089.3699999999999"/>
    <s v="USD"/>
    <n v="1.51"/>
    <s v="ZPF1"/>
    <n v="1"/>
    <n v="722.6"/>
    <x v="1"/>
    <x v="0"/>
  </r>
  <r>
    <x v="0"/>
    <n v="163709"/>
    <s v="154HDBB_H_SG             PGEN         SG"/>
    <n v="131246.39999999999"/>
    <s v="KG"/>
    <n v="169425.79"/>
    <s v="USD"/>
    <n v="1.29"/>
    <s v="ZPF1"/>
    <n v="1"/>
    <n v="131246.39999999999"/>
    <x v="1"/>
    <x v="1"/>
  </r>
  <r>
    <x v="0"/>
    <n v="163769"/>
    <s v="EPONA Z 460              20L    MAR   SG"/>
    <n v="281"/>
    <s v="ST"/>
    <n v="10419.18"/>
    <s v="USD"/>
    <n v="37.08"/>
    <s v="ZPF1"/>
    <n v="17.899999999999999"/>
    <n v="5029.8999999999996"/>
    <x v="0"/>
    <x v="0"/>
  </r>
  <r>
    <x v="0"/>
    <n v="163812"/>
    <s v="VISGA 68                 20L    MAR   SG"/>
    <n v="230"/>
    <s v="ST"/>
    <n v="8799.25"/>
    <s v="USD"/>
    <n v="38.26"/>
    <s v="ZPF1"/>
    <n v="17.22"/>
    <n v="3960.6"/>
    <x v="0"/>
    <x v="0"/>
  </r>
  <r>
    <x v="0"/>
    <n v="163868"/>
    <s v="154HDAA_H_SG             PGEN         SG"/>
    <n v="49044"/>
    <s v="KG"/>
    <n v="63883.78"/>
    <s v="USD"/>
    <n v="1.3"/>
    <s v="ZPF1"/>
    <n v="1"/>
    <n v="49044"/>
    <x v="1"/>
    <x v="1"/>
  </r>
  <r>
    <x v="0"/>
    <n v="166008"/>
    <s v="DA100AA_H_SG             PGEN         SG"/>
    <n v="546.29999999999995"/>
    <s v="KG"/>
    <n v="676.01"/>
    <s v="USD"/>
    <n v="1.24"/>
    <s v="ZPF1"/>
    <n v="1"/>
    <n v="546.29999999999995"/>
    <x v="1"/>
    <x v="1"/>
  </r>
  <r>
    <x v="0"/>
    <n v="167189"/>
    <s v="DA150AA_H_SG             PGEN         SG"/>
    <n v="3.2000000000000001E-2"/>
    <s v="KG"/>
    <n v="0.05"/>
    <s v="USD"/>
    <n v="1.56"/>
    <s v="ZPF1"/>
    <n v="1"/>
    <n v="3.2000000000000001E-2"/>
    <x v="1"/>
    <x v="1"/>
  </r>
  <r>
    <x v="0"/>
    <n v="171573"/>
    <s v="4055MCC_H_SG             PGEN         SG"/>
    <n v="1156.3"/>
    <s v="KG"/>
    <n v="2648.39"/>
    <s v="USD"/>
    <n v="2.29"/>
    <s v="ZPF1"/>
    <n v="1"/>
    <n v="1156.3"/>
    <x v="1"/>
    <x v="0"/>
  </r>
  <r>
    <x v="0"/>
    <n v="171956"/>
    <s v="3030MEE_H_SG             PGEN         SG"/>
    <n v="1603"/>
    <s v="KG"/>
    <n v="2903.43"/>
    <s v="USD"/>
    <n v="1.81"/>
    <s v="ZPF1"/>
    <n v="1"/>
    <n v="1603"/>
    <x v="1"/>
    <x v="0"/>
  </r>
  <r>
    <x v="0"/>
    <n v="171958"/>
    <s v="AURELIA TI 3030          FXTANK MAR   SG"/>
    <n v="1.9"/>
    <s v="KG"/>
    <n v="3.49"/>
    <s v="USD"/>
    <n v="1.84"/>
    <s v="ZPF1"/>
    <n v="1"/>
    <n v="1.9"/>
    <x v="1"/>
    <x v="0"/>
  </r>
  <r>
    <x v="0"/>
    <n v="172823"/>
    <s v="AURELIA TI 4040          FXTANK MAR   SG"/>
    <n v="0.34799999999999998"/>
    <s v="KG"/>
    <n v="0.71"/>
    <s v="USD"/>
    <n v="2.04"/>
    <s v="ZPF1"/>
    <n v="1"/>
    <n v="0.34799999999999998"/>
    <x v="1"/>
    <x v="0"/>
  </r>
  <r>
    <x v="0"/>
    <n v="174396"/>
    <s v="4030MBB_H_SG             PGEN         SG"/>
    <n v="314828"/>
    <s v="KG"/>
    <n v="561805.24"/>
    <s v="USD"/>
    <n v="1.78"/>
    <s v="ZPF1"/>
    <n v="1"/>
    <n v="314828"/>
    <x v="1"/>
    <x v="0"/>
  </r>
  <r>
    <x v="0"/>
    <n v="174397"/>
    <s v="4040MCC_H_SG             PGEN         SG"/>
    <n v="224813"/>
    <s v="KG"/>
    <n v="446803.37"/>
    <s v="USD"/>
    <n v="1.99"/>
    <s v="ZPF1"/>
    <n v="1"/>
    <n v="224813"/>
    <x v="1"/>
    <x v="0"/>
  </r>
  <r>
    <x v="0"/>
    <n v="179001"/>
    <s v="104HDMM_H_SG             PGEN         SG"/>
    <n v="221.2"/>
    <s v="KG"/>
    <n v="461.07"/>
    <s v="USD"/>
    <n v="2.08"/>
    <s v="ZPF1"/>
    <n v="1"/>
    <n v="221.2"/>
    <x v="1"/>
    <x v="1"/>
  </r>
  <r>
    <x v="0"/>
    <n v="179136"/>
    <s v="104HDCC_H_SG             PGEN         SG"/>
    <n v="107"/>
    <s v="KG"/>
    <n v="184"/>
    <s v="USD"/>
    <n v="1.72"/>
    <s v="ZPF1"/>
    <n v="1"/>
    <n v="107"/>
    <x v="1"/>
    <x v="1"/>
  </r>
  <r>
    <x v="0"/>
    <n v="183030"/>
    <s v="CK150KK_H_SG             PGEN         SG"/>
    <n v="5854.78"/>
    <s v="KG"/>
    <n v="9670.09"/>
    <s v="USD"/>
    <n v="1.65"/>
    <s v="ZPF1"/>
    <n v="1"/>
    <n v="5854.78"/>
    <x v="1"/>
    <x v="1"/>
  </r>
  <r>
    <x v="0"/>
    <n v="183081"/>
    <s v="530HDEE_H_SG             PGEN         SG"/>
    <n v="258.2"/>
    <s v="KG"/>
    <n v="609.41"/>
    <s v="USD"/>
    <n v="2.36"/>
    <s v="ZPF1"/>
    <n v="1"/>
    <n v="258.2"/>
    <x v="1"/>
    <x v="1"/>
  </r>
  <r>
    <x v="0"/>
    <n v="187010"/>
    <s v="103PCOO_H_SG             PGEN         SG"/>
    <n v="132.4"/>
    <s v="KG"/>
    <n v="166.79"/>
    <s v="USD"/>
    <n v="1.26"/>
    <s v="ZPF1"/>
    <n v="1"/>
    <n v="132.4"/>
    <x v="1"/>
    <x v="1"/>
  </r>
  <r>
    <x v="0"/>
    <n v="187208"/>
    <s v="205PCUU_H_SG             PGEN         SG"/>
    <n v="158.4"/>
    <s v="KG"/>
    <n v="407.29"/>
    <s v="USD"/>
    <n v="2.57"/>
    <s v="ZPF1"/>
    <n v="1"/>
    <n v="158.4"/>
    <x v="1"/>
    <x v="1"/>
  </r>
  <r>
    <x v="0"/>
    <n v="187251"/>
    <s v="205HDJJ_H_SG             PGEN         SG"/>
    <n v="33359"/>
    <s v="KG"/>
    <n v="44381.4"/>
    <s v="USD"/>
    <n v="1.33"/>
    <s v="ZPF1"/>
    <n v="1"/>
    <n v="33359"/>
    <x v="1"/>
    <x v="1"/>
  </r>
  <r>
    <x v="0"/>
    <n v="187317"/>
    <s v="155PCOO_H_SG             PGEN         SG"/>
    <n v="254.1"/>
    <s v="KG"/>
    <n v="491.35"/>
    <s v="USD"/>
    <n v="1.93"/>
    <s v="ZPF1"/>
    <n v="1"/>
    <n v="254.1"/>
    <x v="1"/>
    <x v="1"/>
  </r>
  <r>
    <x v="0"/>
    <n v="187463"/>
    <s v="104PCJJ_H_SG             PGEN         SG"/>
    <n v="66061.240000000005"/>
    <s v="KG"/>
    <n v="88839.33"/>
    <s v="USD"/>
    <n v="1.34"/>
    <s v="ZPF1"/>
    <n v="1"/>
    <n v="66061.240000000005"/>
    <x v="1"/>
    <x v="1"/>
  </r>
  <r>
    <x v="0"/>
    <n v="187850"/>
    <s v="540PCXX_H_SG             PGEN         SG"/>
    <n v="460.2"/>
    <s v="KG"/>
    <n v="723.14"/>
    <s v="USD"/>
    <n v="1.57"/>
    <s v="ZPF1"/>
    <n v="1"/>
    <n v="460.2"/>
    <x v="1"/>
    <x v="1"/>
  </r>
  <r>
    <x v="0"/>
    <n v="187999"/>
    <s v="ATF0AD_H_SG              PGEN         SG"/>
    <n v="276.2"/>
    <s v="KG"/>
    <n v="910.8"/>
    <s v="USD"/>
    <n v="3.3"/>
    <s v="ZPF1"/>
    <n v="1"/>
    <n v="276.2"/>
    <x v="1"/>
    <x v="1"/>
  </r>
  <r>
    <x v="0"/>
    <n v="189019"/>
    <s v="205MO_H_SG02             PGEN         SG"/>
    <n v="38043.61"/>
    <s v="KG"/>
    <n v="45575.17"/>
    <s v="USD"/>
    <n v="1.2"/>
    <s v="ZPF1"/>
    <n v="1"/>
    <n v="38043.61"/>
    <x v="1"/>
    <x v="1"/>
  </r>
  <r>
    <x v="0"/>
    <n v="189193"/>
    <s v="EQUIVIS ZS 68            FXTANK TOT   SG"/>
    <n v="99540"/>
    <s v="KG"/>
    <n v="127796.7"/>
    <s v="USD"/>
    <n v="1.28"/>
    <s v="ZPF1"/>
    <n v="1"/>
    <n v="99540"/>
    <x v="1"/>
    <x v="1"/>
  </r>
  <r>
    <x v="0"/>
    <n v="190563"/>
    <s v="SOL_M_N31_H_SG           PGEN         SG"/>
    <n v="409.6"/>
    <s v="KG"/>
    <n v="797.39"/>
    <s v="USD"/>
    <n v="1.95"/>
    <s v="ZPF1"/>
    <n v="1"/>
    <n v="409.6"/>
    <x v="1"/>
    <x v="1"/>
  </r>
  <r>
    <x v="0"/>
    <n v="190565"/>
    <s v="PA320AA_H_SG             PGEN         SG"/>
    <n v="16283.13"/>
    <s v="KG"/>
    <n v="23592.53"/>
    <s v="USD"/>
    <n v="1.45"/>
    <s v="ZPF1"/>
    <n v="1"/>
    <n v="16283.13"/>
    <x v="1"/>
    <x v="1"/>
  </r>
  <r>
    <x v="0"/>
    <n v="194313"/>
    <s v="AZOLLA ZS 68             208L   TOT   SG"/>
    <n v="5"/>
    <s v="ST"/>
    <n v="1099.02"/>
    <s v="USD"/>
    <n v="219.8"/>
    <s v="ZPF1"/>
    <n v="182"/>
    <n v="910"/>
    <x v="0"/>
    <x v="1"/>
  </r>
  <r>
    <x v="0"/>
    <n v="194317"/>
    <s v="AZOLLA ZS 46             208L   TOT   SG"/>
    <n v="1"/>
    <s v="ST"/>
    <n v="214.84"/>
    <s v="USD"/>
    <n v="214.84"/>
    <s v="ZPF1"/>
    <n v="179.92"/>
    <n v="179.92"/>
    <x v="0"/>
    <x v="1"/>
  </r>
  <r>
    <x v="0"/>
    <n v="194460"/>
    <s v="AZOLLA AF 46             208L   TOT   SG"/>
    <n v="1"/>
    <s v="ST"/>
    <n v="256.5"/>
    <s v="USD"/>
    <n v="256.5"/>
    <s v="ZPF1"/>
    <n v="181.38"/>
    <n v="181.38"/>
    <x v="0"/>
    <x v="1"/>
  </r>
  <r>
    <x v="0"/>
    <n v="194470"/>
    <s v="CARTER EP 320            208L   TOT   SG"/>
    <n v="1"/>
    <s v="ST"/>
    <n v="286.83999999999997"/>
    <s v="USD"/>
    <n v="286.83999999999997"/>
    <s v="ZPF1"/>
    <n v="186.99"/>
    <n v="186.99"/>
    <x v="0"/>
    <x v="1"/>
  </r>
  <r>
    <x v="0"/>
    <n v="194481"/>
    <s v="EQUIVIS ZS 32            208L   TOT   SG"/>
    <n v="1"/>
    <s v="ST"/>
    <n v="259.95"/>
    <s v="USD"/>
    <n v="259.95"/>
    <s v="ZPF1"/>
    <n v="178.26"/>
    <n v="178.26"/>
    <x v="0"/>
    <x v="1"/>
  </r>
  <r>
    <x v="0"/>
    <n v="194498"/>
    <s v="PRESLIA 68               208L   TOT   SG"/>
    <n v="4"/>
    <s v="ST"/>
    <n v="1044.6300000000001"/>
    <s v="USD"/>
    <n v="261.16000000000003"/>
    <s v="ZPF1"/>
    <n v="181.38"/>
    <n v="725.52"/>
    <x v="0"/>
    <x v="1"/>
  </r>
  <r>
    <x v="0"/>
    <n v="194581"/>
    <s v="RUBIA TIR 7400 15W40     208L   TOT   SG"/>
    <n v="38"/>
    <s v="ST"/>
    <n v="9962.4500000000007"/>
    <s v="USD"/>
    <n v="262.17"/>
    <s v="ZPF1"/>
    <n v="182"/>
    <n v="6916"/>
    <x v="0"/>
    <x v="1"/>
  </r>
  <r>
    <x v="0"/>
    <n v="194604"/>
    <s v="CIRKAN RO 150            208L   TOT   SG"/>
    <n v="1"/>
    <s v="ST"/>
    <n v="280.29000000000002"/>
    <s v="USD"/>
    <n v="280.29000000000002"/>
    <s v="ZPF1"/>
    <n v="183.87"/>
    <n v="183.87"/>
    <x v="0"/>
    <x v="1"/>
  </r>
  <r>
    <x v="0"/>
    <n v="194650"/>
    <s v="QUARTZ 5000 SN 20W50     208L   TOT   SG"/>
    <n v="5"/>
    <s v="ST"/>
    <n v="1525.06"/>
    <s v="USD"/>
    <n v="305.01"/>
    <s v="ZPF1"/>
    <n v="183.46"/>
    <n v="917.30000000000007"/>
    <x v="0"/>
    <x v="1"/>
  </r>
  <r>
    <x v="0"/>
    <n v="199567"/>
    <s v="205MOFF_H_SG             PGEN         SG"/>
    <n v="5906.9"/>
    <s v="KG"/>
    <n v="8053.37"/>
    <s v="USD"/>
    <n v="1.36"/>
    <s v="ZPF1"/>
    <n v="1"/>
    <n v="5906.9"/>
    <x v="1"/>
    <x v="1"/>
  </r>
  <r>
    <x v="0"/>
    <n v="200120"/>
    <s v="MHE0BK_H_SG              PGEN         SG"/>
    <n v="5436.3"/>
    <s v="KG"/>
    <n v="7533.48"/>
    <s v="USD"/>
    <n v="1.39"/>
    <s v="ZPF1"/>
    <n v="1"/>
    <n v="5436.3"/>
    <x v="1"/>
    <x v="1"/>
  </r>
  <r>
    <x v="0"/>
    <n v="200658"/>
    <s v="5025SAA_H_SG             PGEN         SG"/>
    <n v="583"/>
    <s v="KG"/>
    <n v="1181.5999999999999"/>
    <s v="USD"/>
    <n v="2.0299999999999998"/>
    <s v="ZPF1"/>
    <n v="1"/>
    <n v="583"/>
    <x v="1"/>
    <x v="0"/>
  </r>
  <r>
    <x v="0"/>
    <n v="202268"/>
    <s v="UT600BB_H_SG             PGEN         SG"/>
    <n v="1356.5"/>
    <s v="KG"/>
    <n v="3279.46"/>
    <s v="USD"/>
    <n v="2.42"/>
    <s v="ZPF1"/>
    <n v="1"/>
    <n v="1356.5"/>
    <x v="1"/>
    <x v="1"/>
  </r>
  <r>
    <x v="0"/>
    <n v="202297"/>
    <s v="RUBIA FLEET HD200 SAE 40 208L   TOT   SG"/>
    <n v="4"/>
    <s v="ST"/>
    <n v="1103.99"/>
    <s v="USD"/>
    <n v="276"/>
    <s v="ZPF1"/>
    <n v="184.14"/>
    <n v="736.56"/>
    <x v="0"/>
    <x v="1"/>
  </r>
  <r>
    <x v="0"/>
    <n v="202702"/>
    <s v="CONT 2D_H_SG             PGEN         SG"/>
    <n v="4485.5839999999998"/>
    <s v="KG"/>
    <n v="6658.33"/>
    <s v="USD"/>
    <n v="1.48"/>
    <s v="ZPF1"/>
    <n v="1"/>
    <n v="4485.5839999999998"/>
    <x v="1"/>
    <x v="1"/>
  </r>
  <r>
    <x v="0"/>
    <n v="202703"/>
    <s v="CONT 4H_H_SG             PGEN         SG"/>
    <n v="4146.9960000000001"/>
    <s v="KG"/>
    <n v="9015.0499999999993"/>
    <s v="USD"/>
    <n v="2.17"/>
    <s v="ZPF1"/>
    <n v="1"/>
    <n v="4146.9960000000001"/>
    <x v="1"/>
    <x v="1"/>
  </r>
  <r>
    <x v="0"/>
    <n v="202704"/>
    <s v="CONT DTR_H_SG            PGEN         SG"/>
    <n v="3625"/>
    <s v="KG"/>
    <n v="4970.68"/>
    <s v="USD"/>
    <n v="1.37"/>
    <s v="ZPF1"/>
    <n v="1"/>
    <n v="3625"/>
    <x v="1"/>
    <x v="1"/>
  </r>
  <r>
    <x v="0"/>
    <n v="202705"/>
    <s v="CONT DTB_H_SG            PGEN         SG"/>
    <n v="2097.6"/>
    <s v="KG"/>
    <n v="5214.37"/>
    <s v="USD"/>
    <n v="2.4900000000000002"/>
    <s v="ZPF1"/>
    <n v="1"/>
    <n v="2097.6"/>
    <x v="1"/>
    <x v="1"/>
  </r>
  <r>
    <x v="0"/>
    <n v="202706"/>
    <s v="CONT 4I_H_SG             PGEN         SG"/>
    <n v="67447.085000000006"/>
    <s v="KG"/>
    <n v="113474.71"/>
    <s v="USD"/>
    <n v="1.68"/>
    <s v="ZPF1"/>
    <n v="1"/>
    <n v="67447.085000000006"/>
    <x v="1"/>
    <x v="1"/>
  </r>
  <r>
    <x v="0"/>
    <n v="202707"/>
    <s v="CONT MA_H_SG             PGEN         SG"/>
    <n v="1985.3"/>
    <s v="KG"/>
    <n v="3402.01"/>
    <s v="USD"/>
    <n v="1.71"/>
    <s v="ZPF1"/>
    <n v="1"/>
    <n v="1985.3"/>
    <x v="1"/>
    <x v="1"/>
  </r>
  <r>
    <x v="0"/>
    <n v="202708"/>
    <s v="CONT AD_H_SG             PGEN         SG"/>
    <n v="3138.1"/>
    <s v="KG"/>
    <n v="4989.8100000000004"/>
    <s v="USD"/>
    <n v="1.59"/>
    <s v="ZPF1"/>
    <n v="1"/>
    <n v="3138.1"/>
    <x v="1"/>
    <x v="1"/>
  </r>
  <r>
    <x v="0"/>
    <n v="202709"/>
    <s v="CONT RES_H_SG            PGEN         SG"/>
    <n v="18658.8"/>
    <s v="KG"/>
    <n v="30249.62"/>
    <s v="USD"/>
    <n v="1.62"/>
    <s v="ZPF1"/>
    <n v="1"/>
    <n v="18658.8"/>
    <x v="1"/>
    <x v="1"/>
  </r>
  <r>
    <x v="0"/>
    <n v="202710"/>
    <s v="CONT REA_H_SG            PGEN         SG"/>
    <n v="15559.616"/>
    <s v="KG"/>
    <n v="43062.94"/>
    <s v="USD"/>
    <n v="2.77"/>
    <s v="ZPF1"/>
    <n v="1"/>
    <n v="15559.616"/>
    <x v="1"/>
    <x v="1"/>
  </r>
  <r>
    <x v="0"/>
    <n v="202720"/>
    <s v="CONT RA_H_SG             PGEN         SG"/>
    <n v="7014.14"/>
    <s v="KG"/>
    <n v="13032.61"/>
    <s v="USD"/>
    <n v="1.86"/>
    <s v="ZPF1"/>
    <n v="1"/>
    <n v="7014.14"/>
    <x v="1"/>
    <x v="1"/>
  </r>
  <r>
    <x v="0"/>
    <n v="202722"/>
    <s v="CONT 2DRF_H_SG           PGEN         SG"/>
    <n v="2310.04"/>
    <s v="KG"/>
    <n v="2848.68"/>
    <s v="USD"/>
    <n v="1.23"/>
    <s v="ZPF1"/>
    <n v="1"/>
    <n v="2310.04"/>
    <x v="1"/>
    <x v="1"/>
  </r>
  <r>
    <x v="0"/>
    <n v="203913"/>
    <s v="ATLANTA MARINE D 3005    1000L  MAR   SG"/>
    <n v="50"/>
    <s v="ST"/>
    <n v="55980.62"/>
    <s v="USD"/>
    <n v="1119.6099999999999"/>
    <s v="ZPF1"/>
    <n v="885"/>
    <n v="44250"/>
    <x v="0"/>
    <x v="0"/>
  </r>
  <r>
    <x v="0"/>
    <n v="204008"/>
    <s v="AN220_H_SG01             PGEN         SG"/>
    <n v="71.400000000000006"/>
    <s v="KG"/>
    <n v="126.56"/>
    <s v="USD"/>
    <n v="1.77"/>
    <s v="ZPF1"/>
    <n v="1"/>
    <n v="71.400000000000006"/>
    <x v="1"/>
    <x v="1"/>
  </r>
  <r>
    <x v="0"/>
    <n v="205506"/>
    <s v="ST154MM_H_SG             PGEN         SG"/>
    <n v="345662.61"/>
    <s v="KG"/>
    <n v="471211.42"/>
    <s v="USD"/>
    <n v="1.36"/>
    <s v="ZPF1"/>
    <n v="1"/>
    <n v="345662.61"/>
    <x v="1"/>
    <x v="1"/>
  </r>
  <r>
    <x v="0"/>
    <n v="205531"/>
    <s v="DYNATRANS GEA 680        1000L  TOT   SG"/>
    <n v="6"/>
    <s v="ST"/>
    <n v="29951.94"/>
    <s v="USD"/>
    <n v="4991.99"/>
    <s v="ZPF1"/>
    <n v="855.5"/>
    <n v="5133"/>
    <x v="0"/>
    <x v="1"/>
  </r>
  <r>
    <x v="0"/>
    <n v="207305"/>
    <s v="103HDOO_H_SG             PGEN         SG"/>
    <n v="179"/>
    <s v="KG"/>
    <n v="317.74"/>
    <s v="USD"/>
    <n v="1.78"/>
    <s v="ZPF1"/>
    <n v="1"/>
    <n v="179"/>
    <x v="1"/>
    <x v="1"/>
  </r>
  <r>
    <x v="0"/>
    <n v="207371"/>
    <s v="154HDAT_H_SG             PGEN         SG"/>
    <n v="0.8"/>
    <s v="KG"/>
    <n v="1.39"/>
    <s v="USD"/>
    <n v="1.74"/>
    <s v="ZPF1"/>
    <n v="1"/>
    <n v="0.8"/>
    <x v="1"/>
    <x v="1"/>
  </r>
  <r>
    <x v="0"/>
    <n v="208943"/>
    <s v="CONT HCT_H_SG            PGEN         SG"/>
    <n v="42111.48"/>
    <s v="KG"/>
    <n v="51252.46"/>
    <s v="USD"/>
    <n v="1.22"/>
    <s v="ZPF1"/>
    <n v="1"/>
    <n v="42111.48"/>
    <x v="1"/>
    <x v="1"/>
  </r>
  <r>
    <x v="0"/>
    <n v="208944"/>
    <s v="CONT RIN_H_SG            PGEN         SG"/>
    <n v="7704.96"/>
    <s v="KG"/>
    <n v="10013.9"/>
    <s v="USD"/>
    <n v="1.3"/>
    <s v="ZPF1"/>
    <n v="1"/>
    <n v="7704.96"/>
    <x v="1"/>
    <x v="1"/>
  </r>
  <r>
    <x v="0"/>
    <n v="208945"/>
    <s v="CONT DEM_H_SG            PGEN         SG"/>
    <n v="3601.7"/>
    <s v="KG"/>
    <n v="4320.55"/>
    <s v="USD"/>
    <n v="1.2"/>
    <s v="ZPF1"/>
    <n v="1"/>
    <n v="3601.7"/>
    <x v="1"/>
    <x v="1"/>
  </r>
  <r>
    <x v="0"/>
    <n v="209746"/>
    <s v="UT100EE_H_SG             PGEN         SG"/>
    <n v="157203.34"/>
    <s v="KG"/>
    <n v="205145.49"/>
    <s v="USD"/>
    <n v="1.3"/>
    <s v="ZPF1"/>
    <n v="1"/>
    <n v="157203.34"/>
    <x v="1"/>
    <x v="1"/>
  </r>
  <r>
    <x v="0"/>
    <n v="209751"/>
    <s v="UT300CC_H_SG             PGEN         SG"/>
    <n v="270387.59999999998"/>
    <s v="KG"/>
    <n v="369575.65"/>
    <s v="USD"/>
    <n v="1.37"/>
    <s v="ZPF1"/>
    <n v="1"/>
    <n v="270387.59999999998"/>
    <x v="1"/>
    <x v="1"/>
  </r>
  <r>
    <x v="0"/>
    <n v="209756"/>
    <s v="UT500CC_H_SG             PGEN         SG"/>
    <n v="98956.94"/>
    <s v="KG"/>
    <n v="143745.1"/>
    <s v="USD"/>
    <n v="1.45"/>
    <s v="ZPF1"/>
    <n v="1"/>
    <n v="98956.94"/>
    <x v="1"/>
    <x v="1"/>
  </r>
  <r>
    <x v="0"/>
    <n v="209761"/>
    <s v="UT600CC_H_SG             PGEN         SG"/>
    <n v="801"/>
    <s v="KG"/>
    <n v="1234.1600000000001"/>
    <s v="USD"/>
    <n v="1.54"/>
    <s v="ZPF1"/>
    <n v="1"/>
    <n v="801"/>
    <x v="1"/>
    <x v="1"/>
  </r>
  <r>
    <x v="0"/>
    <n v="210994"/>
    <s v="104MOQQ_H_SG             PGEN         SG"/>
    <n v="54.9"/>
    <s v="KG"/>
    <n v="91.58"/>
    <s v="USD"/>
    <n v="1.67"/>
    <s v="ZPF1"/>
    <n v="1"/>
    <n v="54.9"/>
    <x v="1"/>
    <x v="1"/>
  </r>
  <r>
    <x v="0"/>
    <n v="211391"/>
    <s v="530PCBU_H_SG             PGEN         SG"/>
    <n v="2011.3"/>
    <s v="KG"/>
    <n v="5354.64"/>
    <s v="USD"/>
    <n v="2.66"/>
    <s v="ZPF1"/>
    <n v="1"/>
    <n v="2011.3"/>
    <x v="1"/>
    <x v="1"/>
  </r>
  <r>
    <x v="0"/>
    <n v="214743"/>
    <s v="QUARTZ INEO MC3 5W30     208L   TOT  1SG"/>
    <n v="2"/>
    <s v="ST"/>
    <n v="925.47"/>
    <s v="USD"/>
    <n v="462.74"/>
    <s v="ZPF1"/>
    <n v="177.22"/>
    <n v="354.44"/>
    <x v="0"/>
    <x v="1"/>
  </r>
  <r>
    <x v="0"/>
    <n v="216883"/>
    <s v="RUBIA TIR 7400 15W40     3B5L   TOT  1SG"/>
    <n v="1637"/>
    <s v="ST"/>
    <n v="35573.769999999997"/>
    <s v="USD"/>
    <n v="21.73"/>
    <s v="ZPF1"/>
    <n v="13.002000000000001"/>
    <n v="21284.274000000001"/>
    <x v="0"/>
    <x v="1"/>
  </r>
  <r>
    <x v="0"/>
    <n v="216903"/>
    <s v="PERF. PRO 700 15W40      12B1L  ELF   SG"/>
    <n v="3"/>
    <s v="ST"/>
    <n v="63.9"/>
    <s v="USD"/>
    <n v="21.3"/>
    <s v="ZPF1"/>
    <n v="10.603"/>
    <n v="31.808999999999997"/>
    <x v="0"/>
    <x v="1"/>
  </r>
  <r>
    <x v="0"/>
    <n v="216904"/>
    <s v="PERF. PRO 700 15W40      3B5L   ELF  1SG"/>
    <n v="727"/>
    <s v="ST"/>
    <n v="16061.32"/>
    <s v="USD"/>
    <n v="22.09"/>
    <s v="ZPF1"/>
    <n v="13.254"/>
    <n v="9635.6579999999994"/>
    <x v="0"/>
    <x v="1"/>
  </r>
  <r>
    <x v="0"/>
    <n v="216911"/>
    <s v="HI-PERF 4T 900 10W50     12B1L  TOT   SG"/>
    <n v="8"/>
    <s v="ST"/>
    <n v="194.8"/>
    <s v="USD"/>
    <n v="24.35"/>
    <s v="ZPF1"/>
    <n v="10.14"/>
    <n v="81.12"/>
    <x v="0"/>
    <x v="1"/>
  </r>
  <r>
    <x v="0"/>
    <n v="216914"/>
    <s v="QUARTZ INEO MC3 5W30     12B1L  TOT   SG"/>
    <n v="1"/>
    <s v="ST"/>
    <n v="32.020000000000003"/>
    <s v="USD"/>
    <n v="32.020000000000003"/>
    <s v="ZPF1"/>
    <n v="10.247"/>
    <n v="10.247"/>
    <x v="0"/>
    <x v="1"/>
  </r>
  <r>
    <x v="0"/>
    <n v="216936"/>
    <s v="RUBIA TIR 7400 15W40     12B1L  TOT   SG"/>
    <n v="8"/>
    <s v="ST"/>
    <n v="162.37"/>
    <s v="USD"/>
    <n v="20.3"/>
    <s v="ZPF1"/>
    <n v="10.427"/>
    <n v="83.415999999999997"/>
    <x v="0"/>
    <x v="1"/>
  </r>
  <r>
    <x v="0"/>
    <n v="216961"/>
    <s v="QUARTZ 7000 SN 10W40     3B4L   TOT   SG"/>
    <n v="4"/>
    <s v="ST"/>
    <n v="70.2"/>
    <s v="USD"/>
    <n v="17.55"/>
    <s v="ZPF1"/>
    <n v="10.388"/>
    <n v="41.552"/>
    <x v="0"/>
    <x v="1"/>
  </r>
  <r>
    <x v="0"/>
    <n v="216962"/>
    <s v="QUARTZ 7000 SN 10W40     12B1L  TOT   SG"/>
    <n v="6"/>
    <s v="ST"/>
    <n v="123.16"/>
    <s v="USD"/>
    <n v="20.53"/>
    <s v="ZPF1"/>
    <n v="10.387"/>
    <n v="62.322000000000003"/>
    <x v="0"/>
    <x v="1"/>
  </r>
  <r>
    <x v="0"/>
    <n v="216973"/>
    <s v="QUARTZ 9000 SN 5W50      3B4L   TOT   SG"/>
    <n v="23"/>
    <s v="ST"/>
    <n v="646.91999999999996"/>
    <s v="USD"/>
    <n v="28.13"/>
    <s v="ZPF1"/>
    <n v="10.252000000000001"/>
    <n v="235.79600000000002"/>
    <x v="0"/>
    <x v="1"/>
  </r>
  <r>
    <x v="0"/>
    <n v="216987"/>
    <s v="FLUIDMATIC DIII MV       12B1L  TOT   SG"/>
    <n v="10"/>
    <s v="ST"/>
    <n v="222.29"/>
    <s v="USD"/>
    <n v="22.23"/>
    <s v="ZPF1"/>
    <n v="10.212999999999999"/>
    <n v="102.13"/>
    <x v="0"/>
    <x v="1"/>
  </r>
  <r>
    <x v="0"/>
    <n v="217065"/>
    <s v="QUARTZ 9000 ENERGY 0W40  3B4L   TOT   SG"/>
    <n v="1"/>
    <s v="ST"/>
    <n v="34.549999999999997"/>
    <s v="USD"/>
    <n v="34.549999999999997"/>
    <s v="ZPF1"/>
    <n v="10.125"/>
    <n v="10.125"/>
    <x v="0"/>
    <x v="1"/>
  </r>
  <r>
    <x v="0"/>
    <n v="217100"/>
    <s v="EVOL. 500 FT 10W40       3B4L   ELF   SG"/>
    <n v="1"/>
    <s v="ST"/>
    <n v="19.7"/>
    <s v="USD"/>
    <n v="19.7"/>
    <s v="ZPF1"/>
    <n v="10.425000000000001"/>
    <n v="10.425000000000001"/>
    <x v="0"/>
    <x v="1"/>
  </r>
  <r>
    <x v="0"/>
    <n v="217120"/>
    <s v="QUARTZ D.9000 CI-4 5W30  12B1L  TOT   SG"/>
    <n v="4"/>
    <s v="ST"/>
    <n v="130.30000000000001"/>
    <s v="USD"/>
    <n v="32.58"/>
    <s v="ZPF1"/>
    <n v="10.266999999999999"/>
    <n v="41.067999999999998"/>
    <x v="0"/>
    <x v="1"/>
  </r>
  <r>
    <x v="0"/>
    <n v="217147"/>
    <s v="MOTOR OIL SS 10W40 A3/B4 3B4L   NIS M SG"/>
    <n v="810"/>
    <s v="ST"/>
    <n v="15690.3"/>
    <s v="USD"/>
    <n v="19.37"/>
    <s v="ZPF1"/>
    <n v="10.388"/>
    <n v="8414.2800000000007"/>
    <x v="0"/>
    <x v="1"/>
  </r>
  <r>
    <x v="0"/>
    <n v="217400"/>
    <s v="530PCCL_H_SG             PGEN         SG"/>
    <n v="1029.2"/>
    <s v="KG"/>
    <n v="1581.76"/>
    <s v="USD"/>
    <n v="1.54"/>
    <s v="ZPF1"/>
    <n v="1"/>
    <n v="1029.2"/>
    <x v="1"/>
    <x v="1"/>
  </r>
  <r>
    <x v="0"/>
    <n v="217548"/>
    <s v="5040SDD_H_SG             PGEN         SG"/>
    <n v="1368074"/>
    <s v="KG"/>
    <n v="2350833.9"/>
    <s v="USD"/>
    <n v="1.72"/>
    <s v="ZPF1"/>
    <n v="1"/>
    <n v="1368074"/>
    <x v="1"/>
    <x v="0"/>
  </r>
  <r>
    <x v="0"/>
    <n v="217561"/>
    <s v="TALUSIA LS 40            1000L  MAR  1SG"/>
    <n v="2"/>
    <s v="ST"/>
    <n v="3090.56"/>
    <s v="USD"/>
    <n v="1545.28"/>
    <s v="ZPF1"/>
    <n v="916"/>
    <n v="1832"/>
    <x v="0"/>
    <x v="0"/>
  </r>
  <r>
    <x v="0"/>
    <n v="217562"/>
    <s v="TALUSIA LS 40            FXTANK MAR  1SG"/>
    <n v="2.286"/>
    <s v="KG"/>
    <n v="4.0199999999999996"/>
    <s v="USD"/>
    <n v="1.76"/>
    <s v="ZPF1"/>
    <n v="1"/>
    <n v="2.286"/>
    <x v="1"/>
    <x v="0"/>
  </r>
  <r>
    <x v="0"/>
    <n v="218794"/>
    <s v="AURELIA TI 4020          FXTANK MAR  1SG"/>
    <n v="1.3340000000000001"/>
    <s v="KG"/>
    <n v="2.15"/>
    <s v="USD"/>
    <n v="1.61"/>
    <s v="ZPF1"/>
    <n v="1"/>
    <n v="1.3340000000000001"/>
    <x v="1"/>
    <x v="0"/>
  </r>
  <r>
    <x v="0"/>
    <n v="218811"/>
    <s v="3020MEE_H_SG             PGEN         SG"/>
    <n v="317"/>
    <s v="KG"/>
    <n v="511.48"/>
    <s v="USD"/>
    <n v="1.61"/>
    <s v="ZPF1"/>
    <n v="1"/>
    <n v="317"/>
    <x v="1"/>
    <x v="0"/>
  </r>
  <r>
    <x v="0"/>
    <n v="218812"/>
    <s v="4020MEE_H_SG             PGEN         SG"/>
    <n v="203093.5"/>
    <s v="KG"/>
    <n v="318682.62"/>
    <s v="USD"/>
    <n v="1.57"/>
    <s v="ZPF1"/>
    <n v="1"/>
    <n v="203093.5"/>
    <x v="1"/>
    <x v="0"/>
  </r>
  <r>
    <x v="0"/>
    <n v="218986"/>
    <s v="104MOTT_H_SG             PGEN         SG"/>
    <n v="36051.9"/>
    <s v="KG"/>
    <n v="51158.53"/>
    <s v="USD"/>
    <n v="1.42"/>
    <s v="ZPF1"/>
    <n v="1"/>
    <n v="36051.9"/>
    <x v="1"/>
    <x v="1"/>
  </r>
  <r>
    <x v="0"/>
    <n v="220184"/>
    <s v="HM100DD_H_SG             PGEN         SG"/>
    <n v="2756.7"/>
    <s v="KG"/>
    <n v="3906.14"/>
    <s v="USD"/>
    <n v="1.42"/>
    <s v="ZPF1"/>
    <n v="1"/>
    <n v="2756.7"/>
    <x v="1"/>
    <x v="1"/>
  </r>
  <r>
    <x v="0"/>
    <n v="220595"/>
    <s v="ST154NN_H_SG_A           PGEN         SG"/>
    <n v="155095.79999999999"/>
    <s v="KG"/>
    <n v="224168.15"/>
    <s v="USD"/>
    <n v="1.45"/>
    <s v="ZPF1"/>
    <n v="1"/>
    <n v="155095.79999999999"/>
    <x v="1"/>
    <x v="1"/>
  </r>
  <r>
    <x v="0"/>
    <n v="220596"/>
    <s v="RUBIA WORKS 4000 15W40   1000L  TOT  3SG"/>
    <n v="23"/>
    <s v="ST"/>
    <n v="32908.57"/>
    <s v="USD"/>
    <n v="1430.81"/>
    <s v="ZPF1"/>
    <n v="875.7"/>
    <n v="20141.100000000002"/>
    <x v="0"/>
    <x v="1"/>
  </r>
  <r>
    <x v="0"/>
    <n v="220598"/>
    <s v="RUBIA WORKS 4000 15W40   20LJ   TOT  3SG"/>
    <n v="1200"/>
    <s v="ST"/>
    <n v="37331.31"/>
    <s v="USD"/>
    <n v="31.11"/>
    <s v="ZPF1"/>
    <n v="17.510000000000002"/>
    <n v="21012.000000000004"/>
    <x v="0"/>
    <x v="1"/>
  </r>
  <r>
    <x v="0"/>
    <n v="220850"/>
    <s v="5057SCC_H_SG             PGEN         SG"/>
    <n v="1109755.5"/>
    <s v="KG"/>
    <n v="2056886.96"/>
    <s v="USD"/>
    <n v="1.85"/>
    <s v="ZPF1"/>
    <n v="1"/>
    <n v="1109755.5"/>
    <x v="1"/>
    <x v="0"/>
  </r>
  <r>
    <x v="0"/>
    <n v="220948"/>
    <s v="TALUSIA UNIVERSAL        FXTANK MAR  1SG"/>
    <n v="8.7509999999999994"/>
    <s v="KG"/>
    <n v="16.600000000000001"/>
    <s v="USD"/>
    <n v="1.9"/>
    <s v="ZPF1"/>
    <n v="1"/>
    <n v="8.7509999999999994"/>
    <x v="1"/>
    <x v="0"/>
  </r>
  <r>
    <x v="0"/>
    <n v="220990"/>
    <s v="5070SDD_H_SG             PGEN         SG"/>
    <n v="869628"/>
    <s v="KG"/>
    <n v="1578270.77"/>
    <s v="USD"/>
    <n v="1.81"/>
    <s v="ZPF1"/>
    <n v="1"/>
    <n v="869628"/>
    <x v="1"/>
    <x v="0"/>
  </r>
  <r>
    <x v="0"/>
    <n v="220991"/>
    <s v="TALUSIA HR 70            1000L  MAR  1SG"/>
    <n v="40"/>
    <s v="ST"/>
    <n v="67609.64"/>
    <s v="USD"/>
    <n v="1690.24"/>
    <s v="ZPF1"/>
    <n v="930"/>
    <n v="37200"/>
    <x v="0"/>
    <x v="0"/>
  </r>
  <r>
    <x v="0"/>
    <n v="220994"/>
    <s v="TALUSIA HR 70            FXTANK MAR  1SG"/>
    <n v="1.0369999999999999"/>
    <s v="KG"/>
    <n v="1.92"/>
    <s v="USD"/>
    <n v="1.85"/>
    <s v="ZPF1"/>
    <n v="1"/>
    <n v="1.0369999999999999"/>
    <x v="1"/>
    <x v="0"/>
  </r>
  <r>
    <x v="0"/>
    <n v="220995"/>
    <s v="5140SCC_H_SG             PGEN         SG"/>
    <n v="697"/>
    <s v="KG"/>
    <n v="1776.95"/>
    <s v="USD"/>
    <n v="2.5499999999999998"/>
    <s v="ZPF1"/>
    <n v="1"/>
    <n v="697"/>
    <x v="1"/>
    <x v="0"/>
  </r>
  <r>
    <x v="0"/>
    <n v="220999"/>
    <s v="5099SFF_H_SG             PGEN         SG"/>
    <n v="939136.5"/>
    <s v="KG"/>
    <n v="1947059.62"/>
    <s v="USD"/>
    <n v="2.0699999999999998"/>
    <s v="ZPF1"/>
    <n v="1"/>
    <n v="939136.5"/>
    <x v="1"/>
    <x v="0"/>
  </r>
  <r>
    <x v="0"/>
    <n v="221003"/>
    <s v="TALUSIA UNIVERSAL 100    FXTANK MAR  1SG"/>
    <n v="5.1630000000000003"/>
    <s v="KG"/>
    <n v="10.95"/>
    <s v="USD"/>
    <n v="2.12"/>
    <s v="ZPF1"/>
    <n v="1"/>
    <n v="5.1630000000000003"/>
    <x v="1"/>
    <x v="0"/>
  </r>
  <r>
    <x v="0"/>
    <n v="222721"/>
    <s v="020PCAE_H_SG             PGEN         SG"/>
    <n v="18647.599999999999"/>
    <s v="KG"/>
    <n v="29332.35"/>
    <s v="USD"/>
    <n v="1.57"/>
    <s v="ZPF1"/>
    <n v="1"/>
    <n v="18647.599999999999"/>
    <x v="1"/>
    <x v="1"/>
  </r>
  <r>
    <x v="0"/>
    <n v="222725"/>
    <s v="530PCCO_H_SG             PGEN         SG"/>
    <n v="893.5"/>
    <s v="KG"/>
    <n v="1341.21"/>
    <s v="USD"/>
    <n v="1.5"/>
    <s v="ZPF1"/>
    <n v="1"/>
    <n v="893.5"/>
    <x v="1"/>
    <x v="1"/>
  </r>
  <r>
    <x v="0"/>
    <n v="222742"/>
    <s v="QUARTZ 7000FUT.GF6 5W30  12B1L  TOT   SG"/>
    <n v="2"/>
    <s v="ST"/>
    <n v="44.51"/>
    <s v="USD"/>
    <n v="22.26"/>
    <s v="ZPF1"/>
    <n v="10.29"/>
    <n v="20.58"/>
    <x v="0"/>
    <x v="1"/>
  </r>
  <r>
    <x v="0"/>
    <n v="222743"/>
    <s v="QUARTZ 7000FUT.GF6 5W30  3B4L   TOT   SG"/>
    <n v="23"/>
    <s v="ST"/>
    <n v="419.78"/>
    <s v="USD"/>
    <n v="18.25"/>
    <s v="ZPF1"/>
    <n v="10.29"/>
    <n v="236.67"/>
    <x v="0"/>
    <x v="1"/>
  </r>
  <r>
    <x v="0"/>
    <n v="222746"/>
    <s v="520PCQQ_H_SG             PGEN         SG"/>
    <n v="278.39999999999998"/>
    <s v="KG"/>
    <n v="516.16"/>
    <s v="USD"/>
    <n v="1.85"/>
    <s v="ZPF1"/>
    <n v="1"/>
    <n v="278.39999999999998"/>
    <x v="1"/>
    <x v="1"/>
  </r>
  <r>
    <x v="0"/>
    <n v="222754"/>
    <s v="EVOL. 900 USX 5W30       3B4L   ELF   SG"/>
    <n v="206"/>
    <s v="ST"/>
    <n v="5363.96"/>
    <s v="USD"/>
    <n v="26.04"/>
    <s v="ZPF1"/>
    <n v="10.199999999999999"/>
    <n v="2101.1999999999998"/>
    <x v="0"/>
    <x v="1"/>
  </r>
  <r>
    <x v="0"/>
    <n v="222760"/>
    <s v="QUARTZ 9000FUT.GF6 5W30  12B1L  TOT   SG"/>
    <n v="603"/>
    <s v="ST"/>
    <n v="13735.84"/>
    <s v="USD"/>
    <n v="22.78"/>
    <s v="ZPF1"/>
    <n v="10.18"/>
    <n v="6138.54"/>
    <x v="0"/>
    <x v="1"/>
  </r>
  <r>
    <x v="0"/>
    <n v="223498"/>
    <s v="UT103CC_H_SG             PGEN         SG"/>
    <n v="672.5"/>
    <s v="KG"/>
    <n v="1360.87"/>
    <s v="USD"/>
    <n v="2.02"/>
    <s v="ZPF1"/>
    <n v="1"/>
    <n v="672.5"/>
    <x v="1"/>
    <x v="1"/>
  </r>
  <r>
    <x v="0"/>
    <n v="223629"/>
    <s v="HV046TT_H_SG             PGEN         SG"/>
    <n v="1125.0999999999999"/>
    <s v="KG"/>
    <n v="1834.52"/>
    <s v="USD"/>
    <n v="1.63"/>
    <s v="ZPF1"/>
    <n v="1"/>
    <n v="1125.0999999999999"/>
    <x v="1"/>
    <x v="1"/>
  </r>
  <r>
    <x v="0"/>
    <n v="223729"/>
    <s v="400GMSS_H_SG             PGEN         SG"/>
    <n v="1077.7"/>
    <s v="KG"/>
    <n v="2631.7"/>
    <s v="USD"/>
    <n v="2.44"/>
    <s v="ZPF1"/>
    <n v="1"/>
    <n v="1077.7"/>
    <x v="1"/>
    <x v="1"/>
  </r>
  <r>
    <x v="0"/>
    <n v="223771"/>
    <s v="DYNATRANS ACX 10W        20LJ   TOT  1SG"/>
    <n v="1"/>
    <s v="ST"/>
    <n v="32.72"/>
    <s v="USD"/>
    <n v="32.72"/>
    <s v="ZPF1"/>
    <n v="17.329999999999998"/>
    <n v="17.329999999999998"/>
    <x v="0"/>
    <x v="1"/>
  </r>
  <r>
    <x v="0"/>
    <n v="223772"/>
    <s v="DYNATRANS ACX 10W        FXTANK TOT   SG"/>
    <n v="99560"/>
    <s v="KG"/>
    <n v="135620.96"/>
    <s v="USD"/>
    <n v="1.36"/>
    <s v="ZPF1"/>
    <n v="1"/>
    <n v="99560"/>
    <x v="1"/>
    <x v="1"/>
  </r>
  <r>
    <x v="0"/>
    <n v="223779"/>
    <s v="DYNATRANS ACX 30         208L   TOT  1SG"/>
    <n v="100"/>
    <s v="ST"/>
    <n v="27970.720000000001"/>
    <s v="USD"/>
    <n v="279.70999999999998"/>
    <s v="ZPF1"/>
    <n v="183.87"/>
    <n v="18387"/>
    <x v="0"/>
    <x v="1"/>
  </r>
  <r>
    <x v="0"/>
    <n v="223784"/>
    <s v="DYNATRANS ACX 50         FXTANK TOT   SG"/>
    <n v="59990"/>
    <s v="KG"/>
    <n v="90169.13"/>
    <s v="USD"/>
    <n v="1.5"/>
    <s v="ZPF1"/>
    <n v="1"/>
    <n v="59990"/>
    <x v="1"/>
    <x v="1"/>
  </r>
  <r>
    <x v="0"/>
    <n v="223858"/>
    <s v="QUARTZ 7000 SN 10W40     FXTANK TOT   SG"/>
    <n v="19850"/>
    <s v="KG"/>
    <n v="27546.32"/>
    <s v="USD"/>
    <n v="1.39"/>
    <s v="ZPF1"/>
    <n v="1"/>
    <n v="19850"/>
    <x v="1"/>
    <x v="1"/>
  </r>
  <r>
    <x v="0"/>
    <n v="224181"/>
    <s v="CK320DD_H_SG             PGEN         SG"/>
    <n v="727.5"/>
    <s v="KG"/>
    <n v="3768.08"/>
    <s v="USD"/>
    <n v="5.18"/>
    <s v="ZPF1"/>
    <n v="1"/>
    <n v="727.5"/>
    <x v="1"/>
    <x v="1"/>
  </r>
  <r>
    <x v="0"/>
    <n v="224988"/>
    <s v="G7590AA_H_SG             PGEN         SG"/>
    <n v="766.8"/>
    <s v="KG"/>
    <n v="4291.93"/>
    <s v="USD"/>
    <n v="5.6"/>
    <s v="ZPF1"/>
    <n v="1"/>
    <n v="766.8"/>
    <x v="1"/>
    <x v="1"/>
  </r>
  <r>
    <x v="0"/>
    <n v="225125"/>
    <s v="FF NIS EN C3 5W30        208L   NIS   SG"/>
    <n v="1"/>
    <s v="ST"/>
    <n v="363.37"/>
    <s v="USD"/>
    <n v="363.37"/>
    <s v="ZPF1"/>
    <n v="177.84"/>
    <n v="177.84"/>
    <x v="0"/>
    <x v="1"/>
  </r>
  <r>
    <x v="0"/>
    <n v="225267"/>
    <s v="FF GWM EV DHTF2          208L   GWM   SG"/>
    <n v="1"/>
    <s v="ST"/>
    <n v="419.98"/>
    <s v="USD"/>
    <n v="419.98"/>
    <s v="ZPF1"/>
    <n v="174.78"/>
    <n v="174.78"/>
    <x v="0"/>
    <x v="1"/>
  </r>
  <r>
    <x v="0"/>
    <n v="225492"/>
    <s v="CONT 2D_4H_MA_RIN_H_SG   PGEN         SG"/>
    <n v="16377.419"/>
    <s v="KG"/>
    <n v="21016.2"/>
    <s v="USD"/>
    <n v="1.28"/>
    <s v="ZPF1"/>
    <n v="1"/>
    <n v="16377.419"/>
    <x v="1"/>
    <x v="1"/>
  </r>
  <r>
    <x v="0"/>
    <n v="225529"/>
    <s v="MOTO 4 GOLD 15W50        12B1L  ELF   SG"/>
    <n v="1"/>
    <s v="ST"/>
    <n v="24.01"/>
    <s v="USD"/>
    <n v="24.01"/>
    <s v="ZPF1"/>
    <n v="10.45"/>
    <n v="10.45"/>
    <x v="0"/>
    <x v="1"/>
  </r>
  <r>
    <x v="0"/>
    <n v="225817"/>
    <s v="MOTO 4 ROAD 15W50        12B1L  ELF   SG"/>
    <n v="1"/>
    <s v="ST"/>
    <n v="24.13"/>
    <s v="USD"/>
    <n v="24.13"/>
    <s v="ZPF1"/>
    <n v="10.44"/>
    <n v="10.44"/>
    <x v="0"/>
    <x v="1"/>
  </r>
  <r>
    <x v="0"/>
    <n v="225911"/>
    <s v="QUARTZ EV-DHTF2          12B08L TOT   SG"/>
    <n v="1"/>
    <s v="ST"/>
    <n v="26.09"/>
    <s v="USD"/>
    <n v="26.09"/>
    <s v="ZPF1"/>
    <n v="8.07"/>
    <n v="8.07"/>
    <x v="0"/>
    <x v="1"/>
  </r>
  <r>
    <x v="0"/>
    <n v="226004"/>
    <s v="QUARTZ INEO X.DYN. 0W20  3B5L   TOT C1"/>
    <n v="1"/>
    <s v="ST"/>
    <n v="54.43"/>
    <s v="USD"/>
    <n v="54.43"/>
    <s v="ZPF1"/>
    <n v="12.754"/>
    <n v="12.754"/>
    <x v="0"/>
    <x v="1"/>
  </r>
  <r>
    <x v="0"/>
    <n v="226053"/>
    <s v="TALUSIA HR 140           FXTANK MAR   SG"/>
    <n v="0.495"/>
    <s v="KG"/>
    <n v="1.26"/>
    <s v="USD"/>
    <n v="2.5499999999999998"/>
    <s v="ZPF1"/>
    <n v="1"/>
    <n v="0.495"/>
    <x v="1"/>
    <x v="0"/>
  </r>
  <r>
    <x v="0"/>
    <n v="226144"/>
    <s v="EVOL. 700 FTX SP 5W30    3B4L   ELF   SG"/>
    <n v="5"/>
    <s v="ST"/>
    <n v="97.45"/>
    <s v="USD"/>
    <n v="19.489999999999998"/>
    <s v="ZPF1"/>
    <n v="10.29"/>
    <n v="51.449999999999996"/>
    <x v="0"/>
    <x v="1"/>
  </r>
  <r>
    <x v="0"/>
    <n v="226198"/>
    <s v="103PCBC_H_SG             PGEN         SG"/>
    <n v="57871.199999999997"/>
    <s v="KG"/>
    <n v="75781.06"/>
    <s v="USD"/>
    <n v="1.31"/>
    <s v="ZPF1"/>
    <n v="1"/>
    <n v="57871.199999999997"/>
    <x v="1"/>
    <x v="1"/>
  </r>
  <r>
    <x v="0"/>
    <n v="226204"/>
    <s v="HV068CC_H_SG             PGEN         SG"/>
    <n v="1022"/>
    <s v="KG"/>
    <n v="1604.18"/>
    <s v="USD"/>
    <n v="1.57"/>
    <s v="ZPF1"/>
    <n v="1"/>
    <n v="1022"/>
    <x v="1"/>
    <x v="1"/>
  </r>
  <r>
    <x v="0"/>
    <n v="226426"/>
    <s v="UT000XX_H_SG             PGEN         SG"/>
    <n v="846.5"/>
    <s v="KG"/>
    <n v="1501.48"/>
    <s v="USD"/>
    <n v="1.77"/>
    <s v="ZPF1"/>
    <n v="1"/>
    <n v="846.5"/>
    <x v="1"/>
    <x v="1"/>
  </r>
  <r>
    <x v="0"/>
    <n v="226438"/>
    <s v="QUARTZ 9000FUT.XT 5W20   20LJ   TOT   SG"/>
    <n v="1"/>
    <s v="ST"/>
    <n v="27.89"/>
    <s v="USD"/>
    <n v="27.89"/>
    <s v="ZPF1"/>
    <n v="16.98"/>
    <n v="16.98"/>
    <x v="0"/>
    <x v="1"/>
  </r>
  <r>
    <x v="0"/>
    <n v="226603"/>
    <s v="MOTOR OIL FS 5W30 C4 DPF 208L   NIS  1SG"/>
    <n v="1"/>
    <s v="ST"/>
    <n v="462.58"/>
    <s v="USD"/>
    <n v="462.58"/>
    <s v="ZPF1"/>
    <n v="177.01"/>
    <n v="177.01"/>
    <x v="0"/>
    <x v="1"/>
  </r>
  <r>
    <x v="0"/>
    <n v="227234"/>
    <s v="YYT0CP_H_SG              PGEN         SG"/>
    <n v="20145.599999999999"/>
    <s v="KG"/>
    <n v="25061.13"/>
    <s v="USD"/>
    <n v="1.24"/>
    <s v="ZPF1"/>
    <n v="1"/>
    <n v="20145.599999999999"/>
    <x v="1"/>
    <x v="1"/>
  </r>
  <r>
    <x v="0"/>
    <n v="227260"/>
    <s v="YYT0DV_H_SG              PGEN         SG"/>
    <n v="13"/>
    <s v="KG"/>
    <n v="15.42"/>
    <s v="USD"/>
    <n v="1.19"/>
    <s v="ZPF1"/>
    <n v="1"/>
    <n v="13"/>
    <x v="1"/>
    <x v="1"/>
  </r>
  <r>
    <x v="0"/>
    <n v="227501"/>
    <s v="TRAX. DUAL 9 FE 75W90    20LJ   TOT   SG"/>
    <n v="1"/>
    <s v="ST"/>
    <n v="105.37"/>
    <s v="USD"/>
    <n v="105.37"/>
    <s v="ZPF1"/>
    <n v="17.37"/>
    <n v="17.37"/>
    <x v="0"/>
    <x v="1"/>
  </r>
  <r>
    <x v="0"/>
    <n v="227820"/>
    <s v="QUARTZ 5000FUT.GF6 10W30 5B3L   TOT   SG"/>
    <n v="18"/>
    <s v="ST"/>
    <n v="457.8"/>
    <s v="USD"/>
    <n v="25.43"/>
    <s v="ZPF1"/>
    <n v="13"/>
    <n v="234"/>
    <x v="0"/>
    <x v="1"/>
  </r>
  <r>
    <x v="0"/>
    <n v="228140"/>
    <s v="CK460VV_H_SG             PGEN         SG"/>
    <n v="0.48"/>
    <s v="KG"/>
    <n v="0.81"/>
    <s v="USD"/>
    <n v="1.69"/>
    <s v="ZPF1"/>
    <n v="1"/>
    <n v="0.48"/>
    <x v="1"/>
    <x v="1"/>
  </r>
  <r>
    <x v="0"/>
    <n v="228183"/>
    <s v="CK220AB_H_SG             PGEN         SG"/>
    <n v="1051.0999999999999"/>
    <s v="KG"/>
    <n v="1876.43"/>
    <s v="USD"/>
    <n v="1.79"/>
    <s v="ZPF1"/>
    <n v="1"/>
    <n v="1051.0999999999999"/>
    <x v="1"/>
    <x v="1"/>
  </r>
  <r>
    <x v="0"/>
    <n v="228266"/>
    <s v="CK680QQ_H_SG             PGEN         SG"/>
    <n v="547.56799999999998"/>
    <s v="KG"/>
    <n v="920.8"/>
    <s v="USD"/>
    <n v="1.68"/>
    <s v="ZPF1"/>
    <n v="1"/>
    <n v="547.56799999999998"/>
    <x v="1"/>
    <x v="1"/>
  </r>
  <r>
    <x v="0"/>
    <n v="228302"/>
    <s v="400GMQQ_H_SG             PGEN         SG"/>
    <n v="775.5"/>
    <s v="KG"/>
    <n v="1304.24"/>
    <s v="USD"/>
    <n v="1.68"/>
    <s v="ZPF1"/>
    <n v="1"/>
    <n v="775.5"/>
    <x v="1"/>
    <x v="0"/>
  </r>
  <r>
    <x v="0"/>
    <n v="228315"/>
    <s v="CONT 4I_H_SG (D122929)   PGEN         SG"/>
    <n v="2667.5709999999999"/>
    <s v="KG"/>
    <n v="6356.84"/>
    <s v="USD"/>
    <n v="2.38"/>
    <s v="ZPF1"/>
    <n v="1"/>
    <n v="2667.5709999999999"/>
    <x v="1"/>
    <x v="1"/>
  </r>
  <r>
    <x v="0"/>
    <n v="228316"/>
    <s v="CONT 4I_H_SG (C124848)   PGEN         SG"/>
    <n v="1336.5329999999999"/>
    <s v="KG"/>
    <n v="3456.89"/>
    <s v="USD"/>
    <n v="2.59"/>
    <s v="ZPF1"/>
    <n v="1"/>
    <n v="1336.5329999999999"/>
    <x v="1"/>
    <x v="1"/>
  </r>
  <r>
    <x v="0"/>
    <n v="229314"/>
    <s v="104HDAC_H_SG             PGEN         SG"/>
    <n v="472.5"/>
    <s v="KG"/>
    <n v="973.35"/>
    <s v="USD"/>
    <n v="2.06"/>
    <s v="ZPF1"/>
    <n v="1"/>
    <n v="472.5"/>
    <x v="1"/>
    <x v="1"/>
  </r>
  <r>
    <x v="0"/>
    <n v="229365"/>
    <s v="530PCDC_H_SG             PGEN         SG"/>
    <n v="32.200000000000003"/>
    <s v="KG"/>
    <n v="56.04"/>
    <s v="USD"/>
    <n v="1.74"/>
    <s v="ZPF1"/>
    <n v="1"/>
    <n v="32.200000000000003"/>
    <x v="1"/>
    <x v="1"/>
  </r>
  <r>
    <x v="0"/>
    <n v="229376"/>
    <s v="QUARTZ 5000FUT.GF6 10W30 FXTANK TOT   SG"/>
    <n v="19460"/>
    <s v="KG"/>
    <n v="26288.93"/>
    <s v="USD"/>
    <n v="1.35"/>
    <s v="ZPF1"/>
    <n v="1"/>
    <n v="19460"/>
    <x v="1"/>
    <x v="1"/>
  </r>
  <r>
    <x v="0"/>
    <n v="229401"/>
    <s v="DA046DD_H_SG             PGEN         SG"/>
    <n v="12135.24"/>
    <s v="KG"/>
    <n v="43473.93"/>
    <s v="USD"/>
    <n v="3.58"/>
    <s v="ZPF1"/>
    <n v="1"/>
    <n v="12135.24"/>
    <x v="1"/>
    <x v="1"/>
  </r>
  <r>
    <x v="0"/>
    <n v="229457"/>
    <s v="QUARTZ 9000FUT.GF6 0W20  ISTK   TOT   SG"/>
    <n v="19510"/>
    <s v="KG"/>
    <n v="31536.76"/>
    <s v="USD"/>
    <n v="1.62"/>
    <s v="ZPF1"/>
    <n v="1"/>
    <n v="19510"/>
    <x v="1"/>
    <x v="1"/>
  </r>
  <r>
    <x v="0"/>
    <n v="229753"/>
    <s v="5040SEE_H_SG             PGEN         SG"/>
    <n v="242951.2"/>
    <s v="KG"/>
    <n v="468178.19"/>
    <s v="USD"/>
    <n v="1.93"/>
    <s v="ZPF1"/>
    <n v="1"/>
    <n v="242951.2"/>
    <x v="1"/>
    <x v="0"/>
  </r>
  <r>
    <x v="0"/>
    <n v="229865"/>
    <s v="QUARTZ INEO C3 5W30      208L   TOT  1SG"/>
    <n v="60"/>
    <s v="ST"/>
    <n v="21759.68"/>
    <s v="USD"/>
    <n v="362.66"/>
    <s v="ZPF1"/>
    <n v="176.32"/>
    <n v="10579.199999999999"/>
    <x v="0"/>
    <x v="1"/>
  </r>
  <r>
    <x v="0"/>
    <n v="229969"/>
    <s v="CONT DTR_H_SG (B025959)  PGEN         SG"/>
    <n v="427.2"/>
    <s v="KG"/>
    <n v="643.08000000000004"/>
    <s v="USD"/>
    <n v="1.51"/>
    <s v="ZPF1"/>
    <n v="1"/>
    <n v="427.2"/>
    <x v="1"/>
    <x v="1"/>
  </r>
  <r>
    <x v="0"/>
    <n v="230000"/>
    <s v="CONT DTB_H_SG (B025959)  PGEN         SG"/>
    <n v="295.89999999999998"/>
    <s v="KG"/>
    <n v="620.25"/>
    <s v="USD"/>
    <n v="2.1"/>
    <s v="ZPF1"/>
    <n v="1"/>
    <n v="295.89999999999998"/>
    <x v="1"/>
    <x v="1"/>
  </r>
  <r>
    <x v="0"/>
    <n v="230001"/>
    <s v="CONT DTB_H_SG (D119090)  PGEN         SG"/>
    <n v="1686.34"/>
    <s v="KG"/>
    <n v="4399.3500000000004"/>
    <s v="USD"/>
    <n v="2.61"/>
    <s v="ZPF1"/>
    <n v="1"/>
    <n v="1686.34"/>
    <x v="1"/>
    <x v="1"/>
  </r>
  <r>
    <x v="0"/>
    <n v="230687"/>
    <s v="M_3040_NSM3_B            PGEN         SG"/>
    <n v="95.74"/>
    <s v="KG"/>
    <n v="105.27"/>
    <s v="USD"/>
    <n v="1.1000000000000001"/>
    <s v="ZPF1"/>
    <n v="1"/>
    <n v="95.74"/>
    <x v="1"/>
    <x v="1"/>
  </r>
  <r>
    <x v="0"/>
    <n v="230987"/>
    <s v="YYT0EP_H_SG              PGEN         SG"/>
    <n v="809.6"/>
    <s v="KG"/>
    <n v="997"/>
    <s v="USD"/>
    <n v="1.23"/>
    <s v="ZPF1"/>
    <n v="1"/>
    <n v="809.6"/>
    <x v="1"/>
    <x v="1"/>
  </r>
  <r>
    <x v="0"/>
    <n v="231235"/>
    <s v="030PCAD_H_SG             PGEN         SG"/>
    <n v="19399.5"/>
    <s v="KG"/>
    <n v="52269.03"/>
    <s v="USD"/>
    <n v="2.69"/>
    <s v="ZPF1"/>
    <n v="1"/>
    <n v="19399.5"/>
    <x v="1"/>
    <x v="1"/>
  </r>
  <r>
    <x v="0"/>
    <n v="231236"/>
    <s v="ORIGINAL OIL SUPDPF 0W30 FXTANK MAZ   SG"/>
    <n v="19170"/>
    <s v="KG"/>
    <n v="52436.11"/>
    <s v="USD"/>
    <n v="2.74"/>
    <s v="ZPF1"/>
    <n v="1"/>
    <n v="19170"/>
    <x v="1"/>
    <x v="1"/>
  </r>
  <r>
    <x v="0"/>
    <n v="231527"/>
    <s v="DACNIS 68                208L   TOT  1SG"/>
    <n v="8"/>
    <s v="ST"/>
    <n v="1851.97"/>
    <s v="USD"/>
    <n v="231.5"/>
    <s v="ZPF1"/>
    <n v="181.58"/>
    <n v="1452.64"/>
    <x v="0"/>
    <x v="1"/>
  </r>
  <r>
    <x v="0"/>
    <n v="231591"/>
    <s v="540PCAR_H_SG             PGEN         SG"/>
    <n v="278.7"/>
    <s v="KG"/>
    <n v="593.71"/>
    <s v="USD"/>
    <n v="2.13"/>
    <s v="ZPF1"/>
    <n v="1"/>
    <n v="278.7"/>
    <x v="1"/>
    <x v="1"/>
  </r>
  <r>
    <x v="0"/>
    <n v="231800"/>
    <s v="CONT LOAD_BANOL_H_SG     PGEN         SG"/>
    <n v="449.74"/>
    <s v="KG"/>
    <n v="509.52"/>
    <s v="USD"/>
    <n v="1.1299999999999999"/>
    <s v="ZPF1"/>
    <n v="1"/>
    <n v="449.74"/>
    <x v="1"/>
    <x v="1"/>
  </r>
  <r>
    <x v="0"/>
    <n v="231801"/>
    <s v="CONT RIN_LIS_H_SG        PGEN         SG"/>
    <n v="964.2"/>
    <s v="KG"/>
    <n v="941.85"/>
    <s v="USD"/>
    <n v="0.98"/>
    <s v="ZPF1"/>
    <n v="1"/>
    <n v="964.2"/>
    <x v="1"/>
    <x v="1"/>
  </r>
  <r>
    <x v="0"/>
    <n v="231802"/>
    <s v="CONT RIN_BANOL_H_SG      PGEN         SG"/>
    <n v="950.8"/>
    <s v="KG"/>
    <n v="918.39"/>
    <s v="USD"/>
    <n v="0.97"/>
    <s v="ZPF1"/>
    <n v="1"/>
    <n v="950.8"/>
    <x v="1"/>
    <x v="1"/>
  </r>
  <r>
    <x v="0"/>
    <n v="231984"/>
    <s v="TALUSIA HD 40            FXTANK MAR   SG"/>
    <n v="2.3279999999999998"/>
    <s v="KG"/>
    <n v="4.58"/>
    <s v="USD"/>
    <n v="1.97"/>
    <s v="ZPF1"/>
    <n v="1"/>
    <n v="2.3279999999999998"/>
    <x v="1"/>
    <x v="0"/>
  </r>
  <r>
    <x v="0"/>
    <n v="232134"/>
    <s v="QUARTZ 8000FUT.GF6 0W20  3B4L   TOT   SG"/>
    <n v="1"/>
    <s v="ST"/>
    <n v="20.77"/>
    <s v="USD"/>
    <n v="20.77"/>
    <s v="ZPF1"/>
    <n v="10.15"/>
    <n v="10.15"/>
    <x v="0"/>
    <x v="1"/>
  </r>
  <r>
    <x v="0"/>
    <n v="232178"/>
    <s v="QUARTZ 8000 5W40         3B4L   TOT  1SG"/>
    <n v="7"/>
    <s v="ST"/>
    <n v="185.43"/>
    <s v="USD"/>
    <n v="26.49"/>
    <s v="ZPF1"/>
    <n v="10.24"/>
    <n v="71.680000000000007"/>
    <x v="0"/>
    <x v="1"/>
  </r>
  <r>
    <x v="0"/>
    <n v="232194"/>
    <s v="RUBIA WORKS 4000 15W40   1000L  TOT R SG"/>
    <n v="8"/>
    <s v="ST"/>
    <n v="10760.78"/>
    <s v="USD"/>
    <n v="1345.1"/>
    <s v="ZPF1"/>
    <n v="874.4"/>
    <n v="6995.2"/>
    <x v="0"/>
    <x v="1"/>
  </r>
  <r>
    <x v="0"/>
    <n v="232230"/>
    <s v="RUBIA TIR 7400 15W40     1000L  TOT R SG"/>
    <n v="5"/>
    <s v="ST"/>
    <n v="5987.64"/>
    <s v="USD"/>
    <n v="1197.53"/>
    <s v="ZPF1"/>
    <n v="876.1"/>
    <n v="4380.5"/>
    <x v="0"/>
    <x v="1"/>
  </r>
  <r>
    <x v="0"/>
    <n v="232480"/>
    <s v="QUARTZ INEO FIRST 0W30   3B5L   TOT   SG"/>
    <n v="20"/>
    <s v="ST"/>
    <n v="779.85"/>
    <s v="USD"/>
    <n v="38.99"/>
    <s v="ZPF1"/>
    <n v="12.65"/>
    <n v="253"/>
    <x v="0"/>
    <x v="1"/>
  </r>
  <r>
    <x v="0"/>
    <n v="233005"/>
    <s v="PA220AA_H_SG             PGEN         SG"/>
    <n v="886"/>
    <s v="KG"/>
    <n v="1304"/>
    <s v="USD"/>
    <n v="1.47"/>
    <s v="ZPF1"/>
    <n v="1"/>
    <n v="886"/>
    <x v="1"/>
    <x v="1"/>
  </r>
  <r>
    <x v="0"/>
    <n v="233085"/>
    <s v="530PCDJ_H_SG             PGEN         SG"/>
    <n v="18481.2"/>
    <s v="KG"/>
    <n v="39090.019999999997"/>
    <s v="USD"/>
    <n v="2.12"/>
    <s v="ZPF1"/>
    <n v="1"/>
    <n v="18481.2"/>
    <x v="1"/>
    <x v="1"/>
  </r>
  <r>
    <x v="0"/>
    <n v="233144"/>
    <s v="L_3475                   PGEN         SG"/>
    <n v="19126"/>
    <s v="KG"/>
    <n v="19937.7"/>
    <s v="USD"/>
    <n v="1.04"/>
    <s v="ZPF1"/>
    <n v="1"/>
    <n v="19126"/>
    <x v="1"/>
    <x v="1"/>
  </r>
  <r>
    <x v="0"/>
    <n v="309495"/>
    <s v="ATLANTA MARINE D 3005    BULK   MAR   SG"/>
    <n v="33575.031000000003"/>
    <s v="KG"/>
    <n v="44142.78"/>
    <s v="USD"/>
    <n v="1.31"/>
    <s v="ZPF1"/>
    <n v="1"/>
    <n v="33575.031000000003"/>
    <x v="1"/>
    <x v="0"/>
  </r>
  <r>
    <x v="0"/>
    <n v="309502"/>
    <s v="DISOLA M 4015            BULK   MAR   SG"/>
    <n v="2.5099999999999998"/>
    <s v="KG"/>
    <n v="3.9"/>
    <s v="USD"/>
    <n v="1.55"/>
    <s v="ZPF1"/>
    <n v="1"/>
    <n v="2.5099999999999998"/>
    <x v="1"/>
    <x v="0"/>
  </r>
  <r>
    <x v="0"/>
    <n v="310181"/>
    <s v="AURELIA TI 3030          BULK   MAR   SG"/>
    <n v="0.251"/>
    <s v="KG"/>
    <n v="0.47"/>
    <s v="USD"/>
    <n v="1.87"/>
    <s v="ZPF1"/>
    <n v="1"/>
    <n v="0.251"/>
    <x v="1"/>
    <x v="0"/>
  </r>
  <r>
    <x v="0"/>
    <n v="310183"/>
    <s v="AURELIA TI 4040          BULK   MAR   SG"/>
    <n v="0.82"/>
    <s v="KG"/>
    <n v="1.69"/>
    <s v="USD"/>
    <n v="2.06"/>
    <s v="ZPF1"/>
    <n v="1"/>
    <n v="0.82"/>
    <x v="1"/>
    <x v="0"/>
  </r>
  <r>
    <x v="0"/>
    <n v="314007"/>
    <s v="TALUSIA LS 40            BULK   MAR  1SG"/>
    <n v="66787.263000000006"/>
    <s v="KG"/>
    <n v="118020.15"/>
    <s v="USD"/>
    <n v="1.77"/>
    <s v="ZPF1"/>
    <n v="1"/>
    <n v="66787.263000000006"/>
    <x v="1"/>
    <x v="0"/>
  </r>
  <r>
    <x v="0"/>
    <n v="314102"/>
    <s v="AURELIA TI 4020          BULK   MAR  1SG"/>
    <n v="0.66700000000000004"/>
    <s v="KG"/>
    <n v="1.0900000000000001"/>
    <s v="USD"/>
    <n v="1.63"/>
    <s v="ZPF1"/>
    <n v="1"/>
    <n v="0.66700000000000004"/>
    <x v="1"/>
    <x v="0"/>
  </r>
  <r>
    <x v="0"/>
    <n v="314280"/>
    <s v="TALUSIA HR 70            BULK   MAR  1SG"/>
    <n v="69943.460000000006"/>
    <s v="KG"/>
    <n v="130084.29"/>
    <s v="USD"/>
    <n v="1.86"/>
    <s v="ZPF1"/>
    <n v="1"/>
    <n v="69943.460000000006"/>
    <x v="1"/>
    <x v="0"/>
  </r>
  <r>
    <x v="0"/>
    <n v="314282"/>
    <s v="TALUSIA UNIVERSAL 100    BULK   MAR  1SG"/>
    <n v="70611.324999999997"/>
    <s v="KG"/>
    <n v="149645.49"/>
    <s v="USD"/>
    <n v="2.12"/>
    <s v="ZPF1"/>
    <n v="1"/>
    <n v="70611.324999999997"/>
    <x v="1"/>
    <x v="0"/>
  </r>
  <r>
    <x v="0"/>
    <n v="314291"/>
    <s v="TALUSIA UNIVERSAL        BULK   MAR  1SG"/>
    <n v="36853.902000000002"/>
    <s v="KG"/>
    <n v="69920.42"/>
    <s v="USD"/>
    <n v="1.9"/>
    <s v="ZPF1"/>
    <n v="1"/>
    <n v="36853.902000000002"/>
    <x v="1"/>
    <x v="0"/>
  </r>
  <r>
    <x v="0"/>
    <n v="314483"/>
    <s v="TALUSIA HR 140           BULK   MAR  1SG"/>
    <n v="4.0030000000000001"/>
    <s v="KG"/>
    <n v="10.39"/>
    <s v="USD"/>
    <n v="2.6"/>
    <s v="ZPF1"/>
    <n v="1"/>
    <n v="4.0030000000000001"/>
    <x v="1"/>
    <x v="0"/>
  </r>
  <r>
    <x v="0"/>
    <n v="314857"/>
    <s v="TALUSIA HD 40            BULK   MAR   SG"/>
    <n v="3.4710000000000001"/>
    <s v="KG"/>
    <n v="6.81"/>
    <s v="USD"/>
    <n v="1.96"/>
    <s v="ZPF1"/>
    <n v="1"/>
    <n v="3.4710000000000001"/>
    <x v="1"/>
    <x v="0"/>
  </r>
  <r>
    <x v="1"/>
    <n v="103790"/>
    <s v="EPONA Z 150              205L   MAR   SG"/>
    <n v="169"/>
    <s v="ST"/>
    <n v="45315.44"/>
    <s v="USD"/>
    <n v="268.14"/>
    <s v="ZPF1"/>
    <n v="181.43"/>
    <n v="30661.670000000002"/>
    <x v="0"/>
    <x v="0"/>
  </r>
  <r>
    <x v="1"/>
    <n v="103900"/>
    <s v="EPONA Z 320              205L   MAR   SG"/>
    <n v="34"/>
    <s v="ST"/>
    <n v="9889.23"/>
    <s v="USD"/>
    <n v="290.86"/>
    <s v="ZPF1"/>
    <n v="182.45"/>
    <n v="6203.2999999999993"/>
    <x v="0"/>
    <x v="0"/>
  </r>
  <r>
    <x v="1"/>
    <n v="145125"/>
    <s v="VISGA 22                 205L   MAR   SG"/>
    <n v="26"/>
    <s v="ST"/>
    <n v="7684.91"/>
    <s v="USD"/>
    <n v="295.57"/>
    <s v="ZPF1"/>
    <n v="173.02"/>
    <n v="4498.5200000000004"/>
    <x v="0"/>
    <x v="0"/>
  </r>
  <r>
    <x v="1"/>
    <n v="145135"/>
    <s v="VISGA 46                 205L   MAR   SG"/>
    <n v="304"/>
    <s v="ST"/>
    <n v="94129.66"/>
    <s v="USD"/>
    <n v="309.64"/>
    <s v="ZPF1"/>
    <n v="176.09"/>
    <n v="53531.360000000001"/>
    <x v="0"/>
    <x v="0"/>
  </r>
  <r>
    <x v="1"/>
    <n v="145159"/>
    <s v="VISGA 22                 20L    MAR   SG"/>
    <n v="181"/>
    <s v="ST"/>
    <n v="6042.74"/>
    <s v="USD"/>
    <n v="33.39"/>
    <s v="ZPF1"/>
    <n v="16.88"/>
    <n v="3055.2799999999997"/>
    <x v="0"/>
    <x v="0"/>
  </r>
  <r>
    <x v="1"/>
    <n v="145182"/>
    <s v="EPONA Z 68               20L    MAR   SG"/>
    <n v="134"/>
    <s v="ST"/>
    <n v="4244.7"/>
    <s v="USD"/>
    <n v="31.68"/>
    <s v="ZPF1"/>
    <n v="17.46"/>
    <n v="2339.6400000000003"/>
    <x v="0"/>
    <x v="0"/>
  </r>
  <r>
    <x v="1"/>
    <n v="145214"/>
    <s v="VISGA 68                 205L   MAR   SG"/>
    <n v="258"/>
    <s v="ST"/>
    <n v="90764.25"/>
    <s v="USD"/>
    <n v="351.8"/>
    <s v="ZPF1"/>
    <n v="177.53"/>
    <n v="45802.74"/>
    <x v="0"/>
    <x v="0"/>
  </r>
  <r>
    <x v="1"/>
    <n v="145374"/>
    <s v="EPONA Z 220              205L   MAR   SG"/>
    <n v="158"/>
    <s v="ST"/>
    <n v="44002.38"/>
    <s v="USD"/>
    <n v="278.5"/>
    <s v="ZPF1"/>
    <n v="181.22"/>
    <n v="28632.76"/>
    <x v="0"/>
    <x v="0"/>
  </r>
  <r>
    <x v="1"/>
    <n v="145375"/>
    <s v="VISGA 32                 205L   MAR   SG"/>
    <n v="197"/>
    <s v="ST"/>
    <n v="57301.120000000003"/>
    <s v="USD"/>
    <n v="290.87"/>
    <s v="ZPF1"/>
    <n v="174.86"/>
    <n v="34447.420000000006"/>
    <x v="0"/>
    <x v="0"/>
  </r>
  <r>
    <x v="1"/>
    <n v="145398"/>
    <s v="EPONA Z 100              205L   MAR   SG"/>
    <n v="47"/>
    <s v="ST"/>
    <n v="13615.25"/>
    <s v="USD"/>
    <n v="289.69"/>
    <s v="ZPF1"/>
    <n v="178.15"/>
    <n v="8373.0500000000011"/>
    <x v="0"/>
    <x v="0"/>
  </r>
  <r>
    <x v="1"/>
    <n v="145679"/>
    <s v="EPONA Z 460              205L   MAR   SG"/>
    <n v="34"/>
    <s v="ST"/>
    <n v="11221.8"/>
    <s v="USD"/>
    <n v="330.05"/>
    <s v="ZPF1"/>
    <n v="183.48"/>
    <n v="6238.32"/>
    <x v="0"/>
    <x v="0"/>
  </r>
  <r>
    <x v="1"/>
    <n v="153346"/>
    <s v="EPONA Z 100              20L    MAR   SG"/>
    <n v="105"/>
    <s v="ST"/>
    <n v="3033.21"/>
    <s v="USD"/>
    <n v="28.89"/>
    <s v="ZPF1"/>
    <n v="17.38"/>
    <n v="1824.8999999999999"/>
    <x v="0"/>
    <x v="0"/>
  </r>
  <r>
    <x v="1"/>
    <n v="159066"/>
    <s v="EPONA Z 68               205L   MAR   SG"/>
    <n v="18"/>
    <s v="ST"/>
    <n v="5270.88"/>
    <s v="USD"/>
    <n v="292.83"/>
    <s v="ZPF1"/>
    <n v="178.97"/>
    <n v="3221.46"/>
    <x v="0"/>
    <x v="0"/>
  </r>
  <r>
    <x v="1"/>
    <n v="159067"/>
    <s v="DISOLA M 3015            205L   MAR   SG"/>
    <n v="82"/>
    <s v="ST"/>
    <n v="24519.63"/>
    <s v="USD"/>
    <n v="299.02"/>
    <s v="ZPF1"/>
    <n v="181.83"/>
    <n v="14910.060000000001"/>
    <x v="0"/>
    <x v="0"/>
  </r>
  <r>
    <x v="1"/>
    <n v="159069"/>
    <s v="DISOLA M 4015            205L   MAR   SG"/>
    <n v="353"/>
    <s v="ST"/>
    <n v="106251.3"/>
    <s v="USD"/>
    <n v="301"/>
    <s v="ZPF1"/>
    <n v="182.86"/>
    <n v="64549.58"/>
    <x v="0"/>
    <x v="0"/>
  </r>
  <r>
    <x v="1"/>
    <n v="159733"/>
    <s v="AURELIA TI 4040          205L   MAR   SG"/>
    <n v="298"/>
    <s v="ST"/>
    <n v="115178.45"/>
    <s v="USD"/>
    <n v="386.5"/>
    <s v="ZPF1"/>
    <n v="185.52"/>
    <n v="55284.960000000006"/>
    <x v="0"/>
    <x v="0"/>
  </r>
  <r>
    <x v="1"/>
    <n v="160361"/>
    <s v="DISOLA W 15W40           205L   MAR   SG"/>
    <n v="152"/>
    <s v="ST"/>
    <n v="63868.43"/>
    <s v="USD"/>
    <n v="420.19"/>
    <s v="ZPF1"/>
    <n v="176.71"/>
    <n v="26859.920000000002"/>
    <x v="0"/>
    <x v="0"/>
  </r>
  <r>
    <x v="1"/>
    <n v="160363"/>
    <s v="VISGA 100                205L   MAR   SG"/>
    <n v="68"/>
    <s v="ST"/>
    <n v="27001.38"/>
    <s v="USD"/>
    <n v="397.08"/>
    <s v="ZPF1"/>
    <n v="179.37"/>
    <n v="12197.16"/>
    <x v="0"/>
    <x v="0"/>
  </r>
  <r>
    <x v="1"/>
    <n v="160364"/>
    <s v="VISGA 150                205L   MAR   SG"/>
    <n v="1"/>
    <s v="ST"/>
    <n v="502.57"/>
    <s v="USD"/>
    <n v="502.57"/>
    <s v="ZPF1"/>
    <n v="180.19"/>
    <n v="180.19"/>
    <x v="0"/>
    <x v="0"/>
  </r>
  <r>
    <x v="1"/>
    <n v="160367"/>
    <s v="ATLANTA MARINE D 3005    205L   MAR   SG"/>
    <n v="832"/>
    <s v="ST"/>
    <n v="209723.99"/>
    <s v="USD"/>
    <n v="252.07"/>
    <s v="ZPF1"/>
    <n v="180.81"/>
    <n v="150433.92000000001"/>
    <x v="0"/>
    <x v="0"/>
  </r>
  <r>
    <x v="1"/>
    <n v="160369"/>
    <s v="AURELIA TI 4030          205L   MAR   SG"/>
    <n v="356"/>
    <s v="ST"/>
    <n v="126253.86"/>
    <s v="USD"/>
    <n v="354.65"/>
    <s v="ZPF1"/>
    <n v="184.91"/>
    <n v="65827.959999999992"/>
    <x v="0"/>
    <x v="0"/>
  </r>
  <r>
    <x v="1"/>
    <n v="160991"/>
    <s v="PRESLIA 68               18LP   TOT   SG"/>
    <n v="145"/>
    <s v="ST"/>
    <n v="3526.79"/>
    <s v="USD"/>
    <n v="24.32"/>
    <s v="ZPF1"/>
    <n v="15.912000000000001"/>
    <n v="2307.2400000000002"/>
    <x v="0"/>
    <x v="0"/>
  </r>
  <r>
    <x v="1"/>
    <n v="163745"/>
    <s v="DISOLA W 15W40           20L    MAR   SG"/>
    <n v="304"/>
    <s v="ST"/>
    <n v="13574.73"/>
    <s v="USD"/>
    <n v="44.65"/>
    <s v="ZPF1"/>
    <n v="17.239999999999998"/>
    <n v="5240.9599999999991"/>
    <x v="0"/>
    <x v="0"/>
  </r>
  <r>
    <x v="1"/>
    <n v="163755"/>
    <s v="EPONA Z 150              20L    MAR   SG"/>
    <n v="214"/>
    <s v="ST"/>
    <n v="6210.95"/>
    <s v="USD"/>
    <n v="29.02"/>
    <s v="ZPF1"/>
    <n v="17.7"/>
    <n v="3787.7999999999997"/>
    <x v="0"/>
    <x v="0"/>
  </r>
  <r>
    <x v="1"/>
    <n v="163760"/>
    <s v="EPONA Z 220              20L    MAR   SG"/>
    <n v="191"/>
    <s v="ST"/>
    <n v="5724.59"/>
    <s v="USD"/>
    <n v="29.97"/>
    <s v="ZPF1"/>
    <n v="17.739999999999998"/>
    <n v="3388.3399999999997"/>
    <x v="0"/>
    <x v="0"/>
  </r>
  <r>
    <x v="1"/>
    <n v="163764"/>
    <s v="EPONA Z 320              20L    MAR   SG"/>
    <n v="140"/>
    <s v="ST"/>
    <n v="4416.54"/>
    <s v="USD"/>
    <n v="31.55"/>
    <s v="ZPF1"/>
    <n v="17.86"/>
    <n v="2500.4"/>
    <x v="0"/>
    <x v="0"/>
  </r>
  <r>
    <x v="1"/>
    <n v="163769"/>
    <s v="EPONA Z 460              20L    MAR   SG"/>
    <n v="55"/>
    <s v="ST"/>
    <n v="1937.54"/>
    <s v="USD"/>
    <n v="35.229999999999997"/>
    <s v="ZPF1"/>
    <n v="17.899999999999999"/>
    <n v="984.49999999999989"/>
    <x v="0"/>
    <x v="0"/>
  </r>
  <r>
    <x v="1"/>
    <n v="163786"/>
    <s v="VISGA 100                20L    MAR   SG"/>
    <n v="262"/>
    <s v="ST"/>
    <n v="11314.84"/>
    <s v="USD"/>
    <n v="43.19"/>
    <s v="ZPF1"/>
    <n v="17.3"/>
    <n v="4532.6000000000004"/>
    <x v="0"/>
    <x v="0"/>
  </r>
  <r>
    <x v="1"/>
    <n v="163792"/>
    <s v="VISGA 150                20LJ   MAR   SG"/>
    <n v="161"/>
    <s v="ST"/>
    <n v="8132.96"/>
    <s v="USD"/>
    <n v="50.52"/>
    <s v="ZPF1"/>
    <n v="17.64"/>
    <n v="2840.04"/>
    <x v="0"/>
    <x v="0"/>
  </r>
  <r>
    <x v="1"/>
    <n v="163802"/>
    <s v="VISGA 32                 20L    MAR   SG"/>
    <n v="304"/>
    <s v="ST"/>
    <n v="9785.44"/>
    <s v="USD"/>
    <n v="32.19"/>
    <s v="ZPF1"/>
    <n v="17.16"/>
    <n v="5216.6400000000003"/>
    <x v="0"/>
    <x v="0"/>
  </r>
  <r>
    <x v="1"/>
    <n v="163807"/>
    <s v="VISGA 46                 20L    MAR   SG"/>
    <n v="346"/>
    <s v="ST"/>
    <n v="12844.05"/>
    <s v="USD"/>
    <n v="37.119999999999997"/>
    <s v="ZPF1"/>
    <n v="17.3"/>
    <n v="5985.8"/>
    <x v="0"/>
    <x v="0"/>
  </r>
  <r>
    <x v="1"/>
    <n v="163812"/>
    <s v="VISGA 68                 20L    MAR   SG"/>
    <n v="218"/>
    <s v="ST"/>
    <n v="8275.25"/>
    <s v="USD"/>
    <n v="37.96"/>
    <s v="ZPF1"/>
    <n v="17.22"/>
    <n v="3753.9599999999996"/>
    <x v="0"/>
    <x v="0"/>
  </r>
  <r>
    <x v="1"/>
    <n v="168846"/>
    <s v="DISOLA MT 40             205L   MAR   SG"/>
    <n v="6"/>
    <s v="ST"/>
    <n v="1937.05"/>
    <s v="USD"/>
    <n v="322.83999999999997"/>
    <s v="ZPF1"/>
    <n v="181.79"/>
    <n v="1090.74"/>
    <x v="0"/>
    <x v="0"/>
  </r>
  <r>
    <x v="1"/>
    <n v="172820"/>
    <s v="AURELIA TI 3030          205L   MAR   SG"/>
    <n v="211"/>
    <s v="ST"/>
    <n v="75826.509999999995"/>
    <s v="USD"/>
    <n v="359.37"/>
    <s v="ZPF1"/>
    <n v="183.27"/>
    <n v="38669.97"/>
    <x v="0"/>
    <x v="0"/>
  </r>
  <r>
    <x v="1"/>
    <n v="175396"/>
    <s v="CARTER EP 680            20LJ   TOT   SG"/>
    <n v="24"/>
    <s v="ST"/>
    <n v="872.03"/>
    <s v="USD"/>
    <n v="36.33"/>
    <s v="ZPF1"/>
    <n v="18.07"/>
    <n v="433.68"/>
    <x v="0"/>
    <x v="0"/>
  </r>
  <r>
    <x v="1"/>
    <n v="194460"/>
    <s v="AZOLLA AF 46             208L   TOT   SG"/>
    <n v="19"/>
    <s v="ST"/>
    <n v="5377.57"/>
    <s v="USD"/>
    <n v="283.02999999999997"/>
    <s v="ZPF1"/>
    <n v="181.38"/>
    <n v="3446.22"/>
    <x v="0"/>
    <x v="0"/>
  </r>
  <r>
    <x v="1"/>
    <n v="194495"/>
    <s v="PRESLIA 100              208L   TOT   SG"/>
    <n v="10"/>
    <s v="ST"/>
    <n v="2786.37"/>
    <s v="USD"/>
    <n v="278.64"/>
    <s v="ZPF1"/>
    <n v="181.58"/>
    <n v="1815.8000000000002"/>
    <x v="0"/>
    <x v="0"/>
  </r>
  <r>
    <x v="1"/>
    <n v="194496"/>
    <s v="PRESLIA 32               208L   TOT   SG"/>
    <n v="11"/>
    <s v="ST"/>
    <n v="2512.2399999999998"/>
    <s v="USD"/>
    <n v="228.39"/>
    <s v="ZPF1"/>
    <n v="178.05"/>
    <n v="1958.5500000000002"/>
    <x v="0"/>
    <x v="0"/>
  </r>
  <r>
    <x v="1"/>
    <n v="194497"/>
    <s v="PRESLIA 46               208L   TOT   SG"/>
    <n v="105"/>
    <s v="ST"/>
    <n v="24969.15"/>
    <s v="USD"/>
    <n v="237.8"/>
    <s v="ZPF1"/>
    <n v="180.13"/>
    <n v="18913.649999999998"/>
    <x v="0"/>
    <x v="0"/>
  </r>
  <r>
    <x v="1"/>
    <n v="194498"/>
    <s v="PRESLIA 68               208L   TOT   SG"/>
    <n v="63"/>
    <s v="ST"/>
    <n v="16022.47"/>
    <s v="USD"/>
    <n v="254.32"/>
    <s v="ZPF1"/>
    <n v="181.38"/>
    <n v="11426.94"/>
    <x v="0"/>
    <x v="0"/>
  </r>
  <r>
    <x v="1"/>
    <n v="194587"/>
    <s v="DACNIS 100               208L   TOT   SG"/>
    <n v="40"/>
    <s v="ST"/>
    <n v="9606.2999999999993"/>
    <s v="USD"/>
    <n v="240.16"/>
    <s v="ZPF1"/>
    <n v="183.66"/>
    <n v="7346.4"/>
    <x v="0"/>
    <x v="0"/>
  </r>
  <r>
    <x v="1"/>
    <n v="194593"/>
    <s v="DACNIS 150               208L   TOT   SG"/>
    <n v="9"/>
    <s v="ST"/>
    <n v="3052.66"/>
    <s v="USD"/>
    <n v="339.18"/>
    <s v="ZPF1"/>
    <n v="185.54"/>
    <n v="1669.86"/>
    <x v="0"/>
    <x v="0"/>
  </r>
  <r>
    <x v="1"/>
    <n v="202278"/>
    <s v="DACNIS 100               20LJ   TOT   SG"/>
    <n v="138"/>
    <s v="ST"/>
    <n v="3917.86"/>
    <s v="USD"/>
    <n v="28.39"/>
    <s v="ZPF1"/>
    <n v="17.64"/>
    <n v="2434.3200000000002"/>
    <x v="0"/>
    <x v="0"/>
  </r>
  <r>
    <x v="1"/>
    <n v="203913"/>
    <s v="ATLANTA MARINE D 3005    1000L  MAR   SG"/>
    <n v="350"/>
    <s v="ST"/>
    <n v="394689.31"/>
    <s v="USD"/>
    <n v="1127.68"/>
    <s v="ZPF1"/>
    <n v="885"/>
    <n v="309750"/>
    <x v="0"/>
    <x v="0"/>
  </r>
  <r>
    <x v="1"/>
    <n v="203914"/>
    <s v="AURELIA TI 3030          1000L  MAR   SG"/>
    <n v="109"/>
    <s v="ST"/>
    <n v="178597.07"/>
    <s v="USD"/>
    <n v="1638.51"/>
    <s v="ZPF1"/>
    <n v="897"/>
    <n v="97773"/>
    <x v="0"/>
    <x v="0"/>
  </r>
  <r>
    <x v="1"/>
    <n v="203915"/>
    <s v="AURELIA TI 3040          1000L  MAR   SG"/>
    <n v="13"/>
    <s v="ST"/>
    <n v="25718.1"/>
    <s v="USD"/>
    <n v="1978.32"/>
    <s v="ZPF1"/>
    <n v="898"/>
    <n v="11674"/>
    <x v="0"/>
    <x v="0"/>
  </r>
  <r>
    <x v="1"/>
    <n v="203917"/>
    <s v="AURELIA TI 4030          1000L  MAR   SG"/>
    <n v="101"/>
    <s v="ST"/>
    <n v="164275.12"/>
    <s v="USD"/>
    <n v="1626.49"/>
    <s v="ZPF1"/>
    <n v="902"/>
    <n v="91102"/>
    <x v="0"/>
    <x v="0"/>
  </r>
  <r>
    <x v="1"/>
    <n v="203918"/>
    <s v="AURELIA TI 4040          1000L  MAR   SG"/>
    <n v="130"/>
    <s v="ST"/>
    <n v="237536.94"/>
    <s v="USD"/>
    <n v="1827.21"/>
    <s v="ZPF1"/>
    <n v="908"/>
    <n v="118040"/>
    <x v="0"/>
    <x v="0"/>
  </r>
  <r>
    <x v="1"/>
    <n v="203920"/>
    <s v="DISOLA M 3015            1000L  MAR   SG"/>
    <n v="21"/>
    <s v="ST"/>
    <n v="29167.34"/>
    <s v="USD"/>
    <n v="1388.92"/>
    <s v="ZPF1"/>
    <n v="891"/>
    <n v="18711"/>
    <x v="0"/>
    <x v="0"/>
  </r>
  <r>
    <x v="1"/>
    <n v="203921"/>
    <s v="DISOLA M 4015            1000L  MAR   SG"/>
    <n v="45"/>
    <s v="ST"/>
    <n v="61436.58"/>
    <s v="USD"/>
    <n v="1365.26"/>
    <s v="ZPF1"/>
    <n v="895"/>
    <n v="40275"/>
    <x v="0"/>
    <x v="0"/>
  </r>
  <r>
    <x v="1"/>
    <n v="210254"/>
    <s v="SERIOLA 32               208L   TOT   SG"/>
    <n v="18"/>
    <s v="ST"/>
    <n v="3741.85"/>
    <s v="USD"/>
    <n v="207.88"/>
    <s v="ZPF1"/>
    <n v="177.63"/>
    <n v="3197.34"/>
    <x v="0"/>
    <x v="0"/>
  </r>
  <r>
    <x v="1"/>
    <n v="217549"/>
    <s v="TALUSIA LS 40            205L   MAR  1SG"/>
    <n v="456"/>
    <s v="ST"/>
    <n v="163142.42000000001"/>
    <s v="USD"/>
    <n v="357.77"/>
    <s v="ZPF1"/>
    <n v="187.16"/>
    <n v="85344.959999999992"/>
    <x v="0"/>
    <x v="0"/>
  </r>
  <r>
    <x v="1"/>
    <n v="217561"/>
    <s v="TALUSIA LS 40            1000L  MAR  1SG"/>
    <n v="177"/>
    <s v="ST"/>
    <n v="289493.63"/>
    <s v="USD"/>
    <n v="1635.56"/>
    <s v="ZPF1"/>
    <n v="916"/>
    <n v="162132"/>
    <x v="0"/>
    <x v="0"/>
  </r>
  <r>
    <x v="1"/>
    <n v="218796"/>
    <s v="AURELIA TI 4020          205L   MAR  1SG"/>
    <n v="542"/>
    <s v="ST"/>
    <n v="169557.8"/>
    <s v="USD"/>
    <n v="312.83999999999997"/>
    <s v="ZPF1"/>
    <n v="180.13"/>
    <n v="97630.459999999992"/>
    <x v="0"/>
    <x v="0"/>
  </r>
  <r>
    <x v="1"/>
    <n v="218797"/>
    <s v="AURELIA TI 4020          1000L  MAR  1SG"/>
    <n v="158"/>
    <s v="ST"/>
    <n v="225298.71"/>
    <s v="USD"/>
    <n v="1425.94"/>
    <s v="ZPF1"/>
    <n v="882"/>
    <n v="139356"/>
    <x v="0"/>
    <x v="0"/>
  </r>
  <r>
    <x v="1"/>
    <n v="218813"/>
    <s v="AURELIA TI 3020          205L   MAR   SG"/>
    <n v="154"/>
    <s v="ST"/>
    <n v="49423.25"/>
    <s v="USD"/>
    <n v="320.93"/>
    <s v="ZPF1"/>
    <n v="182.18"/>
    <n v="28055.72"/>
    <x v="0"/>
    <x v="0"/>
  </r>
  <r>
    <x v="1"/>
    <n v="218814"/>
    <s v="AURELIA TI 3020          1000L  MAR   SG"/>
    <n v="85"/>
    <s v="ST"/>
    <n v="125344.04"/>
    <s v="USD"/>
    <n v="1474.64"/>
    <s v="ZPF1"/>
    <n v="888.7"/>
    <n v="75539.5"/>
    <x v="0"/>
    <x v="0"/>
  </r>
  <r>
    <x v="1"/>
    <n v="220949"/>
    <s v="TALUSIA UNIVERSAL        205L   MAR  1SG"/>
    <n v="509"/>
    <s v="ST"/>
    <n v="190778.55"/>
    <s v="USD"/>
    <n v="374.81"/>
    <s v="ZPF1"/>
    <n v="186.76"/>
    <n v="95060.84"/>
    <x v="0"/>
    <x v="0"/>
  </r>
  <r>
    <x v="1"/>
    <n v="220991"/>
    <s v="TALUSIA HR 70            1000L  MAR  1SG"/>
    <n v="173"/>
    <s v="ST"/>
    <n v="292295.09000000003"/>
    <s v="USD"/>
    <n v="1689.57"/>
    <s v="ZPF1"/>
    <n v="930"/>
    <n v="160890"/>
    <x v="0"/>
    <x v="0"/>
  </r>
  <r>
    <x v="1"/>
    <n v="220993"/>
    <s v="TALUSIA HR 70            205L   MAR  1SG"/>
    <n v="324"/>
    <s v="ST"/>
    <n v="118565.09"/>
    <s v="USD"/>
    <n v="365.94"/>
    <s v="ZPF1"/>
    <n v="190.03"/>
    <n v="61569.72"/>
    <x v="0"/>
    <x v="0"/>
  </r>
  <r>
    <x v="1"/>
    <n v="220998"/>
    <s v="TALUSIA HR 140           1000L  MAR  1SG"/>
    <n v="15"/>
    <s v="ST"/>
    <n v="37110.42"/>
    <s v="USD"/>
    <n v="2474.0300000000002"/>
    <s v="ZPF1"/>
    <n v="962.7"/>
    <n v="14440.5"/>
    <x v="0"/>
    <x v="0"/>
  </r>
  <r>
    <x v="1"/>
    <n v="221000"/>
    <s v="TALUSIA UNIVERSAL 100    1000L  MAR  1SG"/>
    <n v="115"/>
    <s v="ST"/>
    <n v="227434.57"/>
    <s v="USD"/>
    <n v="1977.69"/>
    <s v="ZPF1"/>
    <n v="948"/>
    <n v="109020"/>
    <x v="0"/>
    <x v="0"/>
  </r>
  <r>
    <x v="1"/>
    <n v="221001"/>
    <s v="TALUSIA UNIVERSAL 100    205L   MAR  1SG"/>
    <n v="163"/>
    <s v="ST"/>
    <n v="69008.399999999994"/>
    <s v="USD"/>
    <n v="423.36"/>
    <s v="ZPF1"/>
    <n v="192.905"/>
    <n v="31443.514999999999"/>
    <x v="0"/>
    <x v="0"/>
  </r>
  <r>
    <x v="1"/>
    <n v="221010"/>
    <s v="TALUSIA UNIVERSAL        1000L  MAR  1SG"/>
    <n v="158"/>
    <s v="ST"/>
    <n v="272252.68"/>
    <s v="USD"/>
    <n v="1723.12"/>
    <s v="ZPF1"/>
    <n v="911"/>
    <n v="143938"/>
    <x v="0"/>
    <x v="0"/>
  </r>
  <r>
    <x v="1"/>
    <n v="222313"/>
    <s v="DACNIS 150               20LJ   TOT   SG"/>
    <n v="39"/>
    <s v="ST"/>
    <n v="1291.4100000000001"/>
    <s v="USD"/>
    <n v="33.11"/>
    <s v="ZPF1"/>
    <n v="17.739999999999998"/>
    <n v="691.8599999999999"/>
    <x v="0"/>
    <x v="0"/>
  </r>
  <r>
    <x v="1"/>
    <n v="224180"/>
    <s v="CARTER SH 220            20LJ   TOT   SG"/>
    <n v="2"/>
    <s v="ST"/>
    <n v="194.05"/>
    <s v="USD"/>
    <n v="97.03"/>
    <s v="ZPF1"/>
    <n v="17.18"/>
    <n v="34.36"/>
    <x v="0"/>
    <x v="0"/>
  </r>
  <r>
    <x v="1"/>
    <n v="225226"/>
    <s v="VISGA 15                 20L    MAR  1SG"/>
    <n v="297"/>
    <s v="ST"/>
    <n v="8495.0499999999993"/>
    <s v="USD"/>
    <n v="28.6"/>
    <s v="ZPF1"/>
    <n v="16.71"/>
    <n v="4962.87"/>
    <x v="0"/>
    <x v="0"/>
  </r>
  <r>
    <x v="1"/>
    <n v="225248"/>
    <s v="VISGA 15                 205L   MAR   SG"/>
    <n v="193"/>
    <s v="ST"/>
    <n v="50754.59"/>
    <s v="USD"/>
    <n v="262.98"/>
    <s v="ZPF1"/>
    <n v="171.26"/>
    <n v="33053.18"/>
    <x v="0"/>
    <x v="0"/>
  </r>
  <r>
    <x v="1"/>
    <n v="226735"/>
    <s v="PRESLIA 32               20LJ   TOT   SG"/>
    <n v="260"/>
    <s v="ST"/>
    <n v="7524.88"/>
    <s v="USD"/>
    <n v="28.94"/>
    <s v="ZPF1"/>
    <n v="17.100000000000001"/>
    <n v="4446"/>
    <x v="0"/>
    <x v="0"/>
  </r>
  <r>
    <x v="1"/>
    <n v="228303"/>
    <s v="AURELIA LNG 40           205L   MAR   SG"/>
    <n v="195"/>
    <s v="ST"/>
    <n v="64208.25"/>
    <s v="USD"/>
    <n v="329.27"/>
    <s v="ZPF1"/>
    <n v="181.16"/>
    <n v="35326.199999999997"/>
    <x v="0"/>
    <x v="0"/>
  </r>
  <r>
    <x v="1"/>
    <n v="228304"/>
    <s v="AURELIA LNG 40           1000L  MAR   SG"/>
    <n v="9"/>
    <s v="ST"/>
    <n v="15104.77"/>
    <s v="USD"/>
    <n v="1678.31"/>
    <s v="ZPF1"/>
    <n v="883.7"/>
    <n v="7953.3"/>
    <x v="0"/>
    <x v="0"/>
  </r>
  <r>
    <x v="1"/>
    <n v="229006"/>
    <s v="AURELIA TI 5040          205L   MAR   SG"/>
    <n v="27"/>
    <s v="ST"/>
    <n v="12651.84"/>
    <s v="USD"/>
    <n v="468.59"/>
    <s v="ZPF1"/>
    <n v="187.53"/>
    <n v="5063.3100000000004"/>
    <x v="0"/>
    <x v="0"/>
  </r>
  <r>
    <x v="1"/>
    <n v="229195"/>
    <s v="CARTER SH 150            20LJ   TOT   SG"/>
    <n v="11"/>
    <s v="ST"/>
    <n v="929.77"/>
    <s v="USD"/>
    <n v="84.52"/>
    <s v="ZPF1"/>
    <n v="17.059999999999999"/>
    <n v="187.66"/>
    <x v="0"/>
    <x v="0"/>
  </r>
  <r>
    <x v="1"/>
    <n v="229205"/>
    <s v="CARTER SH 460            20LJ   TOT   SG"/>
    <n v="10"/>
    <s v="ST"/>
    <n v="1084.3699999999999"/>
    <s v="USD"/>
    <n v="108.44"/>
    <s v="ZPF1"/>
    <n v="17.21"/>
    <n v="172.10000000000002"/>
    <x v="0"/>
    <x v="0"/>
  </r>
  <r>
    <x v="1"/>
    <n v="229754"/>
    <s v="TALUSIA HD 40            1000L  MAR   SG"/>
    <n v="156"/>
    <s v="ST"/>
    <n v="278514.27"/>
    <s v="USD"/>
    <n v="1785.35"/>
    <s v="ZPF1"/>
    <n v="913"/>
    <n v="142428"/>
    <x v="0"/>
    <x v="0"/>
  </r>
  <r>
    <x v="1"/>
    <n v="229755"/>
    <s v="TALUSIA HD 40            205L   MAR   SG"/>
    <n v="185"/>
    <s v="ST"/>
    <n v="72457.16"/>
    <s v="USD"/>
    <n v="391.66"/>
    <s v="ZPF1"/>
    <n v="187.17"/>
    <n v="34626.449999999997"/>
    <x v="0"/>
    <x v="0"/>
  </r>
  <r>
    <x v="1"/>
    <n v="230123"/>
    <s v="EPONA SA 320             20LJ   MAR   SG"/>
    <n v="26"/>
    <s v="ST"/>
    <n v="2551.9499999999998"/>
    <s v="USD"/>
    <n v="98.15"/>
    <s v="ZPF1"/>
    <n v="17.239999999999998"/>
    <n v="448.23999999999995"/>
    <x v="0"/>
    <x v="0"/>
  </r>
  <r>
    <x v="1"/>
    <n v="230125"/>
    <s v="EPONA SA 220             20LJ   MAR   SG"/>
    <n v="469"/>
    <s v="ST"/>
    <n v="40909.879999999997"/>
    <s v="USD"/>
    <n v="87.23"/>
    <s v="ZPF1"/>
    <n v="17.190000000000001"/>
    <n v="8062.1100000000006"/>
    <x v="0"/>
    <x v="0"/>
  </r>
  <r>
    <x v="1"/>
    <n v="230304"/>
    <s v="BARELF SM 68             20LJ   MAR   SG"/>
    <n v="154"/>
    <s v="ST"/>
    <n v="11440.53"/>
    <s v="USD"/>
    <n v="74.290000000000006"/>
    <s v="ZPF1"/>
    <n v="16.899999999999999"/>
    <n v="2602.6"/>
    <x v="0"/>
    <x v="0"/>
  </r>
  <r>
    <x v="1"/>
    <n v="230305"/>
    <s v="BARELF SM 46             20LJ   MAR   SG"/>
    <n v="46"/>
    <s v="ST"/>
    <n v="3080.79"/>
    <s v="USD"/>
    <n v="66.97"/>
    <s v="ZPF1"/>
    <n v="18.260000000000002"/>
    <n v="839.96"/>
    <x v="0"/>
    <x v="0"/>
  </r>
  <r>
    <x v="1"/>
    <n v="231405"/>
    <s v="DACNIS 46                20LJ   TOT   SG"/>
    <n v="116"/>
    <s v="ST"/>
    <n v="2863.74"/>
    <s v="USD"/>
    <n v="24.69"/>
    <s v="ZPF1"/>
    <n v="17.3"/>
    <n v="2006.8000000000002"/>
    <x v="0"/>
    <x v="0"/>
  </r>
  <r>
    <x v="1"/>
    <n v="231526"/>
    <s v="DACNIS 68                20LJ   TOT  1SG"/>
    <n v="60"/>
    <s v="ST"/>
    <n v="2607.64"/>
    <s v="USD"/>
    <n v="43.46"/>
    <s v="ZPF1"/>
    <n v="17.37"/>
    <n v="1042.2"/>
    <x v="0"/>
    <x v="0"/>
  </r>
  <r>
    <x v="2"/>
    <n v="159626"/>
    <s v="AZOLLA ZS 68             1000L  TOT   SG"/>
    <n v="69"/>
    <s v="ST"/>
    <n v="90568.59"/>
    <s v="USD"/>
    <n v="1312.59"/>
    <s v="ZPF1"/>
    <n v="867"/>
    <n v="59823"/>
    <x v="0"/>
    <x v="1"/>
  </r>
  <r>
    <x v="2"/>
    <n v="166153"/>
    <s v="AZOLLA ZS 46             1000L  TOT   SG"/>
    <n v="21"/>
    <s v="ST"/>
    <n v="27554.06"/>
    <s v="USD"/>
    <n v="1312.1"/>
    <s v="ZPF1"/>
    <n v="869.75"/>
    <n v="18264.75"/>
    <x v="0"/>
    <x v="1"/>
  </r>
  <r>
    <x v="2"/>
    <n v="174678"/>
    <s v="CARTER EP 150            1000L  TOT   SG"/>
    <n v="26"/>
    <s v="ST"/>
    <n v="42498.64"/>
    <s v="USD"/>
    <n v="1634.56"/>
    <s v="ZPF1"/>
    <n v="889.9"/>
    <n v="23137.399999999998"/>
    <x v="0"/>
    <x v="1"/>
  </r>
  <r>
    <x v="2"/>
    <n v="194315"/>
    <s v="EQUIVIS ZS 68            208L   TOT   SG"/>
    <n v="15"/>
    <s v="ST"/>
    <n v="4605.25"/>
    <s v="USD"/>
    <n v="307.02"/>
    <s v="ZPF1"/>
    <n v="181.38"/>
    <n v="2720.7"/>
    <x v="0"/>
    <x v="1"/>
  </r>
  <r>
    <x v="2"/>
    <n v="194469"/>
    <s v="CARTER EP 220            208L   TOT   SG"/>
    <n v="45"/>
    <s v="ST"/>
    <n v="18891.13"/>
    <s v="USD"/>
    <n v="419.8"/>
    <s v="ZPF1"/>
    <n v="185.95"/>
    <n v="8367.75"/>
    <x v="0"/>
    <x v="1"/>
  </r>
  <r>
    <x v="2"/>
    <n v="194470"/>
    <s v="CARTER EP 320            208L   TOT   SG"/>
    <n v="14"/>
    <s v="ST"/>
    <n v="4669.67"/>
    <s v="USD"/>
    <n v="333.55"/>
    <s v="ZPF1"/>
    <n v="186.99"/>
    <n v="2617.86"/>
    <x v="0"/>
    <x v="1"/>
  </r>
  <r>
    <x v="2"/>
    <n v="194472"/>
    <s v="CARTER EP 68             208L   TOT   SG"/>
    <n v="15"/>
    <s v="ST"/>
    <n v="5368.9"/>
    <s v="USD"/>
    <n v="357.93"/>
    <s v="ZPF1"/>
    <n v="181.17"/>
    <n v="2717.5499999999997"/>
    <x v="0"/>
    <x v="1"/>
  </r>
  <r>
    <x v="2"/>
    <n v="194481"/>
    <s v="EQUIVIS ZS 32            208L   TOT   SG"/>
    <n v="20"/>
    <s v="ST"/>
    <n v="6274.71"/>
    <s v="USD"/>
    <n v="313.74"/>
    <s v="ZPF1"/>
    <n v="178.26"/>
    <n v="3565.2"/>
    <x v="0"/>
    <x v="1"/>
  </r>
  <r>
    <x v="2"/>
    <n v="194482"/>
    <s v="EQUIVIS ZS 46            208L   TOT   SG"/>
    <n v="32"/>
    <s v="ST"/>
    <n v="9349.3799999999992"/>
    <s v="USD"/>
    <n v="292.17"/>
    <s v="ZPF1"/>
    <n v="179.3"/>
    <n v="5737.6"/>
    <x v="0"/>
    <x v="1"/>
  </r>
  <r>
    <x v="2"/>
    <n v="194573"/>
    <s v="DYNATRANS DA 85W90       208L   TOT   SG"/>
    <n v="12"/>
    <s v="ST"/>
    <n v="7461.61"/>
    <s v="USD"/>
    <n v="621.79999999999995"/>
    <s v="ZPF1"/>
    <n v="186.37"/>
    <n v="2236.44"/>
    <x v="0"/>
    <x v="1"/>
  </r>
  <r>
    <x v="2"/>
    <n v="194693"/>
    <s v="PNEUMA 320               208L   TOT   SG"/>
    <n v="20"/>
    <s v="ST"/>
    <n v="7972.09"/>
    <s v="USD"/>
    <n v="398.6"/>
    <s v="ZPF1"/>
    <n v="187.3"/>
    <n v="3746"/>
    <x v="0"/>
    <x v="1"/>
  </r>
  <r>
    <x v="2"/>
    <n v="198911"/>
    <s v="CIRKAN RO 220            1000L  TOT   SG"/>
    <n v="32"/>
    <s v="ST"/>
    <n v="51494.39"/>
    <s v="USD"/>
    <n v="1609.2"/>
    <s v="ZPF1"/>
    <n v="893"/>
    <n v="28576"/>
    <x v="0"/>
    <x v="1"/>
  </r>
  <r>
    <x v="2"/>
    <n v="199035"/>
    <s v="EQUIVIS ZS 46            1000L  TOT   SG"/>
    <n v="122"/>
    <s v="ST"/>
    <n v="172210.33"/>
    <s v="USD"/>
    <n v="1411.56"/>
    <s v="ZPF1"/>
    <n v="859"/>
    <n v="104798"/>
    <x v="0"/>
    <x v="1"/>
  </r>
  <r>
    <x v="2"/>
    <n v="199146"/>
    <s v="CARTER EP 320            1000L  TOT   SG"/>
    <n v="11"/>
    <s v="ST"/>
    <n v="18791.41"/>
    <s v="USD"/>
    <n v="1708.31"/>
    <s v="ZPF1"/>
    <n v="902"/>
    <n v="9922"/>
    <x v="0"/>
    <x v="1"/>
  </r>
  <r>
    <x v="2"/>
    <n v="200738"/>
    <s v="EQUIVIS ZS 32            1000L  TOT   SG"/>
    <n v="13"/>
    <s v="ST"/>
    <n v="19474.18"/>
    <s v="USD"/>
    <n v="1498.01"/>
    <s v="ZPF1"/>
    <n v="852"/>
    <n v="11076"/>
    <x v="0"/>
    <x v="1"/>
  </r>
  <r>
    <x v="2"/>
    <n v="201336"/>
    <s v="TRANSTEC 5 80W90         1000L  TOT   SG"/>
    <n v="48"/>
    <s v="ST"/>
    <n v="80404.39"/>
    <s v="USD"/>
    <n v="1675.09"/>
    <s v="ZPF1"/>
    <n v="888.9"/>
    <n v="42667.199999999997"/>
    <x v="0"/>
    <x v="1"/>
  </r>
  <r>
    <x v="2"/>
    <n v="201338"/>
    <s v="TRANSTEC 5 80W90         208L   TOT   SG"/>
    <n v="108"/>
    <s v="ST"/>
    <n v="36019.160000000003"/>
    <s v="USD"/>
    <n v="333.51"/>
    <s v="ZPF1"/>
    <n v="185.12"/>
    <n v="19992.96"/>
    <x v="0"/>
    <x v="1"/>
  </r>
  <r>
    <x v="2"/>
    <n v="201361"/>
    <s v="TRANSTEC 5 85W140        1000L  TOT   SG"/>
    <n v="28"/>
    <s v="ST"/>
    <n v="49985.09"/>
    <s v="USD"/>
    <n v="1785.18"/>
    <s v="ZPF1"/>
    <n v="892"/>
    <n v="24976"/>
    <x v="0"/>
    <x v="1"/>
  </r>
  <r>
    <x v="2"/>
    <n v="204027"/>
    <s v="RUBIA WORKS 1000 15W40   FXTANK TOT   SG"/>
    <n v="99900"/>
    <s v="KG"/>
    <n v="173422.47"/>
    <s v="USD"/>
    <n v="1.74"/>
    <s v="ZPF1"/>
    <n v="1"/>
    <n v="99900"/>
    <x v="1"/>
    <x v="1"/>
  </r>
  <r>
    <x v="2"/>
    <n v="204673"/>
    <s v="RUBIA WORKS 1000 15W40   1000L  TOT   SG"/>
    <n v="443"/>
    <s v="ST"/>
    <n v="703129.71"/>
    <s v="USD"/>
    <n v="1587.2"/>
    <s v="ZPF1"/>
    <n v="881"/>
    <n v="390283"/>
    <x v="0"/>
    <x v="1"/>
  </r>
  <r>
    <x v="2"/>
    <n v="205531"/>
    <s v="DYNATRANS GEA 680        1000L  TOT   SG"/>
    <n v="15"/>
    <s v="ST"/>
    <n v="81102.02"/>
    <s v="USD"/>
    <n v="5406.8"/>
    <s v="ZPF1"/>
    <n v="855.5"/>
    <n v="12832.5"/>
    <x v="0"/>
    <x v="1"/>
  </r>
  <r>
    <x v="2"/>
    <n v="210755"/>
    <s v="PNEUMA 150               208L   TOT   SG"/>
    <n v="56"/>
    <s v="ST"/>
    <n v="18977.2"/>
    <s v="USD"/>
    <n v="338.88"/>
    <s v="ZPF1"/>
    <n v="184.58"/>
    <n v="10336.480000000001"/>
    <x v="0"/>
    <x v="1"/>
  </r>
  <r>
    <x v="2"/>
    <n v="220596"/>
    <s v="RUBIA WORKS 4000 15W40   1000L  TOT  3SG"/>
    <n v="37"/>
    <s v="ST"/>
    <n v="60913.89"/>
    <s v="USD"/>
    <n v="1646.32"/>
    <s v="ZPF1"/>
    <n v="875.7"/>
    <n v="32400.9"/>
    <x v="0"/>
    <x v="1"/>
  </r>
  <r>
    <x v="2"/>
    <n v="222052"/>
    <s v="MULTIS COMPLEX MHD 220   180K   TOT   AE"/>
    <n v="5"/>
    <s v="ST"/>
    <n v="2979"/>
    <s v="USD"/>
    <n v="595.79999999999995"/>
    <s v="ZPF1"/>
    <n v="180"/>
    <n v="900"/>
    <x v="0"/>
    <x v="1"/>
  </r>
  <r>
    <x v="2"/>
    <n v="223499"/>
    <s v="DYNATRANS ACX 10W30      1000L  TOT   SG"/>
    <n v="154"/>
    <s v="ST"/>
    <n v="333148.40999999997"/>
    <s v="USD"/>
    <n v="2163.3000000000002"/>
    <s v="ZPF1"/>
    <n v="872.2"/>
    <n v="134318.80000000002"/>
    <x v="0"/>
    <x v="1"/>
  </r>
  <r>
    <x v="2"/>
    <n v="223660"/>
    <s v="EQUIVIS AF 46            1000L  TOT   SG"/>
    <n v="18"/>
    <s v="ST"/>
    <n v="34328.199999999997"/>
    <s v="USD"/>
    <n v="1907.12"/>
    <s v="ZPF1"/>
    <n v="860.3"/>
    <n v="15485.4"/>
    <x v="0"/>
    <x v="1"/>
  </r>
  <r>
    <x v="2"/>
    <n v="223770"/>
    <s v="DYNATRANS ACX 10W        1000L  TOT  1SG"/>
    <n v="100"/>
    <s v="ST"/>
    <n v="156056.04"/>
    <s v="USD"/>
    <n v="1560.56"/>
    <s v="ZPF1"/>
    <n v="866.6"/>
    <n v="86660"/>
    <x v="0"/>
    <x v="1"/>
  </r>
  <r>
    <x v="2"/>
    <n v="223772"/>
    <s v="DYNATRANS ACX 10W        FXTANK TOT   SG"/>
    <n v="99520"/>
    <s v="KG"/>
    <n v="162957.76999999999"/>
    <s v="USD"/>
    <n v="1.64"/>
    <s v="ZPF1"/>
    <n v="1"/>
    <n v="99520"/>
    <x v="1"/>
    <x v="1"/>
  </r>
  <r>
    <x v="2"/>
    <n v="223776"/>
    <s v="DYNATRANS ACX 30         1000L  TOT  1SG"/>
    <n v="25"/>
    <s v="ST"/>
    <n v="40745.699999999997"/>
    <s v="USD"/>
    <n v="1629.83"/>
    <s v="ZPF1"/>
    <n v="884"/>
    <n v="22100"/>
    <x v="0"/>
    <x v="1"/>
  </r>
  <r>
    <x v="2"/>
    <n v="223778"/>
    <s v="DYNATRANS ACX 30         FXTANK TOT   SG"/>
    <n v="39970"/>
    <s v="KG"/>
    <n v="66909.67"/>
    <s v="USD"/>
    <n v="1.67"/>
    <s v="ZPF1"/>
    <n v="1"/>
    <n v="39970"/>
    <x v="1"/>
    <x v="1"/>
  </r>
  <r>
    <x v="2"/>
    <n v="223782"/>
    <s v="DYNATRANS ACX 50         1000L  TOT  1SG"/>
    <n v="80"/>
    <s v="ST"/>
    <n v="137196.98000000001"/>
    <s v="USD"/>
    <n v="1714.96"/>
    <s v="ZPF1"/>
    <n v="896.2"/>
    <n v="71696"/>
    <x v="0"/>
    <x v="1"/>
  </r>
  <r>
    <x v="2"/>
    <n v="223989"/>
    <s v="CARTER SH 680            208L   TOT   SG"/>
    <n v="9"/>
    <s v="ST"/>
    <n v="10783.28"/>
    <s v="USD"/>
    <n v="1198.1400000000001"/>
    <s v="ZPF1"/>
    <n v="180"/>
    <n v="1620"/>
    <x v="0"/>
    <x v="1"/>
  </r>
  <r>
    <x v="2"/>
    <n v="224159"/>
    <s v="CARTER SH 220            208L   TOT   SG"/>
    <n v="38"/>
    <s v="ST"/>
    <n v="38451.15"/>
    <s v="USD"/>
    <n v="1011.87"/>
    <s v="ZPF1"/>
    <n v="178.76"/>
    <n v="6792.8799999999992"/>
    <x v="0"/>
    <x v="1"/>
  </r>
  <r>
    <x v="2"/>
    <n v="224182"/>
    <s v="CARTER SH 320            208L   TOT   SG"/>
    <n v="20"/>
    <s v="ST"/>
    <n v="20244.240000000002"/>
    <s v="USD"/>
    <n v="1012.21"/>
    <s v="ZPF1"/>
    <n v="179.3"/>
    <n v="3586"/>
    <x v="0"/>
    <x v="1"/>
  </r>
  <r>
    <x v="2"/>
    <n v="225403"/>
    <s v="CARTER SH 320            1000L  TOT   SG"/>
    <n v="13"/>
    <s v="ST"/>
    <n v="71484.070000000007"/>
    <s v="USD"/>
    <n v="5498.77"/>
    <s v="ZPF1"/>
    <n v="862"/>
    <n v="11206"/>
    <x v="0"/>
    <x v="1"/>
  </r>
  <r>
    <x v="2"/>
    <n v="226234"/>
    <s v="ADBLUE (INCO)            1000L  TOT   SG"/>
    <n v="168"/>
    <s v="ST"/>
    <n v="107019.26"/>
    <s v="USD"/>
    <n v="637.02"/>
    <s v="ZPF1"/>
    <n v="1090"/>
    <n v="183120"/>
    <x v="0"/>
    <x v="1"/>
  </r>
  <r>
    <x v="2"/>
    <n v="226427"/>
    <s v="DYNATRANS MPX            1000L  TOT   SG"/>
    <n v="2"/>
    <s v="ST"/>
    <n v="3917.04"/>
    <s v="USD"/>
    <n v="1958.52"/>
    <s v="ZPF1"/>
    <n v="873.1"/>
    <n v="1746.2"/>
    <x v="0"/>
    <x v="1"/>
  </r>
  <r>
    <x v="2"/>
    <n v="226428"/>
    <s v="DYNATRANS MPX            208L   TOT   SG"/>
    <n v="4"/>
    <s v="ST"/>
    <n v="1448.09"/>
    <s v="USD"/>
    <n v="362.02"/>
    <s v="ZPF1"/>
    <n v="181.6"/>
    <n v="726.4"/>
    <x v="0"/>
    <x v="1"/>
  </r>
  <r>
    <x v="2"/>
    <n v="227155"/>
    <s v="RUBIA WORKS 4000 FE10W30 1000L  TOT   SG"/>
    <n v="9"/>
    <s v="ST"/>
    <n v="17257.150000000001"/>
    <s v="USD"/>
    <n v="1917.46"/>
    <s v="ZPF1"/>
    <n v="869.4"/>
    <n v="7824.5999999999995"/>
    <x v="0"/>
    <x v="1"/>
  </r>
  <r>
    <x v="2"/>
    <n v="227502"/>
    <s v="TRAX. DUAL 9 FE 75W90    208L   TOT   SG"/>
    <n v="12"/>
    <s v="ST"/>
    <n v="12960.56"/>
    <s v="USD"/>
    <n v="1080.05"/>
    <s v="ZPF1"/>
    <n v="180.65"/>
    <n v="2167.8000000000002"/>
    <x v="0"/>
    <x v="1"/>
  </r>
  <r>
    <x v="2"/>
    <n v="227737"/>
    <s v="MULTIS HP 2 MOLY EXTRA   180K   TOT   AE"/>
    <n v="196"/>
    <s v="ST"/>
    <n v="148654.01999999999"/>
    <s v="USD"/>
    <n v="758.44"/>
    <s v="ZPF1"/>
    <n v="180"/>
    <n v="35280"/>
    <x v="0"/>
    <x v="1"/>
  </r>
  <r>
    <x v="2"/>
    <n v="229194"/>
    <s v="CARTER SH 150            208L   TOT   SG"/>
    <n v="20"/>
    <s v="ST"/>
    <n v="23226.04"/>
    <s v="USD"/>
    <n v="1161.3"/>
    <s v="ZPF1"/>
    <n v="177.42"/>
    <n v="3548.3999999999996"/>
    <x v="0"/>
    <x v="1"/>
  </r>
  <r>
    <x v="2"/>
    <n v="229689"/>
    <s v="DACNIS SH 32             208L   TOT   SG"/>
    <n v="72"/>
    <s v="ST"/>
    <n v="52330.14"/>
    <s v="USD"/>
    <n v="726.81"/>
    <s v="ZPF1"/>
    <n v="188.95"/>
    <n v="13604.4"/>
    <x v="0"/>
    <x v="1"/>
  </r>
  <r>
    <x v="2"/>
    <n v="229701"/>
    <s v="DACNIS SH 68             20LJ   TOT   SG"/>
    <n v="10"/>
    <s v="ST"/>
    <n v="792.41"/>
    <s v="USD"/>
    <n v="79.239999999999995"/>
    <s v="ZPF1"/>
    <n v="16.899999999999999"/>
    <n v="169"/>
    <x v="0"/>
    <x v="1"/>
  </r>
  <r>
    <x v="2"/>
    <n v="230874"/>
    <s v="PNEUMA 150               1000L  TOT   SG"/>
    <n v="7"/>
    <s v="ST"/>
    <n v="12493.8"/>
    <s v="USD"/>
    <n v="1784.83"/>
    <s v="ZPF1"/>
    <n v="935.4"/>
    <n v="6547.8"/>
    <x v="0"/>
    <x v="1"/>
  </r>
  <r>
    <x v="2"/>
    <n v="233006"/>
    <s v="PNEUMA 220               1000L  TOT   SG"/>
    <n v="17"/>
    <s v="ST"/>
    <n v="29700.720000000001"/>
    <s v="USD"/>
    <n v="1747.1"/>
    <s v="ZPF1"/>
    <n v="894.8"/>
    <n v="15211.599999999999"/>
    <x v="0"/>
    <x v="1"/>
  </r>
  <r>
    <x v="3"/>
    <n v="172823"/>
    <s v="AURELIA TI 4040          FXTANK MAR   SG"/>
    <n v="459760"/>
    <s v="KG"/>
    <n v="1093829.77"/>
    <s v="USD"/>
    <n v="2.38"/>
    <s v="ZPF1"/>
    <n v="1"/>
    <n v="459760"/>
    <x v="1"/>
    <x v="1"/>
  </r>
  <r>
    <x v="3"/>
    <n v="220599"/>
    <s v="RUBIA WORKS 4000 15W40   FXTANK TOT  3SG"/>
    <n v="159940"/>
    <s v="KG"/>
    <n v="294908.78999999998"/>
    <s v="USD"/>
    <n v="1.84"/>
    <s v="ZPF1"/>
    <n v="1"/>
    <n v="159940"/>
    <x v="1"/>
    <x v="1"/>
  </r>
  <r>
    <x v="3"/>
    <n v="223778"/>
    <s v="DYNATRANS ACX 30         FXTANK TOT   SG"/>
    <n v="219870"/>
    <s v="KG"/>
    <n v="385171.78"/>
    <s v="USD"/>
    <n v="1.75"/>
    <s v="ZPF1"/>
    <n v="1"/>
    <n v="219870"/>
    <x v="1"/>
    <x v="1"/>
  </r>
  <r>
    <x v="4"/>
    <n v="159069"/>
    <s v="DISOLA M 4015            205L   MAR   SG"/>
    <n v="3"/>
    <s v="ST"/>
    <n v="918.66"/>
    <s v="USD"/>
    <n v="306.22000000000003"/>
    <s v="ZPF1"/>
    <n v="182.86"/>
    <n v="548.58000000000004"/>
    <x v="0"/>
    <x v="1"/>
  </r>
  <r>
    <x v="4"/>
    <n v="159450"/>
    <s v="TRACTORELF ST3 20W30     18LP   ELF   SG"/>
    <n v="3"/>
    <s v="ST"/>
    <n v="96.88"/>
    <s v="USD"/>
    <n v="32.29"/>
    <s v="ZPF1"/>
    <n v="15.75"/>
    <n v="47.25"/>
    <x v="0"/>
    <x v="1"/>
  </r>
  <r>
    <x v="4"/>
    <n v="159457"/>
    <s v="AZOLLA ZS 32             20LJ   TOT   SG"/>
    <n v="221"/>
    <s v="ST"/>
    <n v="5640.05"/>
    <s v="USD"/>
    <n v="25.52"/>
    <s v="ZPF1"/>
    <n v="16.940000000000001"/>
    <n v="3743.7400000000002"/>
    <x v="0"/>
    <x v="1"/>
  </r>
  <r>
    <x v="4"/>
    <n v="159458"/>
    <s v="AZOLLA ZS 46             20LJ   TOT   SG"/>
    <n v="1685"/>
    <s v="ST"/>
    <n v="40912.410000000003"/>
    <s v="USD"/>
    <n v="24.28"/>
    <s v="ZPF1"/>
    <n v="17.14"/>
    <n v="28880.9"/>
    <x v="0"/>
    <x v="1"/>
  </r>
  <r>
    <x v="4"/>
    <n v="159459"/>
    <s v="AZOLLA ZS 68             20LJ   TOT   SG"/>
    <n v="628"/>
    <s v="ST"/>
    <n v="15559.03"/>
    <s v="USD"/>
    <n v="24.78"/>
    <s v="ZPF1"/>
    <n v="17.34"/>
    <n v="10889.52"/>
    <x v="0"/>
    <x v="1"/>
  </r>
  <r>
    <x v="4"/>
    <n v="159460"/>
    <s v="CARTER EP 150            20LJ   TOT   SG"/>
    <n v="436"/>
    <s v="ST"/>
    <n v="14292.83"/>
    <s v="USD"/>
    <n v="32.78"/>
    <s v="ZPF1"/>
    <n v="17.899999999999999"/>
    <n v="7804.4"/>
    <x v="0"/>
    <x v="1"/>
  </r>
  <r>
    <x v="4"/>
    <n v="159463"/>
    <s v="EQUIVIS ZS 46            20LJ   TOT   SG"/>
    <n v="56"/>
    <s v="ST"/>
    <n v="1565.89"/>
    <s v="USD"/>
    <n v="27.96"/>
    <s v="ZPF1"/>
    <n v="17.66"/>
    <n v="988.96"/>
    <x v="0"/>
    <x v="1"/>
  </r>
  <r>
    <x v="4"/>
    <n v="159464"/>
    <s v="EQUIVIS ZS 68            20LJ   TOT   SG"/>
    <n v="10"/>
    <s v="ST"/>
    <n v="282.77"/>
    <s v="USD"/>
    <n v="28.28"/>
    <s v="ZPF1"/>
    <n v="17.38"/>
    <n v="173.79999999999998"/>
    <x v="0"/>
    <x v="1"/>
  </r>
  <r>
    <x v="4"/>
    <n v="159468"/>
    <s v="MULTAGRI SUPER 15W40     20LJ   TOT   SG"/>
    <n v="199"/>
    <s v="ST"/>
    <n v="7485.23"/>
    <s v="USD"/>
    <n v="37.61"/>
    <s v="ZPF1"/>
    <n v="17.600000000000001"/>
    <n v="3502.4"/>
    <x v="0"/>
    <x v="1"/>
  </r>
  <r>
    <x v="4"/>
    <n v="159626"/>
    <s v="AZOLLA ZS 68             1000L  TOT   SG"/>
    <n v="91"/>
    <s v="ST"/>
    <n v="100263.94"/>
    <s v="USD"/>
    <n v="1101.8"/>
    <s v="ZPF1"/>
    <n v="867"/>
    <n v="78897"/>
    <x v="0"/>
    <x v="1"/>
  </r>
  <r>
    <x v="4"/>
    <n v="159807"/>
    <s v="ELFOLNA DS 68            18LP   ELF   SG"/>
    <n v="117"/>
    <s v="ST"/>
    <n v="2532.11"/>
    <s v="USD"/>
    <n v="21.64"/>
    <s v="ZPF1"/>
    <n v="15.606"/>
    <n v="1825.902"/>
    <x v="0"/>
    <x v="1"/>
  </r>
  <r>
    <x v="4"/>
    <n v="159827"/>
    <s v="GEARELF 5 80W90          18LP   ELF   SG"/>
    <n v="257"/>
    <s v="ST"/>
    <n v="7115.85"/>
    <s v="USD"/>
    <n v="27.69"/>
    <s v="ZPF1"/>
    <n v="15.68"/>
    <n v="4029.7599999999998"/>
    <x v="0"/>
    <x v="1"/>
  </r>
  <r>
    <x v="4"/>
    <n v="159835"/>
    <s v="GEARELF 4 SAE 140        18LP   ELF   SG"/>
    <n v="27"/>
    <s v="ST"/>
    <n v="827.19"/>
    <s v="USD"/>
    <n v="30.64"/>
    <s v="ZPF1"/>
    <n v="15.97"/>
    <n v="431.19"/>
    <x v="0"/>
    <x v="1"/>
  </r>
  <r>
    <x v="4"/>
    <n v="159871"/>
    <s v="ELFOLNA DS 46            20LJ   ELF   SG"/>
    <n v="15"/>
    <s v="ST"/>
    <n v="371.09"/>
    <s v="USD"/>
    <n v="24.74"/>
    <s v="ZPF1"/>
    <n v="17.34"/>
    <n v="260.10000000000002"/>
    <x v="0"/>
    <x v="1"/>
  </r>
  <r>
    <x v="4"/>
    <n v="159890"/>
    <s v="RUBIA CF 2 40            20LJ   TOT   SG"/>
    <n v="105"/>
    <s v="ST"/>
    <n v="3872.91"/>
    <s v="USD"/>
    <n v="36.880000000000003"/>
    <s v="ZPF1"/>
    <n v="17.62"/>
    <n v="1850.1000000000001"/>
    <x v="0"/>
    <x v="1"/>
  </r>
  <r>
    <x v="4"/>
    <n v="159895"/>
    <s v="TRACTORELF ST3 15W40     20LJ   ELF   SG"/>
    <n v="16"/>
    <s v="ST"/>
    <n v="540.22"/>
    <s v="USD"/>
    <n v="33.76"/>
    <s v="ZPF1"/>
    <n v="17.5"/>
    <n v="280"/>
    <x v="0"/>
    <x v="1"/>
  </r>
  <r>
    <x v="4"/>
    <n v="159903"/>
    <s v="GEARELF 5 80W90          20LJ   ELF   SG"/>
    <n v="6"/>
    <s v="ST"/>
    <n v="189.96"/>
    <s v="USD"/>
    <n v="31.66"/>
    <s v="ZPF1"/>
    <n v="17.420000000000002"/>
    <n v="104.52000000000001"/>
    <x v="0"/>
    <x v="1"/>
  </r>
  <r>
    <x v="4"/>
    <n v="159904"/>
    <s v="GEARELF 5 85W140         20LJ   ELF   SG"/>
    <n v="5"/>
    <s v="ST"/>
    <n v="163.49"/>
    <s v="USD"/>
    <n v="32.700000000000003"/>
    <s v="ZPF1"/>
    <n v="17.84"/>
    <n v="89.2"/>
    <x v="0"/>
    <x v="1"/>
  </r>
  <r>
    <x v="4"/>
    <n v="160719"/>
    <s v="DYNATRANS DA 85W90       20LJ   TOT   SG"/>
    <n v="163"/>
    <s v="ST"/>
    <n v="9540.24"/>
    <s v="USD"/>
    <n v="58.53"/>
    <s v="ZPF1"/>
    <n v="17.940000000000001"/>
    <n v="2924.2200000000003"/>
    <x v="0"/>
    <x v="1"/>
  </r>
  <r>
    <x v="4"/>
    <n v="163860"/>
    <s v="RUBIA TIR 7400 15W40     1000L  TOT   SG"/>
    <n v="27"/>
    <s v="ST"/>
    <n v="35425.61"/>
    <s v="USD"/>
    <n v="1312.06"/>
    <s v="ZPF1"/>
    <n v="869"/>
    <n v="23463"/>
    <x v="0"/>
    <x v="1"/>
  </r>
  <r>
    <x v="4"/>
    <n v="163861"/>
    <s v="RUBIA TIR 7400 15W40     18LP   TOT   SG"/>
    <n v="123"/>
    <s v="ST"/>
    <n v="3133.57"/>
    <s v="USD"/>
    <n v="25.48"/>
    <s v="ZPF1"/>
    <n v="15.641999999999999"/>
    <n v="1923.9659999999999"/>
    <x v="0"/>
    <x v="1"/>
  </r>
  <r>
    <x v="4"/>
    <n v="163863"/>
    <s v="RUBIA TIR 7400 15W40     20LJ   TOT   SG"/>
    <n v="216"/>
    <s v="ST"/>
    <n v="6253.62"/>
    <s v="USD"/>
    <n v="28.95"/>
    <s v="ZPF1"/>
    <n v="17.38"/>
    <n v="3754.08"/>
    <x v="0"/>
    <x v="1"/>
  </r>
  <r>
    <x v="4"/>
    <n v="166153"/>
    <s v="AZOLLA ZS 46             1000L  TOT   SG"/>
    <n v="6"/>
    <s v="ST"/>
    <n v="6732.96"/>
    <s v="USD"/>
    <n v="1122.1600000000001"/>
    <s v="ZPF1"/>
    <n v="869.75"/>
    <n v="5218.5"/>
    <x v="0"/>
    <x v="1"/>
  </r>
  <r>
    <x v="4"/>
    <n v="169325"/>
    <s v="CARTER EP 320            20LJ   TOT   SG"/>
    <n v="34"/>
    <s v="ST"/>
    <n v="1098.42"/>
    <s v="USD"/>
    <n v="32.31"/>
    <s v="ZPF1"/>
    <n v="18.04"/>
    <n v="613.36"/>
    <x v="0"/>
    <x v="1"/>
  </r>
  <r>
    <x v="4"/>
    <n v="174678"/>
    <s v="CARTER EP 150            1000L  TOT   SG"/>
    <n v="5"/>
    <s v="ST"/>
    <n v="6896.32"/>
    <s v="USD"/>
    <n v="1379.26"/>
    <s v="ZPF1"/>
    <n v="889.9"/>
    <n v="4449.5"/>
    <x v="0"/>
    <x v="1"/>
  </r>
  <r>
    <x v="4"/>
    <n v="187254"/>
    <s v="RUBIA FLEET HD 500 20W50 18LP   TOT   SG"/>
    <n v="180"/>
    <s v="ST"/>
    <n v="5089.25"/>
    <s v="USD"/>
    <n v="28.27"/>
    <s v="ZPF1"/>
    <n v="15.88"/>
    <n v="2858.4"/>
    <x v="0"/>
    <x v="1"/>
  </r>
  <r>
    <x v="4"/>
    <n v="187660"/>
    <s v="QUARTZ 7000 SN 10W40     20LJ   TOT   SG"/>
    <n v="152"/>
    <s v="ST"/>
    <n v="4811.2700000000004"/>
    <s v="USD"/>
    <n v="31.65"/>
    <s v="ZPF1"/>
    <n v="17.32"/>
    <n v="2632.64"/>
    <x v="0"/>
    <x v="1"/>
  </r>
  <r>
    <x v="4"/>
    <n v="187899"/>
    <s v="STO 1:0 AXLE OIL 85W140  208L   SCA   SG"/>
    <n v="80"/>
    <s v="ST"/>
    <n v="28939.47"/>
    <s v="USD"/>
    <n v="361.74"/>
    <s v="ZPF1"/>
    <n v="187.62"/>
    <n v="15009.6"/>
    <x v="0"/>
    <x v="1"/>
  </r>
  <r>
    <x v="4"/>
    <n v="188142"/>
    <s v="LDF3 ENGINE OIL 10W40    18LP   SCA   SG"/>
    <n v="3"/>
    <s v="ST"/>
    <n v="124.28"/>
    <s v="USD"/>
    <n v="41.43"/>
    <s v="ZPF1"/>
    <n v="15.57"/>
    <n v="46.71"/>
    <x v="0"/>
    <x v="1"/>
  </r>
  <r>
    <x v="4"/>
    <n v="189115"/>
    <s v="MOTO 4 20W40             24B1LM ELF  1SG"/>
    <n v="1063"/>
    <s v="ST"/>
    <n v="44592.34"/>
    <s v="USD"/>
    <n v="41.95"/>
    <s v="ZPF1"/>
    <n v="21.24"/>
    <n v="22578.12"/>
    <x v="0"/>
    <x v="1"/>
  </r>
  <r>
    <x v="4"/>
    <n v="189493"/>
    <s v="MOTO 4 PRO 20W50         24B08LMELF  1SG"/>
    <n v="1558"/>
    <s v="ST"/>
    <n v="58816.02"/>
    <s v="USD"/>
    <n v="37.75"/>
    <s v="ZPF1"/>
    <n v="16.55"/>
    <n v="25784.9"/>
    <x v="0"/>
    <x v="1"/>
  </r>
  <r>
    <x v="4"/>
    <n v="194313"/>
    <s v="AZOLLA ZS 68             208L   TOT   SG"/>
    <n v="1313"/>
    <s v="ST"/>
    <n v="292383.33"/>
    <s v="USD"/>
    <n v="222.68"/>
    <s v="ZPF1"/>
    <n v="182"/>
    <n v="238966"/>
    <x v="0"/>
    <x v="1"/>
  </r>
  <r>
    <x v="4"/>
    <n v="194314"/>
    <s v="CARTER EP 460            208L   TOT   SG"/>
    <n v="103"/>
    <s v="ST"/>
    <n v="33424.870000000003"/>
    <s v="USD"/>
    <n v="324.51"/>
    <s v="ZPF1"/>
    <n v="187.82"/>
    <n v="19345.46"/>
    <x v="0"/>
    <x v="1"/>
  </r>
  <r>
    <x v="4"/>
    <n v="194315"/>
    <s v="EQUIVIS ZS 68            208L   TOT   SG"/>
    <n v="237"/>
    <s v="ST"/>
    <n v="59582.64"/>
    <s v="USD"/>
    <n v="251.4"/>
    <s v="ZPF1"/>
    <n v="181.38"/>
    <n v="42987.06"/>
    <x v="0"/>
    <x v="1"/>
  </r>
  <r>
    <x v="4"/>
    <n v="194317"/>
    <s v="AZOLLA ZS 46             208L   TOT   SG"/>
    <n v="473"/>
    <s v="ST"/>
    <n v="102257.56"/>
    <s v="USD"/>
    <n v="216.19"/>
    <s v="ZPF1"/>
    <n v="179.92"/>
    <n v="85102.159999999989"/>
    <x v="0"/>
    <x v="1"/>
  </r>
  <r>
    <x v="4"/>
    <n v="194460"/>
    <s v="AZOLLA AF 46             208L   TOT   SG"/>
    <n v="14"/>
    <s v="ST"/>
    <n v="3735.43"/>
    <s v="USD"/>
    <n v="266.82"/>
    <s v="ZPF1"/>
    <n v="181.38"/>
    <n v="2539.3199999999997"/>
    <x v="0"/>
    <x v="1"/>
  </r>
  <r>
    <x v="4"/>
    <n v="194461"/>
    <s v="AZOLLA AF 68             208L   TOT   SG"/>
    <n v="28"/>
    <s v="ST"/>
    <n v="8344"/>
    <s v="USD"/>
    <n v="298"/>
    <s v="ZPF1"/>
    <n v="182"/>
    <n v="5096"/>
    <x v="0"/>
    <x v="1"/>
  </r>
  <r>
    <x v="4"/>
    <n v="194463"/>
    <s v="AZOLLA ZS 100            208L   TOT   SG"/>
    <n v="46"/>
    <s v="ST"/>
    <n v="11571.74"/>
    <s v="USD"/>
    <n v="251.56"/>
    <s v="ZPF1"/>
    <n v="182.83"/>
    <n v="8410.18"/>
    <x v="0"/>
    <x v="1"/>
  </r>
  <r>
    <x v="4"/>
    <n v="194464"/>
    <s v="AZOLLA ZS 150            208L   TOT   SG"/>
    <n v="7"/>
    <s v="ST"/>
    <n v="2064.4299999999998"/>
    <s v="USD"/>
    <n v="294.92"/>
    <s v="ZPF1"/>
    <n v="183.04"/>
    <n v="1281.28"/>
    <x v="0"/>
    <x v="1"/>
  </r>
  <r>
    <x v="4"/>
    <n v="194465"/>
    <s v="AZOLLA ZS 22             208L   TOT   SG"/>
    <n v="4"/>
    <s v="ST"/>
    <n v="1063.1199999999999"/>
    <s v="USD"/>
    <n v="265.77999999999997"/>
    <s v="ZPF1"/>
    <n v="177.42"/>
    <n v="709.68"/>
    <x v="0"/>
    <x v="1"/>
  </r>
  <r>
    <x v="4"/>
    <n v="194466"/>
    <s v="AZOLLA ZS 32             208L   TOT   SG"/>
    <n v="60"/>
    <s v="ST"/>
    <n v="13829.67"/>
    <s v="USD"/>
    <n v="230.49"/>
    <s v="ZPF1"/>
    <n v="178.67"/>
    <n v="10720.199999999999"/>
    <x v="0"/>
    <x v="1"/>
  </r>
  <r>
    <x v="4"/>
    <n v="194467"/>
    <s v="CARTER EP 100            208L   TOT   SG"/>
    <n v="14"/>
    <s v="ST"/>
    <n v="4070.99"/>
    <s v="USD"/>
    <n v="290.79000000000002"/>
    <s v="ZPF1"/>
    <n v="182"/>
    <n v="2548"/>
    <x v="0"/>
    <x v="1"/>
  </r>
  <r>
    <x v="4"/>
    <n v="194468"/>
    <s v="CARTER EP 150            208L   TOT   SG"/>
    <n v="54"/>
    <s v="ST"/>
    <n v="15279.46"/>
    <s v="USD"/>
    <n v="282.95"/>
    <s v="ZPF1"/>
    <n v="184.08"/>
    <n v="9940.3200000000015"/>
    <x v="0"/>
    <x v="1"/>
  </r>
  <r>
    <x v="4"/>
    <n v="194469"/>
    <s v="CARTER EP 220            208L   TOT   SG"/>
    <n v="35"/>
    <s v="ST"/>
    <n v="9910.09"/>
    <s v="USD"/>
    <n v="283.14999999999998"/>
    <s v="ZPF1"/>
    <n v="185.95"/>
    <n v="6508.25"/>
    <x v="0"/>
    <x v="1"/>
  </r>
  <r>
    <x v="4"/>
    <n v="194470"/>
    <s v="CARTER EP 320            208L   TOT   SG"/>
    <n v="360"/>
    <s v="ST"/>
    <n v="104497.67"/>
    <s v="USD"/>
    <n v="290.27"/>
    <s v="ZPF1"/>
    <n v="186.99"/>
    <n v="67316.400000000009"/>
    <x v="0"/>
    <x v="1"/>
  </r>
  <r>
    <x v="4"/>
    <n v="194471"/>
    <s v="CARTER EP 680            208L   TOT   SG"/>
    <n v="13"/>
    <s v="ST"/>
    <n v="4466.5200000000004"/>
    <s v="USD"/>
    <n v="343.58"/>
    <s v="ZPF1"/>
    <n v="188.03"/>
    <n v="2444.39"/>
    <x v="0"/>
    <x v="1"/>
  </r>
  <r>
    <x v="4"/>
    <n v="194472"/>
    <s v="CARTER EP 68             208L   TOT   SG"/>
    <n v="28"/>
    <s v="ST"/>
    <n v="8591.3700000000008"/>
    <s v="USD"/>
    <n v="306.83"/>
    <s v="ZPF1"/>
    <n v="181.17"/>
    <n v="5072.7599999999993"/>
    <x v="0"/>
    <x v="1"/>
  </r>
  <r>
    <x v="4"/>
    <n v="194474"/>
    <s v="DROSERA MS 68            208L   TOT   SG"/>
    <n v="27"/>
    <s v="ST"/>
    <n v="7961.19"/>
    <s v="USD"/>
    <n v="294.86"/>
    <s v="ZPF1"/>
    <n v="181.38"/>
    <n v="4897.26"/>
    <x v="0"/>
    <x v="1"/>
  </r>
  <r>
    <x v="4"/>
    <n v="194481"/>
    <s v="EQUIVIS ZS 32            208L   TOT   SG"/>
    <n v="67"/>
    <s v="ST"/>
    <n v="16695.86"/>
    <s v="USD"/>
    <n v="249.19"/>
    <s v="ZPF1"/>
    <n v="178.26"/>
    <n v="11943.42"/>
    <x v="0"/>
    <x v="1"/>
  </r>
  <r>
    <x v="4"/>
    <n v="194482"/>
    <s v="EQUIVIS ZS 46            208L   TOT   SG"/>
    <n v="98"/>
    <s v="ST"/>
    <n v="23703.33"/>
    <s v="USD"/>
    <n v="241.87"/>
    <s v="ZPF1"/>
    <n v="179.3"/>
    <n v="17571.400000000001"/>
    <x v="0"/>
    <x v="1"/>
  </r>
  <r>
    <x v="4"/>
    <n v="194490"/>
    <s v="NATERIA MH 40            208L   TOT   SG"/>
    <n v="105"/>
    <s v="ST"/>
    <n v="40485.800000000003"/>
    <s v="USD"/>
    <n v="385.58"/>
    <s v="ZPF1"/>
    <n v="183.95"/>
    <n v="19314.75"/>
    <x v="0"/>
    <x v="1"/>
  </r>
  <r>
    <x v="4"/>
    <n v="194496"/>
    <s v="PRESLIA 32               208L   TOT   SG"/>
    <n v="57"/>
    <s v="ST"/>
    <n v="12976.5"/>
    <s v="USD"/>
    <n v="227.66"/>
    <s v="ZPF1"/>
    <n v="178.05"/>
    <n v="10148.85"/>
    <x v="0"/>
    <x v="1"/>
  </r>
  <r>
    <x v="4"/>
    <n v="194497"/>
    <s v="PRESLIA 46               208L   TOT   SG"/>
    <n v="5"/>
    <s v="ST"/>
    <n v="1236.76"/>
    <s v="USD"/>
    <n v="247.35"/>
    <s v="ZPF1"/>
    <n v="180.13"/>
    <n v="900.65"/>
    <x v="0"/>
    <x v="1"/>
  </r>
  <r>
    <x v="4"/>
    <n v="194498"/>
    <s v="PRESLIA 68               208L   TOT   SG"/>
    <n v="40"/>
    <s v="ST"/>
    <n v="10061.23"/>
    <s v="USD"/>
    <n v="251.53"/>
    <s v="ZPF1"/>
    <n v="181.38"/>
    <n v="7255.2"/>
    <x v="0"/>
    <x v="1"/>
  </r>
  <r>
    <x v="4"/>
    <n v="194528"/>
    <s v="ELFOLNA DS 46            208L   ELF   SG"/>
    <n v="130"/>
    <s v="ST"/>
    <n v="28092.59"/>
    <s v="USD"/>
    <n v="216.1"/>
    <s v="ZPF1"/>
    <n v="179.92"/>
    <n v="23389.599999999999"/>
    <x v="0"/>
    <x v="1"/>
  </r>
  <r>
    <x v="4"/>
    <n v="194533"/>
    <s v="ELFOLNA DS 68            208L   ELF   SG"/>
    <n v="405"/>
    <s v="ST"/>
    <n v="89709.72"/>
    <s v="USD"/>
    <n v="221.51"/>
    <s v="ZPF1"/>
    <n v="182"/>
    <n v="73710"/>
    <x v="0"/>
    <x v="1"/>
  </r>
  <r>
    <x v="4"/>
    <n v="194546"/>
    <s v="RUBIA CF 2 40            208L   TOT   SG"/>
    <n v="15"/>
    <s v="ST"/>
    <n v="5077.8599999999997"/>
    <s v="USD"/>
    <n v="338.52"/>
    <s v="ZPF1"/>
    <n v="183.66"/>
    <n v="2754.9"/>
    <x v="0"/>
    <x v="1"/>
  </r>
  <r>
    <x v="4"/>
    <n v="194547"/>
    <s v="GEARELF 5 80W90          208L   ELF   SG"/>
    <n v="6"/>
    <s v="ST"/>
    <n v="1761.26"/>
    <s v="USD"/>
    <n v="293.54000000000002"/>
    <s v="ZPF1"/>
    <n v="185.12"/>
    <n v="1110.72"/>
    <x v="0"/>
    <x v="1"/>
  </r>
  <r>
    <x v="4"/>
    <n v="194549"/>
    <s v="GEARELF 4 SAE 90         208L   ELF   SG"/>
    <n v="3"/>
    <s v="ST"/>
    <n v="891.64"/>
    <s v="USD"/>
    <n v="297.20999999999998"/>
    <s v="ZPF1"/>
    <n v="186.16"/>
    <n v="558.48"/>
    <x v="0"/>
    <x v="1"/>
  </r>
  <r>
    <x v="4"/>
    <n v="194560"/>
    <s v="GEARELF 5 85W140         208L   ELF   SG"/>
    <n v="7"/>
    <s v="ST"/>
    <n v="2198.21"/>
    <s v="USD"/>
    <n v="314.02999999999997"/>
    <s v="ZPF1"/>
    <n v="188.24"/>
    <n v="1317.68"/>
    <x v="0"/>
    <x v="1"/>
  </r>
  <r>
    <x v="4"/>
    <n v="194566"/>
    <s v="DROSERA MS 220           208L   TOT   SG"/>
    <n v="7"/>
    <s v="ST"/>
    <n v="2393.91"/>
    <s v="USD"/>
    <n v="341.99"/>
    <s v="ZPF1"/>
    <n v="185.54"/>
    <n v="1298.78"/>
    <x v="0"/>
    <x v="1"/>
  </r>
  <r>
    <x v="4"/>
    <n v="194567"/>
    <s v="HBF 4                    208L   TOT   SG"/>
    <n v="12"/>
    <s v="ST"/>
    <n v="6465.99"/>
    <s v="USD"/>
    <n v="538.83000000000004"/>
    <s v="ZPF1"/>
    <n v="218.4"/>
    <n v="2620.8000000000002"/>
    <x v="0"/>
    <x v="1"/>
  </r>
  <r>
    <x v="4"/>
    <n v="194572"/>
    <s v="DYNATRANS DA 85W140      208L   TOT   SG"/>
    <n v="21"/>
    <s v="ST"/>
    <n v="12491.15"/>
    <s v="USD"/>
    <n v="594.82000000000005"/>
    <s v="ZPF1"/>
    <n v="190.32"/>
    <n v="3996.72"/>
    <x v="0"/>
    <x v="1"/>
  </r>
  <r>
    <x v="4"/>
    <n v="194573"/>
    <s v="DYNATRANS DA 85W90       208L   TOT   SG"/>
    <n v="22"/>
    <s v="ST"/>
    <n v="12396.61"/>
    <s v="USD"/>
    <n v="563.48"/>
    <s v="ZPF1"/>
    <n v="186.37"/>
    <n v="4100.1400000000003"/>
    <x v="0"/>
    <x v="1"/>
  </r>
  <r>
    <x v="4"/>
    <n v="194575"/>
    <s v="PRESLIA GT 32            208L   TOT   SG"/>
    <n v="66"/>
    <s v="ST"/>
    <n v="18665.16"/>
    <s v="USD"/>
    <n v="282.81"/>
    <s v="ZPF1"/>
    <n v="178.05"/>
    <n v="11751.300000000001"/>
    <x v="0"/>
    <x v="1"/>
  </r>
  <r>
    <x v="4"/>
    <n v="194580"/>
    <s v="PRESLIA GT 46            208L   TOT   SG"/>
    <n v="77"/>
    <s v="ST"/>
    <n v="19168.580000000002"/>
    <s v="USD"/>
    <n v="248.94"/>
    <s v="ZPF1"/>
    <n v="180.13"/>
    <n v="13870.01"/>
    <x v="0"/>
    <x v="1"/>
  </r>
  <r>
    <x v="4"/>
    <n v="194581"/>
    <s v="RUBIA TIR 7400 15W40     208L   TOT   SG"/>
    <n v="1455"/>
    <s v="ST"/>
    <n v="385694.78"/>
    <s v="USD"/>
    <n v="265.08"/>
    <s v="ZPF1"/>
    <n v="182"/>
    <n v="264810"/>
    <x v="0"/>
    <x v="1"/>
  </r>
  <r>
    <x v="4"/>
    <n v="194587"/>
    <s v="DACNIS 100               208L   TOT   SG"/>
    <n v="23"/>
    <s v="ST"/>
    <n v="6250.81"/>
    <s v="USD"/>
    <n v="271.77"/>
    <s v="ZPF1"/>
    <n v="183.66"/>
    <n v="4224.18"/>
    <x v="0"/>
    <x v="1"/>
  </r>
  <r>
    <x v="4"/>
    <n v="194599"/>
    <s v="CARTER XEP 460           208L   TOT   SG"/>
    <n v="29"/>
    <s v="ST"/>
    <n v="11894.29"/>
    <s v="USD"/>
    <n v="410.15"/>
    <s v="ZPF1"/>
    <n v="187.72"/>
    <n v="5443.88"/>
    <x v="0"/>
    <x v="1"/>
  </r>
  <r>
    <x v="4"/>
    <n v="194604"/>
    <s v="CIRKAN RO 150            208L   TOT   SG"/>
    <n v="1"/>
    <s v="ST"/>
    <n v="284.5"/>
    <s v="USD"/>
    <n v="284.5"/>
    <s v="ZPF1"/>
    <n v="183.87"/>
    <n v="183.87"/>
    <x v="0"/>
    <x v="1"/>
  </r>
  <r>
    <x v="4"/>
    <n v="194618"/>
    <s v="RUBIA TIR 8600 10W40     208L   TOT   SG"/>
    <n v="22"/>
    <s v="ST"/>
    <n v="8757.17"/>
    <s v="USD"/>
    <n v="398.05"/>
    <s v="ZPF1"/>
    <n v="180.13"/>
    <n v="3962.8599999999997"/>
    <x v="0"/>
    <x v="1"/>
  </r>
  <r>
    <x v="4"/>
    <n v="194621"/>
    <s v="RUBIA WORKS 1000 15W40   208L   TOT   SG"/>
    <n v="718"/>
    <s v="ST"/>
    <n v="201454.4"/>
    <s v="USD"/>
    <n v="280.58"/>
    <s v="ZPF1"/>
    <n v="183.25"/>
    <n v="131573.5"/>
    <x v="0"/>
    <x v="1"/>
  </r>
  <r>
    <x v="4"/>
    <n v="194638"/>
    <s v="QUARTZ 3000 SJ 20W50     208L   TOT   SG"/>
    <n v="1"/>
    <s v="ST"/>
    <n v="546.55999999999995"/>
    <s v="USD"/>
    <n v="546.55999999999995"/>
    <s v="ZPF1"/>
    <n v="183.46"/>
    <n v="183.46"/>
    <x v="0"/>
    <x v="1"/>
  </r>
  <r>
    <x v="4"/>
    <n v="194650"/>
    <s v="QUARTZ 5000 SN 20W50     208L   TOT   SG"/>
    <n v="25"/>
    <s v="ST"/>
    <n v="7294.96"/>
    <s v="USD"/>
    <n v="291.8"/>
    <s v="ZPF1"/>
    <n v="183.46"/>
    <n v="4586.5"/>
    <x v="0"/>
    <x v="1"/>
  </r>
  <r>
    <x v="4"/>
    <n v="194656"/>
    <s v="RUBIA FLEET HD 500 20W50 208L   TOT   SG"/>
    <n v="18"/>
    <s v="ST"/>
    <n v="4892.34"/>
    <s v="USD"/>
    <n v="271.8"/>
    <s v="ZPF1"/>
    <n v="183.66"/>
    <n v="3305.88"/>
    <x v="0"/>
    <x v="1"/>
  </r>
  <r>
    <x v="4"/>
    <n v="194657"/>
    <s v="QUARTZ 7000 SN 10W40     208L   TOT   SG"/>
    <n v="190"/>
    <s v="ST"/>
    <n v="51631.4"/>
    <s v="USD"/>
    <n v="271.74"/>
    <s v="ZPF1"/>
    <n v="180.13"/>
    <n v="34224.699999999997"/>
    <x v="0"/>
    <x v="1"/>
  </r>
  <r>
    <x v="4"/>
    <n v="194659"/>
    <s v="QUARTZ 5000 SN 15W50     208L   TOT   SG"/>
    <n v="4"/>
    <s v="ST"/>
    <n v="1265.17"/>
    <s v="USD"/>
    <n v="316.29000000000002"/>
    <s v="ZPF1"/>
    <n v="181.58"/>
    <n v="726.32"/>
    <x v="0"/>
    <x v="1"/>
  </r>
  <r>
    <x v="4"/>
    <n v="194668"/>
    <s v="FLUIDMATIC MV            208L   TOT   SG"/>
    <n v="34"/>
    <s v="ST"/>
    <n v="16088.52"/>
    <s v="USD"/>
    <n v="473.19"/>
    <s v="ZPF1"/>
    <n v="175.76"/>
    <n v="5975.84"/>
    <x v="0"/>
    <x v="1"/>
  </r>
  <r>
    <x v="4"/>
    <n v="194674"/>
    <s v="FLUIDMATIC CVT MV        208L   TOT   SG"/>
    <n v="20"/>
    <s v="ST"/>
    <n v="10222.4"/>
    <s v="USD"/>
    <n v="511.12"/>
    <s v="ZPF1"/>
    <n v="177.01"/>
    <n v="3540.2"/>
    <x v="0"/>
    <x v="1"/>
  </r>
  <r>
    <x v="4"/>
    <n v="194675"/>
    <s v="ELFMATIC CVT MV          208L   ELF   SG"/>
    <n v="1"/>
    <s v="ST"/>
    <n v="515.44000000000005"/>
    <s v="USD"/>
    <n v="515.44000000000005"/>
    <s v="ZPF1"/>
    <n v="177.01"/>
    <n v="177.01"/>
    <x v="0"/>
    <x v="1"/>
  </r>
  <r>
    <x v="4"/>
    <n v="194678"/>
    <s v="E7 ENGINE OIL 15W40      208L   SCA   SG"/>
    <n v="15"/>
    <s v="ST"/>
    <n v="4253.1400000000003"/>
    <s v="USD"/>
    <n v="283.54000000000002"/>
    <s v="ZPF1"/>
    <n v="182.208"/>
    <n v="2733.12"/>
    <x v="0"/>
    <x v="1"/>
  </r>
  <r>
    <x v="4"/>
    <n v="194693"/>
    <s v="PNEUMA 320               208L   TOT   SG"/>
    <n v="19"/>
    <s v="ST"/>
    <n v="6523.96"/>
    <s v="USD"/>
    <n v="343.37"/>
    <s v="ZPF1"/>
    <n v="187.3"/>
    <n v="3558.7000000000003"/>
    <x v="0"/>
    <x v="1"/>
  </r>
  <r>
    <x v="4"/>
    <n v="195033"/>
    <s v="AZOLLA ZS 100            1000L  TOT   SG"/>
    <n v="12"/>
    <s v="ST"/>
    <n v="15493.26"/>
    <s v="USD"/>
    <n v="1291.1099999999999"/>
    <s v="ZPF1"/>
    <n v="879"/>
    <n v="10548"/>
    <x v="0"/>
    <x v="1"/>
  </r>
  <r>
    <x v="4"/>
    <n v="195346"/>
    <s v="NATERIA MJ 40            208L   TOT   SG"/>
    <n v="49"/>
    <s v="ST"/>
    <n v="20395.11"/>
    <s v="USD"/>
    <n v="416.23"/>
    <s v="ZPF1"/>
    <n v="186.12"/>
    <n v="9119.880000000001"/>
    <x v="0"/>
    <x v="1"/>
  </r>
  <r>
    <x v="4"/>
    <n v="195725"/>
    <s v="LDF3 ENGINE OIL 10W40    208L   SCA   SG"/>
    <n v="122"/>
    <s v="ST"/>
    <n v="47754.89"/>
    <s v="USD"/>
    <n v="391.43"/>
    <s v="ZPF1"/>
    <n v="180.17"/>
    <n v="21980.739999999998"/>
    <x v="0"/>
    <x v="1"/>
  </r>
  <r>
    <x v="4"/>
    <n v="196877"/>
    <s v="EVOL. 700 FT 10W40       208L   ELF  2SG"/>
    <n v="6"/>
    <s v="ST"/>
    <n v="1696.38"/>
    <s v="USD"/>
    <n v="282.73"/>
    <s v="ZPF1"/>
    <n v="180.09"/>
    <n v="1080.54"/>
    <x v="0"/>
    <x v="1"/>
  </r>
  <r>
    <x v="4"/>
    <n v="196913"/>
    <s v="EVOL. 500 FT 15W40       208L   ELF  2SG"/>
    <n v="28"/>
    <s v="ST"/>
    <n v="7767.64"/>
    <s v="USD"/>
    <n v="277.42"/>
    <s v="ZPF1"/>
    <n v="181.66"/>
    <n v="5086.4799999999996"/>
    <x v="0"/>
    <x v="1"/>
  </r>
  <r>
    <x v="4"/>
    <n v="196917"/>
    <s v="EVOL. 700 FT 15W50       208L   ELF  2SG"/>
    <n v="32"/>
    <s v="ST"/>
    <n v="10273.209999999999"/>
    <s v="USD"/>
    <n v="321.04000000000002"/>
    <s v="ZPF1"/>
    <n v="180.96"/>
    <n v="5790.72"/>
    <x v="0"/>
    <x v="1"/>
  </r>
  <r>
    <x v="4"/>
    <n v="196927"/>
    <s v="EVOL. 500 FT 20W50       208L   ELF  2SG"/>
    <n v="148"/>
    <s v="ST"/>
    <n v="41798.51"/>
    <s v="USD"/>
    <n v="282.42"/>
    <s v="ZPF1"/>
    <n v="182.3"/>
    <n v="26980.400000000001"/>
    <x v="0"/>
    <x v="1"/>
  </r>
  <r>
    <x v="4"/>
    <n v="199035"/>
    <s v="EQUIVIS ZS 46            1000L  TOT   SG"/>
    <n v="57"/>
    <s v="ST"/>
    <n v="67651.320000000007"/>
    <s v="USD"/>
    <n v="1186.8699999999999"/>
    <s v="ZPF1"/>
    <n v="859"/>
    <n v="48963"/>
    <x v="0"/>
    <x v="1"/>
  </r>
  <r>
    <x v="4"/>
    <n v="199146"/>
    <s v="CARTER EP 320            1000L  TOT   SG"/>
    <n v="6"/>
    <s v="ST"/>
    <n v="8796"/>
    <s v="USD"/>
    <n v="1466"/>
    <s v="ZPF1"/>
    <n v="902"/>
    <n v="5412"/>
    <x v="0"/>
    <x v="1"/>
  </r>
  <r>
    <x v="4"/>
    <n v="199400"/>
    <s v="DYNATRANS DA 85W90       1000L  TOT   SG"/>
    <n v="2"/>
    <s v="ST"/>
    <n v="5427.26"/>
    <s v="USD"/>
    <n v="2713.63"/>
    <s v="ZPF1"/>
    <n v="906"/>
    <n v="1812"/>
    <x v="0"/>
    <x v="1"/>
  </r>
  <r>
    <x v="4"/>
    <n v="200121"/>
    <s v="VALONA MS 5030 CL        208L   TOT   SG"/>
    <n v="24"/>
    <s v="ST"/>
    <n v="7439.18"/>
    <s v="USD"/>
    <n v="309.97000000000003"/>
    <s v="ZPF1"/>
    <n v="184.08"/>
    <n v="4417.92"/>
    <x v="0"/>
    <x v="1"/>
  </r>
  <r>
    <x v="4"/>
    <n v="200514"/>
    <s v="VALONA MS 5020 HC        208L   TOT   SG"/>
    <n v="28"/>
    <s v="ST"/>
    <n v="10405.9"/>
    <s v="USD"/>
    <n v="371.64"/>
    <s v="ZPF1"/>
    <n v="175.36"/>
    <n v="4910.08"/>
    <x v="0"/>
    <x v="1"/>
  </r>
  <r>
    <x v="4"/>
    <n v="201333"/>
    <s v="TRANSTEC 5 80W90         18LP   TOT   SG"/>
    <n v="475"/>
    <s v="ST"/>
    <n v="13223.89"/>
    <s v="USD"/>
    <n v="27.84"/>
    <s v="ZPF1"/>
    <n v="15.68"/>
    <n v="7448"/>
    <x v="0"/>
    <x v="1"/>
  </r>
  <r>
    <x v="4"/>
    <n v="201334"/>
    <s v="TRANSTEC 5 80W90         20LJ   TOT   SG"/>
    <n v="402"/>
    <s v="ST"/>
    <n v="12922.41"/>
    <s v="USD"/>
    <n v="32.15"/>
    <s v="ZPF1"/>
    <n v="17.420000000000002"/>
    <n v="7002.8400000000011"/>
    <x v="0"/>
    <x v="1"/>
  </r>
  <r>
    <x v="4"/>
    <n v="201336"/>
    <s v="TRANSTEC 5 80W90         1000L  TOT   SG"/>
    <n v="9"/>
    <s v="ST"/>
    <n v="13090.73"/>
    <s v="USD"/>
    <n v="1454.53"/>
    <s v="ZPF1"/>
    <n v="888.9"/>
    <n v="8000.0999999999995"/>
    <x v="0"/>
    <x v="1"/>
  </r>
  <r>
    <x v="4"/>
    <n v="201338"/>
    <s v="TRANSTEC 5 80W90         208L   TOT   SG"/>
    <n v="177"/>
    <s v="ST"/>
    <n v="50518.71"/>
    <s v="USD"/>
    <n v="285.42"/>
    <s v="ZPF1"/>
    <n v="185.12"/>
    <n v="32766.240000000002"/>
    <x v="0"/>
    <x v="1"/>
  </r>
  <r>
    <x v="4"/>
    <n v="201339"/>
    <s v="TRANSTEC 5 85W140        18LP   TOT   SG"/>
    <n v="838"/>
    <s v="ST"/>
    <n v="23999.14"/>
    <s v="USD"/>
    <n v="28.64"/>
    <s v="ZPF1"/>
    <n v="16.059999999999999"/>
    <n v="13458.279999999999"/>
    <x v="0"/>
    <x v="1"/>
  </r>
  <r>
    <x v="4"/>
    <n v="201360"/>
    <s v="TRANSTEC 5 85W140        20LJ   TOT   SG"/>
    <n v="708"/>
    <s v="ST"/>
    <n v="24649.68"/>
    <s v="USD"/>
    <n v="34.82"/>
    <s v="ZPF1"/>
    <n v="17.84"/>
    <n v="12630.72"/>
    <x v="0"/>
    <x v="1"/>
  </r>
  <r>
    <x v="4"/>
    <n v="201361"/>
    <s v="TRANSTEC 5 85W140        1000L  TOT   SG"/>
    <n v="29"/>
    <s v="ST"/>
    <n v="43891.24"/>
    <s v="USD"/>
    <n v="1513.49"/>
    <s v="ZPF1"/>
    <n v="892"/>
    <n v="25868"/>
    <x v="0"/>
    <x v="1"/>
  </r>
  <r>
    <x v="4"/>
    <n v="201363"/>
    <s v="TRANSTEC 5 85W140        208L   TOT   SG"/>
    <n v="312"/>
    <s v="ST"/>
    <n v="95147.79"/>
    <s v="USD"/>
    <n v="304.95999999999998"/>
    <s v="ZPF1"/>
    <n v="188.24"/>
    <n v="58730.880000000005"/>
    <x v="0"/>
    <x v="1"/>
  </r>
  <r>
    <x v="4"/>
    <n v="201366"/>
    <s v="TRANSTEC 4 85W90         18LP   TOT   SG"/>
    <n v="292"/>
    <s v="ST"/>
    <n v="8034.21"/>
    <s v="USD"/>
    <n v="27.51"/>
    <s v="ZPF1"/>
    <n v="16.05"/>
    <n v="4686.6000000000004"/>
    <x v="0"/>
    <x v="1"/>
  </r>
  <r>
    <x v="4"/>
    <n v="201367"/>
    <s v="TRANSTEC 4 85W90         208L   TOT   SG"/>
    <n v="81"/>
    <s v="ST"/>
    <n v="22745.58"/>
    <s v="USD"/>
    <n v="280.81"/>
    <s v="ZPF1"/>
    <n v="186.16"/>
    <n v="15078.96"/>
    <x v="0"/>
    <x v="1"/>
  </r>
  <r>
    <x v="4"/>
    <n v="201369"/>
    <s v="TRANSTEC 4 85W140        18LP   TOT   SG"/>
    <n v="63"/>
    <s v="ST"/>
    <n v="1804.68"/>
    <s v="USD"/>
    <n v="28.65"/>
    <s v="ZPF1"/>
    <n v="16.14"/>
    <n v="1016.82"/>
    <x v="0"/>
    <x v="1"/>
  </r>
  <r>
    <x v="4"/>
    <n v="201370"/>
    <s v="TRANSTEC 4 85W140        208L   TOT   SG"/>
    <n v="15"/>
    <s v="ST"/>
    <n v="4559.79"/>
    <s v="USD"/>
    <n v="303.99"/>
    <s v="ZPF1"/>
    <n v="187.82"/>
    <n v="2817.2999999999997"/>
    <x v="0"/>
    <x v="1"/>
  </r>
  <r>
    <x v="4"/>
    <n v="202291"/>
    <s v="RUBIA FLEET HD200 SAE10W 208L   TOT   SG"/>
    <n v="145"/>
    <s v="ST"/>
    <n v="39722.33"/>
    <s v="USD"/>
    <n v="273.95"/>
    <s v="ZPF1"/>
    <n v="179.5"/>
    <n v="26027.5"/>
    <x v="0"/>
    <x v="1"/>
  </r>
  <r>
    <x v="4"/>
    <n v="202294"/>
    <s v="RUBIA FLEET HD200 SAE 30 208L   TOT   SG"/>
    <n v="5"/>
    <s v="ST"/>
    <n v="1549.34"/>
    <s v="USD"/>
    <n v="309.87"/>
    <s v="ZPF1"/>
    <n v="183.48"/>
    <n v="917.4"/>
    <x v="0"/>
    <x v="1"/>
  </r>
  <r>
    <x v="4"/>
    <n v="202297"/>
    <s v="RUBIA FLEET HD200 SAE 40 208L   TOT   SG"/>
    <n v="94"/>
    <s v="ST"/>
    <n v="26143.3"/>
    <s v="USD"/>
    <n v="278.12"/>
    <s v="ZPF1"/>
    <n v="184.14"/>
    <n v="17309.16"/>
    <x v="0"/>
    <x v="1"/>
  </r>
  <r>
    <x v="4"/>
    <n v="202298"/>
    <s v="RUBIA FLEET HD200 SAE 40 18LP   TOT   SG"/>
    <n v="74"/>
    <s v="ST"/>
    <n v="2078.67"/>
    <s v="USD"/>
    <n v="28.09"/>
    <s v="ZPF1"/>
    <n v="15.94"/>
    <n v="1179.56"/>
    <x v="0"/>
    <x v="1"/>
  </r>
  <r>
    <x v="4"/>
    <n v="204343"/>
    <s v="MARTOL EV 10 CF          208L   TOT   SG"/>
    <n v="88"/>
    <s v="ST"/>
    <n v="28868.46"/>
    <s v="USD"/>
    <n v="328.05"/>
    <s v="ZPF1"/>
    <n v="159.35"/>
    <n v="14022.8"/>
    <x v="0"/>
    <x v="1"/>
  </r>
  <r>
    <x v="4"/>
    <n v="204673"/>
    <s v="RUBIA WORKS 1000 15W40   1000L  TOT   SG"/>
    <n v="74"/>
    <s v="ST"/>
    <n v="101781.25"/>
    <s v="USD"/>
    <n v="1375.42"/>
    <s v="ZPF1"/>
    <n v="881"/>
    <n v="65194"/>
    <x v="0"/>
    <x v="1"/>
  </r>
  <r>
    <x v="4"/>
    <n v="204777"/>
    <s v="QUARTZ 5000 SN 15W40     208L   TOT   SG"/>
    <n v="16"/>
    <s v="ST"/>
    <n v="4994.47"/>
    <s v="USD"/>
    <n v="312.14999999999998"/>
    <s v="ZPF1"/>
    <n v="181.73"/>
    <n v="2907.68"/>
    <x v="0"/>
    <x v="1"/>
  </r>
  <r>
    <x v="4"/>
    <n v="205059"/>
    <s v="FLUIDMATIC MV            20LJ   TOT   SG"/>
    <n v="65"/>
    <s v="ST"/>
    <n v="3302.7"/>
    <s v="USD"/>
    <n v="50.81"/>
    <s v="ZPF1"/>
    <n v="16.98"/>
    <n v="1103.7"/>
    <x v="0"/>
    <x v="1"/>
  </r>
  <r>
    <x v="4"/>
    <n v="205531"/>
    <s v="DYNATRANS GEA 680        1000L  TOT   SG"/>
    <n v="17"/>
    <s v="ST"/>
    <n v="86608.58"/>
    <s v="USD"/>
    <n v="5094.62"/>
    <s v="ZPF1"/>
    <n v="855.5"/>
    <n v="14543.5"/>
    <x v="0"/>
    <x v="1"/>
  </r>
  <r>
    <x v="4"/>
    <n v="206361"/>
    <s v="PERFO HDX 200 SAE 40     208L   ELF   SG"/>
    <n v="6"/>
    <s v="ST"/>
    <n v="1712.36"/>
    <s v="USD"/>
    <n v="285.39"/>
    <s v="ZPF1"/>
    <n v="184.95"/>
    <n v="1109.6999999999998"/>
    <x v="0"/>
    <x v="1"/>
  </r>
  <r>
    <x v="4"/>
    <n v="206780"/>
    <s v="RUBIA GAS 5M 15W40       208L   TOT   SG"/>
    <n v="79"/>
    <s v="ST"/>
    <n v="27359.66"/>
    <s v="USD"/>
    <n v="346.32"/>
    <s v="ZPF1"/>
    <n v="181.85"/>
    <n v="14366.15"/>
    <x v="0"/>
    <x v="1"/>
  </r>
  <r>
    <x v="4"/>
    <n v="207373"/>
    <s v="RUBIA OPT.1100 15W40     208L   TOT   SG"/>
    <n v="244"/>
    <s v="ST"/>
    <n v="85179.28"/>
    <s v="USD"/>
    <n v="349.1"/>
    <s v="ZPF1"/>
    <n v="182.25"/>
    <n v="44469"/>
    <x v="0"/>
    <x v="1"/>
  </r>
  <r>
    <x v="4"/>
    <n v="207374"/>
    <s v="RUBIA OPT.1100 15W40     20LJ   TOT   SG"/>
    <n v="215"/>
    <s v="ST"/>
    <n v="8286.44"/>
    <s v="USD"/>
    <n v="38.54"/>
    <s v="ZPF1"/>
    <n v="17.52"/>
    <n v="3766.7999999999997"/>
    <x v="0"/>
    <x v="1"/>
  </r>
  <r>
    <x v="4"/>
    <n v="207611"/>
    <s v="NEPTUNA 2T SUPER SPORT   208L   TOT   SG"/>
    <n v="18"/>
    <s v="ST"/>
    <n v="8980.7800000000007"/>
    <s v="USD"/>
    <n v="498.93"/>
    <s v="ZPF1"/>
    <n v="181.08"/>
    <n v="3259.44"/>
    <x v="0"/>
    <x v="1"/>
  </r>
  <r>
    <x v="4"/>
    <n v="207612"/>
    <s v="NEPTUNA 2T SUPER SPORT   18LP   TOT   SG"/>
    <n v="81"/>
    <s v="ST"/>
    <n v="3908.85"/>
    <s v="USD"/>
    <n v="48.26"/>
    <s v="ZPF1"/>
    <n v="15.67"/>
    <n v="1269.27"/>
    <x v="0"/>
    <x v="1"/>
  </r>
  <r>
    <x v="4"/>
    <n v="208450"/>
    <s v="RUBIA OPT.1100 FE 10W30  208L   TOT   SG"/>
    <n v="36"/>
    <s v="ST"/>
    <n v="13031.02"/>
    <s v="USD"/>
    <n v="361.97"/>
    <s v="ZPF1"/>
    <n v="180.77"/>
    <n v="6507.72"/>
    <x v="0"/>
    <x v="1"/>
  </r>
  <r>
    <x v="4"/>
    <n v="209880"/>
    <s v="AZOLLA AF 46             1000L  TOT   SG"/>
    <n v="90"/>
    <s v="ST"/>
    <n v="104578.44"/>
    <s v="USD"/>
    <n v="1161.98"/>
    <s v="ZPF1"/>
    <n v="865.8"/>
    <n v="77922"/>
    <x v="0"/>
    <x v="1"/>
  </r>
  <r>
    <x v="4"/>
    <n v="210254"/>
    <s v="SERIOLA 32               208L   TOT   SG"/>
    <n v="1"/>
    <s v="ST"/>
    <n v="216.23"/>
    <s v="USD"/>
    <n v="216.23"/>
    <s v="ZPF1"/>
    <n v="177.63"/>
    <n v="177.63"/>
    <x v="0"/>
    <x v="1"/>
  </r>
  <r>
    <x v="4"/>
    <n v="210758"/>
    <s v="PNEUMA 100               208L   TOT   SG"/>
    <n v="85"/>
    <s v="ST"/>
    <n v="23409.47"/>
    <s v="USD"/>
    <n v="275.41000000000003"/>
    <s v="ZPF1"/>
    <n v="183.27"/>
    <n v="15577.95"/>
    <x v="0"/>
    <x v="1"/>
  </r>
  <r>
    <x v="4"/>
    <n v="211208"/>
    <s v="RUBIA FLEET HD 500 15W40 18LP   TOT  1SG"/>
    <n v="7"/>
    <s v="ST"/>
    <n v="196.72"/>
    <s v="USD"/>
    <n v="28.1"/>
    <s v="ZPF1"/>
    <n v="15.75"/>
    <n v="110.25"/>
    <x v="0"/>
    <x v="1"/>
  </r>
  <r>
    <x v="4"/>
    <n v="211211"/>
    <s v="RUBIA FLEET HD 500 15W40 208L   TOT  1SG"/>
    <n v="106"/>
    <s v="ST"/>
    <n v="27835.89"/>
    <s v="USD"/>
    <n v="262.60000000000002"/>
    <s v="ZPF1"/>
    <n v="182"/>
    <n v="19292"/>
    <x v="0"/>
    <x v="1"/>
  </r>
  <r>
    <x v="4"/>
    <n v="211800"/>
    <s v="PERFO HDX 300 20W50      208L   ELF  1SG"/>
    <n v="28"/>
    <s v="ST"/>
    <n v="8027.65"/>
    <s v="USD"/>
    <n v="286.7"/>
    <s v="ZPF1"/>
    <n v="183.89"/>
    <n v="5148.92"/>
    <x v="0"/>
    <x v="1"/>
  </r>
  <r>
    <x v="4"/>
    <n v="211802"/>
    <s v="RUBIA FLEET HD 300 20W50 18LP   TOT  1SG"/>
    <n v="200"/>
    <s v="ST"/>
    <n v="5629.83"/>
    <s v="USD"/>
    <n v="28.15"/>
    <s v="ZPF1"/>
    <n v="15.91"/>
    <n v="3182"/>
    <x v="0"/>
    <x v="1"/>
  </r>
  <r>
    <x v="4"/>
    <n v="211803"/>
    <s v="RUBIA FLEET HD 300 20W50 208L   TOT  1SG"/>
    <n v="442"/>
    <s v="ST"/>
    <n v="120601.60000000001"/>
    <s v="USD"/>
    <n v="272.85000000000002"/>
    <s v="ZPF1"/>
    <n v="183.89"/>
    <n v="81279.37999999999"/>
    <x v="0"/>
    <x v="1"/>
  </r>
  <r>
    <x v="4"/>
    <n v="211844"/>
    <s v="PERFO HDX 300 15W40      208L   ELF  1SG"/>
    <n v="4"/>
    <s v="ST"/>
    <n v="1110.8900000000001"/>
    <s v="USD"/>
    <n v="277.72000000000003"/>
    <s v="ZPF1"/>
    <n v="182.1"/>
    <n v="728.4"/>
    <x v="0"/>
    <x v="1"/>
  </r>
  <r>
    <x v="4"/>
    <n v="211851"/>
    <s v="RUBIA FLEET HD 300 15W40 18LP   TOT  1SG"/>
    <n v="256"/>
    <s v="ST"/>
    <n v="6937.43"/>
    <s v="USD"/>
    <n v="27.1"/>
    <s v="ZPF1"/>
    <n v="15.75"/>
    <n v="4032"/>
    <x v="0"/>
    <x v="1"/>
  </r>
  <r>
    <x v="4"/>
    <n v="211852"/>
    <s v="RUBIA FLEET HD 300 15W40 208L   TOT  1SG"/>
    <n v="314"/>
    <s v="ST"/>
    <n v="82818.22"/>
    <s v="USD"/>
    <n v="263.75"/>
    <s v="ZPF1"/>
    <n v="182.1"/>
    <n v="57179.4"/>
    <x v="0"/>
    <x v="1"/>
  </r>
  <r>
    <x v="4"/>
    <n v="211893"/>
    <s v="RUBIA WORKS 1000 15W40   20LJ   TOT   SG"/>
    <n v="1036"/>
    <s v="ST"/>
    <n v="32744.39"/>
    <s v="USD"/>
    <n v="31.61"/>
    <s v="ZPF1"/>
    <n v="17.57"/>
    <n v="18202.52"/>
    <x v="0"/>
    <x v="1"/>
  </r>
  <r>
    <x v="4"/>
    <n v="214743"/>
    <s v="QUARTZ INEO MC3 5W30     208L   TOT  1SG"/>
    <n v="175"/>
    <s v="ST"/>
    <n v="81511.98"/>
    <s v="USD"/>
    <n v="465.78"/>
    <s v="ZPF1"/>
    <n v="177.22"/>
    <n v="31013.5"/>
    <x v="0"/>
    <x v="1"/>
  </r>
  <r>
    <x v="4"/>
    <n v="214747"/>
    <s v="QUARTZ INEO MC3 5W30     20LJ   TOT  1SG"/>
    <n v="209"/>
    <s v="ST"/>
    <n v="10691.65"/>
    <s v="USD"/>
    <n v="51.16"/>
    <s v="ZPF1"/>
    <n v="17.04"/>
    <n v="3561.3599999999997"/>
    <x v="0"/>
    <x v="1"/>
  </r>
  <r>
    <x v="4"/>
    <n v="214772"/>
    <s v="EVOL. FULLTECH MSX 5W30  208L   ELF  1SG"/>
    <n v="20"/>
    <s v="ST"/>
    <n v="9843.5499999999993"/>
    <s v="USD"/>
    <n v="492.18"/>
    <s v="ZPF1"/>
    <n v="177.22"/>
    <n v="3544.4"/>
    <x v="0"/>
    <x v="1"/>
  </r>
  <r>
    <x v="4"/>
    <n v="216883"/>
    <s v="RUBIA TIR 7400 15W40     3B5L   TOT  1SG"/>
    <n v="742"/>
    <s v="ST"/>
    <n v="16309.14"/>
    <s v="USD"/>
    <n v="21.98"/>
    <s v="ZPF1"/>
    <n v="13.002000000000001"/>
    <n v="9647.4840000000004"/>
    <x v="0"/>
    <x v="1"/>
  </r>
  <r>
    <x v="4"/>
    <n v="216890"/>
    <s v="HI-PERF 4T 900 10W40     12B1L  TOT   SG"/>
    <n v="260"/>
    <s v="ST"/>
    <n v="7810.85"/>
    <s v="USD"/>
    <n v="30.04"/>
    <s v="ZPF1"/>
    <n v="10.295"/>
    <n v="2676.7"/>
    <x v="0"/>
    <x v="1"/>
  </r>
  <r>
    <x v="4"/>
    <n v="216893"/>
    <s v="RUBIA FLEET HD 300 20W50 3B5L   TOT   SG"/>
    <n v="535"/>
    <s v="ST"/>
    <n v="12324.43"/>
    <s v="USD"/>
    <n v="23.04"/>
    <s v="ZPF1"/>
    <n v="13.11"/>
    <n v="7013.8499999999995"/>
    <x v="0"/>
    <x v="1"/>
  </r>
  <r>
    <x v="4"/>
    <n v="216896"/>
    <s v="HBF 4                    16B05L TOT   SG"/>
    <n v="1734"/>
    <s v="ST"/>
    <n v="48174.93"/>
    <s v="USD"/>
    <n v="27.78"/>
    <s v="ZPF1"/>
    <n v="8.48"/>
    <n v="14704.320000000002"/>
    <x v="0"/>
    <x v="1"/>
  </r>
  <r>
    <x v="4"/>
    <n v="216899"/>
    <s v="RUBIA TIR 7400 15W40     3B4L   TOT   SG"/>
    <n v="2779"/>
    <s v="ST"/>
    <n v="51394.17"/>
    <s v="USD"/>
    <n v="18.489999999999998"/>
    <s v="ZPF1"/>
    <n v="10.512"/>
    <n v="29212.848000000002"/>
    <x v="0"/>
    <x v="1"/>
  </r>
  <r>
    <x v="4"/>
    <n v="216900"/>
    <s v="PROSYLVA CHAIN EXPERT    20LJ   TOT   SG"/>
    <n v="103"/>
    <s v="ST"/>
    <n v="3271.5"/>
    <s v="USD"/>
    <n v="31.76"/>
    <s v="ZPF1"/>
    <n v="17.239999999999998"/>
    <n v="1775.7199999999998"/>
    <x v="0"/>
    <x v="1"/>
  </r>
  <r>
    <x v="4"/>
    <n v="216902"/>
    <s v="PERF. PRO 700 15W40      20LJ   ELF   SG"/>
    <n v="742"/>
    <s v="ST"/>
    <n v="21477.13"/>
    <s v="USD"/>
    <n v="28.94"/>
    <s v="ZPF1"/>
    <n v="17.672000000000001"/>
    <n v="13112.624"/>
    <x v="0"/>
    <x v="1"/>
  </r>
  <r>
    <x v="4"/>
    <n v="216903"/>
    <s v="PERF. PRO 700 15W40      12B1L  ELF   SG"/>
    <n v="299"/>
    <s v="ST"/>
    <n v="6386.32"/>
    <s v="USD"/>
    <n v="21.36"/>
    <s v="ZPF1"/>
    <n v="10.603"/>
    <n v="3170.297"/>
    <x v="0"/>
    <x v="1"/>
  </r>
  <r>
    <x v="4"/>
    <n v="216904"/>
    <s v="PERF. PRO 700 15W40      3B5L   ELF  1SG"/>
    <n v="772"/>
    <s v="ST"/>
    <n v="17254.73"/>
    <s v="USD"/>
    <n v="22.35"/>
    <s v="ZPF1"/>
    <n v="13.254"/>
    <n v="10232.088"/>
    <x v="0"/>
    <x v="1"/>
  </r>
  <r>
    <x v="4"/>
    <n v="216906"/>
    <s v="PERFO HDX 500 15W40      12B1L  ELF   SG"/>
    <n v="5"/>
    <s v="ST"/>
    <n v="114.29"/>
    <s v="USD"/>
    <n v="22.86"/>
    <s v="ZPF1"/>
    <n v="10.345000000000001"/>
    <n v="51.725000000000001"/>
    <x v="0"/>
    <x v="1"/>
  </r>
  <r>
    <x v="4"/>
    <n v="216909"/>
    <s v="PERFO HDX 500 15W40      3B5L   ELF   SG"/>
    <n v="8"/>
    <s v="ST"/>
    <n v="186.71"/>
    <s v="USD"/>
    <n v="23.34"/>
    <s v="ZPF1"/>
    <n v="12.93"/>
    <n v="103.44"/>
    <x v="0"/>
    <x v="1"/>
  </r>
  <r>
    <x v="4"/>
    <n v="216911"/>
    <s v="HI-PERF 4T 900 10W50     12B1L  TOT   SG"/>
    <n v="696"/>
    <s v="ST"/>
    <n v="17005.22"/>
    <s v="USD"/>
    <n v="24.43"/>
    <s v="ZPF1"/>
    <n v="10.14"/>
    <n v="7057.4400000000005"/>
    <x v="0"/>
    <x v="1"/>
  </r>
  <r>
    <x v="4"/>
    <n v="216913"/>
    <s v="HBF 4                    12B1L  TOT   SG"/>
    <n v="520"/>
    <s v="ST"/>
    <n v="19659.72"/>
    <s v="USD"/>
    <n v="37.81"/>
    <s v="ZPF1"/>
    <n v="12.48"/>
    <n v="6489.6"/>
    <x v="0"/>
    <x v="1"/>
  </r>
  <r>
    <x v="4"/>
    <n v="216914"/>
    <s v="QUARTZ INEO MC3 5W30     12B1L  TOT   SG"/>
    <n v="3624"/>
    <s v="ST"/>
    <n v="117204.54"/>
    <s v="USD"/>
    <n v="32.340000000000003"/>
    <s v="ZPF1"/>
    <n v="10.247"/>
    <n v="37135.127999999997"/>
    <x v="0"/>
    <x v="1"/>
  </r>
  <r>
    <x v="4"/>
    <n v="216915"/>
    <s v="RUBIA FLEET HD 300 15W40 12B1L  TOT   SG"/>
    <n v="6"/>
    <s v="ST"/>
    <n v="138.72"/>
    <s v="USD"/>
    <n v="23.12"/>
    <s v="ZPF1"/>
    <n v="10.5"/>
    <n v="63"/>
    <x v="0"/>
    <x v="1"/>
  </r>
  <r>
    <x v="4"/>
    <n v="216917"/>
    <s v="HI-PERF 4T 500 20W40     12B1L  TOT   SG"/>
    <n v="242"/>
    <s v="ST"/>
    <n v="5701.54"/>
    <s v="USD"/>
    <n v="23.56"/>
    <s v="ZPF1"/>
    <n v="10.464"/>
    <n v="2532.288"/>
    <x v="0"/>
    <x v="1"/>
  </r>
  <r>
    <x v="4"/>
    <n v="216928"/>
    <s v="QUARTZ INEO MC3 5W30     3B5L   TOT  2SG"/>
    <n v="6259"/>
    <s v="ST"/>
    <n v="232614.3"/>
    <s v="USD"/>
    <n v="37.159999999999997"/>
    <s v="ZPF1"/>
    <n v="12.81"/>
    <n v="80177.790000000008"/>
    <x v="0"/>
    <x v="1"/>
  </r>
  <r>
    <x v="4"/>
    <n v="216936"/>
    <s v="RUBIA TIR 7400 15W40     12B1L  TOT   SG"/>
    <n v="1369"/>
    <s v="ST"/>
    <n v="28204.62"/>
    <s v="USD"/>
    <n v="20.6"/>
    <s v="ZPF1"/>
    <n v="10.427"/>
    <n v="14274.563"/>
    <x v="0"/>
    <x v="1"/>
  </r>
  <r>
    <x v="4"/>
    <n v="216938"/>
    <s v="RUBIA TIR 7400 10W40     3B5L   TOT  1SG"/>
    <n v="473"/>
    <s v="ST"/>
    <n v="12894.78"/>
    <s v="USD"/>
    <n v="27.26"/>
    <s v="ZPF1"/>
    <n v="13.03"/>
    <n v="6163.19"/>
    <x v="0"/>
    <x v="1"/>
  </r>
  <r>
    <x v="4"/>
    <n v="216944"/>
    <s v="RUBIA FLEET HD 200 20W50 3B5L   TOT  1SG"/>
    <n v="92"/>
    <s v="ST"/>
    <n v="2331"/>
    <s v="USD"/>
    <n v="25.34"/>
    <s v="ZPF1"/>
    <n v="12.99"/>
    <n v="1195.08"/>
    <x v="0"/>
    <x v="1"/>
  </r>
  <r>
    <x v="4"/>
    <n v="216947"/>
    <s v="QUARTZ 3000 SJ 20W50     3B4L   TOT   SG"/>
    <n v="448"/>
    <s v="ST"/>
    <n v="14356.95"/>
    <s v="USD"/>
    <n v="32.049999999999997"/>
    <s v="ZPF1"/>
    <n v="10.488"/>
    <n v="4698.6239999999998"/>
    <x v="0"/>
    <x v="1"/>
  </r>
  <r>
    <x v="4"/>
    <n v="216948"/>
    <s v="HI-PERF 4T 500 SC. 10W30 12B1L  TOT   SG"/>
    <n v="205"/>
    <s v="ST"/>
    <n v="4872.3599999999997"/>
    <s v="USD"/>
    <n v="23.77"/>
    <s v="ZPF1"/>
    <n v="10.356"/>
    <n v="2122.98"/>
    <x v="0"/>
    <x v="1"/>
  </r>
  <r>
    <x v="4"/>
    <n v="216955"/>
    <s v="QUARTZ 5000 SN 20W50     3B5L   TOT  1SG"/>
    <n v="1146"/>
    <s v="ST"/>
    <n v="27701.919999999998"/>
    <s v="USD"/>
    <n v="24.17"/>
    <s v="ZPF1"/>
    <n v="13.23"/>
    <n v="15161.58"/>
    <x v="0"/>
    <x v="1"/>
  </r>
  <r>
    <x v="4"/>
    <n v="216956"/>
    <s v="QUARTZ 5000 SN 20W50     3B4L   TOT   SG"/>
    <n v="3826"/>
    <s v="ST"/>
    <n v="66237.350000000006"/>
    <s v="USD"/>
    <n v="17.309999999999999"/>
    <s v="ZPF1"/>
    <n v="10.59"/>
    <n v="40517.339999999997"/>
    <x v="0"/>
    <x v="1"/>
  </r>
  <r>
    <x v="4"/>
    <n v="216957"/>
    <s v="QUARTZ 5000 SN 20W50     12B1L  TOT   SG"/>
    <n v="1267"/>
    <s v="ST"/>
    <n v="26859.09"/>
    <s v="USD"/>
    <n v="21.2"/>
    <s v="ZPF1"/>
    <n v="10.587"/>
    <n v="13413.728999999999"/>
    <x v="0"/>
    <x v="1"/>
  </r>
  <r>
    <x v="4"/>
    <n v="216959"/>
    <s v="RUBIA FLEET HD 500 20W50 3B5L   TOT  1SG"/>
    <n v="7"/>
    <s v="ST"/>
    <n v="162.07"/>
    <s v="USD"/>
    <n v="23.15"/>
    <s v="ZPF1"/>
    <n v="13.23"/>
    <n v="92.61"/>
    <x v="0"/>
    <x v="1"/>
  </r>
  <r>
    <x v="4"/>
    <n v="216960"/>
    <s v="QUARTZ 7000 SN 10W40     3B5L   TOT  1SG"/>
    <n v="241"/>
    <s v="ST"/>
    <n v="5503.23"/>
    <s v="USD"/>
    <n v="22.83"/>
    <s v="ZPF1"/>
    <n v="12.99"/>
    <n v="3130.59"/>
    <x v="0"/>
    <x v="1"/>
  </r>
  <r>
    <x v="4"/>
    <n v="216961"/>
    <s v="QUARTZ 7000 SN 10W40     3B4L   TOT   SG"/>
    <n v="7062"/>
    <s v="ST"/>
    <n v="124874.19"/>
    <s v="USD"/>
    <n v="17.68"/>
    <s v="ZPF1"/>
    <n v="10.388"/>
    <n v="73360.055999999997"/>
    <x v="0"/>
    <x v="1"/>
  </r>
  <r>
    <x v="4"/>
    <n v="216962"/>
    <s v="QUARTZ 7000 SN 10W40     12B1L  TOT   SG"/>
    <n v="736"/>
    <s v="ST"/>
    <n v="15254.22"/>
    <s v="USD"/>
    <n v="20.73"/>
    <s v="ZPF1"/>
    <n v="10.387"/>
    <n v="7644.8320000000003"/>
    <x v="0"/>
    <x v="1"/>
  </r>
  <r>
    <x v="4"/>
    <n v="216963"/>
    <s v="TRANSTEC 4 85W90         3B4L   TOT   SG"/>
    <n v="9"/>
    <s v="ST"/>
    <n v="182.68"/>
    <s v="USD"/>
    <n v="20.3"/>
    <s v="ZPF1"/>
    <n v="10.702"/>
    <n v="96.317999999999998"/>
    <x v="0"/>
    <x v="1"/>
  </r>
  <r>
    <x v="4"/>
    <n v="216964"/>
    <s v="TRANSTEC 4 85W90         12B1L  TOT   SG"/>
    <n v="389"/>
    <s v="ST"/>
    <n v="8783.08"/>
    <s v="USD"/>
    <n v="22.58"/>
    <s v="ZPF1"/>
    <n v="10.7"/>
    <n v="4162.2999999999993"/>
    <x v="0"/>
    <x v="1"/>
  </r>
  <r>
    <x v="4"/>
    <n v="216966"/>
    <s v="QUARTZ 5000 SN 15W50     3B4L   TOT   SG"/>
    <n v="388"/>
    <s v="ST"/>
    <n v="7337.13"/>
    <s v="USD"/>
    <n v="18.91"/>
    <s v="ZPF1"/>
    <n v="10.47"/>
    <n v="4062.36"/>
    <x v="0"/>
    <x v="1"/>
  </r>
  <r>
    <x v="4"/>
    <n v="216967"/>
    <s v="QUARTZ 5000 SN 15W50     12B1L  TOT   SG"/>
    <n v="102"/>
    <s v="ST"/>
    <n v="2567.71"/>
    <s v="USD"/>
    <n v="25.17"/>
    <s v="ZPF1"/>
    <n v="10.473000000000001"/>
    <n v="1068.2460000000001"/>
    <x v="0"/>
    <x v="1"/>
  </r>
  <r>
    <x v="4"/>
    <n v="216968"/>
    <s v="QUARTZ 3000 SJ 20W50     12B1L  TOT   SG"/>
    <n v="128"/>
    <s v="ST"/>
    <n v="3007.93"/>
    <s v="USD"/>
    <n v="23.5"/>
    <s v="ZPF1"/>
    <n v="10.587"/>
    <n v="1355.136"/>
    <x v="0"/>
    <x v="1"/>
  </r>
  <r>
    <x v="4"/>
    <n v="216970"/>
    <s v="FLUIDMATIC MV            3B4L   TOT   SG"/>
    <n v="257"/>
    <s v="ST"/>
    <n v="8126.26"/>
    <s v="USD"/>
    <n v="31.62"/>
    <s v="ZPF1"/>
    <n v="10.14"/>
    <n v="2605.98"/>
    <x v="0"/>
    <x v="1"/>
  </r>
  <r>
    <x v="4"/>
    <n v="216971"/>
    <s v="FLUIDMATIC MV            12B1L  TOT   SG"/>
    <n v="1146"/>
    <s v="ST"/>
    <n v="37525.71"/>
    <s v="USD"/>
    <n v="32.74"/>
    <s v="ZPF1"/>
    <n v="10.14"/>
    <n v="11620.44"/>
    <x v="0"/>
    <x v="1"/>
  </r>
  <r>
    <x v="4"/>
    <n v="216972"/>
    <s v="FLUIDMATIC LV MV         3B4L   TOT   SG"/>
    <n v="169"/>
    <s v="ST"/>
    <n v="4855.4799999999996"/>
    <s v="USD"/>
    <n v="28.73"/>
    <s v="ZPF1"/>
    <n v="10.154999999999999"/>
    <n v="1716.1949999999999"/>
    <x v="0"/>
    <x v="1"/>
  </r>
  <r>
    <x v="4"/>
    <n v="216973"/>
    <s v="QUARTZ 9000 SN 5W50      3B4L   TOT   SG"/>
    <n v="269"/>
    <s v="ST"/>
    <n v="7586.3"/>
    <s v="USD"/>
    <n v="28.2"/>
    <s v="ZPF1"/>
    <n v="10.252000000000001"/>
    <n v="2757.788"/>
    <x v="0"/>
    <x v="1"/>
  </r>
  <r>
    <x v="4"/>
    <n v="216977"/>
    <s v="FLUIDMATIC CVT MV        3B4L   TOT   SG"/>
    <n v="246"/>
    <s v="ST"/>
    <n v="7740.35"/>
    <s v="USD"/>
    <n v="31.46"/>
    <s v="ZPF1"/>
    <n v="10.151999999999999"/>
    <n v="2497.3919999999998"/>
    <x v="0"/>
    <x v="1"/>
  </r>
  <r>
    <x v="4"/>
    <n v="216978"/>
    <s v="FLUIDMATIC LV MV         20LJ   TOT   SG"/>
    <n v="171"/>
    <s v="ST"/>
    <n v="8540.39"/>
    <s v="USD"/>
    <n v="49.94"/>
    <s v="ZPF1"/>
    <n v="16.93"/>
    <n v="2895.0299999999997"/>
    <x v="0"/>
    <x v="1"/>
  </r>
  <r>
    <x v="4"/>
    <n v="216979"/>
    <s v="FLUIDMATIC DIII MV       20LJ   TOT   SG"/>
    <n v="210"/>
    <s v="ST"/>
    <n v="7196.25"/>
    <s v="USD"/>
    <n v="34.270000000000003"/>
    <s v="ZPF1"/>
    <n v="17.02"/>
    <n v="3574.2"/>
    <x v="0"/>
    <x v="1"/>
  </r>
  <r>
    <x v="4"/>
    <n v="216980"/>
    <s v="FLUIDMATIC DIII MV       18LP   TOT   SG"/>
    <n v="339"/>
    <s v="ST"/>
    <n v="10387.620000000001"/>
    <s v="USD"/>
    <n v="30.64"/>
    <s v="ZPF1"/>
    <n v="15.32"/>
    <n v="5193.4800000000005"/>
    <x v="0"/>
    <x v="1"/>
  </r>
  <r>
    <x v="4"/>
    <n v="216983"/>
    <s v="HI-PERF 4T 700 10W40     12B1L  TOT  1SG"/>
    <n v="28"/>
    <s v="ST"/>
    <n v="649.44000000000005"/>
    <s v="USD"/>
    <n v="23.19"/>
    <s v="ZPF1"/>
    <n v="10.413"/>
    <n v="291.56400000000002"/>
    <x v="0"/>
    <x v="1"/>
  </r>
  <r>
    <x v="4"/>
    <n v="216985"/>
    <s v="FLUIDMATIC DII MV        12B1L  TOT   SG"/>
    <n v="345"/>
    <s v="ST"/>
    <n v="12165.37"/>
    <s v="USD"/>
    <n v="35.26"/>
    <s v="ZPF1"/>
    <n v="10.473000000000001"/>
    <n v="3613.1850000000004"/>
    <x v="0"/>
    <x v="1"/>
  </r>
  <r>
    <x v="4"/>
    <n v="216986"/>
    <s v="FLUIDMATIC DIII MV       3B4L   TOT   SG"/>
    <n v="1276"/>
    <s v="ST"/>
    <n v="26454.93"/>
    <s v="USD"/>
    <n v="20.73"/>
    <s v="ZPF1"/>
    <n v="10.215"/>
    <n v="13034.34"/>
    <x v="0"/>
    <x v="1"/>
  </r>
  <r>
    <x v="4"/>
    <n v="216987"/>
    <s v="FLUIDMATIC DIII MV       12B1L  TOT   SG"/>
    <n v="1259"/>
    <s v="ST"/>
    <n v="28206.92"/>
    <s v="USD"/>
    <n v="22.4"/>
    <s v="ZPF1"/>
    <n v="10.212999999999999"/>
    <n v="12858.166999999999"/>
    <x v="0"/>
    <x v="1"/>
  </r>
  <r>
    <x v="4"/>
    <n v="216989"/>
    <s v="ELFMATIC DIII MV         20LJ   ELF   SG"/>
    <n v="51"/>
    <s v="ST"/>
    <n v="1623.91"/>
    <s v="USD"/>
    <n v="31.84"/>
    <s v="ZPF1"/>
    <n v="17.02"/>
    <n v="868.02"/>
    <x v="0"/>
    <x v="1"/>
  </r>
  <r>
    <x v="4"/>
    <n v="216991"/>
    <s v="HI-PERF 4T 300 20W40(SF) 12B1L  TOT  1SG"/>
    <n v="9"/>
    <s v="ST"/>
    <n v="187.73"/>
    <s v="USD"/>
    <n v="20.86"/>
    <s v="ZPF1"/>
    <n v="10.62"/>
    <n v="95.58"/>
    <x v="0"/>
    <x v="1"/>
  </r>
  <r>
    <x v="4"/>
    <n v="216993"/>
    <s v="HI-PERF 4T 300 20W50(SG) 12B1L  TOT  1SG"/>
    <n v="1915"/>
    <s v="ST"/>
    <n v="40835.74"/>
    <s v="USD"/>
    <n v="21.32"/>
    <s v="ZPF1"/>
    <n v="10.593"/>
    <n v="20285.595000000001"/>
    <x v="0"/>
    <x v="1"/>
  </r>
  <r>
    <x v="4"/>
    <n v="216995"/>
    <s v="TRANSTEC 5 80W90         3B4L   TOT   SG"/>
    <n v="755"/>
    <s v="ST"/>
    <n v="14738.76"/>
    <s v="USD"/>
    <n v="19.52"/>
    <s v="ZPF1"/>
    <n v="10.664999999999999"/>
    <n v="8052.0749999999989"/>
    <x v="0"/>
    <x v="1"/>
  </r>
  <r>
    <x v="4"/>
    <n v="216996"/>
    <s v="GEARELF 5 80W90          3B4L   ELF  2SG"/>
    <n v="76"/>
    <s v="ST"/>
    <n v="1586.05"/>
    <s v="USD"/>
    <n v="20.87"/>
    <s v="ZPF1"/>
    <n v="10.455"/>
    <n v="794.58"/>
    <x v="0"/>
    <x v="1"/>
  </r>
  <r>
    <x v="4"/>
    <n v="216997"/>
    <s v="TRANSTEC 5 85W140        3B4L   TOT   SG"/>
    <n v="64"/>
    <s v="ST"/>
    <n v="1368.86"/>
    <s v="USD"/>
    <n v="21.39"/>
    <s v="ZPF1"/>
    <n v="10.86"/>
    <n v="695.04"/>
    <x v="0"/>
    <x v="1"/>
  </r>
  <r>
    <x v="4"/>
    <n v="216998"/>
    <s v="GEARELF 5 85W140         3B4L   ELF  2SG"/>
    <n v="123"/>
    <s v="ST"/>
    <n v="2947.35"/>
    <s v="USD"/>
    <n v="23.96"/>
    <s v="ZPF1"/>
    <n v="10.702"/>
    <n v="1316.346"/>
    <x v="0"/>
    <x v="1"/>
  </r>
  <r>
    <x v="4"/>
    <n v="217003"/>
    <s v="PROSYLVA CHAIN EXPERT    208L   TOT   SG"/>
    <n v="16"/>
    <s v="ST"/>
    <n v="4526.3900000000003"/>
    <s v="USD"/>
    <n v="282.89999999999998"/>
    <s v="ZPF1"/>
    <n v="182.21"/>
    <n v="2915.36"/>
    <x v="0"/>
    <x v="1"/>
  </r>
  <r>
    <x v="4"/>
    <n v="217004"/>
    <s v="PERF. PRO 700 15W40      208L   ELF   SG"/>
    <n v="378"/>
    <s v="ST"/>
    <n v="101103.8"/>
    <s v="USD"/>
    <n v="267.47000000000003"/>
    <s v="ZPF1"/>
    <n v="182"/>
    <n v="68796"/>
    <x v="0"/>
    <x v="1"/>
  </r>
  <r>
    <x v="4"/>
    <n v="217006"/>
    <s v="STAR TRANS 80W110        208L   TOT   SG"/>
    <n v="8"/>
    <s v="ST"/>
    <n v="4665.38"/>
    <s v="USD"/>
    <n v="583.16999999999996"/>
    <s v="ZPF1"/>
    <n v="186.37"/>
    <n v="1490.96"/>
    <x v="0"/>
    <x v="1"/>
  </r>
  <r>
    <x v="4"/>
    <n v="217008"/>
    <s v="RUBIA TIR 7400 10W40     208L   TOT   SG"/>
    <n v="29"/>
    <s v="ST"/>
    <n v="9026.9599999999991"/>
    <s v="USD"/>
    <n v="311.27"/>
    <s v="ZPF1"/>
    <n v="181.38"/>
    <n v="5260.0199999999995"/>
    <x v="0"/>
    <x v="1"/>
  </r>
  <r>
    <x v="4"/>
    <n v="217011"/>
    <s v="FLUIDMATIC LV MV         208L   TOT   SG"/>
    <n v="67"/>
    <s v="ST"/>
    <n v="29822.65"/>
    <s v="USD"/>
    <n v="445.11"/>
    <s v="ZPF1"/>
    <n v="176.18"/>
    <n v="11804.060000000001"/>
    <x v="0"/>
    <x v="1"/>
  </r>
  <r>
    <x v="4"/>
    <n v="217012"/>
    <s v="FLUIDMATIC DIII MV       208L   TOT   SG"/>
    <n v="135"/>
    <s v="ST"/>
    <n v="39983.39"/>
    <s v="USD"/>
    <n v="296.17"/>
    <s v="ZPF1"/>
    <n v="177.01"/>
    <n v="23896.35"/>
    <x v="0"/>
    <x v="1"/>
  </r>
  <r>
    <x v="4"/>
    <n v="217013"/>
    <s v="FLUIDMATIC DII MV        208L   TOT   SG"/>
    <n v="15"/>
    <s v="ST"/>
    <n v="7602.01"/>
    <s v="USD"/>
    <n v="506.8"/>
    <s v="ZPF1"/>
    <n v="178.46"/>
    <n v="2676.9"/>
    <x v="0"/>
    <x v="1"/>
  </r>
  <r>
    <x v="4"/>
    <n v="217016"/>
    <s v="HI-PERF 4T 700 10W40     208L   TOT   SG"/>
    <n v="28"/>
    <s v="ST"/>
    <n v="8936.77"/>
    <s v="USD"/>
    <n v="319.17"/>
    <s v="ZPF1"/>
    <n v="180.54"/>
    <n v="5055.12"/>
    <x v="0"/>
    <x v="1"/>
  </r>
  <r>
    <x v="4"/>
    <n v="217017"/>
    <s v="RUBIA FLEET HD 300 15W40 3B4L   TOT   SG"/>
    <n v="8"/>
    <s v="ST"/>
    <n v="147.51"/>
    <s v="USD"/>
    <n v="18.440000000000001"/>
    <s v="ZPF1"/>
    <n v="10.5"/>
    <n v="84"/>
    <x v="0"/>
    <x v="1"/>
  </r>
  <r>
    <x v="4"/>
    <n v="217018"/>
    <s v="GEARELF 4 SAE 90         3B4L   ELF  2SG"/>
    <n v="297"/>
    <s v="ST"/>
    <n v="6308.6"/>
    <s v="USD"/>
    <n v="21.24"/>
    <s v="ZPF1"/>
    <n v="10.704000000000001"/>
    <n v="3179.0880000000002"/>
    <x v="0"/>
    <x v="1"/>
  </r>
  <r>
    <x v="4"/>
    <n v="217020"/>
    <s v="RUBIA FLEET HD 300 15W40 3B5L   TOT  2SG"/>
    <n v="413"/>
    <s v="ST"/>
    <n v="9208.33"/>
    <s v="USD"/>
    <n v="22.3"/>
    <s v="ZPF1"/>
    <n v="13.01"/>
    <n v="5373.13"/>
    <x v="0"/>
    <x v="1"/>
  </r>
  <r>
    <x v="4"/>
    <n v="217023"/>
    <s v="ELFMATIC CVT MV          12B1L  ELF  2SG"/>
    <n v="870"/>
    <s v="ST"/>
    <n v="30328.25"/>
    <s v="USD"/>
    <n v="34.86"/>
    <s v="ZPF1"/>
    <n v="10.220000000000001"/>
    <n v="8891.4000000000015"/>
    <x v="0"/>
    <x v="1"/>
  </r>
  <r>
    <x v="4"/>
    <n v="217024"/>
    <s v="ELFMATIC CVT MV          3B4L   ELF  2SG"/>
    <n v="216"/>
    <s v="ST"/>
    <n v="6777.52"/>
    <s v="USD"/>
    <n v="31.38"/>
    <s v="ZPF1"/>
    <n v="10.222"/>
    <n v="2207.9519999999998"/>
    <x v="0"/>
    <x v="1"/>
  </r>
  <r>
    <x v="4"/>
    <n v="217026"/>
    <s v="ELFMATIC DIII MV         3B5L   ELF  3SG"/>
    <n v="126"/>
    <s v="ST"/>
    <n v="3128.24"/>
    <s v="USD"/>
    <n v="24.83"/>
    <s v="ZPF1"/>
    <n v="12.77"/>
    <n v="1609.02"/>
    <x v="0"/>
    <x v="1"/>
  </r>
  <r>
    <x v="4"/>
    <n v="217027"/>
    <s v="ELFMATIC MV              12B1L  ELF  2SG"/>
    <n v="7"/>
    <s v="ST"/>
    <n v="242.53"/>
    <s v="USD"/>
    <n v="34.65"/>
    <s v="ZPF1"/>
    <n v="10.14"/>
    <n v="70.98"/>
    <x v="0"/>
    <x v="1"/>
  </r>
  <r>
    <x v="4"/>
    <n v="217028"/>
    <s v="ELFMATIC MV              3B4L   ELF  2SG"/>
    <n v="285"/>
    <s v="ST"/>
    <n v="8951.5300000000007"/>
    <s v="USD"/>
    <n v="31.41"/>
    <s v="ZPF1"/>
    <n v="10.14"/>
    <n v="2889.9"/>
    <x v="0"/>
    <x v="1"/>
  </r>
  <r>
    <x v="4"/>
    <n v="217029"/>
    <s v="ELFMATIC LV MV           12B1L  ELF   SG"/>
    <n v="712"/>
    <s v="ST"/>
    <n v="24183.200000000001"/>
    <s v="USD"/>
    <n v="33.97"/>
    <s v="ZPF1"/>
    <n v="10.128"/>
    <n v="7211.1360000000004"/>
    <x v="0"/>
    <x v="1"/>
  </r>
  <r>
    <x v="4"/>
    <n v="217030"/>
    <s v="ELFMATIC LV MV           3B4L   ELF   SG"/>
    <n v="669"/>
    <s v="ST"/>
    <n v="20027.03"/>
    <s v="USD"/>
    <n v="29.94"/>
    <s v="ZPF1"/>
    <n v="10.154999999999999"/>
    <n v="6793.6949999999997"/>
    <x v="0"/>
    <x v="1"/>
  </r>
  <r>
    <x v="4"/>
    <n v="217032"/>
    <s v="GEARELF 5 80W90          12B1L  ELF  2SG"/>
    <n v="5"/>
    <s v="ST"/>
    <n v="127.36"/>
    <s v="USD"/>
    <n v="25.47"/>
    <s v="ZPF1"/>
    <n v="10.452999999999999"/>
    <n v="52.265000000000001"/>
    <x v="0"/>
    <x v="1"/>
  </r>
  <r>
    <x v="4"/>
    <n v="217035"/>
    <s v="EVOL. 700 FT 10W40       12B1L  ELF  2SG"/>
    <n v="576"/>
    <s v="ST"/>
    <n v="12421.64"/>
    <s v="USD"/>
    <n v="21.57"/>
    <s v="ZPF1"/>
    <n v="10.387"/>
    <n v="5982.9120000000003"/>
    <x v="0"/>
    <x v="1"/>
  </r>
  <r>
    <x v="4"/>
    <n v="217036"/>
    <s v="EVOL. 700 FT 10W40       3B4L   ELF  2SG"/>
    <n v="3100"/>
    <s v="ST"/>
    <n v="55370.74"/>
    <s v="USD"/>
    <n v="17.86"/>
    <s v="ZPF1"/>
    <n v="10.388"/>
    <n v="32202.799999999999"/>
    <x v="0"/>
    <x v="1"/>
  </r>
  <r>
    <x v="4"/>
    <n v="217042"/>
    <s v="EVOL. 700 FT 15W50       3B4L   ELF  2SG"/>
    <n v="397"/>
    <s v="ST"/>
    <n v="9635.7999999999993"/>
    <s v="USD"/>
    <n v="24.27"/>
    <s v="ZPF1"/>
    <n v="10.462"/>
    <n v="4153.4139999999998"/>
    <x v="0"/>
    <x v="1"/>
  </r>
  <r>
    <x v="4"/>
    <n v="217044"/>
    <s v="EVOL. 500 FT 20W50       3B4L   ELF  2SG"/>
    <n v="2974"/>
    <s v="ST"/>
    <n v="55918.879999999997"/>
    <s v="USD"/>
    <n v="18.8"/>
    <s v="ZPF1"/>
    <n v="10.515000000000001"/>
    <n v="31271.61"/>
    <x v="0"/>
    <x v="1"/>
  </r>
  <r>
    <x v="4"/>
    <n v="217045"/>
    <s v="EVOL. 500 FT 20W50       12B1L  ELF  2SG"/>
    <n v="526"/>
    <s v="ST"/>
    <n v="11488.84"/>
    <s v="USD"/>
    <n v="21.84"/>
    <s v="ZPF1"/>
    <n v="10.52"/>
    <n v="5533.5199999999995"/>
    <x v="0"/>
    <x v="1"/>
  </r>
  <r>
    <x v="4"/>
    <n v="217048"/>
    <s v="EVOL. 900 FTA 5W40       12B1L  ELF  2SG"/>
    <n v="472"/>
    <s v="ST"/>
    <n v="11615.7"/>
    <s v="USD"/>
    <n v="24.61"/>
    <s v="ZPF1"/>
    <n v="10.253"/>
    <n v="4839.4160000000002"/>
    <x v="0"/>
    <x v="1"/>
  </r>
  <r>
    <x v="4"/>
    <n v="217049"/>
    <s v="EVOL. 900 FTA 5W40       3B4L   ELF  2SG"/>
    <n v="492"/>
    <s v="ST"/>
    <n v="10340.44"/>
    <s v="USD"/>
    <n v="21.02"/>
    <s v="ZPF1"/>
    <n v="10.26"/>
    <n v="5047.92"/>
    <x v="0"/>
    <x v="1"/>
  </r>
  <r>
    <x v="4"/>
    <n v="217053"/>
    <s v="EVOL. 500 FT 15W40       3B4L   ELF  2SG"/>
    <n v="13"/>
    <s v="ST"/>
    <n v="242.9"/>
    <s v="USD"/>
    <n v="18.68"/>
    <s v="ZPF1"/>
    <n v="10.484999999999999"/>
    <n v="136.30500000000001"/>
    <x v="0"/>
    <x v="1"/>
  </r>
  <r>
    <x v="4"/>
    <n v="217060"/>
    <s v="MOTO 4 PRO 20W50         12B1L  ELF  2SG"/>
    <n v="259"/>
    <s v="ST"/>
    <n v="6679.3"/>
    <s v="USD"/>
    <n v="25.79"/>
    <s v="ZPF1"/>
    <n v="10.56"/>
    <n v="2735.04"/>
    <x v="0"/>
    <x v="1"/>
  </r>
  <r>
    <x v="4"/>
    <n v="217062"/>
    <s v="MOTO 4 GOLD 10W40        12B1L  ELF  2SG"/>
    <n v="13"/>
    <s v="ST"/>
    <n v="325.63"/>
    <s v="USD"/>
    <n v="25.05"/>
    <s v="ZPF1"/>
    <n v="10.413"/>
    <n v="135.369"/>
    <x v="0"/>
    <x v="1"/>
  </r>
  <r>
    <x v="4"/>
    <n v="217064"/>
    <s v="MOTO 4 GOLD 20W40        12B1L  ELF  2SG"/>
    <n v="588"/>
    <s v="ST"/>
    <n v="14394.01"/>
    <s v="USD"/>
    <n v="24.48"/>
    <s v="ZPF1"/>
    <n v="10.532999999999999"/>
    <n v="6193.4039999999995"/>
    <x v="0"/>
    <x v="1"/>
  </r>
  <r>
    <x v="4"/>
    <n v="217065"/>
    <s v="QUARTZ 9000 ENERGY 0W40  3B4L   TOT   SG"/>
    <n v="1855"/>
    <s v="ST"/>
    <n v="66144.009999999995"/>
    <s v="USD"/>
    <n v="35.659999999999997"/>
    <s v="ZPF1"/>
    <n v="10.125"/>
    <n v="18781.875"/>
    <x v="0"/>
    <x v="1"/>
  </r>
  <r>
    <x v="4"/>
    <n v="217067"/>
    <s v="4T MAX 20W50             12B1L  ELF   SG"/>
    <n v="57"/>
    <s v="ST"/>
    <n v="1122.31"/>
    <s v="USD"/>
    <n v="19.690000000000001"/>
    <s v="ZPF1"/>
    <n v="10.567"/>
    <n v="602.31899999999996"/>
    <x v="0"/>
    <x v="1"/>
  </r>
  <r>
    <x v="4"/>
    <n v="217076"/>
    <s v="QUARTZ 5000 SN 15W40     3B4L   TOT   SG"/>
    <n v="4"/>
    <s v="ST"/>
    <n v="78"/>
    <s v="USD"/>
    <n v="19.5"/>
    <s v="ZPF1"/>
    <n v="10.484999999999999"/>
    <n v="41.94"/>
    <x v="0"/>
    <x v="1"/>
  </r>
  <r>
    <x v="4"/>
    <n v="217088"/>
    <s v="RUBIA WORKS 4000 10W40   208L   TOT   SG"/>
    <n v="10"/>
    <s v="ST"/>
    <n v="3723.81"/>
    <s v="USD"/>
    <n v="372.38"/>
    <s v="ZPF1"/>
    <n v="180.54400000000001"/>
    <n v="1805.44"/>
    <x v="0"/>
    <x v="1"/>
  </r>
  <r>
    <x v="4"/>
    <n v="217092"/>
    <s v="FLUIDMATIC LV MV         12B1L  TOT M SG"/>
    <n v="2538"/>
    <s v="ST"/>
    <n v="79077.53"/>
    <s v="USD"/>
    <n v="31.16"/>
    <s v="ZPF1"/>
    <n v="10.16"/>
    <n v="25786.080000000002"/>
    <x v="0"/>
    <x v="1"/>
  </r>
  <r>
    <x v="4"/>
    <n v="217093"/>
    <s v="FLUIDMATIC CVT MV        12B1L  TOT M SG"/>
    <n v="1671"/>
    <s v="ST"/>
    <n v="55058.7"/>
    <s v="USD"/>
    <n v="32.950000000000003"/>
    <s v="ZPF1"/>
    <n v="10.220000000000001"/>
    <n v="17077.620000000003"/>
    <x v="0"/>
    <x v="1"/>
  </r>
  <r>
    <x v="4"/>
    <n v="217097"/>
    <s v="PROSYLVA CHAIN EXT. PLUS 20LJ   TOT   SG"/>
    <n v="1025"/>
    <s v="ST"/>
    <n v="34596.67"/>
    <s v="USD"/>
    <n v="33.75"/>
    <s v="ZPF1"/>
    <n v="17.54"/>
    <n v="17978.5"/>
    <x v="0"/>
    <x v="1"/>
  </r>
  <r>
    <x v="4"/>
    <n v="217103"/>
    <s v="QUARTZ 5000 SN 15W40     3B5L   TOT  1SG"/>
    <n v="135"/>
    <s v="ST"/>
    <n v="3343.65"/>
    <s v="USD"/>
    <n v="24.77"/>
    <s v="ZPF1"/>
    <n v="13.11"/>
    <n v="1769.85"/>
    <x v="0"/>
    <x v="1"/>
  </r>
  <r>
    <x v="4"/>
    <n v="217104"/>
    <s v="QUARTZ 5000 SN 15W40     12B1L  TOT   SG"/>
    <n v="78"/>
    <s v="ST"/>
    <n v="2054.4699999999998"/>
    <s v="USD"/>
    <n v="26.34"/>
    <s v="ZPF1"/>
    <n v="10.487"/>
    <n v="817.98599999999999"/>
    <x v="0"/>
    <x v="1"/>
  </r>
  <r>
    <x v="4"/>
    <n v="217114"/>
    <s v="QUARTZ D.7000 CI-4 10W30 3B4L   TOT   SG"/>
    <n v="2333"/>
    <s v="ST"/>
    <n v="45267.95"/>
    <s v="USD"/>
    <n v="19.399999999999999"/>
    <s v="ZPF1"/>
    <n v="10.44"/>
    <n v="24356.52"/>
    <x v="0"/>
    <x v="1"/>
  </r>
  <r>
    <x v="4"/>
    <n v="217115"/>
    <s v="QUARTZ D.7000 CI-4 10W30 12B1L  TOT   SG"/>
    <n v="49"/>
    <s v="ST"/>
    <n v="1179.68"/>
    <s v="USD"/>
    <n v="24.08"/>
    <s v="ZPF1"/>
    <n v="10.44"/>
    <n v="511.56"/>
    <x v="0"/>
    <x v="1"/>
  </r>
  <r>
    <x v="4"/>
    <n v="217116"/>
    <s v="HI-PERF 4T 900 10W50     208L   TOT  2SG"/>
    <n v="3"/>
    <s v="ST"/>
    <n v="941.2"/>
    <s v="USD"/>
    <n v="313.73"/>
    <s v="ZPF1"/>
    <n v="178.19"/>
    <n v="534.56999999999994"/>
    <x v="0"/>
    <x v="1"/>
  </r>
  <r>
    <x v="4"/>
    <n v="217117"/>
    <s v="MOTO 4 TECH 10W50        12B1L  ELF  3SG"/>
    <n v="468"/>
    <s v="ST"/>
    <n v="11727.53"/>
    <s v="USD"/>
    <n v="25.06"/>
    <s v="ZPF1"/>
    <n v="10.28"/>
    <n v="4811.04"/>
    <x v="0"/>
    <x v="1"/>
  </r>
  <r>
    <x v="4"/>
    <n v="217118"/>
    <s v="HI-PERF 4T 300 20W50(SG) 12B08L TOT   SG"/>
    <n v="499"/>
    <s v="ST"/>
    <n v="9824.2900000000009"/>
    <s v="USD"/>
    <n v="19.690000000000001"/>
    <s v="ZPF1"/>
    <n v="8.4730000000000008"/>
    <n v="4228.027"/>
    <x v="0"/>
    <x v="1"/>
  </r>
  <r>
    <x v="4"/>
    <n v="217119"/>
    <s v="QUARTZ D.9000 CI-4 5W30  3B5L   TOT  1SG"/>
    <n v="451"/>
    <s v="ST"/>
    <n v="16024.66"/>
    <s v="USD"/>
    <n v="35.53"/>
    <s v="ZPF1"/>
    <n v="12.84"/>
    <n v="5790.84"/>
    <x v="0"/>
    <x v="1"/>
  </r>
  <r>
    <x v="4"/>
    <n v="217120"/>
    <s v="QUARTZ D.9000 CI-4 5W30  12B1L  TOT   SG"/>
    <n v="701"/>
    <s v="ST"/>
    <n v="22924.55"/>
    <s v="USD"/>
    <n v="32.700000000000003"/>
    <s v="ZPF1"/>
    <n v="10.266999999999999"/>
    <n v="7197.1669999999995"/>
    <x v="0"/>
    <x v="1"/>
  </r>
  <r>
    <x v="4"/>
    <n v="217122"/>
    <s v="NEPTUNA 2T SUPER SPORT   3B5L   TOT  1SG"/>
    <n v="317"/>
    <s v="ST"/>
    <n v="12198.9"/>
    <s v="USD"/>
    <n v="38.479999999999997"/>
    <s v="ZPF1"/>
    <n v="13.06"/>
    <n v="4140.0200000000004"/>
    <x v="0"/>
    <x v="1"/>
  </r>
  <r>
    <x v="4"/>
    <n v="217123"/>
    <s v="NEPTUNA 2T SUPER SPORT   12B1L  TOT   SG"/>
    <n v="782"/>
    <s v="ST"/>
    <n v="27505.34"/>
    <s v="USD"/>
    <n v="35.17"/>
    <s v="ZPF1"/>
    <n v="10.446999999999999"/>
    <n v="8169.5539999999992"/>
    <x v="0"/>
    <x v="1"/>
  </r>
  <r>
    <x v="4"/>
    <n v="217124"/>
    <s v="PERF. PRO 1000 15W40     208L   ELF   SG"/>
    <n v="219"/>
    <s v="ST"/>
    <n v="65330.26"/>
    <s v="USD"/>
    <n v="298.31"/>
    <s v="ZPF1"/>
    <n v="182.25"/>
    <n v="39912.75"/>
    <x v="0"/>
    <x v="1"/>
  </r>
  <r>
    <x v="4"/>
    <n v="217125"/>
    <s v="PERF. PRO 1000 15W40     20LJ   ELF   SG"/>
    <n v="171"/>
    <s v="ST"/>
    <n v="5581.92"/>
    <s v="USD"/>
    <n v="32.64"/>
    <s v="ZPF1"/>
    <n v="17.52"/>
    <n v="2995.92"/>
    <x v="0"/>
    <x v="1"/>
  </r>
  <r>
    <x v="4"/>
    <n v="217126"/>
    <s v="QUARTZ D.5000 CI-4 15W40 12B1L  TOT   SG"/>
    <n v="3"/>
    <s v="ST"/>
    <n v="67.849999999999994"/>
    <s v="USD"/>
    <n v="22.62"/>
    <s v="ZPF1"/>
    <n v="10.512"/>
    <n v="31.536000000000001"/>
    <x v="0"/>
    <x v="1"/>
  </r>
  <r>
    <x v="4"/>
    <n v="217128"/>
    <s v="HI-PERF 4T 500 20W50(SL) 12B08L TOT  1SG"/>
    <n v="50"/>
    <s v="ST"/>
    <n v="1017.01"/>
    <s v="USD"/>
    <n v="20.34"/>
    <s v="ZPF1"/>
    <n v="8.4269999999999996"/>
    <n v="421.34999999999997"/>
    <x v="0"/>
    <x v="1"/>
  </r>
  <r>
    <x v="4"/>
    <n v="217130"/>
    <s v="HI-PERF 4T 500 SC. 10W30 12B08L TOT  1SG"/>
    <n v="20"/>
    <s v="ST"/>
    <n v="396.54"/>
    <s v="USD"/>
    <n v="19.829999999999998"/>
    <s v="ZPF1"/>
    <n v="8.327"/>
    <n v="166.54"/>
    <x v="0"/>
    <x v="1"/>
  </r>
  <r>
    <x v="4"/>
    <n v="217131"/>
    <s v="HI-PERF 4T 500 SC. 20W40 12B08L TOT  1SG"/>
    <n v="609"/>
    <s v="ST"/>
    <n v="13426.19"/>
    <s v="USD"/>
    <n v="22.05"/>
    <s v="ZPF1"/>
    <n v="8.4770000000000003"/>
    <n v="5162.4930000000004"/>
    <x v="0"/>
    <x v="1"/>
  </r>
  <r>
    <x v="4"/>
    <n v="217132"/>
    <s v="HI-PERF 4T 300 20W40(SF) 12B08L TOT   SG"/>
    <n v="9"/>
    <s v="ST"/>
    <n v="195.5"/>
    <s v="USD"/>
    <n v="21.72"/>
    <s v="ZPF1"/>
    <n v="8.4930000000000003"/>
    <n v="76.436999999999998"/>
    <x v="0"/>
    <x v="1"/>
  </r>
  <r>
    <x v="4"/>
    <n v="217133"/>
    <s v="HI-PERF 4T 300 SAE 40    12B08L TOT   SG"/>
    <n v="81"/>
    <s v="ST"/>
    <n v="1626.91"/>
    <s v="USD"/>
    <n v="20.09"/>
    <s v="ZPF1"/>
    <n v="8.4930000000000003"/>
    <n v="687.93299999999999"/>
    <x v="0"/>
    <x v="1"/>
  </r>
  <r>
    <x v="4"/>
    <n v="217144"/>
    <s v="HI-PERF 4T 700 SC. 10W40 12B08L TOT   SG"/>
    <n v="710"/>
    <s v="ST"/>
    <n v="14417.48"/>
    <s v="USD"/>
    <n v="20.309999999999999"/>
    <s v="ZPF1"/>
    <n v="8.1329999999999991"/>
    <n v="5774.4299999999994"/>
    <x v="0"/>
    <x v="1"/>
  </r>
  <r>
    <x v="4"/>
    <n v="217147"/>
    <s v="MOTOR OIL SS 10W40 A3/B4 3B4L   NIS M SG"/>
    <n v="12"/>
    <s v="ST"/>
    <n v="239.26"/>
    <s v="USD"/>
    <n v="19.940000000000001"/>
    <s v="ZPF1"/>
    <n v="10.388"/>
    <n v="124.65600000000001"/>
    <x v="0"/>
    <x v="1"/>
  </r>
  <r>
    <x v="4"/>
    <n v="217148"/>
    <s v="MOTOR OIL SS 10W40 A3/B4 3B5L   NIS M SG"/>
    <n v="101"/>
    <s v="ST"/>
    <n v="2747.67"/>
    <s v="USD"/>
    <n v="27.2"/>
    <s v="ZPF1"/>
    <n v="12.99"/>
    <n v="1311.99"/>
    <x v="0"/>
    <x v="1"/>
  </r>
  <r>
    <x v="4"/>
    <n v="217157"/>
    <s v="HI-PERF 4T 700 10W40     12B08L TOT   SG"/>
    <n v="676"/>
    <s v="ST"/>
    <n v="13839.4"/>
    <s v="USD"/>
    <n v="20.47"/>
    <s v="ZPF1"/>
    <n v="8.32"/>
    <n v="5624.3200000000006"/>
    <x v="0"/>
    <x v="1"/>
  </r>
  <r>
    <x v="4"/>
    <n v="217168"/>
    <s v="PERFO HDX 300 15W40      3B5L   ELF  2SG"/>
    <n v="11"/>
    <s v="ST"/>
    <n v="273.94"/>
    <s v="USD"/>
    <n v="24.9"/>
    <s v="ZPF1"/>
    <n v="13.01"/>
    <n v="143.10999999999999"/>
    <x v="0"/>
    <x v="1"/>
  </r>
  <r>
    <x v="4"/>
    <n v="217415"/>
    <s v="QUARTZ 9000 ENERGY 5W40  1000L  TOT  1SG"/>
    <n v="4"/>
    <s v="ST"/>
    <n v="9379.42"/>
    <s v="USD"/>
    <n v="2344.86"/>
    <s v="ZPF1"/>
    <n v="852.5"/>
    <n v="3410"/>
    <x v="0"/>
    <x v="1"/>
  </r>
  <r>
    <x v="4"/>
    <n v="217737"/>
    <s v="FF RNM TR FE3 B160101    208L   ELF   SG"/>
    <n v="113"/>
    <s v="ST"/>
    <n v="50810.59"/>
    <s v="USD"/>
    <n v="449.65"/>
    <s v="ZPF1"/>
    <n v="175.5"/>
    <n v="19831.5"/>
    <x v="0"/>
    <x v="1"/>
  </r>
  <r>
    <x v="4"/>
    <n v="218374"/>
    <s v="QUARTZ 3500 SUPER 20W50  15LP   TOT   SG"/>
    <n v="319"/>
    <s v="ST"/>
    <n v="6525.96"/>
    <s v="USD"/>
    <n v="20.46"/>
    <s v="ZPF1"/>
    <n v="13.2"/>
    <n v="4210.8"/>
    <x v="0"/>
    <x v="1"/>
  </r>
  <r>
    <x v="4"/>
    <n v="219237"/>
    <s v="ELFMATIC LV MV           20LJ   ELF  1SG"/>
    <n v="37"/>
    <s v="ST"/>
    <n v="1762.84"/>
    <s v="USD"/>
    <n v="47.64"/>
    <s v="ZPF1"/>
    <n v="16.88"/>
    <n v="624.55999999999995"/>
    <x v="0"/>
    <x v="1"/>
  </r>
  <r>
    <x v="4"/>
    <n v="220149"/>
    <s v="TRAX. AXLE 7 85W140      208L   TOT   SG"/>
    <n v="50"/>
    <s v="ST"/>
    <n v="15993.46"/>
    <s v="USD"/>
    <n v="319.87"/>
    <s v="ZPF1"/>
    <n v="187.89"/>
    <n v="9394.5"/>
    <x v="0"/>
    <x v="1"/>
  </r>
  <r>
    <x v="4"/>
    <n v="220150"/>
    <s v="TRAX. AXLE 7 85W140      20LJ   TOT   SG"/>
    <n v="257"/>
    <s v="ST"/>
    <n v="9703.44"/>
    <s v="USD"/>
    <n v="37.76"/>
    <s v="ZPF1"/>
    <n v="18.059999999999999"/>
    <n v="4641.42"/>
    <x v="0"/>
    <x v="1"/>
  </r>
  <r>
    <x v="4"/>
    <n v="220153"/>
    <s v="TRAX. AXLE 7 80W90       20LJ   TOT   SG"/>
    <n v="139"/>
    <s v="ST"/>
    <n v="5286.56"/>
    <s v="USD"/>
    <n v="38.03"/>
    <s v="ZPF1"/>
    <n v="17.8"/>
    <n v="2474.2000000000003"/>
    <x v="0"/>
    <x v="1"/>
  </r>
  <r>
    <x v="4"/>
    <n v="220458"/>
    <s v="LACTUCA LT 2 AP          20LJ   TOT  1SG"/>
    <n v="131"/>
    <s v="ST"/>
    <n v="4651.93"/>
    <s v="USD"/>
    <n v="35.51"/>
    <s v="ZPF1"/>
    <n v="17.63"/>
    <n v="2309.5299999999997"/>
    <x v="0"/>
    <x v="1"/>
  </r>
  <r>
    <x v="4"/>
    <n v="220459"/>
    <s v="LACTUCA LT 2 AP          208L   TOT  1SG"/>
    <n v="16"/>
    <s v="ST"/>
    <n v="5223.6000000000004"/>
    <s v="USD"/>
    <n v="326.48"/>
    <s v="ZPF1"/>
    <n v="183.33"/>
    <n v="2933.28"/>
    <x v="0"/>
    <x v="1"/>
  </r>
  <r>
    <x v="4"/>
    <n v="220596"/>
    <s v="RUBIA WORKS 4000 15W40   1000L  TOT  3SG"/>
    <n v="86"/>
    <s v="ST"/>
    <n v="124870.52"/>
    <s v="USD"/>
    <n v="1451.98"/>
    <s v="ZPF1"/>
    <n v="875.7"/>
    <n v="75310.2"/>
    <x v="0"/>
    <x v="1"/>
  </r>
  <r>
    <x v="4"/>
    <n v="220597"/>
    <s v="RUBIA WORKS 4000 15W40   208L   TOT  3SG"/>
    <n v="1112"/>
    <s v="ST"/>
    <n v="328955.40999999997"/>
    <s v="USD"/>
    <n v="295.82"/>
    <s v="ZPF1"/>
    <n v="182.15"/>
    <n v="202550.80000000002"/>
    <x v="0"/>
    <x v="1"/>
  </r>
  <r>
    <x v="4"/>
    <n v="220598"/>
    <s v="RUBIA WORKS 4000 15W40   20LJ   TOT  3SG"/>
    <n v="673"/>
    <s v="ST"/>
    <n v="21408.42"/>
    <s v="USD"/>
    <n v="31.81"/>
    <s v="ZPF1"/>
    <n v="17.510000000000002"/>
    <n v="11784.230000000001"/>
    <x v="0"/>
    <x v="1"/>
  </r>
  <r>
    <x v="4"/>
    <n v="220780"/>
    <s v="RUBIA WORKS 4000 15W40   3B5L   TOT  3SG"/>
    <n v="261"/>
    <s v="ST"/>
    <n v="6467.69"/>
    <s v="USD"/>
    <n v="24.78"/>
    <s v="ZPF1"/>
    <n v="13.14"/>
    <n v="3429.54"/>
    <x v="0"/>
    <x v="1"/>
  </r>
  <r>
    <x v="4"/>
    <n v="220874"/>
    <s v="TRAX. GEAR 9 FE 75W80    208L   TOT   SG"/>
    <n v="52"/>
    <s v="ST"/>
    <n v="27891.37"/>
    <s v="USD"/>
    <n v="536.37"/>
    <s v="ZPF1"/>
    <n v="178.36"/>
    <n v="9274.7200000000012"/>
    <x v="0"/>
    <x v="1"/>
  </r>
  <r>
    <x v="4"/>
    <n v="220875"/>
    <s v="TRAX. GEAR 9 FE 75W80    20LJ   TOT   SG"/>
    <n v="296"/>
    <s v="ST"/>
    <n v="16835.16"/>
    <s v="USD"/>
    <n v="56.88"/>
    <s v="ZPF1"/>
    <n v="17.149999999999999"/>
    <n v="5076.3999999999996"/>
    <x v="0"/>
    <x v="1"/>
  </r>
  <r>
    <x v="4"/>
    <n v="221020"/>
    <s v="TRAX. AXLE 8 85W140      1000L  TOT   SG"/>
    <n v="5"/>
    <s v="ST"/>
    <n v="9673.93"/>
    <s v="USD"/>
    <n v="1934.79"/>
    <s v="ZPF1"/>
    <n v="903"/>
    <n v="4515"/>
    <x v="0"/>
    <x v="1"/>
  </r>
  <r>
    <x v="4"/>
    <n v="221022"/>
    <s v="TRAX. AXLE 8 85W140      20LJ   TOT   SG"/>
    <n v="2"/>
    <s v="ST"/>
    <n v="89.62"/>
    <s v="USD"/>
    <n v="44.81"/>
    <s v="ZPF1"/>
    <n v="18.059999999999999"/>
    <n v="36.119999999999997"/>
    <x v="0"/>
    <x v="1"/>
  </r>
  <r>
    <x v="4"/>
    <n v="222722"/>
    <s v="QUARTZ 9000FUT.GF6 0W20  12B1L  TOT   SG"/>
    <n v="528"/>
    <s v="ST"/>
    <n v="13046.38"/>
    <s v="USD"/>
    <n v="24.71"/>
    <s v="ZPF1"/>
    <n v="10.15"/>
    <n v="5359.2"/>
    <x v="0"/>
    <x v="1"/>
  </r>
  <r>
    <x v="4"/>
    <n v="222723"/>
    <s v="QUARTZ 9000FUT.GF6 0W20  3B4L   TOT   SG"/>
    <n v="596"/>
    <s v="ST"/>
    <n v="12131.88"/>
    <s v="USD"/>
    <n v="20.36"/>
    <s v="ZPF1"/>
    <n v="10.15"/>
    <n v="6049.4000000000005"/>
    <x v="0"/>
    <x v="1"/>
  </r>
  <r>
    <x v="4"/>
    <n v="222724"/>
    <s v="QUARTZ 9000FUT.GF6 0W20  208L   TOT   SG"/>
    <n v="179"/>
    <s v="ST"/>
    <n v="55786.48"/>
    <s v="USD"/>
    <n v="311.66000000000003"/>
    <s v="ZPF1"/>
    <n v="175.95"/>
    <n v="31495.05"/>
    <x v="0"/>
    <x v="1"/>
  </r>
  <r>
    <x v="4"/>
    <n v="222726"/>
    <s v="QUARTZ 9000FUT.GF6 5W30  3B4L   TOT   SG"/>
    <n v="1732"/>
    <s v="ST"/>
    <n v="33830.93"/>
    <s v="USD"/>
    <n v="19.53"/>
    <s v="ZPF1"/>
    <n v="10.18"/>
    <n v="17631.759999999998"/>
    <x v="0"/>
    <x v="1"/>
  </r>
  <r>
    <x v="4"/>
    <n v="222727"/>
    <s v="QUARTZ 9000FUT.GF6 5W30  208L   TOT   SG"/>
    <n v="26"/>
    <s v="ST"/>
    <n v="7760.6"/>
    <s v="USD"/>
    <n v="298.48"/>
    <s v="ZPF1"/>
    <n v="176.51"/>
    <n v="4589.26"/>
    <x v="0"/>
    <x v="1"/>
  </r>
  <r>
    <x v="4"/>
    <n v="222742"/>
    <s v="QUARTZ 7000FUT.GF6 5W30  12B1L  TOT   SG"/>
    <n v="707"/>
    <s v="ST"/>
    <n v="16432.04"/>
    <s v="USD"/>
    <n v="23.24"/>
    <s v="ZPF1"/>
    <n v="10.29"/>
    <n v="7275.03"/>
    <x v="0"/>
    <x v="1"/>
  </r>
  <r>
    <x v="4"/>
    <n v="222743"/>
    <s v="QUARTZ 7000FUT.GF6 5W30  3B4L   TOT   SG"/>
    <n v="1899"/>
    <s v="ST"/>
    <n v="35047.919999999998"/>
    <s v="USD"/>
    <n v="18.46"/>
    <s v="ZPF1"/>
    <n v="10.29"/>
    <n v="19540.71"/>
    <x v="0"/>
    <x v="1"/>
  </r>
  <r>
    <x v="4"/>
    <n v="222744"/>
    <s v="QUARTZ 7000FUT.GF6 5W30  208L   TOT   SG"/>
    <n v="54"/>
    <s v="ST"/>
    <n v="16354.87"/>
    <s v="USD"/>
    <n v="302.87"/>
    <s v="ZPF1"/>
    <n v="178.42"/>
    <n v="9634.6799999999985"/>
    <x v="0"/>
    <x v="1"/>
  </r>
  <r>
    <x v="4"/>
    <n v="222745"/>
    <s v="QUARTZ 9000FUT.XT 5W20   3B4L   TOT  1SG"/>
    <n v="24"/>
    <s v="ST"/>
    <n v="556.04999999999995"/>
    <s v="USD"/>
    <n v="23.17"/>
    <s v="ZPF1"/>
    <n v="10.19"/>
    <n v="244.56"/>
    <x v="0"/>
    <x v="1"/>
  </r>
  <r>
    <x v="4"/>
    <n v="222747"/>
    <s v="QUARTZ 9000 FUT.XT 5W30  12B1L  TOT  1SG"/>
    <n v="242"/>
    <s v="ST"/>
    <n v="5640.23"/>
    <s v="USD"/>
    <n v="23.31"/>
    <s v="ZPF1"/>
    <n v="10.18"/>
    <n v="2463.56"/>
    <x v="0"/>
    <x v="1"/>
  </r>
  <r>
    <x v="4"/>
    <n v="222748"/>
    <s v="QUARTZ 9000 FUT.XT 5W30  3B4L   TOT  1SG"/>
    <n v="243"/>
    <s v="ST"/>
    <n v="5590.79"/>
    <s v="USD"/>
    <n v="23.01"/>
    <s v="ZPF1"/>
    <n v="10.188000000000001"/>
    <n v="2475.6840000000002"/>
    <x v="0"/>
    <x v="1"/>
  </r>
  <r>
    <x v="4"/>
    <n v="222760"/>
    <s v="QUARTZ 9000FUT.GF6 5W30  12B1L  TOT   SG"/>
    <n v="100"/>
    <s v="ST"/>
    <n v="2375.42"/>
    <s v="USD"/>
    <n v="23.75"/>
    <s v="ZPF1"/>
    <n v="10.18"/>
    <n v="1018"/>
    <x v="0"/>
    <x v="1"/>
  </r>
  <r>
    <x v="4"/>
    <n v="223229"/>
    <s v="QUARTZ 8000FUT.GF6 0W20  12B1L  TOT   SG"/>
    <n v="9"/>
    <s v="ST"/>
    <n v="233.56"/>
    <s v="USD"/>
    <n v="25.95"/>
    <s v="ZPF1"/>
    <n v="10.15"/>
    <n v="91.350000000000009"/>
    <x v="0"/>
    <x v="1"/>
  </r>
  <r>
    <x v="4"/>
    <n v="223499"/>
    <s v="DYNATRANS ACX 10W30      1000L  TOT   SG"/>
    <n v="45"/>
    <s v="ST"/>
    <n v="87604.04"/>
    <s v="USD"/>
    <n v="1946.76"/>
    <s v="ZPF1"/>
    <n v="872.2"/>
    <n v="39249"/>
    <x v="0"/>
    <x v="1"/>
  </r>
  <r>
    <x v="4"/>
    <n v="223520"/>
    <s v="QUARTZ 8000FUT.GF6 0W20  5B3L   TOT   SG"/>
    <n v="183"/>
    <s v="ST"/>
    <n v="4982.3999999999996"/>
    <s v="USD"/>
    <n v="27.23"/>
    <s v="ZPF1"/>
    <n v="12.69"/>
    <n v="2322.27"/>
    <x v="0"/>
    <x v="1"/>
  </r>
  <r>
    <x v="4"/>
    <n v="223661"/>
    <s v="EQUIVIS AF 46            208L   TOT   SG"/>
    <n v="27"/>
    <s v="ST"/>
    <n v="9180.32"/>
    <s v="USD"/>
    <n v="340.01"/>
    <s v="ZPF1"/>
    <n v="178.94"/>
    <n v="4831.38"/>
    <x v="0"/>
    <x v="1"/>
  </r>
  <r>
    <x v="4"/>
    <n v="223770"/>
    <s v="DYNATRANS ACX 10W        1000L  TOT  1SG"/>
    <n v="37"/>
    <s v="ST"/>
    <n v="48625.95"/>
    <s v="USD"/>
    <n v="1314.21"/>
    <s v="ZPF1"/>
    <n v="866.6"/>
    <n v="32064.2"/>
    <x v="0"/>
    <x v="1"/>
  </r>
  <r>
    <x v="4"/>
    <n v="223771"/>
    <s v="DYNATRANS ACX 10W        20LJ   TOT  1SG"/>
    <n v="569"/>
    <s v="ST"/>
    <n v="17477.150000000001"/>
    <s v="USD"/>
    <n v="30.72"/>
    <s v="ZPF1"/>
    <n v="17.329999999999998"/>
    <n v="9860.7699999999986"/>
    <x v="0"/>
    <x v="1"/>
  </r>
  <r>
    <x v="4"/>
    <n v="223773"/>
    <s v="DYNATRANS ACX 10W        208L   TOT  1SG"/>
    <n v="156"/>
    <s v="ST"/>
    <n v="41719.97"/>
    <s v="USD"/>
    <n v="267.44"/>
    <s v="ZPF1"/>
    <n v="180.25"/>
    <n v="28119"/>
    <x v="0"/>
    <x v="1"/>
  </r>
  <r>
    <x v="4"/>
    <n v="223774"/>
    <s v="TRACTELF KTR4 10W        208L   ELF  2SG"/>
    <n v="10"/>
    <s v="ST"/>
    <n v="2857.83"/>
    <s v="USD"/>
    <n v="285.77999999999997"/>
    <s v="ZPF1"/>
    <n v="180.25"/>
    <n v="1802.5"/>
    <x v="0"/>
    <x v="1"/>
  </r>
  <r>
    <x v="4"/>
    <n v="223776"/>
    <s v="DYNATRANS ACX 30         1000L  TOT  1SG"/>
    <n v="100"/>
    <s v="ST"/>
    <n v="138320.26"/>
    <s v="USD"/>
    <n v="1383.2"/>
    <s v="ZPF1"/>
    <n v="884"/>
    <n v="88400"/>
    <x v="0"/>
    <x v="1"/>
  </r>
  <r>
    <x v="4"/>
    <n v="223777"/>
    <s v="DYNATRANS ACX 30         20LJ   TOT  1SG"/>
    <n v="261"/>
    <s v="ST"/>
    <n v="8553.7000000000007"/>
    <s v="USD"/>
    <n v="32.770000000000003"/>
    <s v="ZPF1"/>
    <n v="17.68"/>
    <n v="4614.4799999999996"/>
    <x v="0"/>
    <x v="1"/>
  </r>
  <r>
    <x v="4"/>
    <n v="223779"/>
    <s v="DYNATRANS ACX 30         208L   TOT  1SG"/>
    <n v="89"/>
    <s v="ST"/>
    <n v="25275.26"/>
    <s v="USD"/>
    <n v="283.99"/>
    <s v="ZPF1"/>
    <n v="183.87"/>
    <n v="16364.43"/>
    <x v="0"/>
    <x v="1"/>
  </r>
  <r>
    <x v="4"/>
    <n v="223782"/>
    <s v="DYNATRANS ACX 50         1000L  TOT  1SG"/>
    <n v="70"/>
    <s v="ST"/>
    <n v="104157.75999999999"/>
    <s v="USD"/>
    <n v="1487.97"/>
    <s v="ZPF1"/>
    <n v="896.2"/>
    <n v="62734"/>
    <x v="0"/>
    <x v="1"/>
  </r>
  <r>
    <x v="4"/>
    <n v="223783"/>
    <s v="DYNATRANS ACX 50         20LJ   TOT  1SG"/>
    <n v="306"/>
    <s v="ST"/>
    <n v="10720.09"/>
    <s v="USD"/>
    <n v="35.03"/>
    <s v="ZPF1"/>
    <n v="17.920000000000002"/>
    <n v="5483.52"/>
    <x v="0"/>
    <x v="1"/>
  </r>
  <r>
    <x v="4"/>
    <n v="223785"/>
    <s v="DYNATRANS ACX 50         208L   TOT  1SG"/>
    <n v="34"/>
    <s v="ST"/>
    <n v="10425.59"/>
    <s v="USD"/>
    <n v="306.64"/>
    <s v="ZPF1"/>
    <n v="186.41"/>
    <n v="6337.94"/>
    <x v="0"/>
    <x v="1"/>
  </r>
  <r>
    <x v="4"/>
    <n v="223789"/>
    <s v="DYNATRANS ACX 60         208L   TOT  1SG"/>
    <n v="29"/>
    <s v="ST"/>
    <n v="9371.99"/>
    <s v="USD"/>
    <n v="323.17"/>
    <s v="ZPF1"/>
    <n v="187.51"/>
    <n v="5437.79"/>
    <x v="0"/>
    <x v="1"/>
  </r>
  <r>
    <x v="4"/>
    <n v="223795"/>
    <s v="PERF. PRO 700 20W50      208L   ELF   SG"/>
    <n v="3"/>
    <s v="ST"/>
    <n v="805.42"/>
    <s v="USD"/>
    <n v="268.47000000000003"/>
    <s v="ZPF1"/>
    <n v="184.1"/>
    <n v="552.29999999999995"/>
    <x v="0"/>
    <x v="1"/>
  </r>
  <r>
    <x v="4"/>
    <n v="223989"/>
    <s v="CARTER SH 680            208L   TOT   SG"/>
    <n v="20"/>
    <s v="ST"/>
    <n v="22699.67"/>
    <s v="USD"/>
    <n v="1134.98"/>
    <s v="ZPF1"/>
    <n v="180"/>
    <n v="3600"/>
    <x v="0"/>
    <x v="1"/>
  </r>
  <r>
    <x v="4"/>
    <n v="224030"/>
    <s v="CARTER SH 680            20LJ   TOT   SG"/>
    <n v="257"/>
    <s v="ST"/>
    <n v="32122.43"/>
    <s v="USD"/>
    <n v="124.99"/>
    <s v="ZPF1"/>
    <n v="17.3"/>
    <n v="4446.1000000000004"/>
    <x v="0"/>
    <x v="1"/>
  </r>
  <r>
    <x v="4"/>
    <n v="224045"/>
    <s v="QUARTZ 8000FUT.GF6 5W30  3B4L   TOT   SG"/>
    <n v="20"/>
    <s v="ST"/>
    <n v="403.54"/>
    <s v="USD"/>
    <n v="20.18"/>
    <s v="ZPF1"/>
    <n v="10.188000000000001"/>
    <n v="203.76000000000002"/>
    <x v="0"/>
    <x v="1"/>
  </r>
  <r>
    <x v="4"/>
    <n v="224159"/>
    <s v="CARTER SH 220            208L   TOT   SG"/>
    <n v="154"/>
    <s v="ST"/>
    <n v="133351.35999999999"/>
    <s v="USD"/>
    <n v="865.92"/>
    <s v="ZPF1"/>
    <n v="178.76"/>
    <n v="27529.039999999997"/>
    <x v="0"/>
    <x v="1"/>
  </r>
  <r>
    <x v="4"/>
    <n v="224179"/>
    <s v="QUARTZ D.5000 CI-4 15W40 3B5L   TOT   SG"/>
    <n v="8"/>
    <s v="ST"/>
    <n v="177.75"/>
    <s v="USD"/>
    <n v="22.22"/>
    <s v="ZPF1"/>
    <n v="13.14"/>
    <n v="105.12"/>
    <x v="0"/>
    <x v="1"/>
  </r>
  <r>
    <x v="4"/>
    <n v="224180"/>
    <s v="CARTER SH 220            20LJ   TOT   SG"/>
    <n v="122"/>
    <s v="ST"/>
    <n v="11057.62"/>
    <s v="USD"/>
    <n v="90.64"/>
    <s v="ZPF1"/>
    <n v="17.18"/>
    <n v="2095.96"/>
    <x v="0"/>
    <x v="1"/>
  </r>
  <r>
    <x v="4"/>
    <n v="224182"/>
    <s v="CARTER SH 320            208L   TOT   SG"/>
    <n v="35"/>
    <s v="ST"/>
    <n v="33860.04"/>
    <s v="USD"/>
    <n v="967.43"/>
    <s v="ZPF1"/>
    <n v="179.3"/>
    <n v="6275.5"/>
    <x v="0"/>
    <x v="1"/>
  </r>
  <r>
    <x v="4"/>
    <n v="224183"/>
    <s v="CARTER SH 320            20LJ   TOT   SG"/>
    <n v="39"/>
    <s v="ST"/>
    <n v="3929.59"/>
    <s v="USD"/>
    <n v="100.76"/>
    <s v="ZPF1"/>
    <n v="17.239999999999998"/>
    <n v="672.3599999999999"/>
    <x v="0"/>
    <x v="1"/>
  </r>
  <r>
    <x v="4"/>
    <n v="224367"/>
    <s v="OSYRIS HLS 4             208L   TOT  1SG"/>
    <n v="40"/>
    <s v="ST"/>
    <n v="12235.03"/>
    <s v="USD"/>
    <n v="305.88"/>
    <s v="ZPF1"/>
    <n v="174.304"/>
    <n v="6972.16"/>
    <x v="0"/>
    <x v="1"/>
  </r>
  <r>
    <x v="4"/>
    <n v="224548"/>
    <s v="FF GWM EN D1 5W30        208L   TOT   SG"/>
    <n v="2"/>
    <s v="ST"/>
    <n v="774.63"/>
    <s v="USD"/>
    <n v="387.32"/>
    <s v="ZPF1"/>
    <n v="176.8"/>
    <n v="353.6"/>
    <x v="0"/>
    <x v="1"/>
  </r>
  <r>
    <x v="4"/>
    <n v="224642"/>
    <s v="FF GWM EN D2 0W20        208L   TOT   SG"/>
    <n v="26"/>
    <s v="ST"/>
    <n v="9804.2800000000007"/>
    <s v="USD"/>
    <n v="377.09"/>
    <s v="ZPF1"/>
    <n v="176.41"/>
    <n v="4586.66"/>
    <x v="0"/>
    <x v="1"/>
  </r>
  <r>
    <x v="4"/>
    <n v="224778"/>
    <s v="TIXO STAINLESS 22        208L   TXL   SG"/>
    <n v="53"/>
    <s v="ST"/>
    <n v="15374.88"/>
    <s v="USD"/>
    <n v="290.08999999999997"/>
    <s v="ZPF1"/>
    <n v="176.82"/>
    <n v="9371.4599999999991"/>
    <x v="0"/>
    <x v="1"/>
  </r>
  <r>
    <x v="4"/>
    <n v="224824"/>
    <s v="TIXO STAINLESS CO 22     208L   TXL   SG"/>
    <n v="146"/>
    <s v="ST"/>
    <n v="49670.14"/>
    <s v="USD"/>
    <n v="340.21"/>
    <s v="ZPF1"/>
    <n v="175.84"/>
    <n v="25672.639999999999"/>
    <x v="0"/>
    <x v="1"/>
  </r>
  <r>
    <x v="4"/>
    <n v="225052"/>
    <s v="RUBIA FLEET HD200 SAE 40 12B1L  TOT   SG"/>
    <n v="6"/>
    <s v="ST"/>
    <n v="132.34"/>
    <s v="USD"/>
    <n v="22.06"/>
    <s v="ZPF1"/>
    <n v="10.688000000000001"/>
    <n v="64.128"/>
    <x v="0"/>
    <x v="1"/>
  </r>
  <r>
    <x v="4"/>
    <n v="225125"/>
    <s v="FF NIS EN C3 5W30        208L   NIS   SG"/>
    <n v="133"/>
    <s v="ST"/>
    <n v="49064.6"/>
    <s v="USD"/>
    <n v="368.91"/>
    <s v="ZPF1"/>
    <n v="177.84"/>
    <n v="23652.720000000001"/>
    <x v="0"/>
    <x v="1"/>
  </r>
  <r>
    <x v="4"/>
    <n v="225403"/>
    <s v="CARTER SH 320            1000L  TOT   SG"/>
    <n v="22"/>
    <s v="ST"/>
    <n v="101585.55"/>
    <s v="USD"/>
    <n v="4617.53"/>
    <s v="ZPF1"/>
    <n v="862"/>
    <n v="18964"/>
    <x v="0"/>
    <x v="1"/>
  </r>
  <r>
    <x v="4"/>
    <n v="225494"/>
    <s v="NATERIA MWX 40           208L   TOT   SG"/>
    <n v="13"/>
    <s v="ST"/>
    <n v="5354.14"/>
    <s v="USD"/>
    <n v="411.86"/>
    <s v="ZPF1"/>
    <n v="183.66"/>
    <n v="2387.58"/>
    <x v="0"/>
    <x v="1"/>
  </r>
  <r>
    <x v="4"/>
    <n v="225529"/>
    <s v="MOTO 4 GOLD 15W50        12B1L  ELF   SG"/>
    <n v="532"/>
    <s v="ST"/>
    <n v="12865.06"/>
    <s v="USD"/>
    <n v="24.18"/>
    <s v="ZPF1"/>
    <n v="10.45"/>
    <n v="5559.4"/>
    <x v="0"/>
    <x v="1"/>
  </r>
  <r>
    <x v="4"/>
    <n v="225569"/>
    <s v="HI-PERF 4T 500 15W50     12B1L  TOT   SG"/>
    <n v="552"/>
    <s v="ST"/>
    <n v="13080.43"/>
    <s v="USD"/>
    <n v="23.7"/>
    <s v="ZPF1"/>
    <n v="10.45"/>
    <n v="5768.4"/>
    <x v="0"/>
    <x v="1"/>
  </r>
  <r>
    <x v="4"/>
    <n v="225584"/>
    <s v="MOTO 4 ROAD 10W40        12B1L  ELF   SG"/>
    <n v="267"/>
    <s v="ST"/>
    <n v="6298.29"/>
    <s v="USD"/>
    <n v="23.59"/>
    <s v="ZPF1"/>
    <n v="10.36"/>
    <n v="2766.12"/>
    <x v="0"/>
    <x v="1"/>
  </r>
  <r>
    <x v="4"/>
    <n v="225896"/>
    <s v="HI-PERF 2T 700           12B1L  TOT  1SG"/>
    <n v="40"/>
    <s v="ST"/>
    <n v="1228.07"/>
    <s v="USD"/>
    <n v="30.7"/>
    <s v="ZPF1"/>
    <n v="10.38"/>
    <n v="415.20000000000005"/>
    <x v="0"/>
    <x v="1"/>
  </r>
  <r>
    <x v="4"/>
    <n v="225898"/>
    <s v="HI-PERF 2T 500           12B1L  TOT  1SG"/>
    <n v="261"/>
    <s v="ST"/>
    <n v="6666.73"/>
    <s v="USD"/>
    <n v="25.54"/>
    <s v="ZPF1"/>
    <n v="10.51"/>
    <n v="2743.11"/>
    <x v="0"/>
    <x v="1"/>
  </r>
  <r>
    <x v="4"/>
    <n v="225900"/>
    <s v="CLEAN DIESEL OIL 5W30 C3 208L   NIS   SG"/>
    <n v="24"/>
    <s v="ST"/>
    <n v="9157.9599999999991"/>
    <s v="USD"/>
    <n v="381.58"/>
    <s v="ZPF1"/>
    <n v="177.05"/>
    <n v="4249.2000000000007"/>
    <x v="0"/>
    <x v="1"/>
  </r>
  <r>
    <x v="4"/>
    <n v="225911"/>
    <s v="QUARTZ EV-DHTF2          12B08L TOT   SG"/>
    <n v="489"/>
    <s v="ST"/>
    <n v="12799.67"/>
    <s v="USD"/>
    <n v="26.18"/>
    <s v="ZPF1"/>
    <n v="8.07"/>
    <n v="3946.23"/>
    <x v="0"/>
    <x v="1"/>
  </r>
  <r>
    <x v="4"/>
    <n v="226121"/>
    <s v="EVOL. 900 FTX SP 5W30    12B1L  ELF   SG"/>
    <n v="453"/>
    <s v="ST"/>
    <n v="10978.29"/>
    <s v="USD"/>
    <n v="24.23"/>
    <s v="ZPF1"/>
    <n v="10.18"/>
    <n v="4611.54"/>
    <x v="0"/>
    <x v="1"/>
  </r>
  <r>
    <x v="4"/>
    <n v="226122"/>
    <s v="EVOL. 900 FTX SP 5W30    3B4L   ELF   SG"/>
    <n v="50"/>
    <s v="ST"/>
    <n v="1072.25"/>
    <s v="USD"/>
    <n v="21.45"/>
    <s v="ZPF1"/>
    <n v="10.18"/>
    <n v="509"/>
    <x v="0"/>
    <x v="1"/>
  </r>
  <r>
    <x v="4"/>
    <n v="226123"/>
    <s v="EVOL. 900 FTX SP 5W30    208L   ELF   SG"/>
    <n v="601"/>
    <s v="ST"/>
    <n v="176742.82"/>
    <s v="USD"/>
    <n v="294.08"/>
    <s v="ZPF1"/>
    <n v="176.51"/>
    <n v="106082.51"/>
    <x v="0"/>
    <x v="1"/>
  </r>
  <r>
    <x v="4"/>
    <n v="226124"/>
    <s v="EVOL. 900 FTX SP 0W20    12B1L  ELF   SG"/>
    <n v="123"/>
    <s v="ST"/>
    <n v="3523.8"/>
    <s v="USD"/>
    <n v="28.65"/>
    <s v="ZPF1"/>
    <n v="10.15"/>
    <n v="1248.45"/>
    <x v="0"/>
    <x v="1"/>
  </r>
  <r>
    <x v="4"/>
    <n v="226125"/>
    <s v="EVOL. 900 FTX SP 0W20    3B4L   ELF   SG"/>
    <n v="308"/>
    <s v="ST"/>
    <n v="6985.53"/>
    <s v="USD"/>
    <n v="22.68"/>
    <s v="ZPF1"/>
    <n v="10.15"/>
    <n v="3126.2000000000003"/>
    <x v="0"/>
    <x v="1"/>
  </r>
  <r>
    <x v="4"/>
    <n v="226126"/>
    <s v="EVOL. 900 FTX SP 0W20    208L   ELF   SG"/>
    <n v="9"/>
    <s v="ST"/>
    <n v="2966.91"/>
    <s v="USD"/>
    <n v="329.66"/>
    <s v="ZPF1"/>
    <n v="348.34"/>
    <n v="3135.06"/>
    <x v="0"/>
    <x v="1"/>
  </r>
  <r>
    <x v="4"/>
    <n v="226144"/>
    <s v="EVOL. 700 FTX SP 5W30    3B4L   ELF   SG"/>
    <n v="463"/>
    <s v="ST"/>
    <n v="11947.26"/>
    <s v="USD"/>
    <n v="25.8"/>
    <s v="ZPF1"/>
    <n v="10.29"/>
    <n v="4764.2699999999995"/>
    <x v="0"/>
    <x v="1"/>
  </r>
  <r>
    <x v="4"/>
    <n v="226146"/>
    <s v="EVOL. 700 FTX SP 5W30    208L   ELF   SG"/>
    <n v="3"/>
    <s v="ST"/>
    <n v="933.45"/>
    <s v="USD"/>
    <n v="311.14999999999998"/>
    <s v="ZPF1"/>
    <n v="309.08999999999997"/>
    <n v="927.27"/>
    <x v="0"/>
    <x v="1"/>
  </r>
  <r>
    <x v="4"/>
    <n v="226199"/>
    <s v="QUARTZ 5000FUT.GF6 10W30 3B4L   TOT   SG"/>
    <n v="886"/>
    <s v="ST"/>
    <n v="16415.41"/>
    <s v="USD"/>
    <n v="18.53"/>
    <s v="ZPF1"/>
    <n v="10.4"/>
    <n v="9214.4"/>
    <x v="0"/>
    <x v="1"/>
  </r>
  <r>
    <x v="4"/>
    <n v="226210"/>
    <s v="QUARTZ 5000FUT.GF6 10W30 12B1L  TOT   SG"/>
    <n v="2455"/>
    <s v="ST"/>
    <n v="51844.58"/>
    <s v="USD"/>
    <n v="21.12"/>
    <s v="ZPF1"/>
    <n v="10.4"/>
    <n v="25532"/>
    <x v="0"/>
    <x v="1"/>
  </r>
  <r>
    <x v="4"/>
    <n v="226211"/>
    <s v="QUARTZ 5000FUT.GF6 10W30 208L   TOT   SG"/>
    <n v="151"/>
    <s v="ST"/>
    <n v="41868.42"/>
    <s v="USD"/>
    <n v="277.27"/>
    <s v="ZPF1"/>
    <n v="180.21"/>
    <n v="27211.710000000003"/>
    <x v="0"/>
    <x v="1"/>
  </r>
  <r>
    <x v="4"/>
    <n v="226275"/>
    <s v="EVOL. DIESEL 700 10W30   3B4L   ELF   SG"/>
    <n v="1162"/>
    <s v="ST"/>
    <n v="22796.14"/>
    <s v="USD"/>
    <n v="19.62"/>
    <s v="ZPF1"/>
    <n v="10.45"/>
    <n v="12142.9"/>
    <x v="0"/>
    <x v="1"/>
  </r>
  <r>
    <x v="4"/>
    <n v="226276"/>
    <s v="EVOL. DIESEL 700 10W30   12B1L  ELF   SG"/>
    <n v="718"/>
    <s v="ST"/>
    <n v="17683.189999999999"/>
    <s v="USD"/>
    <n v="24.63"/>
    <s v="ZPF1"/>
    <n v="10.45"/>
    <n v="7503.0999999999995"/>
    <x v="0"/>
    <x v="1"/>
  </r>
  <r>
    <x v="4"/>
    <n v="226277"/>
    <s v="EVOL. DIESEL 700 10W30   208L   ELF   SG"/>
    <n v="284"/>
    <s v="ST"/>
    <n v="82769.27"/>
    <s v="USD"/>
    <n v="291.44"/>
    <s v="ZPF1"/>
    <n v="181.19"/>
    <n v="51457.96"/>
    <x v="0"/>
    <x v="1"/>
  </r>
  <r>
    <x v="4"/>
    <n v="226342"/>
    <s v="EVOL. 500 FTX SP 10W30   208L   ELF   SG"/>
    <n v="149"/>
    <s v="ST"/>
    <n v="39788.74"/>
    <s v="USD"/>
    <n v="267.04000000000002"/>
    <s v="ZPF1"/>
    <n v="180.21"/>
    <n v="26851.29"/>
    <x v="0"/>
    <x v="1"/>
  </r>
  <r>
    <x v="4"/>
    <n v="226343"/>
    <s v="EVOL. 500 FTX SP 10W30   3B4L   ELF   SG"/>
    <n v="309"/>
    <s v="ST"/>
    <n v="5968.35"/>
    <s v="USD"/>
    <n v="19.32"/>
    <s v="ZPF1"/>
    <n v="10.4"/>
    <n v="3213.6"/>
    <x v="0"/>
    <x v="1"/>
  </r>
  <r>
    <x v="4"/>
    <n v="226344"/>
    <s v="EVOL. 500 FTX SP 10W30   12B1L  ELF   SG"/>
    <n v="210"/>
    <s v="ST"/>
    <n v="4744.8599999999997"/>
    <s v="USD"/>
    <n v="22.59"/>
    <s v="ZPF1"/>
    <n v="10.4"/>
    <n v="2184"/>
    <x v="0"/>
    <x v="1"/>
  </r>
  <r>
    <x v="4"/>
    <n v="226420"/>
    <s v="EQUIVIS AF 68            1000L  TOT   SG"/>
    <n v="8"/>
    <s v="ST"/>
    <n v="12497.78"/>
    <s v="USD"/>
    <n v="1562.22"/>
    <s v="ZPF1"/>
    <n v="868.2"/>
    <n v="6945.6"/>
    <x v="0"/>
    <x v="1"/>
  </r>
  <r>
    <x v="4"/>
    <n v="226427"/>
    <s v="DYNATRANS MPX            1000L  TOT   SG"/>
    <n v="1"/>
    <s v="ST"/>
    <n v="1663.95"/>
    <s v="USD"/>
    <n v="1663.95"/>
    <s v="ZPF1"/>
    <n v="873.1"/>
    <n v="873.1"/>
    <x v="0"/>
    <x v="1"/>
  </r>
  <r>
    <x v="4"/>
    <n v="226428"/>
    <s v="DYNATRANS MPX            208L   TOT   SG"/>
    <n v="731"/>
    <s v="ST"/>
    <n v="235758.94"/>
    <s v="USD"/>
    <n v="322.52"/>
    <s v="ZPF1"/>
    <n v="181.6"/>
    <n v="132749.6"/>
    <x v="0"/>
    <x v="1"/>
  </r>
  <r>
    <x v="4"/>
    <n v="226429"/>
    <s v="DYNATRANS MPX            20LJ   TOT   SG"/>
    <n v="605"/>
    <s v="ST"/>
    <n v="20727.87"/>
    <s v="USD"/>
    <n v="34.26"/>
    <s v="ZPF1"/>
    <n v="17.46"/>
    <n v="10563.300000000001"/>
    <x v="0"/>
    <x v="1"/>
  </r>
  <r>
    <x v="4"/>
    <n v="226438"/>
    <s v="QUARTZ 9000FUT.XT 5W20   20LJ   TOT   SG"/>
    <n v="171"/>
    <s v="ST"/>
    <n v="4768.8900000000003"/>
    <s v="USD"/>
    <n v="27.89"/>
    <s v="ZPF1"/>
    <n v="16.98"/>
    <n v="2903.58"/>
    <x v="0"/>
    <x v="1"/>
  </r>
  <r>
    <x v="4"/>
    <n v="226445"/>
    <s v="QUARTZ 9000FUT.XT 5W20   208L   TOT   SG"/>
    <n v="59"/>
    <s v="ST"/>
    <n v="21270.19"/>
    <s v="USD"/>
    <n v="360.51"/>
    <s v="ZPF1"/>
    <n v="176.57"/>
    <n v="10417.629999999999"/>
    <x v="0"/>
    <x v="1"/>
  </r>
  <r>
    <x v="4"/>
    <n v="226511"/>
    <s v="TRACTELF NG              20LJ   ELF   SG"/>
    <n v="11"/>
    <s v="ST"/>
    <n v="374.11"/>
    <s v="USD"/>
    <n v="34.01"/>
    <s v="ZPF1"/>
    <n v="17.46"/>
    <n v="192.06"/>
    <x v="0"/>
    <x v="1"/>
  </r>
  <r>
    <x v="4"/>
    <n v="226583"/>
    <s v="MOTOR OIL FS 0W20 SP/GF6 3B5L   NIS   SG"/>
    <n v="89"/>
    <s v="ST"/>
    <n v="2410.12"/>
    <s v="USD"/>
    <n v="27.08"/>
    <s v="ZPF1"/>
    <n v="12.69"/>
    <n v="1129.4099999999999"/>
    <x v="0"/>
    <x v="1"/>
  </r>
  <r>
    <x v="4"/>
    <n v="226585"/>
    <s v="MOTOR OIL FS 5W30 SP/GF6 3B5L   NIS   SG"/>
    <n v="195"/>
    <s v="ST"/>
    <n v="5062.29"/>
    <s v="USD"/>
    <n v="25.96"/>
    <s v="ZPF1"/>
    <n v="12.74"/>
    <n v="2484.3000000000002"/>
    <x v="0"/>
    <x v="1"/>
  </r>
  <r>
    <x v="4"/>
    <n v="226586"/>
    <s v="MOTOR OIL FS 5W30 SP/GF6 208L   NIS   SG"/>
    <n v="58"/>
    <s v="ST"/>
    <n v="18300.04"/>
    <s v="USD"/>
    <n v="315.52"/>
    <s v="ZPF1"/>
    <n v="176.59"/>
    <n v="10242.219999999999"/>
    <x v="0"/>
    <x v="1"/>
  </r>
  <r>
    <x v="4"/>
    <n v="226587"/>
    <s v="MOTOR OIL SS 10W40 A3/B4 3B5L   NIS  2SG"/>
    <n v="241"/>
    <s v="ST"/>
    <n v="6998.85"/>
    <s v="USD"/>
    <n v="29.04"/>
    <s v="ZPF1"/>
    <n v="13.02"/>
    <n v="3137.8199999999997"/>
    <x v="0"/>
    <x v="1"/>
  </r>
  <r>
    <x v="4"/>
    <n v="226588"/>
    <s v="MOTOR OIL SS 10W40 A3/B4 208L   NIS  2SG"/>
    <n v="42"/>
    <s v="ST"/>
    <n v="13306.68"/>
    <s v="USD"/>
    <n v="316.83"/>
    <s v="ZPF1"/>
    <n v="180.54"/>
    <n v="7582.6799999999994"/>
    <x v="0"/>
    <x v="1"/>
  </r>
  <r>
    <x v="4"/>
    <n v="226602"/>
    <s v="MOTOR OIL FS 5W30 C4 DPF 3B5L   NIS  1SG"/>
    <n v="322"/>
    <s v="ST"/>
    <n v="12816.23"/>
    <s v="USD"/>
    <n v="39.799999999999997"/>
    <s v="ZPF1"/>
    <n v="12.77"/>
    <n v="4111.9399999999996"/>
    <x v="0"/>
    <x v="1"/>
  </r>
  <r>
    <x v="4"/>
    <n v="226603"/>
    <s v="MOTOR OIL FS 5W30 C4 DPF 208L   NIS  1SG"/>
    <n v="74"/>
    <s v="ST"/>
    <n v="34489.35"/>
    <s v="USD"/>
    <n v="466.07"/>
    <s v="ZPF1"/>
    <n v="177.01"/>
    <n v="13098.74"/>
    <x v="0"/>
    <x v="1"/>
  </r>
  <r>
    <x v="4"/>
    <n v="226713"/>
    <s v="OSYRIS HF 5000           208L   TOT   SG"/>
    <n v="67"/>
    <s v="ST"/>
    <n v="20886.07"/>
    <s v="USD"/>
    <n v="311.73"/>
    <s v="ZPF1"/>
    <n v="170.1"/>
    <n v="11396.699999999999"/>
    <x v="0"/>
    <x v="1"/>
  </r>
  <r>
    <x v="4"/>
    <n v="226730"/>
    <s v="TIXO STAINLESS 32        208L   TXL   SG"/>
    <n v="4"/>
    <s v="ST"/>
    <n v="1193.3900000000001"/>
    <s v="USD"/>
    <n v="298.35000000000002"/>
    <s v="ZPF1"/>
    <n v="173.68"/>
    <n v="694.72"/>
    <x v="0"/>
    <x v="1"/>
  </r>
  <r>
    <x v="4"/>
    <n v="226855"/>
    <s v="MOTOR OIL C2/C3 5W30     3B5L   MIT   SG"/>
    <n v="13"/>
    <s v="ST"/>
    <n v="400.41"/>
    <s v="USD"/>
    <n v="30.8"/>
    <s v="ZPF1"/>
    <n v="12.77"/>
    <n v="166.01"/>
    <x v="0"/>
    <x v="1"/>
  </r>
  <r>
    <x v="4"/>
    <n v="226857"/>
    <s v="MOTOR OIL C2/C3 5W30     208L   MIT   SG"/>
    <n v="147"/>
    <s v="ST"/>
    <n v="54101.87"/>
    <s v="USD"/>
    <n v="368.04"/>
    <s v="ZPF1"/>
    <n v="177.05"/>
    <n v="26026.350000000002"/>
    <x v="0"/>
    <x v="1"/>
  </r>
  <r>
    <x v="4"/>
    <n v="226858"/>
    <s v="MOTOR OIL GF6 5W30       3B5L   MIT   SG"/>
    <n v="12"/>
    <s v="ST"/>
    <n v="367.41"/>
    <s v="USD"/>
    <n v="30.62"/>
    <s v="ZPF1"/>
    <n v="12.73"/>
    <n v="152.76"/>
    <x v="0"/>
    <x v="1"/>
  </r>
  <r>
    <x v="4"/>
    <n v="226859"/>
    <s v="MOTOR OIL GF6 5W30       20LJ   MIT   SG"/>
    <n v="61"/>
    <s v="ST"/>
    <n v="2178.6"/>
    <s v="USD"/>
    <n v="35.71"/>
    <s v="ZPF1"/>
    <n v="16.97"/>
    <n v="1035.1699999999998"/>
    <x v="0"/>
    <x v="1"/>
  </r>
  <r>
    <x v="4"/>
    <n v="226880"/>
    <s v="MOTOR OIL GF6 5W30       208L   MIT   SG"/>
    <n v="28"/>
    <s v="ST"/>
    <n v="8650.76"/>
    <s v="USD"/>
    <n v="308.95999999999998"/>
    <s v="ZPF1"/>
    <n v="176.51"/>
    <n v="4942.28"/>
    <x v="0"/>
    <x v="1"/>
  </r>
  <r>
    <x v="4"/>
    <n v="226881"/>
    <s v="MOTOR OIL A3/B4 10W40    3B5L   MIT   SG"/>
    <n v="380"/>
    <s v="ST"/>
    <n v="9745.26"/>
    <s v="USD"/>
    <n v="25.65"/>
    <s v="ZPF1"/>
    <n v="13.02"/>
    <n v="4947.5999999999995"/>
    <x v="0"/>
    <x v="1"/>
  </r>
  <r>
    <x v="4"/>
    <n v="227155"/>
    <s v="RUBIA WORKS 4000 FE10W30 1000L  TOT   SG"/>
    <n v="24"/>
    <s v="ST"/>
    <n v="38074.629999999997"/>
    <s v="USD"/>
    <n v="1586.44"/>
    <s v="ZPF1"/>
    <n v="869.4"/>
    <n v="20865.599999999999"/>
    <x v="0"/>
    <x v="1"/>
  </r>
  <r>
    <x v="4"/>
    <n v="227501"/>
    <s v="TRAX. DUAL 9 FE 75W90    20LJ   TOT   SG"/>
    <n v="111"/>
    <s v="ST"/>
    <n v="11697.52"/>
    <s v="USD"/>
    <n v="105.38"/>
    <s v="ZPF1"/>
    <n v="17.37"/>
    <n v="1928.0700000000002"/>
    <x v="0"/>
    <x v="1"/>
  </r>
  <r>
    <x v="4"/>
    <n v="227502"/>
    <s v="TRAX. DUAL 9 FE 75W90    208L   TOT   SG"/>
    <n v="37"/>
    <s v="ST"/>
    <n v="38264.339999999997"/>
    <s v="USD"/>
    <n v="1034.17"/>
    <s v="ZPF1"/>
    <n v="180.65"/>
    <n v="6684.05"/>
    <x v="0"/>
    <x v="1"/>
  </r>
  <r>
    <x v="4"/>
    <n v="227820"/>
    <s v="QUARTZ 5000FUT.GF6 10W30 5B3L   TOT   SG"/>
    <n v="180"/>
    <s v="ST"/>
    <n v="4708.66"/>
    <s v="USD"/>
    <n v="26.16"/>
    <s v="ZPF1"/>
    <n v="13"/>
    <n v="2340"/>
    <x v="0"/>
    <x v="1"/>
  </r>
  <r>
    <x v="4"/>
    <n v="227989"/>
    <s v="QUARTZ 9000FUT.XT 5W20   12B1L  TOT   SG"/>
    <n v="503"/>
    <s v="ST"/>
    <n v="13705.04"/>
    <s v="USD"/>
    <n v="27.25"/>
    <s v="ZPF1"/>
    <n v="10.19"/>
    <n v="5125.57"/>
    <x v="0"/>
    <x v="1"/>
  </r>
  <r>
    <x v="4"/>
    <n v="228134"/>
    <s v="PERF. PRO 1000 15W40     12B1L  ELF   SG"/>
    <n v="560"/>
    <s v="ST"/>
    <n v="13085.53"/>
    <s v="USD"/>
    <n v="23.37"/>
    <s v="ZPF1"/>
    <n v="10.51"/>
    <n v="5885.5999999999995"/>
    <x v="0"/>
    <x v="1"/>
  </r>
  <r>
    <x v="4"/>
    <n v="228135"/>
    <s v="PERF. PRO 1000 15W40     3B5L   ELF   SG"/>
    <n v="16"/>
    <s v="ST"/>
    <n v="490.23"/>
    <s v="USD"/>
    <n v="30.64"/>
    <s v="ZPF1"/>
    <n v="13.14"/>
    <n v="210.24"/>
    <x v="0"/>
    <x v="1"/>
  </r>
  <r>
    <x v="4"/>
    <n v="228267"/>
    <s v="CARTER 680               208L   TOT   SG"/>
    <n v="20"/>
    <s v="ST"/>
    <n v="6242.06"/>
    <s v="USD"/>
    <n v="312.10000000000002"/>
    <s v="ZPF1"/>
    <n v="186.24"/>
    <n v="3724.8"/>
    <x v="0"/>
    <x v="1"/>
  </r>
  <r>
    <x v="4"/>
    <n v="228346"/>
    <s v="LISSOLFIX APZ 2090       172K   TXL   SG"/>
    <n v="3"/>
    <s v="ST"/>
    <n v="739.99"/>
    <s v="USD"/>
    <n v="246.66"/>
    <s v="ZPF1"/>
    <n v="172"/>
    <n v="516"/>
    <x v="0"/>
    <x v="1"/>
  </r>
  <r>
    <x v="4"/>
    <n v="228347"/>
    <s v="LISSOLFIX APZ 2090       827K   TXL   SG"/>
    <n v="52"/>
    <s v="ST"/>
    <n v="59004.38"/>
    <s v="USD"/>
    <n v="1134.7"/>
    <s v="ZPF1"/>
    <n v="827"/>
    <n v="43004"/>
    <x v="0"/>
    <x v="1"/>
  </r>
  <r>
    <x v="4"/>
    <n v="228490"/>
    <s v="PERF. PRO 700 20W50      3B5L   ELF   SG"/>
    <n v="37"/>
    <s v="ST"/>
    <n v="988.64"/>
    <s v="USD"/>
    <n v="26.72"/>
    <s v="ZPF1"/>
    <n v="13.28"/>
    <n v="491.35999999999996"/>
    <x v="0"/>
    <x v="1"/>
  </r>
  <r>
    <x v="4"/>
    <n v="228491"/>
    <s v="PERF. PRO 700 20W50      20LJ   ELF   SG"/>
    <n v="4"/>
    <s v="ST"/>
    <n v="115.12"/>
    <s v="USD"/>
    <n v="28.78"/>
    <s v="ZPF1"/>
    <n v="17.7"/>
    <n v="70.8"/>
    <x v="0"/>
    <x v="1"/>
  </r>
  <r>
    <x v="4"/>
    <n v="228637"/>
    <s v="PERF. PRO 700 15W40      25LJ   ELF   SG"/>
    <n v="408"/>
    <s v="ST"/>
    <n v="13895.96"/>
    <s v="USD"/>
    <n v="34.06"/>
    <s v="ZPF1"/>
    <n v="21.9"/>
    <n v="8935.1999999999989"/>
    <x v="0"/>
    <x v="1"/>
  </r>
  <r>
    <x v="4"/>
    <n v="228638"/>
    <s v="PERF. PRO 700 20W50      25LJ   ELF   SG"/>
    <n v="79"/>
    <s v="ST"/>
    <n v="3311.79"/>
    <s v="USD"/>
    <n v="41.92"/>
    <s v="ZPF1"/>
    <n v="22.13"/>
    <n v="1748.27"/>
    <x v="0"/>
    <x v="1"/>
  </r>
  <r>
    <x v="4"/>
    <n v="228894"/>
    <s v="TRAX. AXLE 9 80W90       208L   TOT   SG"/>
    <n v="2"/>
    <s v="ST"/>
    <n v="992.42"/>
    <s v="USD"/>
    <n v="496.21"/>
    <s v="ZPF1"/>
    <n v="186.29"/>
    <n v="372.58"/>
    <x v="0"/>
    <x v="1"/>
  </r>
  <r>
    <x v="4"/>
    <n v="228923"/>
    <s v="QUARTZ INEO L LIFE 5W30  208L   TOT   SG"/>
    <n v="81"/>
    <s v="ST"/>
    <n v="44935.87"/>
    <s v="USD"/>
    <n v="554.76"/>
    <s v="ZPF1"/>
    <n v="177.34"/>
    <n v="14364.54"/>
    <x v="0"/>
    <x v="1"/>
  </r>
  <r>
    <x v="4"/>
    <n v="228924"/>
    <s v="QUARTZ INEO L LIFE 5W30  12B1L  TOT   SG"/>
    <n v="235"/>
    <s v="ST"/>
    <n v="9202.34"/>
    <s v="USD"/>
    <n v="39.159999999999997"/>
    <s v="ZPF1"/>
    <n v="40.39"/>
    <n v="9491.65"/>
    <x v="0"/>
    <x v="1"/>
  </r>
  <r>
    <x v="4"/>
    <n v="228925"/>
    <s v="QUARTZ INEO L LIFE 5W30  3B5L   TOT   SG"/>
    <n v="419"/>
    <s v="ST"/>
    <n v="18014.75"/>
    <s v="USD"/>
    <n v="42.99"/>
    <s v="ZPF1"/>
    <n v="12.79"/>
    <n v="5359.0099999999993"/>
    <x v="0"/>
    <x v="1"/>
  </r>
  <r>
    <x v="4"/>
    <n v="228986"/>
    <s v="LES PLEIADES ZERO 0W20   208L   TOT   SG"/>
    <n v="28"/>
    <s v="ST"/>
    <n v="17340.78"/>
    <s v="USD"/>
    <n v="619.30999999999995"/>
    <s v="ZPF1"/>
    <n v="176.38"/>
    <n v="4938.6399999999994"/>
    <x v="0"/>
    <x v="1"/>
  </r>
  <r>
    <x v="4"/>
    <n v="229194"/>
    <s v="CARTER SH 150            208L   TOT   SG"/>
    <n v="79"/>
    <s v="ST"/>
    <n v="65713.88"/>
    <s v="USD"/>
    <n v="831.82"/>
    <s v="ZPF1"/>
    <n v="177.42"/>
    <n v="14016.179999999998"/>
    <x v="0"/>
    <x v="1"/>
  </r>
  <r>
    <x v="4"/>
    <n v="229195"/>
    <s v="CARTER SH 150            20LJ   TOT   SG"/>
    <n v="113"/>
    <s v="ST"/>
    <n v="9559.34"/>
    <s v="USD"/>
    <n v="84.6"/>
    <s v="ZPF1"/>
    <n v="17.059999999999999"/>
    <n v="1927.7799999999997"/>
    <x v="0"/>
    <x v="1"/>
  </r>
  <r>
    <x v="4"/>
    <n v="229205"/>
    <s v="CARTER SH 460            20LJ   TOT   SG"/>
    <n v="258"/>
    <s v="ST"/>
    <n v="28047.27"/>
    <s v="USD"/>
    <n v="108.71"/>
    <s v="ZPF1"/>
    <n v="17.21"/>
    <n v="4440.18"/>
    <x v="0"/>
    <x v="1"/>
  </r>
  <r>
    <x v="4"/>
    <n v="229287"/>
    <s v="QUARTZ INEO HTC 5W30     12B1L  TOT   SG"/>
    <n v="1656"/>
    <s v="ST"/>
    <n v="60938.13"/>
    <s v="USD"/>
    <n v="36.799999999999997"/>
    <s v="ZPF1"/>
    <n v="10.130000000000001"/>
    <n v="16775.280000000002"/>
    <x v="0"/>
    <x v="1"/>
  </r>
  <r>
    <x v="4"/>
    <n v="229288"/>
    <s v="QUARTZ INEO HTC 5W30     3B5L   TOT   SG"/>
    <n v="711"/>
    <s v="ST"/>
    <n v="29714.27"/>
    <s v="USD"/>
    <n v="41.79"/>
    <s v="ZPF1"/>
    <n v="12.66"/>
    <n v="9001.26"/>
    <x v="0"/>
    <x v="1"/>
  </r>
  <r>
    <x v="4"/>
    <n v="229317"/>
    <s v="FF CMC EN 5W30 SP        208L   CMC   SG"/>
    <n v="28"/>
    <s v="ST"/>
    <n v="8539.9500000000007"/>
    <s v="USD"/>
    <n v="305"/>
    <s v="ZPF1"/>
    <n v="176.51"/>
    <n v="4942.28"/>
    <x v="0"/>
    <x v="1"/>
  </r>
  <r>
    <x v="4"/>
    <n v="229366"/>
    <s v="QUARTZ 9000FUT.FGC 5W30  208L   TOT  2SG"/>
    <n v="36"/>
    <s v="ST"/>
    <n v="12455.46"/>
    <s v="USD"/>
    <n v="345.99"/>
    <s v="ZPF1"/>
    <n v="176.03"/>
    <n v="6337.08"/>
    <x v="0"/>
    <x v="1"/>
  </r>
  <r>
    <x v="4"/>
    <n v="229367"/>
    <s v="QUARTZ 9000FUT.FGC 5W30  12B1L  TOT  2SG"/>
    <n v="415"/>
    <s v="ST"/>
    <n v="11472.11"/>
    <s v="USD"/>
    <n v="27.64"/>
    <s v="ZPF1"/>
    <n v="27.97"/>
    <n v="11607.55"/>
    <x v="0"/>
    <x v="1"/>
  </r>
  <r>
    <x v="4"/>
    <n v="229368"/>
    <s v="QUARTZ 9000FUT.FGC 5W30  3B4L   TOT  2SG"/>
    <n v="127"/>
    <s v="ST"/>
    <n v="2855.24"/>
    <s v="USD"/>
    <n v="22.48"/>
    <s v="ZPF1"/>
    <n v="10.16"/>
    <n v="1290.32"/>
    <x v="0"/>
    <x v="1"/>
  </r>
  <r>
    <x v="4"/>
    <n v="229402"/>
    <s v="DACNIS SH 46             208L   TOT   SG"/>
    <n v="30"/>
    <s v="ST"/>
    <n v="20771.82"/>
    <s v="USD"/>
    <n v="692.39"/>
    <s v="ZPF1"/>
    <n v="175.34"/>
    <n v="5260.2"/>
    <x v="0"/>
    <x v="1"/>
  </r>
  <r>
    <x v="4"/>
    <n v="229403"/>
    <s v="DACNIS SH 46             20LJ   TOT   SG"/>
    <n v="84"/>
    <s v="ST"/>
    <n v="5829.75"/>
    <s v="USD"/>
    <n v="69.400000000000006"/>
    <s v="ZPF1"/>
    <n v="18.260000000000002"/>
    <n v="1533.8400000000001"/>
    <x v="0"/>
    <x v="1"/>
  </r>
  <r>
    <x v="4"/>
    <n v="229405"/>
    <s v="DACNIS LD 32             208L   TOT   SG"/>
    <n v="14"/>
    <s v="ST"/>
    <n v="4449.71"/>
    <s v="USD"/>
    <n v="317.83999999999997"/>
    <s v="ZPF1"/>
    <n v="174.39"/>
    <n v="2441.46"/>
    <x v="0"/>
    <x v="1"/>
  </r>
  <r>
    <x v="4"/>
    <n v="229666"/>
    <s v="DACNIS LD 46             208L   TOT   SG"/>
    <n v="26"/>
    <s v="ST"/>
    <n v="7551.86"/>
    <s v="USD"/>
    <n v="290.45999999999998"/>
    <s v="ZPF1"/>
    <n v="175.64"/>
    <n v="4566.6399999999994"/>
    <x v="0"/>
    <x v="1"/>
  </r>
  <r>
    <x v="4"/>
    <n v="229667"/>
    <s v="DACNIS LD 46             20LJ   TOT   SG"/>
    <n v="98"/>
    <s v="ST"/>
    <n v="2988.97"/>
    <s v="USD"/>
    <n v="30.5"/>
    <s v="ZPF1"/>
    <n v="16.89"/>
    <n v="1655.22"/>
    <x v="0"/>
    <x v="1"/>
  </r>
  <r>
    <x v="4"/>
    <n v="229689"/>
    <s v="DACNIS SH 32             208L   TOT   SG"/>
    <n v="10"/>
    <s v="ST"/>
    <n v="6870.49"/>
    <s v="USD"/>
    <n v="687.05"/>
    <s v="ZPF1"/>
    <n v="188.95"/>
    <n v="1889.5"/>
    <x v="0"/>
    <x v="1"/>
  </r>
  <r>
    <x v="4"/>
    <n v="229710"/>
    <s v="DACNIS SH 32             20LJ   TOT   SG"/>
    <n v="166"/>
    <s v="ST"/>
    <n v="11260.59"/>
    <s v="USD"/>
    <n v="67.83"/>
    <s v="ZPF1"/>
    <n v="16.760000000000002"/>
    <n v="2782.1600000000003"/>
    <x v="0"/>
    <x v="1"/>
  </r>
  <r>
    <x v="4"/>
    <n v="230150"/>
    <s v="STAR MAX GEN 6 FE 10W30  1000L  TOT   SG"/>
    <n v="4"/>
    <s v="ST"/>
    <n v="8679.1"/>
    <s v="USD"/>
    <n v="2169.7800000000002"/>
    <s v="ZPF1"/>
    <n v="864.4"/>
    <n v="3457.6"/>
    <x v="0"/>
    <x v="1"/>
  </r>
  <r>
    <x v="4"/>
    <n v="230151"/>
    <s v="STAR MAX GEN 6 FE 10W30  208L   TOT   SG"/>
    <n v="4"/>
    <s v="ST"/>
    <n v="1753.31"/>
    <s v="USD"/>
    <n v="438.33"/>
    <s v="ZPF1"/>
    <n v="194.45"/>
    <n v="777.8"/>
    <x v="0"/>
    <x v="1"/>
  </r>
  <r>
    <x v="4"/>
    <n v="230210"/>
    <s v="QUARTZ 3500 SUPER 20W50  12B1L  TOT   SG"/>
    <n v="8716"/>
    <s v="ST"/>
    <n v="171390.75"/>
    <s v="USD"/>
    <n v="19.66"/>
    <s v="ZPF1"/>
    <n v="11.62"/>
    <n v="101279.92"/>
    <x v="0"/>
    <x v="1"/>
  </r>
  <r>
    <x v="4"/>
    <n v="230211"/>
    <s v="QUARTZ 3500 SUPER 20W50  3B5L   TOT   SG"/>
    <n v="8663"/>
    <s v="ST"/>
    <n v="179513.19"/>
    <s v="USD"/>
    <n v="20.72"/>
    <s v="ZPF1"/>
    <n v="14.27"/>
    <n v="123621.01"/>
    <x v="0"/>
    <x v="1"/>
  </r>
  <r>
    <x v="4"/>
    <n v="230377"/>
    <s v="DYNATRANS LSD 80W90      208L   TOT   SG"/>
    <n v="4"/>
    <s v="ST"/>
    <n v="2067.96"/>
    <s v="USD"/>
    <n v="516.99"/>
    <s v="ZPF1"/>
    <n v="185.81"/>
    <n v="743.24"/>
    <x v="0"/>
    <x v="1"/>
  </r>
  <r>
    <x v="4"/>
    <n v="230543"/>
    <s v="RUBIA OPT. 3100 10W40    20LJ   TOT   SG"/>
    <n v="105"/>
    <s v="ST"/>
    <n v="4903.67"/>
    <s v="USD"/>
    <n v="46.7"/>
    <s v="ZPF1"/>
    <n v="17.28"/>
    <n v="1814.4"/>
    <x v="0"/>
    <x v="1"/>
  </r>
  <r>
    <x v="4"/>
    <n v="230583"/>
    <s v="QUARTZ INEO L LIFE 5W30  20LJ   TOT   SG"/>
    <n v="111"/>
    <s v="ST"/>
    <n v="6233.33"/>
    <s v="USD"/>
    <n v="56.16"/>
    <s v="ZPF1"/>
    <n v="17.05"/>
    <n v="1892.5500000000002"/>
    <x v="0"/>
    <x v="1"/>
  </r>
  <r>
    <x v="4"/>
    <n v="230765"/>
    <s v="CARTER EP 100            20LJ   TOT   SG"/>
    <n v="160"/>
    <s v="ST"/>
    <n v="4955.95"/>
    <s v="USD"/>
    <n v="30.97"/>
    <s v="ZPF1"/>
    <n v="17.61"/>
    <n v="2817.6"/>
    <x v="0"/>
    <x v="1"/>
  </r>
  <r>
    <x v="4"/>
    <n v="230878"/>
    <s v="EQUIVIS AF 68            208L   TOT   SG"/>
    <n v="14"/>
    <s v="ST"/>
    <n v="4579.09"/>
    <s v="USD"/>
    <n v="327.08"/>
    <s v="ZPF1"/>
    <n v="180.59"/>
    <n v="2528.2600000000002"/>
    <x v="0"/>
    <x v="1"/>
  </r>
  <r>
    <x v="4"/>
    <n v="230914"/>
    <s v="EVOL. FULLTECH MSX 5W30  3B4L   ELF   SG"/>
    <n v="110"/>
    <s v="ST"/>
    <n v="3401.37"/>
    <s v="USD"/>
    <n v="30.92"/>
    <s v="ZPF1"/>
    <n v="11.18"/>
    <n v="1229.8"/>
    <x v="0"/>
    <x v="1"/>
  </r>
  <r>
    <x v="4"/>
    <n v="230915"/>
    <s v="EVOL. FULLTECH MSX 5W30  12B1L  ELF   SG"/>
    <n v="193"/>
    <s v="ST"/>
    <n v="7053.54"/>
    <s v="USD"/>
    <n v="36.549999999999997"/>
    <s v="ZPF1"/>
    <n v="11.28"/>
    <n v="2177.04"/>
    <x v="0"/>
    <x v="1"/>
  </r>
  <r>
    <x v="4"/>
    <n v="230916"/>
    <s v="RUBIA WORKS 5000 10W40   20LJ   TOT   SG"/>
    <n v="17"/>
    <s v="ST"/>
    <n v="737.19"/>
    <s v="USD"/>
    <n v="43.36"/>
    <s v="ZPF1"/>
    <n v="17.22"/>
    <n v="292.74"/>
    <x v="0"/>
    <x v="1"/>
  </r>
  <r>
    <x v="4"/>
    <n v="231028"/>
    <s v="ORIGINAL OIL ULTDPF 5W30 208L   MAZ   SG"/>
    <n v="80"/>
    <s v="ST"/>
    <n v="29550.77"/>
    <s v="USD"/>
    <n v="369.38"/>
    <s v="ZPF1"/>
    <n v="177.05"/>
    <n v="14164"/>
    <x v="0"/>
    <x v="1"/>
  </r>
  <r>
    <x v="4"/>
    <n v="231055"/>
    <s v="EVOL. 900 USX 5W30       12B1L  ELF  1SG"/>
    <n v="168"/>
    <s v="ST"/>
    <n v="4389.0200000000004"/>
    <s v="USD"/>
    <n v="26.13"/>
    <s v="ZPF1"/>
    <n v="10.19"/>
    <n v="1711.9199999999998"/>
    <x v="0"/>
    <x v="1"/>
  </r>
  <r>
    <x v="4"/>
    <n v="231057"/>
    <s v="EVOL. 900 USX 5W30       3B4L   ELF  1SG"/>
    <n v="223"/>
    <s v="ST"/>
    <n v="4888.3100000000004"/>
    <s v="USD"/>
    <n v="21.92"/>
    <s v="ZPF1"/>
    <n v="10.19"/>
    <n v="2272.37"/>
    <x v="0"/>
    <x v="1"/>
  </r>
  <r>
    <x v="4"/>
    <n v="231404"/>
    <s v="DACNIS 46                208L   TOT   SG"/>
    <n v="53"/>
    <s v="ST"/>
    <n v="11999.61"/>
    <s v="USD"/>
    <n v="226.41"/>
    <s v="ZPF1"/>
    <n v="179.94"/>
    <n v="9536.82"/>
    <x v="0"/>
    <x v="1"/>
  </r>
  <r>
    <x v="4"/>
    <n v="231405"/>
    <s v="DACNIS 46                20LJ   TOT   SG"/>
    <n v="80"/>
    <s v="ST"/>
    <n v="1939.93"/>
    <s v="USD"/>
    <n v="24.25"/>
    <s v="ZPF1"/>
    <n v="17.3"/>
    <n v="1384"/>
    <x v="0"/>
    <x v="1"/>
  </r>
  <r>
    <x v="4"/>
    <n v="231450"/>
    <s v="RUBIA OPT. 3100 10W40    3B5L   TOT   SG"/>
    <n v="395"/>
    <s v="ST"/>
    <n v="13352.43"/>
    <s v="USD"/>
    <n v="33.799999999999997"/>
    <s v="ZPF1"/>
    <n v="12.96"/>
    <n v="5119.2000000000007"/>
    <x v="0"/>
    <x v="1"/>
  </r>
  <r>
    <x v="4"/>
    <n v="231483"/>
    <s v="DACNIS 32                208L   TOT  1SG"/>
    <n v="10"/>
    <s v="ST"/>
    <n v="2332.54"/>
    <s v="USD"/>
    <n v="233.25"/>
    <s v="ZPF1"/>
    <n v="178.24"/>
    <n v="1782.4"/>
    <x v="0"/>
    <x v="1"/>
  </r>
  <r>
    <x v="4"/>
    <n v="231484"/>
    <s v="DACNIS 32                20LJ   TOT  1SG"/>
    <n v="41"/>
    <s v="ST"/>
    <n v="1122.69"/>
    <s v="USD"/>
    <n v="27.38"/>
    <s v="ZPF1"/>
    <n v="17.14"/>
    <n v="702.74"/>
    <x v="0"/>
    <x v="1"/>
  </r>
  <r>
    <x v="4"/>
    <n v="231489"/>
    <s v="RUBIA WORKS 5000 10W40   1000L  TOT   SG"/>
    <n v="4"/>
    <s v="ST"/>
    <n v="8075.32"/>
    <s v="USD"/>
    <n v="2018.83"/>
    <s v="ZPF1"/>
    <n v="864"/>
    <n v="3456"/>
    <x v="0"/>
    <x v="1"/>
  </r>
  <r>
    <x v="4"/>
    <n v="231526"/>
    <s v="DACNIS 68                20LJ   TOT  1SG"/>
    <n v="70"/>
    <s v="ST"/>
    <n v="1774.33"/>
    <s v="USD"/>
    <n v="25.35"/>
    <s v="ZPF1"/>
    <n v="17.37"/>
    <n v="1215.9000000000001"/>
    <x v="0"/>
    <x v="1"/>
  </r>
  <r>
    <x v="4"/>
    <n v="231527"/>
    <s v="DACNIS 68                208L   TOT  1SG"/>
    <n v="30"/>
    <s v="ST"/>
    <n v="7035.71"/>
    <s v="USD"/>
    <n v="234.52"/>
    <s v="ZPF1"/>
    <n v="181.58"/>
    <n v="5447.4000000000005"/>
    <x v="0"/>
    <x v="1"/>
  </r>
  <r>
    <x v="4"/>
    <n v="231593"/>
    <s v="EVOL. 900 FT 5W40        3B5L   ELF   SG"/>
    <n v="710"/>
    <s v="ST"/>
    <n v="22844.91"/>
    <s v="USD"/>
    <n v="32.18"/>
    <s v="ZPF1"/>
    <n v="12.8"/>
    <n v="9088"/>
    <x v="0"/>
    <x v="1"/>
  </r>
  <r>
    <x v="4"/>
    <n v="231595"/>
    <s v="EVOL. 900 FT 5W40        208L   ELF   SG"/>
    <n v="6"/>
    <s v="ST"/>
    <n v="2515"/>
    <s v="USD"/>
    <n v="419.17"/>
    <s v="ZPF1"/>
    <n v="177.47"/>
    <n v="1064.82"/>
    <x v="0"/>
    <x v="1"/>
  </r>
  <r>
    <x v="4"/>
    <n v="231622"/>
    <s v="ORIGINAL OIL 5W40        208L   MAZ   SG"/>
    <n v="43"/>
    <s v="ST"/>
    <n v="13025.88"/>
    <s v="USD"/>
    <n v="302.93"/>
    <s v="ZPF1"/>
    <n v="176.55"/>
    <n v="7591.6500000000005"/>
    <x v="0"/>
    <x v="1"/>
  </r>
  <r>
    <x v="4"/>
    <n v="231631"/>
    <s v="MOTO 4 PRO 20W50         12B08L ELF   SG"/>
    <n v="749"/>
    <s v="ST"/>
    <n v="16150.79"/>
    <s v="USD"/>
    <n v="21.56"/>
    <s v="ZPF1"/>
    <n v="8.4600000000000009"/>
    <n v="6336.5400000000009"/>
    <x v="0"/>
    <x v="1"/>
  </r>
  <r>
    <x v="4"/>
    <n v="231744"/>
    <s v="QUARTZ INEO FIRST 0W30   12B1L  TOT   SG"/>
    <n v="93"/>
    <s v="ST"/>
    <n v="3652.81"/>
    <s v="USD"/>
    <n v="39.28"/>
    <s v="ZPF1"/>
    <n v="10.119999999999999"/>
    <n v="941.16"/>
    <x v="0"/>
    <x v="1"/>
  </r>
  <r>
    <x v="4"/>
    <n v="231859"/>
    <s v="HI-PERF 4T 700 10W30     12B08L TOT   SG"/>
    <n v="285"/>
    <s v="ST"/>
    <n v="6131.93"/>
    <s v="USD"/>
    <n v="21.52"/>
    <s v="ZPF1"/>
    <n v="8.2799999999999994"/>
    <n v="2359.7999999999997"/>
    <x v="0"/>
    <x v="1"/>
  </r>
  <r>
    <x v="4"/>
    <n v="231882"/>
    <s v="QUARTZ 7000 10W40 (SN)   3B4L   TOT   SG"/>
    <n v="138"/>
    <s v="ST"/>
    <n v="2894.05"/>
    <s v="USD"/>
    <n v="20.97"/>
    <s v="ZPF1"/>
    <n v="10.42"/>
    <n v="1437.96"/>
    <x v="0"/>
    <x v="1"/>
  </r>
  <r>
    <x v="4"/>
    <n v="231883"/>
    <s v="QUARTZ 7000 10W40 (SN)   12B1L  TOT   SG"/>
    <n v="65"/>
    <s v="ST"/>
    <n v="1629.46"/>
    <s v="USD"/>
    <n v="25.07"/>
    <s v="ZPF1"/>
    <n v="10.42"/>
    <n v="677.3"/>
    <x v="0"/>
    <x v="1"/>
  </r>
  <r>
    <x v="4"/>
    <n v="231884"/>
    <s v="QUARTZ 7000 10W40 (SN)   208L   TOT   SG"/>
    <n v="17"/>
    <s v="ST"/>
    <n v="5377.51"/>
    <s v="USD"/>
    <n v="316.32"/>
    <s v="ZPF1"/>
    <n v="179.77"/>
    <n v="3056.09"/>
    <x v="0"/>
    <x v="1"/>
  </r>
  <r>
    <x v="4"/>
    <n v="232038"/>
    <s v="PERF. PRO 2000 10W40     208L   ELF   SG"/>
    <n v="35"/>
    <s v="ST"/>
    <n v="14108.06"/>
    <s v="USD"/>
    <n v="403.09"/>
    <s v="ZPF1"/>
    <n v="179.65"/>
    <n v="6287.75"/>
    <x v="0"/>
    <x v="1"/>
  </r>
  <r>
    <x v="4"/>
    <n v="232058"/>
    <s v="QUARTZ INEO FIRST 0W30   208L   TOT   SG"/>
    <n v="28"/>
    <s v="ST"/>
    <n v="14204.76"/>
    <s v="USD"/>
    <n v="507.31"/>
    <s v="ZPF1"/>
    <n v="174.72"/>
    <n v="4892.16"/>
    <x v="0"/>
    <x v="1"/>
  </r>
  <r>
    <x v="4"/>
    <n v="232082"/>
    <s v="STO1:0 GEARBOX OIL 80W90 208L   SCA   SG"/>
    <n v="1"/>
    <s v="ST"/>
    <n v="495.71"/>
    <s v="USD"/>
    <n v="495.71"/>
    <s v="ZPF1"/>
    <n v="185.64"/>
    <n v="185.64"/>
    <x v="0"/>
    <x v="1"/>
  </r>
  <r>
    <x v="4"/>
    <n v="232120"/>
    <s v="LDF-4 ENGINE OIL         18LP   SCA   SG"/>
    <n v="25"/>
    <s v="ST"/>
    <n v="1231.69"/>
    <s v="USD"/>
    <n v="49.27"/>
    <s v="ZPF1"/>
    <n v="15.37"/>
    <n v="384.25"/>
    <x v="0"/>
    <x v="1"/>
  </r>
  <r>
    <x v="4"/>
    <n v="232121"/>
    <s v="LDF-4 ENGINE OIL         208L   SCA   SG"/>
    <n v="84"/>
    <s v="ST"/>
    <n v="40185.339999999997"/>
    <s v="USD"/>
    <n v="478.4"/>
    <s v="ZPF1"/>
    <n v="177.57"/>
    <n v="14915.88"/>
    <x v="0"/>
    <x v="1"/>
  </r>
  <r>
    <x v="4"/>
    <n v="232134"/>
    <s v="QUARTZ 8000FUT.GF6 0W20  3B4L   TOT   SG"/>
    <n v="49"/>
    <s v="ST"/>
    <n v="1026.43"/>
    <s v="USD"/>
    <n v="20.95"/>
    <s v="ZPF1"/>
    <n v="10.15"/>
    <n v="497.35"/>
    <x v="0"/>
    <x v="1"/>
  </r>
  <r>
    <x v="4"/>
    <n v="232158"/>
    <s v="QUARTZ 9000 5W40         12B1L  TOT  1SG"/>
    <n v="804"/>
    <s v="ST"/>
    <n v="23564.76"/>
    <s v="USD"/>
    <n v="29.31"/>
    <s v="ZPF1"/>
    <n v="10.24"/>
    <n v="8232.9600000000009"/>
    <x v="0"/>
    <x v="1"/>
  </r>
  <r>
    <x v="4"/>
    <n v="232159"/>
    <s v="QUARTZ 9000 5W40         208L   TOT  2SG"/>
    <n v="102"/>
    <s v="ST"/>
    <n v="41702.42"/>
    <s v="USD"/>
    <n v="408.85"/>
    <s v="ZPF1"/>
    <n v="177.47"/>
    <n v="18101.939999999999"/>
    <x v="0"/>
    <x v="1"/>
  </r>
  <r>
    <x v="4"/>
    <n v="232168"/>
    <s v="ENGINE OIL 15W40 DH-1    20LJ   HIT   SG"/>
    <n v="56"/>
    <s v="ST"/>
    <n v="1695.74"/>
    <s v="USD"/>
    <n v="30.28"/>
    <s v="ZPF1"/>
    <n v="17.510000000000002"/>
    <n v="980.56000000000006"/>
    <x v="0"/>
    <x v="1"/>
  </r>
  <r>
    <x v="4"/>
    <n v="232169"/>
    <s v="ENGINE OIL 15W40 DH-1    3B5L   HIT   SG"/>
    <n v="280"/>
    <s v="ST"/>
    <n v="6791.15"/>
    <s v="USD"/>
    <n v="24.25"/>
    <s v="ZPF1"/>
    <n v="13.13"/>
    <n v="3676.4"/>
    <x v="0"/>
    <x v="1"/>
  </r>
  <r>
    <x v="4"/>
    <n v="232170"/>
    <s v="QUARTZ 9000 5W40         3B4L   TOT  1SG"/>
    <n v="2007"/>
    <s v="ST"/>
    <n v="52870.85"/>
    <s v="USD"/>
    <n v="26.34"/>
    <s v="ZPF1"/>
    <n v="10.24"/>
    <n v="20551.68"/>
    <x v="0"/>
    <x v="1"/>
  </r>
  <r>
    <x v="4"/>
    <n v="232171"/>
    <s v="QUARTZ 9000 5W40         3B5L   TOT  3SG"/>
    <n v="360"/>
    <s v="ST"/>
    <n v="11723.79"/>
    <s v="USD"/>
    <n v="32.57"/>
    <s v="ZPF1"/>
    <n v="12.8"/>
    <n v="4608"/>
    <x v="0"/>
    <x v="1"/>
  </r>
  <r>
    <x v="4"/>
    <n v="232177"/>
    <s v="QUARTZ 9000 ENERGY 5W40  208L   TOT  2SG"/>
    <n v="28"/>
    <s v="ST"/>
    <n v="11535.36"/>
    <s v="USD"/>
    <n v="411.98"/>
    <s v="ZPF1"/>
    <n v="177.47"/>
    <n v="4969.16"/>
    <x v="0"/>
    <x v="1"/>
  </r>
  <r>
    <x v="4"/>
    <n v="232178"/>
    <s v="QUARTZ 8000 5W40         3B4L   TOT  1SG"/>
    <n v="12"/>
    <s v="ST"/>
    <n v="319.83"/>
    <s v="USD"/>
    <n v="26.65"/>
    <s v="ZPF1"/>
    <n v="10.24"/>
    <n v="122.88"/>
    <x v="0"/>
    <x v="1"/>
  </r>
  <r>
    <x v="4"/>
    <n v="232458"/>
    <s v="CARTER EP 1000           208L   TOT   SG"/>
    <n v="16"/>
    <s v="ST"/>
    <n v="6417.92"/>
    <s v="USD"/>
    <n v="401.12"/>
    <s v="ZPF1"/>
    <n v="188.55"/>
    <n v="3016.8"/>
    <x v="0"/>
    <x v="1"/>
  </r>
  <r>
    <x v="4"/>
    <n v="232466"/>
    <s v="QUARTZ INEO HTC 5W30     3B4L   TOT   SG"/>
    <n v="16"/>
    <s v="ST"/>
    <n v="555.6"/>
    <s v="USD"/>
    <n v="34.729999999999997"/>
    <s v="ZPF1"/>
    <n v="10.16"/>
    <n v="162.56"/>
    <x v="0"/>
    <x v="1"/>
  </r>
  <r>
    <x v="4"/>
    <n v="232480"/>
    <s v="QUARTZ INEO FIRST 0W30   3B5L   TOT   SG"/>
    <n v="1025"/>
    <s v="ST"/>
    <n v="40203.040000000001"/>
    <s v="USD"/>
    <n v="39.22"/>
    <s v="ZPF1"/>
    <n v="12.65"/>
    <n v="12966.25"/>
    <x v="0"/>
    <x v="1"/>
  </r>
  <r>
    <x v="4"/>
    <n v="232489"/>
    <s v="TRAX. DUAL 9 FE 75W90    1000L  TOT   SG"/>
    <n v="5"/>
    <s v="ST"/>
    <n v="25611.26"/>
    <s v="USD"/>
    <n v="5122.25"/>
    <s v="ZPF1"/>
    <n v="868.5"/>
    <n v="4342.5"/>
    <x v="0"/>
    <x v="1"/>
  </r>
  <r>
    <x v="4"/>
    <n v="232812"/>
    <s v="FLUIDMATIC SYN T668      208L   TOT   SG"/>
    <n v="41"/>
    <s v="ST"/>
    <n v="22049.85"/>
    <s v="USD"/>
    <n v="537.79999999999995"/>
    <s v="ZPF1"/>
    <n v="176.82"/>
    <n v="7249.62"/>
    <x v="0"/>
    <x v="1"/>
  </r>
  <r>
    <x v="4"/>
    <n v="232813"/>
    <s v="FLUIDMATIC SYN T668      20LJ   TOT   SG"/>
    <n v="300"/>
    <s v="ST"/>
    <n v="16585.560000000001"/>
    <s v="USD"/>
    <n v="55.29"/>
    <s v="ZPF1"/>
    <n v="17"/>
    <n v="5100"/>
    <x v="0"/>
    <x v="1"/>
  </r>
  <r>
    <x v="4"/>
    <n v="232867"/>
    <s v="QUARTZ INEO HTC 5W30     208L   TOT  1SG"/>
    <n v="83"/>
    <s v="ST"/>
    <n v="41660.74"/>
    <s v="USD"/>
    <n v="501.94"/>
    <s v="ZPF1"/>
    <n v="176.51"/>
    <n v="14650.33"/>
    <x v="0"/>
    <x v="1"/>
  </r>
  <r>
    <x v="4"/>
    <n v="232870"/>
    <s v="QUARTZ INEO HTC 5W30     3B5L   TOT  1SG"/>
    <n v="2271"/>
    <s v="ST"/>
    <n v="88037.73"/>
    <s v="USD"/>
    <n v="38.770000000000003"/>
    <s v="ZPF1"/>
    <n v="12.73"/>
    <n v="28909.83"/>
    <x v="0"/>
    <x v="1"/>
  </r>
  <r>
    <x v="4"/>
    <n v="233022"/>
    <s v="HYDRELF DS 46            20LJ   ELF   SG"/>
    <n v="128"/>
    <s v="ST"/>
    <n v="3644.21"/>
    <s v="USD"/>
    <n v="28.47"/>
    <s v="ZPF1"/>
    <n v="17.22"/>
    <n v="2204.16"/>
    <x v="0"/>
    <x v="1"/>
  </r>
  <r>
    <x v="4"/>
    <n v="233086"/>
    <s v="QUARTZ 9000 NFC 5W30     208L   TOT   SG"/>
    <n v="1"/>
    <s v="ST"/>
    <n v="43.49"/>
    <s v="USD"/>
    <n v="43.49"/>
    <s v="ZPF1"/>
    <n v="176.72"/>
    <n v="176.72"/>
    <x v="0"/>
    <x v="1"/>
  </r>
  <r>
    <x v="4"/>
    <n v="233088"/>
    <s v="QUARTZ 9000 NFC 5W30     12B1L  TOT   SG"/>
    <n v="53"/>
    <s v="ST"/>
    <n v="1661.82"/>
    <s v="USD"/>
    <n v="31.36"/>
    <s v="ZPF1"/>
    <n v="10.199999999999999"/>
    <n v="540.59999999999991"/>
    <x v="0"/>
    <x v="1"/>
  </r>
  <r>
    <x v="4"/>
    <n v="233101"/>
    <s v="QUARTZ 9000 NFC 5W30     3B5L   TOT   SG"/>
    <n v="1632"/>
    <s v="ST"/>
    <n v="53228.74"/>
    <s v="USD"/>
    <n v="32.619999999999997"/>
    <s v="ZPF1"/>
    <n v="12.74"/>
    <n v="20791.68"/>
    <x v="0"/>
    <x v="1"/>
  </r>
  <r>
    <x v="4"/>
    <n v="233326"/>
    <s v="HYDRELF DS 32            20LJ   ELF   SG"/>
    <n v="4"/>
    <s v="ST"/>
    <n v="107.71"/>
    <s v="USD"/>
    <n v="26.93"/>
    <s v="ZPF1"/>
    <n v="17.05"/>
    <n v="68.2"/>
    <x v="0"/>
    <x v="1"/>
  </r>
  <r>
    <x v="4"/>
    <n v="233327"/>
    <s v="HYDRELF DS 68            20LJ   ELF   SG"/>
    <n v="22"/>
    <s v="ST"/>
    <n v="618.74"/>
    <s v="USD"/>
    <n v="28.12"/>
    <s v="ZPF1"/>
    <n v="17.36"/>
    <n v="381.91999999999996"/>
    <x v="0"/>
    <x v="1"/>
  </r>
  <r>
    <x v="4"/>
    <n v="233411"/>
    <s v="RUBIA FLEET HD200 SAE 30 3B5L   TOT   SG"/>
    <n v="6"/>
    <s v="ST"/>
    <n v="134.09"/>
    <s v="USD"/>
    <n v="22.35"/>
    <s v="ZPF1"/>
    <n v="13.23"/>
    <n v="79.38"/>
    <x v="0"/>
    <x v="1"/>
  </r>
  <r>
    <x v="4"/>
    <n v="233514"/>
    <s v="ELFMATIC DCT MV          20LJ   ELF   SG"/>
    <n v="102"/>
    <s v="ST"/>
    <n v="9162.74"/>
    <s v="USD"/>
    <n v="89.83"/>
    <s v="ZPF1"/>
    <n v="17.04"/>
    <n v="1738.08"/>
    <x v="0"/>
    <x v="1"/>
  </r>
  <r>
    <x v="5"/>
    <n v="103790"/>
    <s v="EPONA Z 150              205L   MAR   SG"/>
    <n v="3"/>
    <s v="ST"/>
    <n v="798.64"/>
    <s v="USD"/>
    <n v="266.20999999999998"/>
    <s v="ZPF1"/>
    <n v="181.43"/>
    <n v="544.29"/>
    <x v="0"/>
    <x v="0"/>
  </r>
  <r>
    <x v="5"/>
    <n v="103900"/>
    <s v="EPONA Z 320              205L   MAR   SG"/>
    <n v="1"/>
    <s v="ST"/>
    <n v="291.42"/>
    <s v="USD"/>
    <n v="291.42"/>
    <s v="ZPF1"/>
    <n v="182.45"/>
    <n v="182.45"/>
    <x v="0"/>
    <x v="0"/>
  </r>
  <r>
    <x v="5"/>
    <n v="145135"/>
    <s v="VISGA 46                 205L   MAR   SG"/>
    <n v="18"/>
    <s v="ST"/>
    <n v="5625.96"/>
    <s v="USD"/>
    <n v="312.55"/>
    <s v="ZPF1"/>
    <n v="176.09"/>
    <n v="3169.62"/>
    <x v="0"/>
    <x v="0"/>
  </r>
  <r>
    <x v="5"/>
    <n v="145159"/>
    <s v="VISGA 22                 20L    MAR   SG"/>
    <n v="2"/>
    <s v="ST"/>
    <n v="61.22"/>
    <s v="USD"/>
    <n v="30.61"/>
    <s v="ZPF1"/>
    <n v="16.88"/>
    <n v="33.76"/>
    <x v="0"/>
    <x v="0"/>
  </r>
  <r>
    <x v="5"/>
    <n v="145182"/>
    <s v="EPONA Z 68               20L    MAR   SG"/>
    <n v="4"/>
    <s v="ST"/>
    <n v="126.07"/>
    <s v="USD"/>
    <n v="31.52"/>
    <s v="ZPF1"/>
    <n v="17.46"/>
    <n v="69.84"/>
    <x v="0"/>
    <x v="0"/>
  </r>
  <r>
    <x v="5"/>
    <n v="145214"/>
    <s v="VISGA 68                 205L   MAR   SG"/>
    <n v="24"/>
    <s v="ST"/>
    <n v="8451.98"/>
    <s v="USD"/>
    <n v="352.17"/>
    <s v="ZPF1"/>
    <n v="177.53"/>
    <n v="4260.72"/>
    <x v="0"/>
    <x v="0"/>
  </r>
  <r>
    <x v="5"/>
    <n v="145374"/>
    <s v="EPONA Z 220              205L   MAR   SG"/>
    <n v="4"/>
    <s v="ST"/>
    <n v="1119.5"/>
    <s v="USD"/>
    <n v="279.88"/>
    <s v="ZPF1"/>
    <n v="181.22"/>
    <n v="724.88"/>
    <x v="0"/>
    <x v="0"/>
  </r>
  <r>
    <x v="5"/>
    <n v="145375"/>
    <s v="VISGA 32                 205L   MAR   SG"/>
    <n v="18"/>
    <s v="ST"/>
    <n v="5298.76"/>
    <s v="USD"/>
    <n v="294.38"/>
    <s v="ZPF1"/>
    <n v="174.86"/>
    <n v="3147.4800000000005"/>
    <x v="0"/>
    <x v="0"/>
  </r>
  <r>
    <x v="5"/>
    <n v="153346"/>
    <s v="EPONA Z 100              20L    MAR   SG"/>
    <n v="4"/>
    <s v="ST"/>
    <n v="121.13"/>
    <s v="USD"/>
    <n v="30.28"/>
    <s v="ZPF1"/>
    <n v="17.38"/>
    <n v="69.52"/>
    <x v="0"/>
    <x v="0"/>
  </r>
  <r>
    <x v="5"/>
    <n v="160363"/>
    <s v="VISGA 100                205L   MAR   SG"/>
    <n v="2"/>
    <s v="ST"/>
    <n v="774.57"/>
    <s v="USD"/>
    <n v="387.29"/>
    <s v="ZPF1"/>
    <n v="179.37"/>
    <n v="358.74"/>
    <x v="0"/>
    <x v="0"/>
  </r>
  <r>
    <x v="5"/>
    <n v="160369"/>
    <s v="AURELIA TI 4030          205L   MAR   SG"/>
    <n v="5"/>
    <s v="ST"/>
    <n v="1773.23"/>
    <s v="USD"/>
    <n v="354.65"/>
    <s v="ZPF1"/>
    <n v="184.91"/>
    <n v="924.55"/>
    <x v="0"/>
    <x v="0"/>
  </r>
  <r>
    <x v="5"/>
    <n v="160991"/>
    <s v="PRESLIA 68               18LP   TOT   SG"/>
    <n v="7"/>
    <s v="ST"/>
    <n v="166.94"/>
    <s v="USD"/>
    <n v="23.85"/>
    <s v="ZPF1"/>
    <n v="15.912000000000001"/>
    <n v="111.384"/>
    <x v="0"/>
    <x v="0"/>
  </r>
  <r>
    <x v="5"/>
    <n v="163745"/>
    <s v="DISOLA W 15W40           20L    MAR   SG"/>
    <n v="16"/>
    <s v="ST"/>
    <n v="714.26"/>
    <s v="USD"/>
    <n v="44.64"/>
    <s v="ZPF1"/>
    <n v="17.239999999999998"/>
    <n v="275.83999999999997"/>
    <x v="0"/>
    <x v="0"/>
  </r>
  <r>
    <x v="5"/>
    <n v="163755"/>
    <s v="EPONA Z 150              20L    MAR   SG"/>
    <n v="27"/>
    <s v="ST"/>
    <n v="787.61"/>
    <s v="USD"/>
    <n v="29.17"/>
    <s v="ZPF1"/>
    <n v="17.7"/>
    <n v="477.9"/>
    <x v="0"/>
    <x v="0"/>
  </r>
  <r>
    <x v="5"/>
    <n v="163760"/>
    <s v="EPONA Z 220              20L    MAR   SG"/>
    <n v="20"/>
    <s v="ST"/>
    <n v="603.20000000000005"/>
    <s v="USD"/>
    <n v="30.16"/>
    <s v="ZPF1"/>
    <n v="17.739999999999998"/>
    <n v="354.79999999999995"/>
    <x v="0"/>
    <x v="0"/>
  </r>
  <r>
    <x v="5"/>
    <n v="163764"/>
    <s v="EPONA Z 320              20L    MAR   SG"/>
    <n v="5"/>
    <s v="ST"/>
    <n v="160.86000000000001"/>
    <s v="USD"/>
    <n v="32.17"/>
    <s v="ZPF1"/>
    <n v="17.86"/>
    <n v="89.3"/>
    <x v="0"/>
    <x v="0"/>
  </r>
  <r>
    <x v="5"/>
    <n v="163769"/>
    <s v="EPONA Z 460              20L    MAR   SG"/>
    <n v="9"/>
    <s v="ST"/>
    <n v="319.82"/>
    <s v="USD"/>
    <n v="35.54"/>
    <s v="ZPF1"/>
    <n v="17.899999999999999"/>
    <n v="161.1"/>
    <x v="0"/>
    <x v="0"/>
  </r>
  <r>
    <x v="5"/>
    <n v="163786"/>
    <s v="VISGA 100                20L    MAR   SG"/>
    <n v="3"/>
    <s v="ST"/>
    <n v="137.22999999999999"/>
    <s v="USD"/>
    <n v="45.74"/>
    <s v="ZPF1"/>
    <n v="17.3"/>
    <n v="51.900000000000006"/>
    <x v="0"/>
    <x v="0"/>
  </r>
  <r>
    <x v="5"/>
    <n v="163802"/>
    <s v="VISGA 32                 20L    MAR   SG"/>
    <n v="5"/>
    <s v="ST"/>
    <n v="159.93"/>
    <s v="USD"/>
    <n v="31.99"/>
    <s v="ZPF1"/>
    <n v="17.16"/>
    <n v="85.8"/>
    <x v="0"/>
    <x v="0"/>
  </r>
  <r>
    <x v="5"/>
    <n v="163807"/>
    <s v="VISGA 46                 20L    MAR   SG"/>
    <n v="10"/>
    <s v="ST"/>
    <n v="350.81"/>
    <s v="USD"/>
    <n v="35.08"/>
    <s v="ZPF1"/>
    <n v="17.3"/>
    <n v="173"/>
    <x v="0"/>
    <x v="0"/>
  </r>
  <r>
    <x v="5"/>
    <n v="163812"/>
    <s v="VISGA 68                 20L    MAR   SG"/>
    <n v="8"/>
    <s v="ST"/>
    <n v="306.04000000000002"/>
    <s v="USD"/>
    <n v="38.26"/>
    <s v="ZPF1"/>
    <n v="17.22"/>
    <n v="137.76"/>
    <x v="0"/>
    <x v="0"/>
  </r>
  <r>
    <x v="5"/>
    <n v="202278"/>
    <s v="DACNIS 100               20LJ   TOT   SG"/>
    <n v="16"/>
    <s v="ST"/>
    <n v="455.47"/>
    <s v="USD"/>
    <n v="28.47"/>
    <s v="ZPF1"/>
    <n v="17.64"/>
    <n v="282.24"/>
    <x v="0"/>
    <x v="0"/>
  </r>
  <r>
    <x v="5"/>
    <n v="218796"/>
    <s v="AURELIA TI 4020          205L   MAR  1SG"/>
    <n v="5"/>
    <s v="ST"/>
    <n v="1552.85"/>
    <s v="USD"/>
    <n v="310.57"/>
    <s v="ZPF1"/>
    <n v="180.13"/>
    <n v="900.65"/>
    <x v="0"/>
    <x v="0"/>
  </r>
  <r>
    <x v="5"/>
    <n v="224180"/>
    <s v="CARTER SH 220            20LJ   TOT   SG"/>
    <n v="3"/>
    <s v="ST"/>
    <n v="291.08"/>
    <s v="USD"/>
    <n v="97.03"/>
    <s v="ZPF1"/>
    <n v="17.18"/>
    <n v="51.54"/>
    <x v="0"/>
    <x v="0"/>
  </r>
  <r>
    <x v="5"/>
    <n v="225226"/>
    <s v="VISGA 15                 20L    MAR  1SG"/>
    <n v="12"/>
    <s v="ST"/>
    <n v="346.49"/>
    <s v="USD"/>
    <n v="28.87"/>
    <s v="ZPF1"/>
    <n v="16.71"/>
    <n v="200.52"/>
    <x v="0"/>
    <x v="0"/>
  </r>
  <r>
    <x v="5"/>
    <n v="225248"/>
    <s v="VISGA 15                 205L   MAR   SG"/>
    <n v="12"/>
    <s v="ST"/>
    <n v="3148.43"/>
    <s v="USD"/>
    <n v="262.37"/>
    <s v="ZPF1"/>
    <n v="171.26"/>
    <n v="2055.12"/>
    <x v="0"/>
    <x v="0"/>
  </r>
  <r>
    <x v="5"/>
    <n v="226735"/>
    <s v="PRESLIA 32               20LJ   TOT   SG"/>
    <n v="3"/>
    <s v="ST"/>
    <n v="87.93"/>
    <s v="USD"/>
    <n v="29.31"/>
    <s v="ZPF1"/>
    <n v="17.100000000000001"/>
    <n v="51.300000000000004"/>
    <x v="0"/>
    <x v="0"/>
  </r>
  <r>
    <x v="5"/>
    <n v="230125"/>
    <s v="EPONA SA 220             20LJ   MAR   SG"/>
    <n v="11"/>
    <s v="ST"/>
    <n v="989.17"/>
    <s v="USD"/>
    <n v="89.92"/>
    <s v="ZPF1"/>
    <n v="17.190000000000001"/>
    <n v="189.09"/>
    <x v="0"/>
    <x v="0"/>
  </r>
  <r>
    <x v="5"/>
    <n v="230304"/>
    <s v="BARELF SM 68             20LJ   MAR   SG"/>
    <n v="25"/>
    <s v="ST"/>
    <n v="1906.07"/>
    <s v="USD"/>
    <n v="76.239999999999995"/>
    <s v="ZPF1"/>
    <n v="16.899999999999999"/>
    <n v="422.49999999999994"/>
    <x v="0"/>
    <x v="0"/>
  </r>
  <r>
    <x v="5"/>
    <n v="230305"/>
    <s v="BARELF SM 46             20LJ   MAR   SG"/>
    <n v="19"/>
    <s v="ST"/>
    <n v="1270.28"/>
    <s v="USD"/>
    <n v="66.86"/>
    <s v="ZPF1"/>
    <n v="18.260000000000002"/>
    <n v="346.94000000000005"/>
    <x v="0"/>
    <x v="0"/>
  </r>
  <r>
    <x v="5"/>
    <n v="231405"/>
    <s v="DACNIS 46                20LJ   TOT   SG"/>
    <n v="1"/>
    <s v="ST"/>
    <n v="24.69"/>
    <s v="USD"/>
    <n v="24.69"/>
    <s v="ZPF1"/>
    <n v="17.3"/>
    <n v="17.3"/>
    <x v="0"/>
    <x v="0"/>
  </r>
  <r>
    <x v="5"/>
    <n v="312605"/>
    <s v="ATLANTA MARINE D 3005    BARGE  MAR   SG"/>
    <n v="296076.96899999998"/>
    <s v="KG"/>
    <n v="375697.32"/>
    <s v="USD"/>
    <n v="1.27"/>
    <s v="ZPF1"/>
    <n v="1"/>
    <n v="296076.96899999998"/>
    <x v="1"/>
    <x v="0"/>
  </r>
  <r>
    <x v="5"/>
    <n v="312607"/>
    <s v="AURELIA TI 4030          BARGE  MAR   SG"/>
    <n v="113287.66800000001"/>
    <s v="KG"/>
    <n v="206393.85"/>
    <s v="USD"/>
    <n v="1.82"/>
    <s v="ZPF1"/>
    <n v="1"/>
    <n v="113287.66800000001"/>
    <x v="1"/>
    <x v="0"/>
  </r>
  <r>
    <x v="5"/>
    <n v="312609"/>
    <s v="AURELIA TI 4040          BARGE  MAR   SG"/>
    <n v="33197.385999999999"/>
    <s v="KG"/>
    <n v="67373.55"/>
    <s v="USD"/>
    <n v="2.0299999999999998"/>
    <s v="ZPF1"/>
    <n v="1"/>
    <n v="33197.385999999999"/>
    <x v="1"/>
    <x v="0"/>
  </r>
  <r>
    <x v="5"/>
    <n v="314006"/>
    <s v="TALUSIA LS 40            BARGE  MAR   SG"/>
    <n v="353216.41399999999"/>
    <s v="KG"/>
    <n v="628871.76"/>
    <s v="USD"/>
    <n v="1.78"/>
    <s v="ZPF1"/>
    <n v="1"/>
    <n v="353216.41399999999"/>
    <x v="1"/>
    <x v="0"/>
  </r>
  <r>
    <x v="5"/>
    <n v="314107"/>
    <s v="AURELIA TI 4020          BARGE  MAR   SG"/>
    <n v="114024.77499999999"/>
    <s v="KG"/>
    <n v="183624.7"/>
    <s v="USD"/>
    <n v="1.61"/>
    <s v="ZPF1"/>
    <n v="1"/>
    <n v="114024.77499999999"/>
    <x v="1"/>
    <x v="0"/>
  </r>
  <r>
    <x v="5"/>
    <n v="314281"/>
    <s v="TALUSIA HR 70            BARGE  MAR  1SG"/>
    <n v="349254.75199999998"/>
    <s v="KG"/>
    <n v="640495.54"/>
    <s v="USD"/>
    <n v="1.83"/>
    <s v="ZPF1"/>
    <n v="1"/>
    <n v="349254.75199999998"/>
    <x v="1"/>
    <x v="0"/>
  </r>
  <r>
    <x v="5"/>
    <n v="314283"/>
    <s v="TALUSIA UNIVERSAL 100    BARGE  MAR  1SG"/>
    <n v="448161.163"/>
    <s v="KG"/>
    <n v="939831.77"/>
    <s v="USD"/>
    <n v="2.1"/>
    <s v="ZPF1"/>
    <n v="1"/>
    <n v="448161.163"/>
    <x v="1"/>
    <x v="0"/>
  </r>
  <r>
    <x v="5"/>
    <n v="314290"/>
    <s v="TALUSIA UNIVERSAL        BARGE  MAR  1SG"/>
    <n v="605674.30200000003"/>
    <s v="KG"/>
    <n v="1139212.77"/>
    <s v="USD"/>
    <n v="1.88"/>
    <s v="ZPF1"/>
    <n v="1"/>
    <n v="605674.30200000003"/>
    <x v="1"/>
    <x v="0"/>
  </r>
  <r>
    <x v="5"/>
    <n v="314856"/>
    <s v="TALUSIA HD 40            BARGE  MAR   SG"/>
    <n v="4730.87"/>
    <s v="KG"/>
    <n v="9257.66"/>
    <s v="USD"/>
    <n v="1.96"/>
    <s v="ZPF1"/>
    <n v="1"/>
    <n v="4730.87"/>
    <x v="1"/>
    <x v="0"/>
  </r>
  <r>
    <x v="6"/>
    <n v="314969"/>
    <s v="MOTO 4 PRO 20W50         ISTK   ELF S SG"/>
    <n v="650.52"/>
    <s v="KG"/>
    <n v="884.38"/>
    <s v="USD"/>
    <n v="1.36"/>
    <s v="ZPF1"/>
    <n v="1"/>
    <n v="650.52"/>
    <x v="1"/>
    <x v="1"/>
  </r>
  <r>
    <x v="6"/>
    <n v="315020"/>
    <s v="MOTO 4 20W40             ISTK   ELF S SG"/>
    <n v="276.33999999999997"/>
    <s v="KG"/>
    <n v="342.51"/>
    <s v="USD"/>
    <n v="1.24"/>
    <s v="ZPF1"/>
    <n v="1"/>
    <n v="276.33999999999997"/>
    <x v="1"/>
    <x v="1"/>
  </r>
  <r>
    <x v="6"/>
    <n v="605140"/>
    <s v="X138686                  PACKED"/>
    <n v="560.9"/>
    <s v="KG"/>
    <n v="2082.9"/>
    <s v="USD"/>
    <n v="3.71"/>
    <s v="ZPF1"/>
    <n v="1"/>
    <n v="560.9"/>
    <x v="1"/>
    <x v="1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  <r>
    <x v="7"/>
    <m/>
    <m/>
    <m/>
    <m/>
    <m/>
    <m/>
    <m/>
    <m/>
    <m/>
    <m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54D4B1-2AE0-4AC8-AEB4-DEFC36A09DEC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E14:I19" firstHeaderRow="1" firstDataRow="2" firstDataCol="1"/>
  <pivotFields count="10">
    <pivotField axis="axisCol" showAll="0">
      <items count="6">
        <item x="0"/>
        <item x="1"/>
        <item x="3"/>
        <item m="1" x="4"/>
        <item x="2"/>
        <item t="default"/>
      </items>
    </pivotField>
    <pivotField showAll="0"/>
    <pivotField showAll="0"/>
    <pivotField numFmtId="4" showAll="0"/>
    <pivotField showAll="0"/>
    <pivotField dataField="1" numFmtId="4" showAll="0"/>
    <pivotField showAll="0"/>
    <pivotField showAll="0"/>
    <pivotField showAll="0"/>
    <pivotField axis="axisRow" showAll="0">
      <items count="6">
        <item x="1"/>
        <item x="0"/>
        <item h="1" x="3"/>
        <item h="1" m="1" x="4"/>
        <item x="2"/>
        <item t="default"/>
      </items>
    </pivotField>
  </pivotFields>
  <rowFields count="1">
    <field x="9"/>
  </rowFields>
  <rowItems count="4">
    <i>
      <x/>
    </i>
    <i>
      <x v="1"/>
    </i>
    <i>
      <x v="4"/>
    </i>
    <i t="grand">
      <x/>
    </i>
  </rowItems>
  <colFields count="1">
    <field x="0"/>
  </colFields>
  <colItems count="4">
    <i>
      <x/>
    </i>
    <i>
      <x v="1"/>
    </i>
    <i>
      <x v="4"/>
    </i>
    <i t="grand">
      <x/>
    </i>
  </colItems>
  <dataFields count="1">
    <dataField name="Sum of        Total Value" fld="5" baseField="0" baseItem="0" numFmtId="43"/>
  </dataFields>
  <formats count="1">
    <format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CC802-48B3-4089-A5F8-B872A4FBEBDD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B7" firstHeaderRow="1" firstDataRow="1" firstDataCol="1"/>
  <pivotFields count="10">
    <pivotField showAll="0"/>
    <pivotField showAll="0"/>
    <pivotField showAll="0"/>
    <pivotField dataField="1" numFmtId="4" showAll="0"/>
    <pivotField showAll="0"/>
    <pivotField numFmtId="4" showAll="0"/>
    <pivotField showAll="0"/>
    <pivotField showAll="0"/>
    <pivotField showAll="0"/>
    <pivotField axis="axisRow" showAll="0">
      <items count="6">
        <item x="1"/>
        <item x="0"/>
        <item h="1" x="3"/>
        <item h="1" m="1" x="4"/>
        <item x="2"/>
        <item t="default"/>
      </items>
    </pivotField>
  </pivotFields>
  <rowFields count="1">
    <field x="9"/>
  </rowFields>
  <rowItems count="4">
    <i>
      <x/>
    </i>
    <i>
      <x v="1"/>
    </i>
    <i>
      <x v="4"/>
    </i>
    <i t="grand">
      <x/>
    </i>
  </rowItems>
  <colItems count="1">
    <i/>
  </colItems>
  <dataFields count="1">
    <dataField name="Sum of        Total Stock" fld="3" baseField="9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507AD-6A1C-4DDB-88B3-89BA83A77A36}" name="PivotTable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E3:I8" firstHeaderRow="1" firstDataRow="2" firstDataCol="1"/>
  <pivotFields count="10">
    <pivotField axis="axisCol" showAll="0">
      <items count="6">
        <item x="0"/>
        <item x="1"/>
        <item x="3"/>
        <item m="1" x="4"/>
        <item x="2"/>
        <item t="default"/>
      </items>
    </pivotField>
    <pivotField showAll="0"/>
    <pivotField showAll="0"/>
    <pivotField dataField="1" numFmtId="4" showAll="0"/>
    <pivotField showAll="0"/>
    <pivotField numFmtId="4" showAll="0"/>
    <pivotField showAll="0"/>
    <pivotField showAll="0"/>
    <pivotField showAll="0"/>
    <pivotField axis="axisRow" showAll="0">
      <items count="6">
        <item x="1"/>
        <item x="0"/>
        <item h="1" x="3"/>
        <item h="1" m="1" x="4"/>
        <item x="2"/>
        <item t="default"/>
      </items>
    </pivotField>
  </pivotFields>
  <rowFields count="1">
    <field x="9"/>
  </rowFields>
  <rowItems count="4">
    <i>
      <x/>
    </i>
    <i>
      <x v="1"/>
    </i>
    <i>
      <x v="4"/>
    </i>
    <i t="grand">
      <x/>
    </i>
  </rowItems>
  <colFields count="1">
    <field x="0"/>
  </colFields>
  <colItems count="4">
    <i>
      <x/>
    </i>
    <i>
      <x v="1"/>
    </i>
    <i>
      <x v="4"/>
    </i>
    <i t="grand">
      <x/>
    </i>
  </colItems>
  <dataFields count="1">
    <dataField name="Sum of        Total Stock" fld="3" baseField="9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C6CF33-B46B-48D1-B81D-A1ED0DF75066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14:B18" firstHeaderRow="1" firstDataRow="1" firstDataCol="1"/>
  <pivotFields count="10">
    <pivotField showAll="0"/>
    <pivotField showAll="0"/>
    <pivotField showAll="0"/>
    <pivotField numFmtId="4" showAll="0"/>
    <pivotField showAll="0"/>
    <pivotField dataField="1" numFmtId="4" showAll="0"/>
    <pivotField showAll="0"/>
    <pivotField showAll="0"/>
    <pivotField showAll="0"/>
    <pivotField axis="axisRow" showAll="0">
      <items count="6">
        <item x="1"/>
        <item x="0"/>
        <item h="1" x="3"/>
        <item h="1" m="1" x="4"/>
        <item x="2"/>
        <item t="default"/>
      </items>
    </pivotField>
  </pivotFields>
  <rowFields count="1">
    <field x="9"/>
  </rowFields>
  <rowItems count="4">
    <i>
      <x/>
    </i>
    <i>
      <x v="1"/>
    </i>
    <i>
      <x v="4"/>
    </i>
    <i t="grand">
      <x/>
    </i>
  </rowItems>
  <colItems count="1">
    <i/>
  </colItems>
  <dataFields count="1">
    <dataField name="Sum of        Total Value" fld="5" baseField="9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C9EEB-C579-46FB-88A9-04B92AB4F2B6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B2:D8" firstHeaderRow="0" firstDataRow="1" firstDataCol="1"/>
  <pivotFields count="11">
    <pivotField axis="axisRow" showAll="0" sortType="ascending">
      <items count="10">
        <item m="1" x="6"/>
        <item x="0"/>
        <item m="1" x="7"/>
        <item x="1"/>
        <item x="2"/>
        <item x="3"/>
        <item x="4"/>
        <item m="1" x="8"/>
        <item h="1" x="5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 v="1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Wt" fld="10" baseField="0" baseItem="0"/>
    <dataField name="Sum of        Total Value" fld="5" baseField="0" baseItem="0"/>
  </dataFields>
  <formats count="1">
    <format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BD25A-D2AE-4C4D-AF25-11B38F46A0F7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G2:I8" firstHeaderRow="0" firstDataRow="1" firstDataCol="1"/>
  <pivotFields count="11">
    <pivotField axis="axisRow" showAll="0">
      <items count="10">
        <item x="0"/>
        <item m="1" x="7"/>
        <item x="4"/>
        <item x="3"/>
        <item h="1" x="5"/>
        <item m="1" x="6"/>
        <item x="1"/>
        <item x="2"/>
        <item m="1" x="8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2"/>
    </i>
    <i>
      <x v="3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Wt" fld="10" baseField="0" baseItem="0"/>
    <dataField name="Sum of        Total Value" fld="5" baseField="0" baseItem="0"/>
  </dataFields>
  <formats count="1">
    <format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60A95-DB6D-4C22-8852-298C1519FC7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B17:D20" firstHeaderRow="0" firstDataRow="1" firstDataCol="1"/>
  <pivotFields count="12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axis="axisRow" showAll="0">
      <items count="7">
        <item x="0"/>
        <item x="1"/>
        <item h="1" x="2"/>
        <item m="1" x="3"/>
        <item m="1" x="4"/>
        <item h="1" m="1" x="5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Wt" fld="10" baseField="0" baseItem="0"/>
    <dataField name="Sum of        Total Value" fld="5" baseField="0" baseItem="0"/>
  </dataFields>
  <formats count="1">
    <format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9279D-0C5D-4C41-B68A-EF32368C955B}" name="PivotTable8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B6" firstHeaderRow="1" firstDataRow="1" firstDataCol="1"/>
  <pivotFields count="10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6">
        <item x="0"/>
        <item x="1"/>
        <item h="1" x="2"/>
        <item m="1" x="3"/>
        <item h="1" m="1" x="4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Sum of        Total Value" fld="5" baseField="9" baseItem="1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BE46D-1660-4E08-B6FC-86A6987398B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D3:E8" firstHeaderRow="1" firstDataRow="1" firstDataCol="1"/>
  <pivotFields count="6">
    <pivotField axis="axisRow" showAll="0">
      <items count="13">
        <item x="0"/>
        <item m="1" x="11"/>
        <item x="3"/>
        <item h="1" x="4"/>
        <item m="1" x="8"/>
        <item x="2"/>
        <item x="1"/>
        <item h="1" m="1" x="7"/>
        <item m="1" x="10"/>
        <item h="1" m="1" x="5"/>
        <item h="1" m="1" x="6"/>
        <item m="1" x="9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2"/>
    </i>
    <i>
      <x v="5"/>
    </i>
    <i>
      <x v="6"/>
    </i>
    <i t="grand">
      <x/>
    </i>
  </rowItems>
  <colItems count="1">
    <i/>
  </colItems>
  <dataFields count="1">
    <dataField name="Sum of        Total Value" fld="5" baseField="0" baseItem="0" numFmtId="43"/>
  </dataFields>
  <formats count="2">
    <format>
      <pivotArea collapsedLevelsAreSubtotals="1" fieldPosition="0">
        <references count="1">
          <reference field="0" count="1">
            <x v="1"/>
          </reference>
        </references>
      </pivotArea>
    </format>
    <format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5377F-CA0E-4866-82A5-58C05960865E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16:C22" firstHeaderRow="0" firstDataRow="1" firstDataCol="1" rowPageCount="1" colPageCount="1"/>
  <pivotFields count="12">
    <pivotField axis="axisRow" showAll="0" defaultSubtotal="0">
      <items count="11">
        <item x="0"/>
        <item m="1" x="9"/>
        <item x="2"/>
        <item x="3"/>
        <item x="5"/>
        <item x="6"/>
        <item h="1" x="7"/>
        <item x="1"/>
        <item m="1" x="8"/>
        <item x="4"/>
        <item h="1" m="1" x="10"/>
      </items>
    </pivotField>
    <pivotField showAll="0" defaultSubtotal="0"/>
    <pivotField showAll="0" defaultSubtotal="0"/>
    <pivotField showAll="0" defaultSubtotal="0"/>
    <pivotField showAll="0"/>
    <pivotField dataField="1" showAll="0" defaultSubtotal="0"/>
    <pivotField showAll="0" defaultSubtotal="0"/>
    <pivotField showAll="0"/>
    <pivotField showAll="0"/>
    <pivotField showAll="0" defaultSubtotal="0"/>
    <pivotField dataField="1" showAll="0" defaultSubtotal="0"/>
    <pivotField axis="axisPage" multipleItemSelectionAllowed="1" showAll="0">
      <items count="4">
        <item x="1"/>
        <item h="1" x="0"/>
        <item x="2"/>
        <item t="default"/>
      </items>
    </pivotField>
  </pivotFields>
  <rowFields count="1">
    <field x="0"/>
  </rowFields>
  <rowItems count="6">
    <i>
      <x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um of Quantity (KG)" fld="10" baseField="0" baseItem="0" numFmtId="3"/>
    <dataField name="Sum of        Total Value" fld="5" baseField="0" baseItem="3" numFmtId="165"/>
  </dataFields>
  <formats count="3">
    <format>
      <pivotArea outline="0" collapsedLevelsAreSubtotals="1" fieldPosition="0"/>
    </format>
    <format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79418-2561-4716-9826-CF0DE5C61F71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gridDropZones="1" multipleFieldFilters="0">
  <location ref="O16:R24" firstHeaderRow="1" firstDataRow="2" firstDataCol="2" rowPageCount="1" colPageCount="1"/>
  <pivotFields count="16">
    <pivotField axis="axisRow" compact="0" outline="0" showAll="0" defaultSubtotal="0">
      <items count="11">
        <item x="0"/>
        <item m="1" x="9"/>
        <item x="2"/>
        <item x="3"/>
        <item x="5"/>
        <item x="6"/>
        <item x="7"/>
        <item x="1"/>
        <item x="4"/>
        <item m="1" x="8"/>
        <item m="1" x="1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dataField="1"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dataField="1" compact="0" outline="0" showAll="0" defaultSubtotal="0"/>
    <pivotField axis="axisPage" compact="0" outline="0" multipleItemSelectionAllowed="1" showAll="0">
      <items count="4">
        <item x="1"/>
        <item h="1" x="0"/>
        <item h="1" x="2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17">
        <item m="1" x="10"/>
        <item m="1" x="13"/>
        <item m="1" x="12"/>
        <item m="1" x="15"/>
        <item m="1" x="6"/>
        <item x="0"/>
        <item m="1" x="4"/>
        <item m="1" x="8"/>
        <item m="1" x="9"/>
        <item m="1" x="1"/>
        <item m="1" x="2"/>
        <item m="1" x="5"/>
        <item m="1" x="14"/>
        <item m="1" x="3"/>
        <item m="1" x="11"/>
        <item m="1" x="7"/>
        <item t="default"/>
      </items>
    </pivotField>
  </pivotFields>
  <rowFields count="2">
    <field x="15"/>
    <field x="0"/>
  </rowFields>
  <rowItems count="7">
    <i>
      <x v="5"/>
      <x/>
    </i>
    <i r="1">
      <x v="2"/>
    </i>
    <i r="1">
      <x v="3"/>
    </i>
    <i r="1">
      <x v="4"/>
    </i>
    <i r="1">
      <x v="5"/>
    </i>
    <i t="default"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um of Quantity (KG)" fld="10" baseField="0" baseItem="0"/>
    <dataField name="Sum of        Total Value" fld="5" baseField="0" baseItem="3" numFmtId="44"/>
  </dataFields>
  <formats count="11">
    <format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>
      <pivotArea outline="0" collapsedLevelsAreSubtotals="1" fieldPosition="0"/>
    </format>
    <format>
      <pivotArea outline="0" fieldPosition="0">
        <references count="1">
          <reference field="4294967294" count="1" selected="0">
            <x v="0"/>
          </reference>
        </references>
      </pivotArea>
    </format>
    <format>
      <pivotArea outline="0" fieldPosition="0">
        <references count="2">
          <reference field="4294967294" count="1" selected="0">
            <x v="0"/>
          </reference>
          <reference field="15" count="1" selected="0" defaultSubtotal="1">
            <x v="3"/>
          </reference>
        </references>
      </pivotArea>
    </format>
    <format>
      <pivotArea outline="0" fieldPosition="0">
        <references count="2">
          <reference field="4294967294" count="1" selected="0">
            <x v="0"/>
          </reference>
          <reference field="15" count="1" selected="0" defaultSubtotal="1">
            <x v="0"/>
          </reference>
        </references>
      </pivotArea>
    </format>
    <format>
      <pivotArea outline="0" fieldPosition="0">
        <references count="2">
          <reference field="4294967294" count="1" selected="0">
            <x v="0"/>
          </reference>
          <reference field="15" count="1" selected="0" defaultSubtotal="1">
            <x v="4"/>
          </reference>
        </references>
      </pivotArea>
    </format>
    <format>
      <pivotArea outline="0" fieldPosition="0">
        <references count="2">
          <reference field="4294967294" count="1" selected="0">
            <x v="0"/>
          </reference>
          <reference field="15" count="1" selected="0" defaultSubtotal="1">
            <x v="3"/>
          </reference>
        </references>
      </pivotArea>
    </format>
    <format>
      <pivotArea outline="0" fieldPosition="0">
        <references count="2">
          <reference field="4294967294" count="1" selected="0">
            <x v="0"/>
          </reference>
          <reference field="15" count="1" selected="0" defaultSubtotal="1">
            <x v="5"/>
          </reference>
        </references>
      </pivotArea>
    </format>
    <format>
      <pivotArea outline="0" fieldPosition="0">
        <references count="2">
          <reference field="4294967294" count="1" selected="0">
            <x v="0"/>
          </reference>
          <reference field="15" count="1" selected="0" defaultSubtotal="1">
            <x v="15"/>
          </reference>
        </references>
      </pivotArea>
    </format>
    <format>
      <pivotArea outline="0" fieldPosition="0">
        <references count="2">
          <reference field="4294967294" count="1" selected="0">
            <x v="0"/>
          </reference>
          <reference field="15" count="1" selected="0" defaultSubtotal="1">
            <x v="14"/>
          </reference>
        </references>
      </pivotArea>
    </format>
    <format>
      <pivotArea outline="0" fieldPosition="0">
        <references count="2">
          <reference field="4294967294" count="1" selected="0">
            <x v="0"/>
          </reference>
          <reference field="15" count="1" selected="0" defaultSubtotal="1"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DD822-3B09-4AAA-AD30-143C16666A4B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E16:G20" firstHeaderRow="0" firstDataRow="1" firstDataCol="1" rowPageCount="1" colPageCount="1"/>
  <pivotFields count="13"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showAll="0" defaultSubtotal="0"/>
    <pivotField showAll="0"/>
    <pivotField showAll="0"/>
    <pivotField showAll="0" defaultSubtotal="0"/>
    <pivotField dataField="1" showAll="0" defaultSubtotal="0"/>
    <pivotField axis="axisPage" multipleItemSelectionAllowed="1" showAll="0">
      <items count="4">
        <item x="1"/>
        <item h="1" x="0"/>
        <item x="2"/>
        <item t="default"/>
      </items>
    </pivotField>
    <pivotField axis="axisRow" showAll="0">
      <items count="5">
        <item x="2"/>
        <item m="1" x="3"/>
        <item x="0"/>
        <item x="1"/>
        <item t="default"/>
      </items>
    </pivotField>
  </pivotFields>
  <rowFields count="1">
    <field x="12"/>
  </rowFields>
  <rowItems count="4">
    <i>
      <x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um of Quantity (KG)" fld="10" baseField="0" baseItem="0"/>
    <dataField name="Sum of        Total Value" fld="5" baseField="0" baseItem="3" numFmtId="44"/>
  </dataFields>
  <formats count="3">
    <format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2C455-8497-45A8-8436-C5B0BB2FF5AA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3:C9" firstHeaderRow="0" firstDataRow="1" firstDataCol="1" rowPageCount="1" colPageCount="1"/>
  <pivotFields count="12">
    <pivotField axis="axisRow" showAll="0" sortType="ascending" defaultSubtotal="0">
      <items count="11">
        <item x="0"/>
        <item m="1" x="9"/>
        <item x="1"/>
        <item x="2"/>
        <item x="3"/>
        <item x="4"/>
        <item x="5"/>
        <item x="6"/>
        <item m="1" x="8"/>
        <item h="1" m="1" x="10"/>
        <item h="1" x="7"/>
      </items>
    </pivotField>
    <pivotField showAll="0" defaultSubtotal="0"/>
    <pivotField showAll="0" defaultSubtotal="0"/>
    <pivotField showAll="0" defaultSubtotal="0"/>
    <pivotField showAll="0"/>
    <pivotField dataField="1" showAll="0" defaultSubtotal="0"/>
    <pivotField showAll="0" defaultSubtotal="0"/>
    <pivotField showAll="0"/>
    <pivotField showAll="0"/>
    <pivotField showAll="0" defaultSubtotal="0"/>
    <pivotField dataField="1" showAll="0" defaultSubtotal="0"/>
    <pivotField axis="axisPage" multipleItemSelectionAllowed="1" showAll="0">
      <items count="4">
        <item h="1" x="1"/>
        <item x="0"/>
        <item x="2"/>
        <item t="default"/>
      </items>
    </pivotField>
  </pivotFields>
  <rowFields count="1">
    <field x="0"/>
  </rowFields>
  <rowItems count="6">
    <i>
      <x/>
    </i>
    <i>
      <x v="2"/>
    </i>
    <i>
      <x v="3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um of Quantity (KG)" fld="10" baseField="0" baseItem="0" numFmtId="3"/>
    <dataField name="Sum of        Total Value" fld="5" baseField="0" baseItem="3" numFmtId="165"/>
  </dataFields>
  <formats count="8">
    <format>
      <pivotArea collapsedLevelsAreSubtotals="1" fieldPosition="0">
        <references count="2">
          <reference field="4294967294" count="1" selected="0">
            <x v="0"/>
          </reference>
          <reference field="0" count="6">
            <x v="0"/>
            <x v="1"/>
            <x v="2"/>
            <x v="3"/>
            <x v="6"/>
            <x v="7"/>
          </reference>
        </references>
      </pivotArea>
    </format>
    <format>
      <pivotArea collapsedLevelsAreSubtotals="1" fieldPosition="0">
        <references count="2">
          <reference field="4294967294" count="1" selected="0">
            <x v="0"/>
          </reference>
          <reference field="0" count="1">
            <x v="1"/>
          </reference>
        </references>
      </pivotArea>
    </format>
    <format>
      <pivotArea collapsedLevelsAreSubtotals="1" fieldPosition="0">
        <references count="2">
          <reference field="4294967294" count="1" selected="0">
            <x v="0"/>
          </reference>
          <reference field="0" count="5">
            <x v="0"/>
            <x v="2"/>
            <x v="3"/>
            <x v="5"/>
            <x v="6"/>
          </reference>
        </references>
      </pivotArea>
    </format>
    <format>
      <pivotArea collapsedLevelsAreSubtotals="1" fieldPosition="0">
        <references count="2">
          <reference field="4294967294" count="1" selected="0">
            <x v="0"/>
          </reference>
          <reference field="0" count="1">
            <x v="5"/>
          </reference>
        </references>
      </pivotArea>
    </format>
    <format>
      <pivotArea collapsedLevelsAreSubtotals="1" fieldPosition="0">
        <references count="2">
          <reference field="4294967294" count="1" selected="0">
            <x v="0"/>
          </reference>
          <reference field="0" count="1">
            <x v="5"/>
          </reference>
        </references>
      </pivotArea>
    </format>
    <format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53385A-DFFE-473B-B323-00E939C7627F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E3:G7" firstHeaderRow="0" firstDataRow="1" firstDataCol="1" rowPageCount="1" colPageCount="1"/>
  <pivotFields count="13"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showAll="0" defaultSubtotal="0"/>
    <pivotField showAll="0"/>
    <pivotField showAll="0"/>
    <pivotField showAll="0" defaultSubtotal="0"/>
    <pivotField dataField="1" showAll="0" defaultSubtotal="0"/>
    <pivotField axis="axisPage" multipleItemSelectionAllowed="1" showAll="0">
      <items count="4">
        <item h="1" x="1"/>
        <item x="0"/>
        <item x="2"/>
        <item t="default"/>
      </items>
    </pivotField>
    <pivotField axis="axisRow" showAll="0">
      <items count="5">
        <item x="2"/>
        <item m="1" x="3"/>
        <item x="0"/>
        <item x="1"/>
        <item t="default"/>
      </items>
    </pivotField>
  </pivotFields>
  <rowFields count="1">
    <field x="12"/>
  </rowFields>
  <rowItems count="4">
    <i>
      <x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um of Quantity (KG)" fld="10" baseField="0" baseItem="0"/>
    <dataField name="Sum of        Total Value" fld="5" baseField="0" baseItem="3" numFmtId="44"/>
  </dataFields>
  <formats count="2">
    <format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L3:M409" firstHeaderRow="1" firstDataRow="1" firstDataCol="1"/>
  <pivotFields count="11">
    <pivotField showAll="0" defaultSubtotal="0"/>
    <pivotField axis="axisRow" showAll="0" sortType="descending" defaultSubtotal="0">
      <items count="1521">
        <item m="1" x="1154"/>
        <item x="207"/>
        <item x="208"/>
        <item x="210"/>
        <item x="212"/>
        <item x="0"/>
        <item x="213"/>
        <item x="214"/>
        <item x="215"/>
        <item x="217"/>
        <item x="218"/>
        <item x="219"/>
        <item x="1"/>
        <item x="7"/>
        <item x="8"/>
        <item m="1" x="1180"/>
        <item x="12"/>
        <item x="17"/>
        <item m="1" x="688"/>
        <item m="1" x="496"/>
        <item m="1" x="497"/>
        <item m="1" x="716"/>
        <item x="322"/>
        <item x="323"/>
        <item x="324"/>
        <item x="325"/>
        <item m="1" x="1021"/>
        <item x="327"/>
        <item x="329"/>
        <item x="280"/>
        <item m="1" x="739"/>
        <item m="1" x="942"/>
        <item x="220"/>
        <item m="1" x="1215"/>
        <item m="1" x="1299"/>
        <item x="331"/>
        <item m="1" x="1452"/>
        <item x="332"/>
        <item m="1" x="702"/>
        <item x="333"/>
        <item x="334"/>
        <item x="336"/>
        <item x="337"/>
        <item m="1" x="1420"/>
        <item m="1" x="1434"/>
        <item m="1" x="1142"/>
        <item m="1" x="641"/>
        <item m="1" x="648"/>
        <item m="1" x="664"/>
        <item x="221"/>
        <item x="222"/>
        <item x="223"/>
        <item x="224"/>
        <item m="1" x="690"/>
        <item x="225"/>
        <item m="1" x="696"/>
        <item m="1" x="887"/>
        <item m="1" x="996"/>
        <item m="1" x="453"/>
        <item m="1" x="1007"/>
        <item x="338"/>
        <item m="1" x="1065"/>
        <item m="1" x="985"/>
        <item x="21"/>
        <item x="226"/>
        <item x="22"/>
        <item m="1" x="922"/>
        <item m="1" x="928"/>
        <item x="227"/>
        <item x="228"/>
        <item x="229"/>
        <item x="230"/>
        <item x="231"/>
        <item x="232"/>
        <item x="233"/>
        <item x="234"/>
        <item x="27"/>
        <item x="339"/>
        <item x="340"/>
        <item x="341"/>
        <item m="1" x="1462"/>
        <item x="28"/>
        <item m="1" x="1502"/>
        <item m="1" x="1511"/>
        <item m="1" x="888"/>
        <item m="1" x="1358"/>
        <item x="281"/>
        <item m="1" x="1174"/>
        <item m="1" x="1454"/>
        <item m="1" x="1311"/>
        <item m="1" x="1423"/>
        <item m="1" x="1437"/>
        <item m="1" x="1440"/>
        <item m="1" x="931"/>
        <item x="235"/>
        <item m="1" x="1164"/>
        <item m="1" x="1345"/>
        <item m="1" x="1504"/>
        <item m="1" x="1127"/>
        <item m="1" x="1045"/>
        <item m="1" x="1048"/>
        <item m="1" x="649"/>
        <item m="1" x="654"/>
        <item x="32"/>
        <item x="236"/>
        <item m="1" x="984"/>
        <item m="1" x="455"/>
        <item x="35"/>
        <item x="36"/>
        <item x="282"/>
        <item m="1" x="603"/>
        <item m="1" x="1216"/>
        <item m="1" x="1220"/>
        <item m="1" x="665"/>
        <item m="1" x="1438"/>
        <item m="1" x="1052"/>
        <item m="1" x="1055"/>
        <item m="1" x="1258"/>
        <item m="1" x="1223"/>
        <item m="1" x="897"/>
        <item m="1" x="903"/>
        <item m="1" x="910"/>
        <item m="1" x="986"/>
        <item m="1" x="1122"/>
        <item m="1" x="1253"/>
        <item m="1" x="1257"/>
        <item m="1" x="1469"/>
        <item m="1" x="1474"/>
        <item m="1" x="1477"/>
        <item m="1" x="844"/>
        <item m="1" x="849"/>
        <item m="1" x="884"/>
        <item x="45"/>
        <item m="1" x="1066"/>
        <item m="1" x="1069"/>
        <item m="1" x="1077"/>
        <item m="1" x="752"/>
        <item m="1" x="867"/>
        <item m="1" x="875"/>
        <item m="1" x="892"/>
        <item m="1" x="1023"/>
        <item m="1" x="807"/>
        <item m="1" x="814"/>
        <item m="1" x="411"/>
        <item m="1" x="1240"/>
        <item m="1" x="1265"/>
        <item m="1" x="1367"/>
        <item m="1" x="798"/>
        <item m="1" x="915"/>
        <item m="1" x="919"/>
        <item m="1" x="993"/>
        <item m="1" x="1026"/>
        <item m="1" x="1031"/>
        <item m="1" x="1082"/>
        <item m="1" x="1112"/>
        <item m="1" x="1119"/>
        <item m="1" x="958"/>
        <item m="1" x="1128"/>
        <item m="1" x="699"/>
        <item x="347"/>
        <item m="1" x="722"/>
        <item m="1" x="724"/>
        <item x="348"/>
        <item m="1" x="1115"/>
        <item m="1" x="973"/>
        <item m="1" x="1456"/>
        <item m="1" x="1470"/>
        <item m="1" x="1057"/>
        <item m="1" x="1060"/>
        <item m="1" x="1444"/>
        <item m="1" x="1466"/>
        <item m="1" x="1475"/>
        <item x="52"/>
        <item x="349"/>
        <item x="283"/>
        <item m="1" x="538"/>
        <item x="53"/>
        <item x="54"/>
        <item x="350"/>
        <item x="351"/>
        <item x="352"/>
        <item x="353"/>
        <item x="354"/>
        <item x="355"/>
        <item x="356"/>
        <item x="284"/>
        <item x="55"/>
        <item x="357"/>
        <item x="285"/>
        <item x="358"/>
        <item m="1" x="929"/>
        <item x="56"/>
        <item x="286"/>
        <item m="1" x="966"/>
        <item m="1" x="500"/>
        <item x="359"/>
        <item x="238"/>
        <item x="239"/>
        <item x="240"/>
        <item x="57"/>
        <item m="1" x="501"/>
        <item x="360"/>
        <item m="1" x="1100"/>
        <item x="361"/>
        <item m="1" x="1117"/>
        <item x="362"/>
        <item x="363"/>
        <item x="364"/>
        <item x="365"/>
        <item m="1" x="1209"/>
        <item m="1" x="1224"/>
        <item x="287"/>
        <item x="369"/>
        <item x="58"/>
        <item m="1" x="1285"/>
        <item m="1" x="1289"/>
        <item x="241"/>
        <item m="1" x="1310"/>
        <item x="242"/>
        <item m="1" x="1321"/>
        <item m="1" x="503"/>
        <item x="59"/>
        <item m="1" x="1380"/>
        <item m="1" x="1387"/>
        <item m="1" x="1401"/>
        <item x="372"/>
        <item m="1" x="1439"/>
        <item m="1" x="1443"/>
        <item x="373"/>
        <item m="1" x="1460"/>
        <item m="1" x="1472"/>
        <item m="1" x="541"/>
        <item m="1" x="1518"/>
        <item m="1" x="642"/>
        <item m="1" x="604"/>
        <item m="1" x="653"/>
        <item x="60"/>
        <item x="375"/>
        <item x="376"/>
        <item x="377"/>
        <item m="1" x="711"/>
        <item x="378"/>
        <item m="1" x="725"/>
        <item m="1" x="729"/>
        <item m="1" x="573"/>
        <item x="379"/>
        <item x="380"/>
        <item m="1" x="758"/>
        <item m="1" x="764"/>
        <item m="1" x="773"/>
        <item m="1" x="801"/>
        <item m="1" x="1242"/>
        <item m="1" x="1246"/>
        <item m="1" x="1252"/>
        <item m="1" x="786"/>
        <item m="1" x="787"/>
        <item m="1" x="794"/>
        <item m="1" x="799"/>
        <item m="1" x="815"/>
        <item m="1" x="818"/>
        <item m="1" x="825"/>
        <item m="1" x="829"/>
        <item m="1" x="833"/>
        <item m="1" x="836"/>
        <item m="1" x="843"/>
        <item x="384"/>
        <item m="1" x="1254"/>
        <item m="1" x="726"/>
        <item m="1" x="738"/>
        <item m="1" x="747"/>
        <item m="1" x="906"/>
        <item m="1" x="912"/>
        <item m="1" x="1347"/>
        <item m="1" x="1352"/>
        <item m="1" x="1355"/>
        <item m="1" x="1360"/>
        <item x="385"/>
        <item m="1" x="634"/>
        <item m="1" x="639"/>
        <item m="1" x="644"/>
        <item x="386"/>
        <item m="1" x="651"/>
        <item m="1" x="655"/>
        <item m="1" x="657"/>
        <item m="1" x="676"/>
        <item m="1" x="681"/>
        <item x="388"/>
        <item m="1" x="753"/>
        <item m="1" x="755"/>
        <item m="1" x="816"/>
        <item m="1" x="819"/>
        <item m="1" x="852"/>
        <item m="1" x="1063"/>
        <item m="1" x="1067"/>
        <item m="1" x="1070"/>
        <item m="1" x="1397"/>
        <item m="1" x="1408"/>
        <item m="1" x="1343"/>
        <item m="1" x="1357"/>
        <item m="1" x="1363"/>
        <item m="1" x="1369"/>
        <item m="1" x="1382"/>
        <item m="1" x="983"/>
        <item m="1" x="1102"/>
        <item m="1" x="940"/>
        <item m="1" x="1034"/>
        <item m="1" x="1409"/>
        <item m="1" x="1417"/>
        <item x="289"/>
        <item m="1" x="660"/>
        <item m="1" x="713"/>
        <item x="290"/>
        <item m="1" x="1140"/>
        <item x="291"/>
        <item m="1" x="1325"/>
        <item m="1" x="1054"/>
        <item m="1" x="874"/>
        <item x="391"/>
        <item x="63"/>
        <item x="392"/>
        <item x="393"/>
        <item m="1" x="1086"/>
        <item x="293"/>
        <item m="1" x="1094"/>
        <item x="294"/>
        <item x="394"/>
        <item x="395"/>
        <item x="295"/>
        <item x="396"/>
        <item x="397"/>
        <item x="398"/>
        <item m="1" x="1189"/>
        <item x="399"/>
        <item x="400"/>
        <item x="64"/>
        <item x="243"/>
        <item x="401"/>
        <item x="402"/>
        <item m="1" x="941"/>
        <item x="65"/>
        <item x="403"/>
        <item m="1" x="949"/>
        <item m="1" x="1145"/>
        <item m="1" x="542"/>
        <item m="1" x="1496"/>
        <item x="66"/>
        <item x="67"/>
        <item x="68"/>
        <item x="69"/>
        <item x="70"/>
        <item x="71"/>
        <item x="72"/>
        <item x="73"/>
        <item x="74"/>
        <item x="75"/>
        <item m="1" x="678"/>
        <item x="76"/>
        <item m="1" x="685"/>
        <item m="1" x="831"/>
        <item m="1" x="635"/>
        <item m="1" x="637"/>
        <item m="1" x="995"/>
        <item m="1" x="1003"/>
        <item m="1" x="1009"/>
        <item m="1" x="1014"/>
        <item m="1" x="1398"/>
        <item m="1" x="742"/>
        <item m="1" x="1212"/>
        <item m="1" x="767"/>
        <item x="296"/>
        <item m="1" x="865"/>
        <item m="1" x="1395"/>
        <item x="404"/>
        <item m="1" x="1422"/>
        <item m="1" x="1428"/>
        <item m="1" x="1104"/>
        <item m="1" x="1107"/>
        <item x="297"/>
        <item m="1" x="1515"/>
        <item m="1" x="460"/>
        <item m="1" x="759"/>
        <item m="1" x="796"/>
        <item m="1" x="605"/>
        <item m="1" x="661"/>
        <item m="1" x="662"/>
        <item m="1" x="667"/>
        <item m="1" x="577"/>
        <item m="1" x="885"/>
        <item m="1" x="889"/>
        <item m="1" x="412"/>
        <item m="1" x="898"/>
        <item m="1" x="904"/>
        <item m="1" x="911"/>
        <item m="1" x="1064"/>
        <item x="79"/>
        <item m="1" x="548"/>
        <item x="80"/>
        <item m="1" x="612"/>
        <item m="1" x="1039"/>
        <item m="1" x="1149"/>
        <item m="1" x="413"/>
        <item m="1" x="579"/>
        <item m="1" x="1272"/>
        <item m="1" x="1038"/>
        <item m="1" x="549"/>
        <item m="1" x="853"/>
        <item m="1" x="854"/>
        <item m="1" x="1181"/>
        <item m="1" x="1185"/>
        <item m="1" x="1450"/>
        <item m="1" x="1457"/>
        <item m="1" x="1487"/>
        <item m="1" x="646"/>
        <item m="1" x="813"/>
        <item x="81"/>
        <item m="1" x="924"/>
        <item m="1" x="1032"/>
        <item m="1" x="1036"/>
        <item m="1" x="1103"/>
        <item m="1" x="1132"/>
        <item m="1" x="669"/>
        <item m="1" x="772"/>
        <item m="1" x="938"/>
        <item m="1" x="617"/>
        <item m="1" x="1006"/>
        <item m="1" x="1489"/>
        <item m="1" x="1494"/>
        <item m="1" x="733"/>
        <item m="1" x="857"/>
        <item m="1" x="868"/>
        <item m="1" x="1109"/>
        <item m="1" x="1113"/>
        <item m="1" x="1150"/>
        <item m="1" x="1158"/>
        <item m="1" x="1179"/>
        <item m="1" x="1183"/>
        <item m="1" x="1193"/>
        <item m="1" x="1199"/>
        <item x="83"/>
        <item x="84"/>
        <item x="85"/>
        <item x="86"/>
        <item m="1" x="1441"/>
        <item x="87"/>
        <item m="1" x="1468"/>
        <item m="1" x="1473"/>
        <item x="88"/>
        <item m="1" x="1486"/>
        <item m="1" x="1490"/>
        <item m="1" x="1002"/>
        <item m="1" x="658"/>
        <item m="1" x="832"/>
        <item m="1" x="1447"/>
        <item m="1" x="1365"/>
        <item m="1" x="1373"/>
        <item m="1" x="1087"/>
        <item m="1" x="622"/>
        <item m="1" x="464"/>
        <item m="1" x="1458"/>
        <item m="1" x="950"/>
        <item m="1" x="957"/>
        <item m="1" x="962"/>
        <item m="1" x="1312"/>
        <item m="1" x="1314"/>
        <item m="1" x="1315"/>
        <item m="1" x="1318"/>
        <item m="1" x="1322"/>
        <item m="1" x="1324"/>
        <item m="1" x="1328"/>
        <item m="1" x="506"/>
        <item m="1" x="544"/>
        <item x="34"/>
        <item m="1" x="1010"/>
        <item x="4"/>
        <item m="1" x="543"/>
        <item x="25"/>
        <item x="43"/>
        <item x="47"/>
        <item m="1" x="691"/>
        <item m="1" x="1051"/>
        <item x="82"/>
        <item m="1" x="817"/>
        <item m="1" x="1379"/>
        <item m="1" x="1385"/>
        <item m="1" x="723"/>
        <item x="326"/>
        <item x="330"/>
        <item x="343"/>
        <item m="1" x="1278"/>
        <item m="1" x="1333"/>
        <item m="1" x="1177"/>
        <item m="1" x="613"/>
        <item m="1" x="615"/>
        <item m="1" x="1213"/>
        <item m="1" x="952"/>
        <item m="1" x="717"/>
        <item m="1" x="740"/>
        <item m="1" x="743"/>
        <item m="1" x="851"/>
        <item x="23"/>
        <item x="24"/>
        <item m="1" x="708"/>
        <item m="1" x="1273"/>
        <item m="1" x="1445"/>
        <item m="1" x="1463"/>
        <item m="1" x="1375"/>
        <item m="1" x="1351"/>
        <item m="1" x="771"/>
        <item m="1" x="997"/>
        <item m="1" x="1217"/>
        <item m="1" x="1093"/>
        <item m="1" x="1282"/>
        <item m="1" x="1427"/>
        <item m="1" x="638"/>
        <item m="1" x="779"/>
        <item x="383"/>
        <item m="1" x="841"/>
        <item m="1" x="1336"/>
        <item m="1" x="1101"/>
        <item m="1" x="1105"/>
        <item x="250"/>
        <item m="1" x="1208"/>
        <item m="1" x="1262"/>
        <item m="1" x="465"/>
        <item m="1" x="721"/>
        <item m="1" x="812"/>
        <item m="1" x="456"/>
        <item m="1" x="1465"/>
        <item m="1" x="727"/>
        <item m="1" x="858"/>
        <item m="1" x="682"/>
        <item m="1" x="680"/>
        <item m="1" x="580"/>
        <item m="1" x="1449"/>
        <item m="1" x="1476"/>
        <item m="1" x="1495"/>
        <item m="1" x="876"/>
        <item m="1" x="1405"/>
        <item m="1" x="788"/>
        <item m="1" x="466"/>
        <item m="1" x="923"/>
        <item x="14"/>
        <item m="1" x="1277"/>
        <item m="1" x="1281"/>
        <item x="37"/>
        <item x="62"/>
        <item m="1" x="1479"/>
        <item m="1" x="700"/>
        <item x="196"/>
        <item m="1" x="1157"/>
        <item x="199"/>
        <item m="1" x="1274"/>
        <item m="1" x="1247"/>
        <item m="1" x="960"/>
        <item m="1" x="969"/>
        <item m="1" x="616"/>
        <item m="1" x="1049"/>
        <item m="1" x="1204"/>
        <item m="1" x="826"/>
        <item m="1" x="1076"/>
        <item m="1" x="824"/>
        <item m="1" x="896"/>
        <item m="1" x="901"/>
        <item x="6"/>
        <item x="10"/>
        <item x="15"/>
        <item m="1" x="1293"/>
        <item m="1" x="1153"/>
        <item m="1" x="407"/>
        <item x="42"/>
        <item m="1" x="909"/>
        <item m="1" x="1012"/>
        <item m="1" x="775"/>
        <item m="1" x="1388"/>
        <item m="1" x="1442"/>
        <item m="1" x="737"/>
        <item x="328"/>
        <item m="1" x="1411"/>
        <item m="1" x="1510"/>
        <item m="1" x="1042"/>
        <item m="1" x="1167"/>
        <item x="366"/>
        <item x="367"/>
        <item x="371"/>
        <item m="1" x="1147"/>
        <item m="1" x="1404"/>
        <item m="1" x="1159"/>
        <item m="1" x="1123"/>
        <item m="1" x="932"/>
        <item m="1" x="578"/>
        <item m="1" x="463"/>
        <item m="1" x="1111"/>
        <item m="1" x="1507"/>
        <item m="1" x="1513"/>
        <item m="1" x="620"/>
        <item m="1" x="870"/>
        <item m="1" x="624"/>
        <item m="1" x="625"/>
        <item m="1" x="1453"/>
        <item x="9"/>
        <item x="18"/>
        <item x="19"/>
        <item x="33"/>
        <item m="1" x="457"/>
        <item m="1" x="576"/>
        <item m="1" x="1455"/>
        <item x="78"/>
        <item m="1" x="1074"/>
        <item m="1" x="1162"/>
        <item m="1" x="1413"/>
        <item m="1" x="1033"/>
        <item m="1" x="689"/>
        <item m="1" x="749"/>
        <item m="1" x="1429"/>
        <item m="1" x="1287"/>
        <item x="2"/>
        <item x="3"/>
        <item x="29"/>
        <item m="1" x="1211"/>
        <item x="44"/>
        <item m="1" x="1207"/>
        <item x="48"/>
        <item m="1" x="842"/>
        <item m="1" x="1317"/>
        <item m="1" x="1331"/>
        <item m="1" x="1001"/>
        <item m="1" x="602"/>
        <item m="1" x="731"/>
        <item m="1" x="1228"/>
        <item m="1" x="987"/>
        <item m="1" x="845"/>
        <item m="1" x="1050"/>
        <item m="1" x="1230"/>
        <item m="1" x="1005"/>
        <item m="1" x="1334"/>
        <item m="1" x="1152"/>
        <item m="1" x="505"/>
        <item m="1" x="1201"/>
        <item m="1" x="1416"/>
        <item m="1" x="461"/>
        <item m="1" x="1306"/>
        <item m="1" x="783"/>
        <item m="1" x="988"/>
        <item m="1" x="1370"/>
        <item x="77"/>
        <item x="244"/>
        <item x="245"/>
        <item x="246"/>
        <item x="247"/>
        <item x="249"/>
        <item m="1" x="1323"/>
        <item m="1" x="1346"/>
        <item m="1" x="1448"/>
        <item x="197"/>
        <item m="1" x="1160"/>
        <item m="1" x="601"/>
        <item m="1" x="823"/>
        <item m="1" x="793"/>
        <item m="1" x="999"/>
        <item m="1" x="735"/>
        <item m="1" x="990"/>
        <item x="298"/>
        <item m="1" x="1235"/>
        <item m="1" x="704"/>
        <item x="92"/>
        <item m="1" x="1250"/>
        <item m="1" x="1264"/>
        <item m="1" x="628"/>
        <item m="1" x="1305"/>
        <item m="1" x="546"/>
        <item m="1" x="936"/>
        <item m="1" x="512"/>
        <item x="108"/>
        <item x="110"/>
        <item m="1" x="1436"/>
        <item m="1" x="1329"/>
        <item m="1" x="741"/>
        <item m="1" x="1080"/>
        <item m="1" x="1170"/>
        <item m="1" x="1491"/>
        <item m="1" x="1186"/>
        <item m="1" x="694"/>
        <item m="1" x="697"/>
        <item m="1" x="629"/>
        <item x="248"/>
        <item m="1" x="1175"/>
        <item x="109"/>
        <item m="1" x="967"/>
        <item x="90"/>
        <item m="1" x="556"/>
        <item m="1" x="557"/>
        <item x="200"/>
        <item m="1" x="1415"/>
        <item m="1" x="1464"/>
        <item m="1" x="627"/>
        <item m="1" x="1271"/>
        <item m="1" x="803"/>
        <item m="1" x="981"/>
        <item m="1" x="1298"/>
        <item x="251"/>
        <item m="1" x="1116"/>
        <item m="1" x="514"/>
        <item m="1" x="683"/>
        <item m="1" x="945"/>
        <item x="99"/>
        <item x="100"/>
        <item m="1" x="1024"/>
        <item m="1" x="802"/>
        <item m="1" x="1430"/>
        <item m="1" x="971"/>
        <item m="1" x="584"/>
        <item m="1" x="754"/>
        <item x="107"/>
        <item x="112"/>
        <item m="1" x="1244"/>
        <item m="1" x="1015"/>
        <item m="1" x="516"/>
        <item m="1" x="519"/>
        <item m="1" x="1166"/>
        <item m="1" x="1386"/>
        <item m="1" x="555"/>
        <item x="254"/>
        <item x="255"/>
        <item m="1" x="1163"/>
        <item m="1" x="504"/>
        <item m="1" x="575"/>
        <item x="20"/>
        <item m="1" x="408"/>
        <item m="1" x="509"/>
        <item m="1" x="1096"/>
        <item m="1" x="672"/>
        <item m="1" x="944"/>
        <item m="1" x="518"/>
        <item m="1" x="1270"/>
        <item m="1" x="760"/>
        <item m="1" x="792"/>
        <item m="1" x="797"/>
        <item x="253"/>
        <item x="113"/>
        <item m="1" x="1016"/>
        <item m="1" x="572"/>
        <item m="1" x="982"/>
        <item x="344"/>
        <item m="1" x="1108"/>
        <item x="370"/>
        <item m="1" x="1327"/>
        <item m="1" x="1393"/>
        <item m="1" x="684"/>
        <item x="390"/>
        <item m="1" x="1421"/>
        <item m="1" x="1062"/>
        <item m="1" x="1172"/>
        <item m="1" x="621"/>
        <item m="1" x="623"/>
        <item x="93"/>
        <item m="1" x="630"/>
        <item x="94"/>
        <item x="95"/>
        <item m="1" x="895"/>
        <item m="1" x="469"/>
        <item m="1" x="992"/>
        <item m="1" x="994"/>
        <item m="1" x="998"/>
        <item m="1" x="1040"/>
        <item m="1" x="520"/>
        <item m="1" x="551"/>
        <item m="1" x="1095"/>
        <item m="1" x="521"/>
        <item m="1" x="1141"/>
        <item x="102"/>
        <item m="1" x="552"/>
        <item m="1" x="1156"/>
        <item m="1" x="1173"/>
        <item m="1" x="418"/>
        <item m="1" x="1190"/>
        <item m="1" x="1200"/>
        <item m="1" x="472"/>
        <item m="1" x="419"/>
        <item m="1" x="1313"/>
        <item m="1" x="1326"/>
        <item m="1" x="1340"/>
        <item m="1" x="1353"/>
        <item m="1" x="1361"/>
        <item m="1" x="1482"/>
        <item x="105"/>
        <item m="1" x="423"/>
        <item m="1" x="475"/>
        <item m="1" x="476"/>
        <item m="1" x="925"/>
        <item m="1" x="965"/>
        <item m="1" x="968"/>
        <item m="1" x="917"/>
        <item x="252"/>
        <item m="1" x="1481"/>
        <item x="5"/>
        <item m="1" x="405"/>
        <item x="11"/>
        <item m="1" x="1371"/>
        <item m="1" x="632"/>
        <item x="16"/>
        <item m="1" x="880"/>
        <item x="46"/>
        <item x="51"/>
        <item m="1" x="961"/>
        <item m="1" x="1056"/>
        <item m="1" x="838"/>
        <item m="1" x="1191"/>
        <item x="89"/>
        <item m="1" x="1084"/>
        <item x="91"/>
        <item m="1" x="908"/>
        <item m="1" x="864"/>
        <item x="98"/>
        <item m="1" x="1013"/>
        <item m="1" x="417"/>
        <item m="1" x="1295"/>
        <item m="1" x="1374"/>
        <item m="1" x="1392"/>
        <item m="1" x="1471"/>
        <item m="1" x="714"/>
        <item m="1" x="525"/>
        <item m="1" x="766"/>
        <item m="1" x="424"/>
        <item m="1" x="791"/>
        <item x="111"/>
        <item x="116"/>
        <item x="198"/>
        <item x="201"/>
        <item m="1" x="452"/>
        <item x="342"/>
        <item m="1" x="1022"/>
        <item x="345"/>
        <item x="368"/>
        <item m="1" x="770"/>
        <item m="1" x="810"/>
        <item m="1" x="827"/>
        <item m="1" x="765"/>
        <item m="1" x="1078"/>
        <item m="1" x="1451"/>
        <item m="1" x="1046"/>
        <item m="1" x="769"/>
        <item m="1" x="1008"/>
        <item m="1" x="1236"/>
        <item m="1" x="1280"/>
        <item m="1" x="626"/>
        <item m="1" x="513"/>
        <item m="1" x="631"/>
        <item m="1" x="856"/>
        <item m="1" x="467"/>
        <item m="1" x="913"/>
        <item x="96"/>
        <item x="97"/>
        <item m="1" x="946"/>
        <item m="1" x="951"/>
        <item m="1" x="955"/>
        <item m="1" x="979"/>
        <item m="1" x="1019"/>
        <item m="1" x="1047"/>
        <item m="1" x="1059"/>
        <item m="1" x="1061"/>
        <item m="1" x="1089"/>
        <item m="1" x="1099"/>
        <item m="1" x="1106"/>
        <item x="101"/>
        <item m="1" x="1125"/>
        <item m="1" x="470"/>
        <item m="1" x="1134"/>
        <item m="1" x="1136"/>
        <item m="1" x="1155"/>
        <item m="1" x="1178"/>
        <item m="1" x="1187"/>
        <item m="1" x="1205"/>
        <item m="1" x="473"/>
        <item m="1" x="1232"/>
        <item m="1" x="1237"/>
        <item m="1" x="1243"/>
        <item m="1" x="1249"/>
        <item m="1" x="1292"/>
        <item m="1" x="1320"/>
        <item m="1" x="1332"/>
        <item m="1" x="1348"/>
        <item m="1" x="421"/>
        <item m="1" x="1414"/>
        <item m="1" x="1426"/>
        <item m="1" x="1432"/>
        <item m="1" x="524"/>
        <item x="103"/>
        <item m="1" x="1514"/>
        <item m="1" x="554"/>
        <item m="1" x="636"/>
        <item m="1" x="647"/>
        <item m="1" x="652"/>
        <item m="1" x="677"/>
        <item m="1" x="422"/>
        <item m="1" x="687"/>
        <item m="1" x="474"/>
        <item m="1" x="695"/>
        <item m="1" x="706"/>
        <item m="1" x="712"/>
        <item m="1" x="585"/>
        <item m="1" x="805"/>
        <item m="1" x="425"/>
        <item m="1" x="877"/>
        <item m="1" x="882"/>
        <item m="1" x="890"/>
        <item m="1" x="934"/>
        <item m="1" x="948"/>
        <item m="1" x="954"/>
        <item m="1" x="1072"/>
        <item m="1" x="921"/>
        <item x="117"/>
        <item m="1" x="1168"/>
        <item m="1" x="933"/>
        <item x="40"/>
        <item m="1" x="511"/>
        <item m="1" x="719"/>
        <item m="1" x="619"/>
        <item m="1" x="914"/>
        <item m="1" x="835"/>
        <item x="106"/>
        <item m="1" x="855"/>
        <item m="1" x="860"/>
        <item m="1" x="1092"/>
        <item x="114"/>
        <item m="1" x="762"/>
        <item m="1" x="1480"/>
        <item m="1" x="980"/>
        <item m="1" x="540"/>
        <item m="1" x="927"/>
        <item m="1" x="935"/>
        <item m="1" x="1025"/>
        <item m="1" x="1259"/>
        <item m="1" x="1275"/>
        <item m="1" x="523"/>
        <item m="1" x="1459"/>
        <item m="1" x="1492"/>
        <item m="1" x="718"/>
        <item m="1" x="728"/>
        <item m="1" x="734"/>
        <item m="1" x="905"/>
        <item m="1" x="959"/>
        <item m="1" x="1349"/>
        <item m="1" x="477"/>
        <item m="1" x="478"/>
        <item x="262"/>
        <item m="1" x="1241"/>
        <item x="321"/>
        <item m="1" x="1143"/>
        <item m="1" x="1184"/>
        <item m="1" x="1412"/>
        <item m="1" x="545"/>
        <item x="41"/>
        <item x="50"/>
        <item x="61"/>
        <item m="1" x="1498"/>
        <item m="1" x="1517"/>
        <item m="1" x="1302"/>
        <item m="1" x="1418"/>
        <item x="115"/>
        <item m="1" x="1330"/>
        <item m="1" x="454"/>
        <item m="1" x="1342"/>
        <item m="1" x="539"/>
        <item m="1" x="937"/>
        <item m="1" x="878"/>
        <item m="1" x="900"/>
        <item m="1" x="907"/>
        <item m="1" x="515"/>
        <item m="1" x="583"/>
        <item m="1" x="1446"/>
        <item m="1" x="1509"/>
        <item m="1" x="693"/>
        <item x="104"/>
        <item m="1" x="756"/>
        <item m="1" x="840"/>
        <item m="1" x="862"/>
        <item m="1" x="918"/>
        <item m="1" x="1144"/>
        <item m="1" x="574"/>
        <item m="1" x="1337"/>
        <item m="1" x="1467"/>
        <item m="1" x="406"/>
        <item m="1" x="1043"/>
        <item x="30"/>
        <item m="1" x="1267"/>
        <item x="31"/>
        <item m="1" x="1284"/>
        <item m="1" x="507"/>
        <item m="1" x="881"/>
        <item m="1" x="409"/>
        <item m="1" x="902"/>
        <item m="1" x="410"/>
        <item m="1" x="547"/>
        <item m="1" x="1461"/>
        <item m="1" x="745"/>
        <item m="1" x="666"/>
        <item m="1" x="705"/>
        <item m="1" x="1231"/>
        <item x="128"/>
        <item x="138"/>
        <item x="304"/>
        <item x="140"/>
        <item m="1" x="1297"/>
        <item m="1" x="1269"/>
        <item m="1" x="458"/>
        <item m="1" x="498"/>
        <item m="1" x="751"/>
        <item m="1" x="1362"/>
        <item x="288"/>
        <item m="1" x="837"/>
        <item m="1" x="1037"/>
        <item m="1" x="1044"/>
        <item m="1" x="1068"/>
        <item m="1" x="471"/>
        <item m="1" x="1338"/>
        <item m="1" x="606"/>
        <item m="1" x="1484"/>
        <item m="1" x="701"/>
        <item m="1" x="709"/>
        <item m="1" x="809"/>
        <item m="1" x="975"/>
        <item m="1" x="976"/>
        <item m="1" x="1088"/>
        <item m="1" x="920"/>
        <item m="1" x="978"/>
        <item x="118"/>
        <item m="1" x="1182"/>
        <item m="1" x="479"/>
        <item m="1" x="956"/>
        <item m="1" x="587"/>
        <item m="1" x="428"/>
        <item m="1" x="970"/>
        <item x="130"/>
        <item m="1" x="607"/>
        <item x="132"/>
        <item m="1" x="1308"/>
        <item m="1" x="1410"/>
        <item m="1" x="1004"/>
        <item x="305"/>
        <item m="1" x="1120"/>
        <item m="1" x="1130"/>
        <item m="1" x="1188"/>
        <item x="13"/>
        <item m="1" x="1384"/>
        <item x="38"/>
        <item m="1" x="894"/>
        <item m="1" x="508"/>
        <item m="1" x="1493"/>
        <item m="1" x="953"/>
        <item m="1" x="1433"/>
        <item x="119"/>
        <item x="121"/>
        <item x="127"/>
        <item m="1" x="1407"/>
        <item m="1" x="1124"/>
        <item x="202"/>
        <item x="204"/>
        <item x="382"/>
        <item x="389"/>
        <item m="1" x="1372"/>
        <item m="1" x="943"/>
        <item m="1" x="1000"/>
        <item m="1" x="550"/>
        <item m="1" x="776"/>
        <item m="1" x="586"/>
        <item m="1" x="1233"/>
        <item m="1" x="730"/>
        <item m="1" x="1011"/>
        <item m="1" x="429"/>
        <item x="133"/>
        <item m="1" x="1402"/>
        <item m="1" x="1079"/>
        <item x="302"/>
        <item x="137"/>
        <item m="1" x="1085"/>
        <item x="303"/>
        <item m="1" x="1097"/>
        <item x="139"/>
        <item m="1" x="1110"/>
        <item m="1" x="481"/>
        <item x="209"/>
        <item x="216"/>
        <item x="26"/>
        <item x="261"/>
        <item x="300"/>
        <item m="1" x="1195"/>
        <item m="1" x="893"/>
        <item m="1" x="879"/>
        <item m="1" x="1165"/>
        <item m="1" x="828"/>
        <item m="1" x="873"/>
        <item x="125"/>
        <item m="1" x="608"/>
        <item x="203"/>
        <item m="1" x="675"/>
        <item m="1" x="883"/>
        <item m="1" x="1359"/>
        <item m="1" x="420"/>
        <item m="1" x="1288"/>
        <item m="1" x="522"/>
        <item m="1" x="1307"/>
        <item m="1" x="778"/>
        <item m="1" x="830"/>
        <item m="1" x="1135"/>
        <item m="1" x="781"/>
        <item m="1" x="558"/>
        <item m="1" x="526"/>
        <item m="1" x="963"/>
        <item m="1" x="430"/>
        <item m="1" x="1131"/>
        <item m="1" x="1146"/>
        <item x="256"/>
        <item x="122"/>
        <item x="257"/>
        <item x="258"/>
        <item x="259"/>
        <item m="1" x="746"/>
        <item m="1" x="750"/>
        <item m="1" x="763"/>
        <item m="1" x="1378"/>
        <item m="1" x="1341"/>
        <item m="1" x="1091"/>
        <item x="120"/>
        <item x="123"/>
        <item x="134"/>
        <item x="141"/>
        <item x="142"/>
        <item m="1" x="589"/>
        <item m="1" x="1202"/>
        <item m="1" x="736"/>
        <item m="1" x="414"/>
        <item m="1" x="820"/>
        <item m="1" x="886"/>
        <item x="307"/>
        <item x="263"/>
        <item x="308"/>
        <item m="1" x="782"/>
        <item x="260"/>
        <item m="1" x="1512"/>
        <item m="1" x="1098"/>
        <item m="1" x="1260"/>
        <item m="1" x="559"/>
        <item x="131"/>
        <item m="1" x="1081"/>
        <item m="1" x="480"/>
        <item x="211"/>
        <item m="1" x="1300"/>
        <item m="1" x="510"/>
        <item m="1" x="839"/>
        <item m="1" x="1304"/>
        <item m="1" x="1316"/>
        <item m="1" x="1356"/>
        <item x="126"/>
        <item m="1" x="650"/>
        <item m="1" x="698"/>
        <item m="1" x="744"/>
        <item x="146"/>
        <item m="1" x="1121"/>
        <item m="1" x="416"/>
        <item m="1" x="517"/>
        <item m="1" x="1118"/>
        <item m="1" x="1335"/>
        <item m="1" x="553"/>
        <item m="1" x="640"/>
        <item m="1" x="800"/>
        <item x="129"/>
        <item m="1" x="1020"/>
        <item m="1" x="527"/>
        <item m="1" x="633"/>
        <item m="1" x="1148"/>
        <item x="144"/>
        <item m="1" x="1083"/>
        <item m="1" x="1291"/>
        <item m="1" x="1419"/>
        <item m="1" x="590"/>
        <item m="1" x="560"/>
        <item m="1" x="757"/>
        <item m="1" x="1058"/>
        <item m="1" x="468"/>
        <item m="1" x="1035"/>
        <item m="1" x="1263"/>
        <item m="1" x="1027"/>
        <item m="1" x="427"/>
        <item x="306"/>
        <item m="1" x="537"/>
        <item m="1" x="1425"/>
        <item m="1" x="1227"/>
        <item m="1" x="1129"/>
        <item m="1" x="1238"/>
        <item m="1" x="939"/>
        <item m="1" x="804"/>
        <item m="1" x="1017"/>
        <item m="1" x="720"/>
        <item m="1" x="974"/>
        <item m="1" x="1171"/>
        <item m="1" x="1366"/>
        <item m="1" x="1400"/>
        <item m="1" x="789"/>
        <item m="1" x="795"/>
        <item m="1" x="899"/>
        <item m="1" x="790"/>
        <item m="1" x="482"/>
        <item m="1" x="483"/>
        <item x="147"/>
        <item m="1" x="528"/>
        <item m="1" x="1500"/>
        <item x="264"/>
        <item m="1" x="1368"/>
        <item m="1" x="1133"/>
        <item m="1" x="432"/>
        <item m="1" x="1028"/>
        <item x="374"/>
        <item x="387"/>
        <item m="1" x="1483"/>
        <item m="1" x="1138"/>
        <item m="1" x="1018"/>
        <item x="148"/>
        <item x="152"/>
        <item m="1" x="562"/>
        <item x="265"/>
        <item m="1" x="1196"/>
        <item m="1" x="462"/>
        <item m="1" x="977"/>
        <item x="154"/>
        <item m="1" x="435"/>
        <item m="1" x="834"/>
        <item m="1" x="768"/>
        <item m="1" x="947"/>
        <item m="1" x="1499"/>
        <item x="149"/>
        <item m="1" x="433"/>
        <item m="1" x="434"/>
        <item m="1" x="811"/>
        <item m="1" x="530"/>
        <item m="1" x="1245"/>
        <item m="1" x="436"/>
        <item x="156"/>
        <item m="1" x="592"/>
        <item m="1" x="861"/>
        <item m="1" x="1364"/>
        <item x="153"/>
        <item x="145"/>
        <item m="1" x="1508"/>
        <item m="1" x="1255"/>
        <item x="266"/>
        <item m="1" x="1354"/>
        <item m="1" x="848"/>
        <item m="1" x="1114"/>
        <item m="1" x="1309"/>
        <item m="1" x="1478"/>
        <item m="1" x="1283"/>
        <item m="1" x="1286"/>
        <item m="1" x="1290"/>
        <item m="1" x="1294"/>
        <item m="1" x="1296"/>
        <item m="1" x="594"/>
        <item m="1" x="1381"/>
        <item m="1" x="1394"/>
        <item m="1" x="930"/>
        <item m="1" x="850"/>
        <item m="1" x="1197"/>
        <item m="1" x="670"/>
        <item m="1" x="1030"/>
        <item m="1" x="1075"/>
        <item m="1" x="485"/>
        <item x="124"/>
        <item m="1" x="866"/>
        <item m="1" x="1503"/>
        <item m="1" x="1214"/>
        <item x="158"/>
        <item m="1" x="1073"/>
        <item m="1" x="1276"/>
        <item m="1" x="673"/>
        <item m="1" x="1210"/>
        <item m="1" x="1225"/>
        <item x="157"/>
        <item m="1" x="806"/>
        <item m="1" x="863"/>
        <item x="39"/>
        <item m="1" x="1424"/>
        <item m="1" x="871"/>
        <item m="1" x="1137"/>
        <item m="1" x="529"/>
        <item m="1" x="563"/>
        <item m="1" x="1266"/>
        <item x="310"/>
        <item m="1" x="1222"/>
        <item m="1" x="656"/>
        <item m="1" x="679"/>
        <item m="1" x="891"/>
        <item m="1" x="692"/>
        <item m="1" x="1279"/>
        <item m="1" x="777"/>
        <item m="1" x="785"/>
        <item m="1" x="1226"/>
        <item m="1" x="784"/>
        <item m="1" x="732"/>
        <item m="1" x="1391"/>
        <item m="1" x="1399"/>
        <item m="1" x="1406"/>
        <item m="1" x="808"/>
        <item m="1" x="1029"/>
        <item m="1" x="659"/>
        <item m="1" x="869"/>
        <item m="1" x="872"/>
        <item m="1" x="581"/>
        <item m="1" x="1520"/>
        <item m="1" x="431"/>
        <item x="155"/>
        <item x="161"/>
        <item m="1" x="1383"/>
        <item x="311"/>
        <item x="312"/>
        <item m="1" x="703"/>
        <item m="1" x="748"/>
        <item x="136"/>
        <item m="1" x="565"/>
        <item m="1" x="566"/>
        <item m="1" x="614"/>
        <item m="1" x="1139"/>
        <item m="1" x="1376"/>
        <item m="1" x="595"/>
        <item m="1" x="1169"/>
        <item m="1" x="1377"/>
        <item m="1" x="1396"/>
        <item m="1" x="1403"/>
        <item m="1" x="671"/>
        <item m="1" x="674"/>
        <item m="1" x="859"/>
        <item m="1" x="1176"/>
        <item m="1" x="564"/>
        <item m="1" x="1194"/>
        <item m="1" x="686"/>
        <item x="267"/>
        <item m="1" x="1261"/>
        <item m="1" x="437"/>
        <item x="166"/>
        <item x="167"/>
        <item m="1" x="582"/>
        <item m="1" x="1485"/>
        <item x="314"/>
        <item m="1" x="1192"/>
        <item m="1" x="1256"/>
        <item x="143"/>
        <item m="1" x="926"/>
        <item m="1" x="761"/>
        <item x="309"/>
        <item m="1" x="1497"/>
        <item x="269"/>
        <item m="1" x="499"/>
        <item m="1" x="1161"/>
        <item x="159"/>
        <item m="1" x="821"/>
        <item m="1" x="426"/>
        <item x="160"/>
        <item m="1" x="780"/>
        <item m="1" x="1431"/>
        <item m="1" x="609"/>
        <item x="205"/>
        <item m="1" x="964"/>
        <item m="1" x="1218"/>
        <item m="1" x="1219"/>
        <item x="313"/>
        <item m="1" x="438"/>
        <item m="1" x="1151"/>
        <item m="1" x="593"/>
        <item m="1" x="707"/>
        <item m="1" x="710"/>
        <item m="1" x="439"/>
        <item m="1" x="1350"/>
        <item m="1" x="1505"/>
        <item m="1" x="715"/>
        <item x="49"/>
        <item m="1" x="1090"/>
        <item x="135"/>
        <item m="1" x="822"/>
        <item m="1" x="1203"/>
        <item m="1" x="1344"/>
        <item m="1" x="1239"/>
        <item x="272"/>
        <item x="273"/>
        <item x="301"/>
        <item x="316"/>
        <item m="1" x="1248"/>
        <item m="1" x="1206"/>
        <item m="1" x="1390"/>
        <item m="1" x="486"/>
        <item m="1" x="991"/>
        <item m="1" x="459"/>
        <item x="165"/>
        <item x="173"/>
        <item x="177"/>
        <item m="1" x="488"/>
        <item x="274"/>
        <item x="275"/>
        <item m="1" x="1389"/>
        <item m="1" x="1488"/>
        <item m="1" x="846"/>
        <item m="1" x="1339"/>
        <item m="1" x="532"/>
        <item x="270"/>
        <item m="1" x="440"/>
        <item m="1" x="441"/>
        <item x="271"/>
        <item x="237"/>
        <item m="1" x="618"/>
        <item m="1" x="1268"/>
        <item m="1" x="663"/>
        <item m="1" x="668"/>
        <item m="1" x="1053"/>
        <item m="1" x="1251"/>
        <item m="1" x="1303"/>
        <item m="1" x="989"/>
        <item x="163"/>
        <item m="1" x="1516"/>
        <item m="1" x="1319"/>
        <item m="1" x="1435"/>
        <item m="1" x="1501"/>
        <item x="175"/>
        <item x="176"/>
        <item m="1" x="491"/>
        <item x="276"/>
        <item x="318"/>
        <item m="1" x="490"/>
        <item m="1" x="1198"/>
        <item x="277"/>
        <item x="319"/>
        <item m="1" x="847"/>
        <item m="1" x="645"/>
        <item x="317"/>
        <item m="1" x="588"/>
        <item m="1" x="487"/>
        <item m="1" x="643"/>
        <item m="1" x="1126"/>
        <item m="1" x="531"/>
        <item x="178"/>
        <item x="171"/>
        <item m="1" x="1506"/>
        <item x="179"/>
        <item m="1" x="774"/>
        <item x="184"/>
        <item x="185"/>
        <item x="186"/>
        <item x="278"/>
        <item x="168"/>
        <item m="1" x="442"/>
        <item m="1" x="972"/>
        <item m="1" x="567"/>
        <item m="1" x="569"/>
        <item m="1" x="570"/>
        <item m="1" x="536"/>
        <item m="1" x="1041"/>
        <item m="1" x="598"/>
        <item x="180"/>
        <item m="1" x="1071"/>
        <item m="1" x="1221"/>
        <item m="1" x="1229"/>
        <item x="187"/>
        <item m="1" x="1234"/>
        <item x="206"/>
        <item x="315"/>
        <item x="335"/>
        <item x="381"/>
        <item m="1" x="596"/>
        <item m="1" x="489"/>
        <item m="1" x="1519"/>
        <item m="1" x="1301"/>
        <item m="1" x="611"/>
        <item m="1" x="916"/>
        <item x="268"/>
        <item x="346"/>
        <item x="150"/>
        <item x="181"/>
        <item m="1" x="610"/>
        <item x="292"/>
        <item m="1" x="451"/>
        <item m="1" x="591"/>
        <item x="162"/>
        <item m="1" x="597"/>
        <item x="172"/>
        <item m="1" x="599"/>
        <item m="1" x="600"/>
        <item m="1" x="535"/>
        <item m="1" x="561"/>
        <item m="1" x="533"/>
        <item m="1" x="568"/>
        <item x="183"/>
        <item x="188"/>
        <item m="1" x="571"/>
        <item x="193"/>
        <item x="164"/>
        <item x="169"/>
        <item m="1" x="534"/>
        <item m="1" x="450"/>
        <item x="320"/>
        <item m="1" x="484"/>
        <item m="1" x="443"/>
        <item m="1" x="445"/>
        <item x="189"/>
        <item x="191"/>
        <item x="192"/>
        <item m="1" x="492"/>
        <item m="1" x="493"/>
        <item m="1" x="494"/>
        <item m="1" x="495"/>
        <item m="1" x="502"/>
        <item m="1" x="415"/>
        <item x="151"/>
        <item x="279"/>
        <item x="182"/>
        <item m="1" x="444"/>
        <item m="1" x="446"/>
        <item m="1" x="447"/>
        <item m="1" x="448"/>
        <item m="1" x="449"/>
        <item x="170"/>
        <item x="174"/>
        <item x="190"/>
        <item x="194"/>
        <item x="195"/>
        <item x="29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 defaultSubtotal="0"/>
    <pivotField dataField="1" showAll="0" defaultSubtotal="0"/>
  </pivotFields>
  <rowFields count="1">
    <field x="1"/>
  </rowFields>
  <rowItems count="406">
    <i>
      <x v="672"/>
    </i>
    <i>
      <x v="65"/>
    </i>
    <i>
      <x v="1050"/>
    </i>
    <i>
      <x v="1091"/>
    </i>
    <i>
      <x v="1051"/>
    </i>
    <i>
      <x v="471"/>
    </i>
    <i>
      <x v="377"/>
    </i>
    <i>
      <x v="644"/>
    </i>
    <i>
      <x v="394"/>
    </i>
    <i>
      <x v="107"/>
    </i>
    <i>
      <x v="13"/>
    </i>
    <i>
      <x v="213"/>
    </i>
    <i>
      <x v="443"/>
    </i>
    <i>
      <x v="1000"/>
    </i>
    <i>
      <x v="1390"/>
    </i>
    <i>
      <x v="172"/>
    </i>
    <i>
      <x v="14"/>
    </i>
    <i>
      <x v="108"/>
    </i>
    <i>
      <x v="738"/>
    </i>
    <i>
      <x v="999"/>
    </i>
    <i>
      <x v="1112"/>
    </i>
    <i>
      <x v="1285"/>
    </i>
    <i>
      <x v="686"/>
    </i>
    <i>
      <x v="946"/>
    </i>
    <i>
      <x v="441"/>
    </i>
    <i>
      <x v="825"/>
    </i>
    <i>
      <x v="311"/>
    </i>
    <i>
      <x v="52"/>
    </i>
    <i>
      <x v="1083"/>
    </i>
    <i>
      <x v="1379"/>
    </i>
    <i>
      <x v="737"/>
    </i>
    <i>
      <x v="29"/>
    </i>
    <i>
      <x v="1084"/>
    </i>
    <i>
      <x v="228"/>
    </i>
    <i>
      <x v="475"/>
    </i>
    <i>
      <x v="648"/>
    </i>
    <i>
      <x v="1115"/>
    </i>
    <i>
      <x v="369"/>
    </i>
    <i>
      <x v="1372"/>
    </i>
    <i>
      <x v="446"/>
    </i>
    <i>
      <x v="645"/>
    </i>
    <i>
      <x v="792"/>
    </i>
    <i>
      <x v="1111"/>
    </i>
    <i>
      <x v="647"/>
    </i>
    <i>
      <x v="1072"/>
    </i>
    <i>
      <x v="699"/>
    </i>
    <i>
      <x v="176"/>
    </i>
    <i>
      <x v="5"/>
    </i>
    <i>
      <x v="722"/>
    </i>
    <i>
      <x v="203"/>
    </i>
    <i>
      <x v="1038"/>
    </i>
    <i>
      <x v="1093"/>
    </i>
    <i>
      <x v="186"/>
    </i>
    <i>
      <x v="1055"/>
    </i>
    <i>
      <x v="349"/>
    </i>
    <i>
      <x v="691"/>
    </i>
    <i>
      <x v="132"/>
    </i>
    <i>
      <x v="54"/>
    </i>
    <i>
      <x v="12"/>
    </i>
    <i>
      <x v="1113"/>
    </i>
    <i>
      <x v="1001"/>
    </i>
    <i>
      <x v="328"/>
    </i>
    <i>
      <x v="1240"/>
    </i>
    <i>
      <x v="32"/>
    </i>
    <i>
      <x v="3"/>
    </i>
    <i>
      <x v="324"/>
    </i>
    <i>
      <x v="910"/>
    </i>
    <i>
      <x v="327"/>
    </i>
    <i>
      <x v="322"/>
    </i>
    <i>
      <x v="81"/>
    </i>
    <i>
      <x v="174"/>
    </i>
    <i>
      <x v="438"/>
    </i>
    <i>
      <x v="799"/>
    </i>
    <i>
      <x v="649"/>
    </i>
    <i>
      <x v="104"/>
    </i>
    <i>
      <x v="621"/>
    </i>
    <i>
      <x v="601"/>
    </i>
    <i>
      <x v="1056"/>
    </i>
    <i>
      <x v="923"/>
    </i>
    <i>
      <x v="1333"/>
    </i>
    <i>
      <x v="1460"/>
    </i>
    <i>
      <x v="1380"/>
    </i>
    <i>
      <x v="7"/>
    </i>
    <i>
      <x v="238"/>
    </i>
    <i>
      <x v="548"/>
    </i>
    <i>
      <x v="476"/>
    </i>
    <i>
      <x v="1219"/>
    </i>
    <i>
      <x v="1137"/>
    </i>
    <i>
      <x v="1"/>
    </i>
    <i>
      <x v="24"/>
    </i>
    <i>
      <x v="6"/>
    </i>
    <i>
      <x v="308"/>
    </i>
    <i>
      <x v="721"/>
    </i>
    <i>
      <x v="109"/>
    </i>
    <i>
      <x v="286"/>
    </i>
    <i>
      <x v="49"/>
    </i>
    <i>
      <x v="63"/>
    </i>
    <i>
      <x v="336"/>
    </i>
    <i>
      <x v="162"/>
    </i>
    <i>
      <x v="86"/>
    </i>
    <i>
      <x v="77"/>
    </i>
    <i>
      <x v="201"/>
    </i>
    <i>
      <x v="192"/>
    </i>
    <i>
      <x v="159"/>
    </i>
    <i>
      <x v="1075"/>
    </i>
    <i>
      <x v="265"/>
    </i>
    <i>
      <x v="754"/>
    </i>
    <i>
      <x v="1025"/>
    </i>
    <i>
      <x v="1269"/>
    </i>
    <i>
      <x v="1125"/>
    </i>
    <i>
      <x v="198"/>
    </i>
    <i>
      <x v="1479"/>
    </i>
    <i>
      <x v="1515"/>
    </i>
    <i>
      <x v="199"/>
    </i>
    <i>
      <x v="1453"/>
    </i>
    <i>
      <x v="173"/>
    </i>
    <i>
      <x v="195"/>
    </i>
    <i>
      <x v="1472"/>
    </i>
    <i>
      <x v="1519"/>
    </i>
    <i>
      <x v="684"/>
    </i>
    <i>
      <x v="352"/>
    </i>
    <i>
      <x v="1052"/>
    </i>
    <i>
      <x v="1042"/>
    </i>
    <i>
      <x v="1518"/>
    </i>
    <i>
      <x v="1077"/>
    </i>
    <i>
      <x v="339"/>
    </i>
    <i>
      <x v="396"/>
    </i>
    <i>
      <x v="599"/>
    </i>
    <i>
      <x v="1156"/>
    </i>
    <i>
      <x v="802"/>
    </i>
    <i>
      <x v="191"/>
    </i>
    <i>
      <x v="353"/>
    </i>
    <i>
      <x v="1381"/>
    </i>
    <i>
      <x v="313"/>
    </i>
    <i>
      <x v="1494"/>
    </i>
    <i>
      <x v="330"/>
    </i>
    <i>
      <x v="831"/>
    </i>
    <i>
      <x v="11"/>
    </i>
    <i>
      <x v="185"/>
    </i>
    <i>
      <x v="1114"/>
    </i>
    <i>
      <x v="372"/>
    </i>
    <i>
      <x v="744"/>
    </i>
    <i>
      <x v="1429"/>
    </i>
    <i>
      <x v="325"/>
    </i>
    <i>
      <x v="326"/>
    </i>
    <i>
      <x v="794"/>
    </i>
    <i>
      <x v="50"/>
    </i>
    <i>
      <x v="1436"/>
    </i>
    <i>
      <x v="197"/>
    </i>
    <i>
      <x v="212"/>
    </i>
    <i>
      <x v="646"/>
    </i>
    <i>
      <x v="216"/>
    </i>
    <i>
      <x v="1346"/>
    </i>
    <i>
      <x v="1474"/>
    </i>
    <i>
      <x v="25"/>
    </i>
    <i>
      <x v="182"/>
    </i>
    <i>
      <x v="1516"/>
    </i>
    <i>
      <x v="1057"/>
    </i>
    <i>
      <x v="661"/>
    </i>
    <i>
      <x v="184"/>
    </i>
    <i>
      <x v="757"/>
    </i>
    <i>
      <x v="515"/>
    </i>
    <i>
      <x v="919"/>
    </i>
    <i>
      <x v="179"/>
    </i>
    <i>
      <x v="8"/>
    </i>
    <i>
      <x v="1394"/>
    </i>
    <i>
      <x v="1469"/>
    </i>
    <i>
      <x v="1362"/>
    </i>
    <i>
      <x v="485"/>
    </i>
    <i>
      <x v="188"/>
    </i>
    <i>
      <x v="76"/>
    </i>
    <i>
      <x v="439"/>
    </i>
    <i>
      <x v="319"/>
    </i>
    <i>
      <x v="1008"/>
    </i>
    <i>
      <x v="354"/>
    </i>
    <i>
      <x v="320"/>
    </i>
    <i>
      <x v="1517"/>
    </i>
    <i>
      <x v="1133"/>
    </i>
    <i>
      <x v="1426"/>
    </i>
    <i>
      <x v="211"/>
    </i>
    <i>
      <x v="1081"/>
    </i>
    <i>
      <x v="2"/>
    </i>
    <i>
      <x v="177"/>
    </i>
    <i>
      <x v="1069"/>
    </i>
    <i>
      <x v="1082"/>
    </i>
    <i>
      <x v="75"/>
    </i>
    <i>
      <x v="241"/>
    </i>
    <i>
      <x v="953"/>
    </i>
    <i>
      <x v="1278"/>
    </i>
    <i>
      <x v="1212"/>
    </i>
    <i>
      <x v="236"/>
    </i>
    <i>
      <x v="583"/>
    </i>
    <i>
      <x v="545"/>
    </i>
    <i>
      <x v="68"/>
    </i>
    <i>
      <x v="74"/>
    </i>
    <i>
      <x v="178"/>
    </i>
    <i>
      <x v="280"/>
    </i>
    <i>
      <x v="1348"/>
    </i>
    <i>
      <x v="1206"/>
    </i>
    <i>
      <x v="317"/>
    </i>
    <i>
      <x v="189"/>
    </i>
    <i>
      <x v="329"/>
    </i>
    <i>
      <x v="72"/>
    </i>
    <i>
      <x v="1080"/>
    </i>
    <i>
      <x v="345"/>
    </i>
    <i>
      <x v="1244"/>
    </i>
    <i>
      <x v="748"/>
    </i>
    <i>
      <x v="1499"/>
    </i>
    <i>
      <x v="346"/>
    </i>
    <i>
      <x v="35"/>
    </i>
    <i>
      <x v="832"/>
    </i>
    <i>
      <x v="225"/>
    </i>
    <i>
      <x v="69"/>
    </i>
    <i>
      <x v="79"/>
    </i>
    <i>
      <x v="23"/>
    </i>
    <i>
      <x v="16"/>
    </i>
    <i>
      <x v="347"/>
    </i>
    <i>
      <x v="440"/>
    </i>
    <i>
      <x v="1135"/>
    </i>
    <i>
      <x v="1382"/>
    </i>
    <i>
      <x v="245"/>
    </i>
    <i>
      <x v="28"/>
    </i>
    <i>
      <x v="70"/>
    </i>
    <i>
      <x v="237"/>
    </i>
    <i>
      <x v="10"/>
    </i>
    <i>
      <x v="520"/>
    </i>
    <i>
      <x v="351"/>
    </i>
    <i>
      <x v="1145"/>
    </i>
    <i>
      <x v="60"/>
    </i>
    <i>
      <x v="487"/>
    </i>
    <i>
      <x v="73"/>
    </i>
    <i>
      <x v="600"/>
    </i>
    <i>
      <x v="333"/>
    </i>
    <i>
      <x v="958"/>
    </i>
    <i>
      <x v="205"/>
    </i>
    <i>
      <x v="1462"/>
    </i>
    <i>
      <x v="1336"/>
    </i>
    <i>
      <x v="742"/>
    </i>
    <i>
      <x v="582"/>
    </i>
    <i>
      <x v="1421"/>
    </i>
    <i>
      <x v="183"/>
    </i>
    <i>
      <x v="71"/>
    </i>
    <i>
      <x v="187"/>
    </i>
    <i>
      <x v="335"/>
    </i>
    <i>
      <x v="4"/>
    </i>
    <i>
      <x v="356"/>
    </i>
    <i>
      <x v="64"/>
    </i>
    <i>
      <x v="1340"/>
    </i>
    <i>
      <x v="1034"/>
    </i>
    <i>
      <x v="348"/>
    </i>
    <i>
      <x v="809"/>
    </i>
    <i>
      <x v="1443"/>
    </i>
    <i>
      <x v="350"/>
    </i>
    <i>
      <x v="78"/>
    </i>
    <i>
      <x v="40"/>
    </i>
    <i>
      <x v="486"/>
    </i>
    <i>
      <x v="9"/>
    </i>
    <i>
      <x v="196"/>
    </i>
    <i>
      <x v="1058"/>
    </i>
    <i>
      <x v="1311"/>
    </i>
    <i>
      <x v="1391"/>
    </i>
    <i>
      <x v="218"/>
    </i>
    <i>
      <x v="1183"/>
    </i>
    <i>
      <x v="103"/>
    </i>
    <i>
      <x v="1509"/>
    </i>
    <i>
      <x v="334"/>
    </i>
    <i>
      <x v="1337"/>
    </i>
    <i>
      <x v="208"/>
    </i>
    <i>
      <x v="581"/>
    </i>
    <i>
      <x v="180"/>
    </i>
    <i>
      <x v="340"/>
    </i>
    <i>
      <x v="985"/>
    </i>
    <i>
      <x v="1374"/>
    </i>
    <i>
      <x v="206"/>
    </i>
    <i>
      <x v="94"/>
    </i>
    <i>
      <x v="276"/>
    </i>
    <i>
      <x v="1315"/>
    </i>
    <i>
      <x v="1413"/>
    </i>
    <i>
      <x v="1508"/>
    </i>
    <i>
      <x v="712"/>
    </i>
    <i>
      <x v="1223"/>
    </i>
    <i>
      <x v="332"/>
    </i>
    <i>
      <x v="27"/>
    </i>
    <i>
      <x v="1441"/>
    </i>
    <i>
      <x v="1442"/>
    </i>
    <i>
      <x v="337"/>
    </i>
    <i>
      <x v="1520"/>
    </i>
    <i>
      <x v="998"/>
    </i>
    <i>
      <x v="1489"/>
    </i>
    <i>
      <x v="726"/>
    </i>
    <i>
      <x v="1308"/>
    </i>
    <i>
      <x v="1425"/>
    </i>
    <i>
      <x v="1438"/>
    </i>
    <i>
      <x v="807"/>
    </i>
    <i>
      <x v="1389"/>
    </i>
    <i>
      <x v="473"/>
    </i>
    <i>
      <x v="1343"/>
    </i>
    <i>
      <x v="1126"/>
    </i>
    <i>
      <x v="1312"/>
    </i>
    <i>
      <x v="239"/>
    </i>
    <i>
      <x v="500"/>
    </i>
    <i>
      <x v="181"/>
    </i>
    <i>
      <x v="1265"/>
    </i>
    <i>
      <x v="944"/>
    </i>
    <i>
      <x v="1124"/>
    </i>
    <i>
      <x v="829"/>
    </i>
    <i>
      <x v="318"/>
    </i>
    <i>
      <x v="207"/>
    </i>
    <i>
      <x v="1490"/>
    </i>
    <i>
      <x v="617"/>
    </i>
    <i>
      <x v="564"/>
    </i>
    <i>
      <x v="1444"/>
    </i>
    <i>
      <x v="801"/>
    </i>
    <i>
      <x v="1440"/>
    </i>
    <i>
      <x v="1393"/>
    </i>
    <i>
      <x v="1404"/>
    </i>
    <i>
      <x v="37"/>
    </i>
    <i>
      <x v="1418"/>
    </i>
    <i>
      <x v="952"/>
    </i>
    <i>
      <x v="221"/>
    </i>
    <i>
      <x v="664"/>
    </i>
    <i>
      <x v="796"/>
    </i>
    <i>
      <x v="713"/>
    </i>
    <i>
      <x v="1419"/>
    </i>
    <i>
      <x v="1461"/>
    </i>
    <i>
      <x v="1486"/>
    </i>
    <i>
      <x v="1142"/>
    </i>
    <i>
      <x v="477"/>
    </i>
    <i>
      <x v="17"/>
    </i>
    <i>
      <x v="39"/>
    </i>
    <i>
      <x v="913"/>
    </i>
    <i>
      <x v="619"/>
    </i>
    <i>
      <x v="1500"/>
    </i>
    <i>
      <x v="563"/>
    </i>
    <i>
      <x v="499"/>
    </i>
    <i>
      <x v="1032"/>
    </i>
    <i>
      <x v="863"/>
    </i>
    <i>
      <x v="1309"/>
    </i>
    <i>
      <x v="541"/>
    </i>
    <i>
      <x v="544"/>
    </i>
    <i>
      <x v="1400"/>
    </i>
    <i>
      <x v="1211"/>
    </i>
    <i>
      <x v="51"/>
    </i>
    <i>
      <x v="414"/>
    </i>
    <i>
      <x v="1170"/>
    </i>
    <i>
      <x v="246"/>
    </i>
    <i>
      <x v="1275"/>
    </i>
    <i>
      <x v="565"/>
    </i>
    <i>
      <x v="1241"/>
    </i>
    <i>
      <x v="576"/>
    </i>
    <i>
      <x v="1403"/>
    </i>
    <i>
      <x v="1422"/>
    </i>
    <i>
      <x v="569"/>
    </i>
    <i>
      <x v="951"/>
    </i>
    <i>
      <x v="1044"/>
    </i>
    <i>
      <x v="41"/>
    </i>
    <i>
      <x v="769"/>
    </i>
    <i>
      <x v="1435"/>
    </i>
    <i>
      <x v="42"/>
    </i>
    <i>
      <x v="812"/>
    </i>
    <i>
      <x v="850"/>
    </i>
    <i>
      <x v="1498"/>
    </i>
    <i>
      <x v="606"/>
    </i>
    <i>
      <x v="705"/>
    </i>
    <i>
      <x v="688"/>
    </i>
    <i>
      <x v="1217"/>
    </i>
    <i>
      <x v="22"/>
    </i>
    <i>
      <x v="1470"/>
    </i>
    <i>
      <x v="704"/>
    </i>
    <i>
      <x v="784"/>
    </i>
    <i>
      <x v="1134"/>
    </i>
    <i>
      <x v="1491"/>
    </i>
    <i>
      <x v="756"/>
    </i>
    <i>
      <x v="1165"/>
    </i>
    <i>
      <x v="616"/>
    </i>
    <i>
      <x v="1354"/>
    </i>
    <i>
      <x v="1073"/>
    </i>
    <i>
      <x v="1236"/>
    </i>
    <i>
      <x v="1351"/>
    </i>
    <i>
      <x v="1471"/>
    </i>
    <i>
      <x v="1203"/>
    </i>
    <i>
      <x v="1216"/>
    </i>
    <i>
      <x v="972"/>
    </i>
    <i>
      <x v="851"/>
    </i>
    <i>
      <x v="1487"/>
    </i>
    <i>
      <x v="886"/>
    </i>
    <i>
      <x v="1122"/>
    </i>
    <i>
      <x v="1229"/>
    </i>
    <i>
      <x v="1152"/>
    </i>
    <i>
      <x v="1358"/>
    </i>
    <i>
      <x v="1459"/>
    </i>
    <i>
      <x v="653"/>
    </i>
    <i>
      <x v="1457"/>
    </i>
    <i>
      <x v="673"/>
    </i>
    <i>
      <x v="615"/>
    </i>
    <i>
      <x v="602"/>
    </i>
    <i>
      <x v="824"/>
    </i>
    <i>
      <x v="1123"/>
    </i>
    <i>
      <x v="550"/>
    </i>
    <i>
      <x v="480"/>
    </i>
    <i>
      <x v="827"/>
    </i>
    <i>
      <x v="1507"/>
    </i>
    <i>
      <x v="1477"/>
    </i>
    <i>
      <x v="826"/>
    </i>
    <i>
      <x v="983"/>
    </i>
    <i t="grand">
      <x/>
    </i>
  </rowItems>
  <colItems count="1">
    <i/>
  </colItems>
  <dataFields count="1">
    <dataField name="Sum of Quantity (KG)" fld="10" baseField="1" baseItem="13"/>
  </dataFields>
  <formats count="1">
    <format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B99302-AD41-4E48-976C-44C6E7C7A88B}" name="PivotTable7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X4:Z7" firstHeaderRow="0" firstDataRow="1" firstDataCol="1" rowPageCount="1" colPageCount="1"/>
  <pivotFields count="13">
    <pivotField axis="axisRow" showAll="0" defaultSubtotal="0">
      <items count="10">
        <item x="0"/>
        <item x="1"/>
        <item x="2"/>
        <item x="3"/>
        <item x="4"/>
        <item x="5"/>
        <item x="6"/>
        <item x="7"/>
        <item m="1" x="8"/>
        <item m="1" x="9"/>
      </items>
    </pivotField>
    <pivotField showAll="0" defaultSubtotal="0"/>
    <pivotField showAll="0" defaultSubtotal="0"/>
    <pivotField showAll="0" defaultSubtotal="0"/>
    <pivotField showAll="0"/>
    <pivotField dataField="1" showAll="0" defaultSubtotal="0"/>
    <pivotField showAll="0" defaultSubtotal="0"/>
    <pivotField showAll="0"/>
    <pivotField showAll="0"/>
    <pivotField showAll="0" defaultSubtotal="0"/>
    <pivotField dataField="1" showAll="0" defaultSubtotal="0"/>
    <pivotField axis="axisPage" showAll="0">
      <items count="4">
        <item x="1"/>
        <item x="0"/>
        <item x="2"/>
        <item t="default"/>
      </items>
    </pivotField>
    <pivotField axis="axisRow" showAll="0">
      <items count="5">
        <item x="2"/>
        <item m="1" x="3"/>
        <item x="0"/>
        <item x="1"/>
        <item t="default"/>
      </items>
    </pivotField>
  </pivotFields>
  <rowFields count="2">
    <field x="0"/>
    <field x="12"/>
  </rowFields>
  <rowItems count="3">
    <i>
      <x v="7"/>
    </i>
    <i r="1"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2" hier="-1"/>
  </pageFields>
  <dataFields count="2">
    <dataField name="Sum of Quantity (KG)" fld="10" baseField="0" baseItem="0"/>
    <dataField name="Sum of        Total Value" fld="5" baseField="0" baseItem="3" numFmtId="44"/>
  </dataFields>
  <formats count="2">
    <format>
      <pivotArea outline="0" collapsedLevelsAreSubtotals="1" fieldPosition="0"/>
    </format>
    <format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3:C12" firstHeaderRow="0" firstDataRow="1" firstDataCol="1"/>
  <pivotFields count="11">
    <pivotField axis="axisRow" showAll="0" sortType="ascending" defaultSubtotal="0">
      <items count="11">
        <item x="0"/>
        <item x="1"/>
        <item m="1" x="10"/>
        <item m="1" x="9"/>
        <item x="2"/>
        <item x="3"/>
        <item x="4"/>
        <item x="5"/>
        <item x="6"/>
        <item x="7"/>
        <item h="1" x="8"/>
      </items>
    </pivotField>
    <pivotField numFmtId="1" showAll="0" defaultSubtotal="0"/>
    <pivotField showAll="0" defaultSubtotal="0"/>
    <pivotField showAll="0"/>
    <pivotField showAll="0"/>
    <pivotField dataField="1" showAll="0" defaultSubtotal="0"/>
    <pivotField showAll="0" defaultSubtotal="0"/>
    <pivotField showAll="0"/>
    <pivotField showAll="0"/>
    <pivotField showAll="0" defaultSubtotal="0"/>
    <pivotField dataField="1" showAll="0" defaultSubtotal="0"/>
  </pivotFields>
  <rowFields count="1">
    <field x="0"/>
  </rowFields>
  <rowItems count="9">
    <i>
      <x/>
    </i>
    <i>
      <x v="1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 (KG)" fld="10" baseField="0" baseItem="8"/>
    <dataField name="Sum of Total Value" fld="5" baseField="0" baseItem="2" numFmtId="44"/>
  </dataFields>
  <formats count="5">
    <format>
      <pivotArea collapsedLevelsAreSubtotals="1" fieldPosition="0">
        <references count="1">
          <reference field="0" count="0"/>
        </references>
      </pivotArea>
    </format>
    <format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>
      <pivotArea outline="0" collapsedLevelsAreSubtotals="1" fieldPosition="0"/>
    </format>
    <format>
      <pivotArea dataOnly="0" labelOnly="1" fieldPosition="0">
        <references count="1">
          <reference field="0" count="0"/>
        </references>
      </pivotArea>
    </format>
    <format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DF12E-E187-403A-A2FF-2ACDF10298EA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F3:H6" firstHeaderRow="0" firstDataRow="1" firstDataCol="1"/>
  <pivotFields count="12">
    <pivotField showAll="0" defaultSubtotal="0"/>
    <pivotField numFmtId="1" showAll="0" defaultSubtotal="0"/>
    <pivotField showAll="0" defaultSubtotal="0"/>
    <pivotField showAll="0"/>
    <pivotField showAll="0"/>
    <pivotField dataField="1" showAll="0" defaultSubtotal="0"/>
    <pivotField showAll="0" defaultSubtotal="0"/>
    <pivotField showAll="0"/>
    <pivotField showAll="0"/>
    <pivotField showAll="0" defaultSubtotal="0"/>
    <pivotField dataField="1" showAll="0" defaultSubtotal="0"/>
    <pivotField axis="axisRow" showAll="0">
      <items count="5">
        <item x="0"/>
        <item x="1"/>
        <item h="1" x="2"/>
        <item h="1" m="1" x="3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 (KG)" fld="10" baseField="0" baseItem="8"/>
    <dataField name="Sum of Total Value" fld="5" baseField="0" baseItem="2" numFmtId="44"/>
  </dataFields>
  <formats count="2">
    <format>
      <pivotArea outline="0" collapsedLevelsAreSubtotals="1" fieldPosition="0"/>
    </format>
    <format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5" Type="http://schemas.openxmlformats.org/officeDocument/2006/relationships/pivotTable" Target="../pivotTables/pivotTable14.xml"/><Relationship Id="rId4" Type="http://schemas.openxmlformats.org/officeDocument/2006/relationships/pivotTable" Target="../pivotTables/pivotTable1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FC507-F95F-43E9-ABC0-59DB1EAFA87A}">
  <sheetPr codeName="Sheet3"/>
  <dimension ref="A1:AH68"/>
  <sheetViews>
    <sheetView showGridLines="0" zoomScaleNormal="100" workbookViewId="0">
      <selection activeCell="F28" sqref="F28"/>
    </sheetView>
  </sheetViews>
  <sheetFormatPr defaultRowHeight="15" x14ac:dyDescent="0.25"/>
  <cols>
    <col min="1" max="1" width="14.28515625" customWidth="1"/>
    <col min="2" max="2" width="14.140625" bestFit="1" customWidth="1"/>
    <col min="3" max="3" width="13.7109375" bestFit="1" customWidth="1"/>
    <col min="4" max="4" width="12.85546875" bestFit="1" customWidth="1"/>
    <col min="5" max="5" width="15.7109375" customWidth="1"/>
    <col min="6" max="6" width="24.42578125" customWidth="1"/>
    <col min="7" max="7" width="17.140625" customWidth="1"/>
    <col min="8" max="8" width="19.5703125" customWidth="1"/>
    <col min="9" max="9" width="11.7109375" customWidth="1"/>
    <col min="11" max="11" width="12.42578125" style="4" bestFit="1" customWidth="1"/>
    <col min="12" max="14" width="13.85546875" style="4" bestFit="1" customWidth="1"/>
    <col min="17" max="17" width="11.28515625" bestFit="1" customWidth="1"/>
    <col min="18" max="19" width="13.5703125" style="4" bestFit="1" customWidth="1"/>
    <col min="20" max="20" width="11.140625" style="4" bestFit="1" customWidth="1"/>
    <col min="21" max="21" width="16.85546875" style="4" customWidth="1"/>
    <col min="24" max="24" width="12.85546875" style="4" bestFit="1" customWidth="1"/>
    <col min="25" max="27" width="11.7109375" style="4" bestFit="1" customWidth="1"/>
    <col min="28" max="28" width="17" style="4" bestFit="1" customWidth="1"/>
    <col min="30" max="30" width="13.140625" style="4" customWidth="1"/>
    <col min="31" max="31" width="12.85546875" style="4" bestFit="1" customWidth="1"/>
    <col min="32" max="33" width="11.7109375" style="4" bestFit="1" customWidth="1"/>
    <col min="34" max="34" width="17" style="4" bestFit="1" customWidth="1"/>
  </cols>
  <sheetData>
    <row r="1" spans="1:34" x14ac:dyDescent="0.25">
      <c r="B1" s="36" t="s">
        <v>0</v>
      </c>
      <c r="C1" s="36"/>
      <c r="D1" s="36"/>
      <c r="E1" s="28"/>
      <c r="G1" s="37" t="s">
        <v>0</v>
      </c>
      <c r="H1" s="37"/>
      <c r="K1" s="23"/>
      <c r="L1" s="24" t="s">
        <v>5862</v>
      </c>
      <c r="M1" s="24"/>
      <c r="N1" s="24"/>
      <c r="R1" s="38" t="s">
        <v>0</v>
      </c>
      <c r="S1" s="38"/>
      <c r="T1" s="38"/>
      <c r="U1" s="13" t="s">
        <v>6222</v>
      </c>
      <c r="V1" t="s">
        <v>2744</v>
      </c>
      <c r="Y1" s="35"/>
      <c r="Z1" s="35"/>
      <c r="AA1" s="35"/>
      <c r="AB1"/>
      <c r="AF1" s="35"/>
      <c r="AG1" s="35"/>
      <c r="AH1"/>
    </row>
    <row r="2" spans="1:34" x14ac:dyDescent="0.25">
      <c r="B2" s="29" t="s">
        <v>1</v>
      </c>
      <c r="C2" s="29" t="s">
        <v>2</v>
      </c>
      <c r="D2" s="29" t="s">
        <v>3</v>
      </c>
      <c r="E2" s="29" t="s">
        <v>4</v>
      </c>
      <c r="G2" s="20" t="s">
        <v>1</v>
      </c>
      <c r="H2" s="20" t="s">
        <v>2</v>
      </c>
      <c r="K2" s="23"/>
      <c r="L2" s="24" t="s">
        <v>1</v>
      </c>
      <c r="M2" s="24" t="s">
        <v>2</v>
      </c>
      <c r="N2" s="24" t="s">
        <v>4</v>
      </c>
      <c r="R2" s="13" t="s">
        <v>1</v>
      </c>
      <c r="S2" s="13" t="s">
        <v>2</v>
      </c>
      <c r="T2" s="13" t="s">
        <v>3</v>
      </c>
      <c r="U2" s="13" t="s">
        <v>4</v>
      </c>
      <c r="Y2"/>
      <c r="Z2"/>
      <c r="AA2"/>
      <c r="AB2"/>
      <c r="AF2"/>
      <c r="AG2"/>
      <c r="AH2"/>
    </row>
    <row r="3" spans="1:34" x14ac:dyDescent="0.25">
      <c r="A3" t="s">
        <v>5</v>
      </c>
      <c r="B3" s="7">
        <f>GETPIVOTDATA("       Total Stock",'BO summary'!$A$3,"Biz","Inland")/1000</f>
        <v>5587.6755000000012</v>
      </c>
      <c r="C3" s="7">
        <f>GETPIVOTDATA("       Total Stock",'BO summary'!$A$3,"Biz","LubMarine")/1000</f>
        <v>5936.5780000000004</v>
      </c>
      <c r="D3" s="7">
        <f>GETPIVOTDATA("       Total Stock",'BO summary'!$A$3,"Biz","Shared")/1000</f>
        <v>12373.282130000003</v>
      </c>
      <c r="E3" s="7">
        <f>SUM(B3:D3)</f>
        <v>23897.535630000006</v>
      </c>
      <c r="F3" t="s">
        <v>6289</v>
      </c>
      <c r="G3" s="7">
        <f>B3+($D$3*0.6)</f>
        <v>13011.644778000002</v>
      </c>
      <c r="H3" s="7">
        <f>C3+($D$3*0.4)</f>
        <v>10885.890852000002</v>
      </c>
      <c r="I3">
        <f>SUM(G3:H3)</f>
        <v>23897.535630000006</v>
      </c>
      <c r="K3" t="s">
        <v>5</v>
      </c>
      <c r="L3" s="10">
        <v>12879.231171470581</v>
      </c>
      <c r="M3" s="10">
        <v>13945.809520556504</v>
      </c>
      <c r="N3" s="10">
        <f t="shared" ref="N3:N7" si="0">SUM(L3:M3)</f>
        <v>26825.040692027083</v>
      </c>
      <c r="Q3" s="4" t="s">
        <v>5</v>
      </c>
      <c r="R3" s="7">
        <v>3556.523333333334</v>
      </c>
      <c r="S3" s="7">
        <v>4312.166666666667</v>
      </c>
      <c r="T3" s="7">
        <v>12638.893333333332</v>
      </c>
      <c r="U3" s="15">
        <f>SUM(R3:T3)</f>
        <v>20507.583333333332</v>
      </c>
      <c r="Y3"/>
      <c r="Z3"/>
      <c r="AA3"/>
      <c r="AB3"/>
      <c r="AF3"/>
      <c r="AG3"/>
      <c r="AH3"/>
    </row>
    <row r="4" spans="1:34" x14ac:dyDescent="0.25">
      <c r="A4" t="s">
        <v>6</v>
      </c>
      <c r="B4" s="7">
        <f>GETPIVOTDATA("Sum of Total Wt",'ADD Summary'!$B$17,"Biz","Inland")/1000</f>
        <v>1306.9571600000006</v>
      </c>
      <c r="C4" s="7">
        <f>GETPIVOTDATA("Sum of Total Wt",'ADD Summary'!$B$17,"Biz","LM")/1000</f>
        <v>2464.0441399999995</v>
      </c>
      <c r="D4" s="7">
        <v>0</v>
      </c>
      <c r="E4" s="7">
        <f t="shared" ref="E4:E7" si="1">SUM(B4:D4)</f>
        <v>3771.0012999999999</v>
      </c>
      <c r="G4" s="7">
        <f>B4</f>
        <v>1306.9571600000006</v>
      </c>
      <c r="H4" s="7">
        <f>C4</f>
        <v>2464.0441399999995</v>
      </c>
      <c r="K4" t="s">
        <v>6</v>
      </c>
      <c r="L4" s="10">
        <v>1042.3772514948953</v>
      </c>
      <c r="M4" s="10">
        <v>2552.0143650884388</v>
      </c>
      <c r="N4" s="10">
        <f t="shared" si="0"/>
        <v>3594.3916165833343</v>
      </c>
      <c r="Q4" s="4" t="s">
        <v>6</v>
      </c>
      <c r="R4" s="7">
        <v>1529.0852509544566</v>
      </c>
      <c r="S4" s="7">
        <v>2065.3063656288778</v>
      </c>
      <c r="T4" s="7"/>
      <c r="U4" s="15">
        <f t="shared" ref="U4:U7" si="2">SUM(R4:T4)</f>
        <v>3594.3916165833343</v>
      </c>
      <c r="Y4"/>
      <c r="Z4"/>
      <c r="AA4"/>
      <c r="AB4"/>
      <c r="AF4"/>
      <c r="AG4"/>
      <c r="AH4"/>
    </row>
    <row r="5" spans="1:34" x14ac:dyDescent="0.25">
      <c r="A5" t="s">
        <v>7</v>
      </c>
      <c r="B5" s="7">
        <f>GETPIVOTDATA("Sum of Quantity (KG)",'Local Summary'!$E$3,"Biz","Inland")/1000</f>
        <v>7144.5643879999961</v>
      </c>
      <c r="C5" s="7">
        <f>GETPIVOTDATA("Sum of Quantity (KG)",'Local Summary'!$E$3,"Biz","LM")/1000</f>
        <v>3075.9475889999999</v>
      </c>
      <c r="D5" s="7">
        <v>0</v>
      </c>
      <c r="E5" s="7">
        <f t="shared" si="1"/>
        <v>10220.511976999996</v>
      </c>
      <c r="G5" s="7">
        <f t="shared" ref="G5:G7" si="3">B5</f>
        <v>7144.5643879999961</v>
      </c>
      <c r="H5" s="7">
        <f t="shared" ref="H5:H7" si="4">C5</f>
        <v>3075.9475889999999</v>
      </c>
      <c r="K5" t="s">
        <v>7</v>
      </c>
      <c r="L5" s="10">
        <v>9073.2641561181026</v>
      </c>
      <c r="M5" s="10">
        <v>2007.8515017648228</v>
      </c>
      <c r="N5" s="10">
        <f t="shared" si="0"/>
        <v>11081.115657882925</v>
      </c>
      <c r="Q5" s="4" t="s">
        <v>7</v>
      </c>
      <c r="R5" s="7">
        <v>7118.7704737639942</v>
      </c>
      <c r="S5" s="7">
        <v>2502.2295262360049</v>
      </c>
      <c r="T5" s="7"/>
      <c r="U5" s="15">
        <f t="shared" si="2"/>
        <v>9621</v>
      </c>
      <c r="Y5"/>
      <c r="Z5"/>
      <c r="AA5"/>
      <c r="AB5"/>
      <c r="AF5"/>
      <c r="AG5"/>
      <c r="AH5"/>
    </row>
    <row r="6" spans="1:34" x14ac:dyDescent="0.25">
      <c r="A6" t="s">
        <v>8</v>
      </c>
      <c r="B6" s="7">
        <f>GETPIVOTDATA("Sum of Quantity (KG)",'Local Summary'!$E$16,"Biz","Inland")/1000</f>
        <v>3893.1478510000006</v>
      </c>
      <c r="C6" s="7">
        <f>GETPIVOTDATA("Sum of Quantity (KG)",'Local Summary'!$E$16,"Biz","LM")/1000</f>
        <v>9050.2517590000007</v>
      </c>
      <c r="D6" s="7">
        <v>0</v>
      </c>
      <c r="E6" s="7">
        <f t="shared" si="1"/>
        <v>12943.39961</v>
      </c>
      <c r="G6" s="7">
        <f t="shared" si="3"/>
        <v>3893.1478510000006</v>
      </c>
      <c r="H6" s="7">
        <f t="shared" si="4"/>
        <v>9050.2517590000007</v>
      </c>
      <c r="K6" t="s">
        <v>8</v>
      </c>
      <c r="L6" s="10">
        <v>5267.9821688542506</v>
      </c>
      <c r="M6" s="10">
        <v>9883.9882457834847</v>
      </c>
      <c r="N6" s="10">
        <f t="shared" si="0"/>
        <v>15151.970414637735</v>
      </c>
      <c r="Q6" s="4" t="s">
        <v>8</v>
      </c>
      <c r="R6" s="7">
        <v>4133.6544592488062</v>
      </c>
      <c r="S6" s="7">
        <v>9400.3455407511938</v>
      </c>
      <c r="T6" s="7"/>
      <c r="U6" s="15">
        <f t="shared" si="2"/>
        <v>13534</v>
      </c>
      <c r="Y6"/>
      <c r="Z6"/>
      <c r="AA6"/>
      <c r="AB6"/>
      <c r="AF6"/>
      <c r="AG6"/>
      <c r="AH6"/>
    </row>
    <row r="7" spans="1:34" x14ac:dyDescent="0.25">
      <c r="A7" t="s">
        <v>9</v>
      </c>
      <c r="B7" s="7">
        <f>GETPIVOTDATA("Sum of Quantity (KG)",'Imported FGD Summary'!$F$3,"Biz","Inland")/1000</f>
        <v>569.20022973999971</v>
      </c>
      <c r="C7" s="7">
        <f>GETPIVOTDATA("Sum of Quantity (KG)",'Imported FGD Summary'!$F$3,"Biz","LM")/1000</f>
        <v>708.00803100000007</v>
      </c>
      <c r="D7" s="7">
        <v>0</v>
      </c>
      <c r="E7" s="7">
        <f t="shared" si="1"/>
        <v>1277.2082607399998</v>
      </c>
      <c r="G7" s="7">
        <f t="shared" si="3"/>
        <v>569.20022973999971</v>
      </c>
      <c r="H7" s="7">
        <f t="shared" si="4"/>
        <v>708.00803100000007</v>
      </c>
      <c r="K7" t="s">
        <v>9</v>
      </c>
      <c r="L7" s="10">
        <v>1000</v>
      </c>
      <c r="M7" s="10">
        <v>509</v>
      </c>
      <c r="N7" s="10">
        <f t="shared" si="0"/>
        <v>1509</v>
      </c>
      <c r="Q7" s="4" t="s">
        <v>9</v>
      </c>
      <c r="R7" s="7">
        <v>1000</v>
      </c>
      <c r="S7" s="7">
        <v>509</v>
      </c>
      <c r="T7" s="7"/>
      <c r="U7" s="15">
        <f t="shared" si="2"/>
        <v>1509</v>
      </c>
      <c r="Y7"/>
      <c r="Z7"/>
      <c r="AA7"/>
      <c r="AB7"/>
      <c r="AF7"/>
      <c r="AG7"/>
      <c r="AH7"/>
    </row>
    <row r="8" spans="1:34" x14ac:dyDescent="0.25">
      <c r="B8" s="7"/>
      <c r="C8" s="7"/>
      <c r="D8" s="7"/>
      <c r="E8" s="7"/>
      <c r="G8" s="10"/>
      <c r="H8" s="10"/>
      <c r="K8"/>
      <c r="L8"/>
      <c r="M8"/>
      <c r="N8"/>
      <c r="R8"/>
      <c r="S8"/>
      <c r="T8"/>
      <c r="U8" s="7"/>
      <c r="Y8"/>
      <c r="Z8"/>
      <c r="AA8"/>
      <c r="AB8"/>
      <c r="AF8"/>
      <c r="AG8"/>
      <c r="AH8"/>
    </row>
    <row r="9" spans="1:34" x14ac:dyDescent="0.25">
      <c r="B9" s="22">
        <f>SUM(B3:B8)</f>
        <v>18501.545128739999</v>
      </c>
      <c r="C9" s="22">
        <f t="shared" ref="C9:D9" si="5">SUM(C3:C8)</f>
        <v>21234.829519000003</v>
      </c>
      <c r="D9" s="22">
        <f t="shared" si="5"/>
        <v>12373.282130000003</v>
      </c>
      <c r="E9" s="22">
        <f>SUM(B9:D9)</f>
        <v>52109.656777740005</v>
      </c>
      <c r="G9" s="21">
        <f>SUM(G3:G8)</f>
        <v>25925.51440674</v>
      </c>
      <c r="H9" s="21">
        <f t="shared" ref="H9" si="6">SUM(H3:H8)</f>
        <v>26184.142371000005</v>
      </c>
      <c r="K9" s="25"/>
      <c r="L9" s="25">
        <f t="shared" ref="L9:N9" si="7">SUM(L3:L7)</f>
        <v>29262.854747937832</v>
      </c>
      <c r="M9" s="25">
        <f t="shared" si="7"/>
        <v>28898.663633193253</v>
      </c>
      <c r="N9" s="25">
        <f t="shared" si="7"/>
        <v>58161.518381131078</v>
      </c>
      <c r="R9" s="14">
        <f>SUM(R3:R7)</f>
        <v>17338.033517300591</v>
      </c>
      <c r="S9" s="14">
        <f t="shared" ref="S9:U9" si="8">SUM(S3:S7)</f>
        <v>18789.048099282743</v>
      </c>
      <c r="T9" s="14">
        <f t="shared" si="8"/>
        <v>12638.893333333332</v>
      </c>
      <c r="U9" s="14">
        <f t="shared" si="8"/>
        <v>48765.974949916665</v>
      </c>
      <c r="Y9"/>
      <c r="Z9"/>
      <c r="AA9"/>
      <c r="AB9"/>
      <c r="AF9"/>
      <c r="AG9"/>
      <c r="AH9"/>
    </row>
    <row r="10" spans="1:34" x14ac:dyDescent="0.25">
      <c r="K10"/>
      <c r="L10"/>
    </row>
    <row r="11" spans="1:34" x14ac:dyDescent="0.25">
      <c r="K11"/>
      <c r="L11"/>
    </row>
    <row r="12" spans="1:34" x14ac:dyDescent="0.25">
      <c r="K12"/>
      <c r="L12"/>
    </row>
    <row r="13" spans="1:34" x14ac:dyDescent="0.25">
      <c r="B13" s="36" t="s">
        <v>10</v>
      </c>
      <c r="C13" s="36"/>
      <c r="D13" s="36"/>
      <c r="E13" s="28"/>
      <c r="G13" s="37" t="s">
        <v>10</v>
      </c>
      <c r="H13" s="37"/>
      <c r="K13" s="26"/>
      <c r="L13" s="26" t="s">
        <v>5863</v>
      </c>
      <c r="M13" s="26"/>
      <c r="N13" s="26"/>
      <c r="R13" s="39" t="s">
        <v>10</v>
      </c>
      <c r="S13" s="39"/>
      <c r="T13" s="39"/>
      <c r="U13" s="17" t="s">
        <v>6222</v>
      </c>
      <c r="Y13" s="35"/>
      <c r="Z13" s="35"/>
      <c r="AA13" s="35"/>
      <c r="AB13"/>
      <c r="AF13" s="35"/>
      <c r="AG13" s="35"/>
      <c r="AH13"/>
    </row>
    <row r="14" spans="1:34" x14ac:dyDescent="0.25">
      <c r="B14" s="28" t="s">
        <v>1</v>
      </c>
      <c r="C14" s="28" t="s">
        <v>2</v>
      </c>
      <c r="D14" s="28" t="s">
        <v>3</v>
      </c>
      <c r="E14" s="28" t="s">
        <v>4</v>
      </c>
      <c r="G14" s="20" t="s">
        <v>1</v>
      </c>
      <c r="H14" s="20" t="s">
        <v>2</v>
      </c>
      <c r="K14" s="26"/>
      <c r="L14" s="24" t="s">
        <v>1</v>
      </c>
      <c r="M14" s="24" t="s">
        <v>2</v>
      </c>
      <c r="N14" s="24" t="s">
        <v>4</v>
      </c>
      <c r="R14" s="16" t="s">
        <v>1</v>
      </c>
      <c r="S14" s="16" t="s">
        <v>2</v>
      </c>
      <c r="T14" s="16" t="s">
        <v>3</v>
      </c>
      <c r="U14" s="16" t="s">
        <v>4</v>
      </c>
      <c r="Y14"/>
      <c r="Z14"/>
      <c r="AA14"/>
      <c r="AB14"/>
      <c r="AF14"/>
      <c r="AG14"/>
      <c r="AH14"/>
    </row>
    <row r="15" spans="1:34" x14ac:dyDescent="0.25">
      <c r="A15" t="s">
        <v>5</v>
      </c>
      <c r="B15" s="7">
        <f>GETPIVOTDATA("       Total Value",'BO summary'!$A$14,"Biz","Inland")</f>
        <v>6587374.2000000002</v>
      </c>
      <c r="C15" s="7">
        <f>GETPIVOTDATA("       Total Value",'BO summary'!$A$14,"Biz","LubMarine")</f>
        <v>6354850.7400000002</v>
      </c>
      <c r="D15" s="7">
        <f>GETPIVOTDATA("       Total Value",'BO summary'!$A$14,"Biz","Shared")</f>
        <v>11840930.25</v>
      </c>
      <c r="E15" s="7">
        <f>SUM(B15:D15)</f>
        <v>24783155.190000001</v>
      </c>
      <c r="G15" s="7">
        <f>B15+($D$15*0.6)</f>
        <v>13691932.35</v>
      </c>
      <c r="H15" s="7">
        <f>C15+($D$15*0.4)</f>
        <v>11091222.84</v>
      </c>
      <c r="I15">
        <f>SUM(G15:H15)</f>
        <v>24783155.189999998</v>
      </c>
      <c r="K15" t="s">
        <v>5</v>
      </c>
      <c r="L15" s="10">
        <v>12376148.205055805</v>
      </c>
      <c r="M15" s="10">
        <v>10993134.988881912</v>
      </c>
      <c r="N15" s="10">
        <f t="shared" ref="N15:N21" si="9">SUM(L15:M15)</f>
        <v>23369283.193937719</v>
      </c>
      <c r="Q15" s="4" t="s">
        <v>5</v>
      </c>
      <c r="R15" s="7">
        <v>4487050.0845833346</v>
      </c>
      <c r="S15" s="7">
        <v>4418429.25</v>
      </c>
      <c r="T15" s="7">
        <v>12580815.220000001</v>
      </c>
      <c r="U15" s="19">
        <f>SUM(R15:T15)</f>
        <v>21486294.554583333</v>
      </c>
      <c r="Y15"/>
      <c r="Z15"/>
      <c r="AA15"/>
      <c r="AB15"/>
      <c r="AF15"/>
      <c r="AG15"/>
      <c r="AH15"/>
    </row>
    <row r="16" spans="1:34" x14ac:dyDescent="0.25">
      <c r="A16" t="s">
        <v>6</v>
      </c>
      <c r="B16" s="7">
        <f>GETPIVOTDATA("Sum of        Total Value",'ADD Summary'!$B$17,"Biz","Inland")</f>
        <v>5452636.7800000003</v>
      </c>
      <c r="C16" s="7">
        <f>GETPIVOTDATA("Sum of        Total Value",'ADD Summary'!$B$17,"Biz","LM")</f>
        <v>11940830.469999999</v>
      </c>
      <c r="D16" s="7">
        <v>0</v>
      </c>
      <c r="E16" s="7">
        <f t="shared" ref="E16:E23" si="10">SUM(B16:D16)</f>
        <v>17393467.25</v>
      </c>
      <c r="G16" s="7">
        <f>B16</f>
        <v>5452636.7800000003</v>
      </c>
      <c r="H16" s="7">
        <f>C16</f>
        <v>11940830.469999999</v>
      </c>
      <c r="K16" t="s">
        <v>6</v>
      </c>
      <c r="L16" s="10">
        <v>4900568.9285501726</v>
      </c>
      <c r="M16" s="10">
        <v>12515091.474680742</v>
      </c>
      <c r="N16" s="10">
        <f t="shared" si="9"/>
        <v>17415660.403230913</v>
      </c>
      <c r="Q16" s="4" t="s">
        <v>6</v>
      </c>
      <c r="R16" s="7">
        <v>6721659.1602887567</v>
      </c>
      <c r="S16" s="7">
        <v>10256177.817892518</v>
      </c>
      <c r="T16" s="7"/>
      <c r="U16" s="19">
        <f t="shared" ref="U16:U21" si="11">SUM(R16:T16)</f>
        <v>16977836.978181273</v>
      </c>
      <c r="Y16"/>
      <c r="Z16"/>
      <c r="AA16"/>
      <c r="AB16"/>
      <c r="AF16"/>
      <c r="AG16"/>
      <c r="AH16"/>
    </row>
    <row r="17" spans="1:34" x14ac:dyDescent="0.25">
      <c r="A17" t="s">
        <v>11</v>
      </c>
      <c r="B17" s="7">
        <f>GETPIVOTDATA("       Total Value",'Packaging summary'!$A$3,"Biz","Inland")</f>
        <v>604416.43999999948</v>
      </c>
      <c r="C17" s="7">
        <f>GETPIVOTDATA("       Total Value",'Packaging summary'!$A$3,"Biz","LM")</f>
        <v>8395.39</v>
      </c>
      <c r="D17" s="7">
        <v>0</v>
      </c>
      <c r="E17" s="7">
        <f t="shared" si="10"/>
        <v>612811.82999999949</v>
      </c>
      <c r="G17" s="7">
        <f t="shared" ref="G17:G19" si="12">B17</f>
        <v>604416.43999999948</v>
      </c>
      <c r="H17" s="7">
        <f t="shared" ref="H17:H19" si="13">C17</f>
        <v>8395.39</v>
      </c>
      <c r="K17" t="s">
        <v>11</v>
      </c>
      <c r="L17" s="10">
        <v>619633.79999999993</v>
      </c>
      <c r="M17" s="10">
        <v>20973.239999999998</v>
      </c>
      <c r="N17" s="10">
        <f t="shared" si="9"/>
        <v>640607.03999999992</v>
      </c>
      <c r="Q17" s="4" t="s">
        <v>11</v>
      </c>
      <c r="R17" s="7">
        <v>619633.79999999993</v>
      </c>
      <c r="S17" s="7">
        <v>20973.239999999998</v>
      </c>
      <c r="T17" s="7"/>
      <c r="U17" s="19">
        <f t="shared" si="11"/>
        <v>640607.03999999992</v>
      </c>
      <c r="Y17"/>
      <c r="Z17"/>
      <c r="AA17"/>
      <c r="AB17"/>
      <c r="AF17"/>
      <c r="AG17"/>
      <c r="AH17"/>
    </row>
    <row r="18" spans="1:34" x14ac:dyDescent="0.25">
      <c r="A18" t="s">
        <v>7</v>
      </c>
      <c r="B18" s="7">
        <f>GETPIVOTDATA("Sum of        Total Value",'Local Summary'!$E$3,"Biz","Inland")</f>
        <v>13464349.599999981</v>
      </c>
      <c r="C18" s="7">
        <f>GETPIVOTDATA("Sum of        Total Value",'Local Summary'!$E$3,"Biz","LM")</f>
        <v>5454661.1100000013</v>
      </c>
      <c r="D18" s="7">
        <v>0</v>
      </c>
      <c r="E18" s="7">
        <f t="shared" si="10"/>
        <v>18919010.709999982</v>
      </c>
      <c r="G18" s="7">
        <f t="shared" si="12"/>
        <v>13464349.599999981</v>
      </c>
      <c r="H18" s="7">
        <f t="shared" si="13"/>
        <v>5454661.1100000013</v>
      </c>
      <c r="K18" t="s">
        <v>7</v>
      </c>
      <c r="L18" s="10">
        <v>15308476.382507872</v>
      </c>
      <c r="M18" s="10">
        <v>3469046.1084566368</v>
      </c>
      <c r="N18" s="10">
        <f t="shared" si="9"/>
        <v>18777522.49096451</v>
      </c>
      <c r="Q18" s="4" t="s">
        <v>7</v>
      </c>
      <c r="R18" s="7">
        <v>12581383.04284814</v>
      </c>
      <c r="S18" s="7">
        <v>4707610.9270269675</v>
      </c>
      <c r="T18" s="7"/>
      <c r="U18" s="19">
        <f t="shared" si="11"/>
        <v>17288993.969875108</v>
      </c>
      <c r="Y18"/>
      <c r="Z18"/>
      <c r="AA18"/>
      <c r="AB18"/>
      <c r="AF18"/>
      <c r="AG18"/>
      <c r="AH18"/>
    </row>
    <row r="19" spans="1:34" x14ac:dyDescent="0.25">
      <c r="A19" t="s">
        <v>8</v>
      </c>
      <c r="B19" s="7">
        <f>GETPIVOTDATA("Sum of        Total Value",'Local Summary'!$E$16,"Biz","Inland")</f>
        <v>6004906.0300000021</v>
      </c>
      <c r="C19" s="7">
        <f>GETPIVOTDATA("Sum of        Total Value",'Local Summary'!$E$16,"Biz","LM")</f>
        <v>15910988.239999995</v>
      </c>
      <c r="D19" s="7">
        <v>0</v>
      </c>
      <c r="E19" s="7">
        <f t="shared" si="10"/>
        <v>21915894.269999996</v>
      </c>
      <c r="G19" s="7">
        <f t="shared" si="12"/>
        <v>6004906.0300000021</v>
      </c>
      <c r="H19" s="7">
        <f t="shared" si="13"/>
        <v>15910988.239999995</v>
      </c>
      <c r="K19" t="s">
        <v>8</v>
      </c>
      <c r="L19" s="10">
        <v>8624778.2032471616</v>
      </c>
      <c r="M19" s="10">
        <v>16582766.155098911</v>
      </c>
      <c r="N19" s="10">
        <f t="shared" si="9"/>
        <v>25207544.358346075</v>
      </c>
      <c r="Q19" s="4" t="s">
        <v>8</v>
      </c>
      <c r="R19" s="7">
        <v>7098945.4483990381</v>
      </c>
      <c r="S19" s="7">
        <v>17215478.366536617</v>
      </c>
      <c r="T19" s="7"/>
      <c r="U19" s="19">
        <f t="shared" si="11"/>
        <v>24314423.814935654</v>
      </c>
      <c r="Y19"/>
      <c r="Z19"/>
      <c r="AA19"/>
      <c r="AB19"/>
      <c r="AF19"/>
      <c r="AG19"/>
      <c r="AH19"/>
    </row>
    <row r="20" spans="1:34" x14ac:dyDescent="0.25">
      <c r="A20" t="s">
        <v>9</v>
      </c>
      <c r="B20" s="7">
        <f>GETPIVOTDATA("Sum of Total Value",'Imported FGD Summary'!$F$3,"Biz","Inland")</f>
        <v>1958735.2599999995</v>
      </c>
      <c r="C20" s="7">
        <f>GETPIVOTDATA("Sum of Total Value",'Imported FGD Summary'!$F$3,"Biz","LM")</f>
        <v>7279748.5</v>
      </c>
      <c r="D20" s="7">
        <v>0</v>
      </c>
      <c r="E20" s="7">
        <f t="shared" si="10"/>
        <v>9238483.7599999998</v>
      </c>
      <c r="G20" s="7">
        <f>B20</f>
        <v>1958735.2599999995</v>
      </c>
      <c r="H20" s="7">
        <f>C20</f>
        <v>7279748.5</v>
      </c>
      <c r="K20" t="s">
        <v>9</v>
      </c>
      <c r="L20" s="10">
        <v>3808888.3866508566</v>
      </c>
      <c r="M20" s="10">
        <v>4249280.6283549555</v>
      </c>
      <c r="N20" s="10">
        <f t="shared" si="9"/>
        <v>8058169.015005812</v>
      </c>
      <c r="Q20" s="4" t="s">
        <v>9</v>
      </c>
      <c r="R20" s="7">
        <v>3355595.0658568945</v>
      </c>
      <c r="S20" s="7">
        <v>5053917.5624496471</v>
      </c>
      <c r="T20" s="7"/>
      <c r="U20" s="19">
        <f t="shared" si="11"/>
        <v>8409512.6283065416</v>
      </c>
      <c r="Y20"/>
      <c r="Z20"/>
      <c r="AA20"/>
      <c r="AB20"/>
      <c r="AF20"/>
      <c r="AG20"/>
      <c r="AH20"/>
    </row>
    <row r="21" spans="1:34" x14ac:dyDescent="0.25">
      <c r="A21" t="s">
        <v>12</v>
      </c>
      <c r="B21" s="7">
        <f>CCP!M2</f>
        <v>216698.30000000002</v>
      </c>
      <c r="C21" s="7">
        <v>0</v>
      </c>
      <c r="D21" s="7">
        <v>0</v>
      </c>
      <c r="E21" s="7">
        <f t="shared" si="10"/>
        <v>216698.30000000002</v>
      </c>
      <c r="G21" s="7">
        <f t="shared" ref="G21" si="14">B21</f>
        <v>216698.30000000002</v>
      </c>
      <c r="H21" s="7">
        <f t="shared" ref="H21" si="15">C21</f>
        <v>0</v>
      </c>
      <c r="K21" t="s">
        <v>12</v>
      </c>
      <c r="L21" s="10">
        <v>194132.30298749995</v>
      </c>
      <c r="M21" s="10"/>
      <c r="N21" s="10">
        <f t="shared" si="9"/>
        <v>194132.30298749995</v>
      </c>
      <c r="Q21" s="4" t="s">
        <v>12</v>
      </c>
      <c r="R21" s="7">
        <v>195488</v>
      </c>
      <c r="S21" s="7">
        <v>0</v>
      </c>
      <c r="T21" s="7"/>
      <c r="U21" s="19">
        <f t="shared" si="11"/>
        <v>195488</v>
      </c>
      <c r="Y21"/>
      <c r="Z21"/>
      <c r="AA21"/>
      <c r="AB21"/>
      <c r="AF21"/>
      <c r="AG21"/>
      <c r="AH21"/>
    </row>
    <row r="22" spans="1:34" x14ac:dyDescent="0.25">
      <c r="B22" s="7"/>
      <c r="C22" s="7"/>
      <c r="D22" s="7"/>
      <c r="E22" s="7"/>
      <c r="K22"/>
      <c r="L22"/>
      <c r="M22"/>
      <c r="N22"/>
      <c r="R22"/>
      <c r="S22"/>
      <c r="T22"/>
      <c r="U22"/>
      <c r="Y22"/>
      <c r="Z22"/>
      <c r="AA22"/>
      <c r="AB22"/>
      <c r="AF22"/>
      <c r="AG22"/>
      <c r="AH22"/>
    </row>
    <row r="23" spans="1:34" x14ac:dyDescent="0.25">
      <c r="B23" s="30">
        <f>SUM(B15:B22)</f>
        <v>34289116.609999977</v>
      </c>
      <c r="C23" s="30">
        <f t="shared" ref="C23:D23" si="16">SUM(C15:C22)</f>
        <v>46949474.449999996</v>
      </c>
      <c r="D23" s="30">
        <f t="shared" si="16"/>
        <v>11840930.25</v>
      </c>
      <c r="E23" s="30">
        <f t="shared" si="10"/>
        <v>93079521.309999973</v>
      </c>
      <c r="G23" s="22">
        <f>SUM(G15:G22)</f>
        <v>41393674.759999976</v>
      </c>
      <c r="H23" s="22">
        <f t="shared" ref="H23" si="17">SUM(H15:H22)</f>
        <v>51685846.549999997</v>
      </c>
      <c r="K23" s="27"/>
      <c r="L23" s="27">
        <f t="shared" ref="L23:N23" si="18">SUM(L15:L21)</f>
        <v>45832626.208999366</v>
      </c>
      <c r="M23" s="27">
        <f t="shared" si="18"/>
        <v>47830292.595473155</v>
      </c>
      <c r="N23" s="27">
        <f t="shared" si="18"/>
        <v>93662918.804472536</v>
      </c>
      <c r="R23" s="18">
        <f>SUM(R15:R21)</f>
        <v>35059754.601976164</v>
      </c>
      <c r="S23" s="18">
        <f t="shared" ref="S23:U23" si="19">SUM(S15:S21)</f>
        <v>41672587.163905755</v>
      </c>
      <c r="T23" s="18">
        <f t="shared" si="19"/>
        <v>12580815.220000001</v>
      </c>
      <c r="U23" s="18">
        <f t="shared" si="19"/>
        <v>89313156.98588191</v>
      </c>
      <c r="Y23"/>
      <c r="Z23"/>
      <c r="AA23"/>
      <c r="AB23"/>
      <c r="AF23"/>
      <c r="AG23"/>
      <c r="AH23"/>
    </row>
    <row r="24" spans="1:34" x14ac:dyDescent="0.25">
      <c r="K24"/>
      <c r="L24"/>
    </row>
    <row r="25" spans="1:34" x14ac:dyDescent="0.25">
      <c r="K25"/>
      <c r="L25"/>
    </row>
    <row r="26" spans="1:34" x14ac:dyDescent="0.25">
      <c r="K26"/>
      <c r="L26"/>
    </row>
    <row r="27" spans="1:34" x14ac:dyDescent="0.25">
      <c r="K27"/>
      <c r="L27"/>
    </row>
    <row r="28" spans="1:34" x14ac:dyDescent="0.25">
      <c r="A28" t="s">
        <v>13</v>
      </c>
      <c r="B28" t="s">
        <v>10</v>
      </c>
      <c r="K28"/>
      <c r="L28"/>
    </row>
    <row r="29" spans="1:34" x14ac:dyDescent="0.25">
      <c r="A29" t="s">
        <v>14</v>
      </c>
      <c r="B29" t="e">
        <f>GETPIVOTDATA("Sum of        Total Value",'ADD Summary'!$G$2,"ValA","H973")</f>
        <v>#REF!</v>
      </c>
      <c r="K29"/>
      <c r="L29"/>
    </row>
    <row r="30" spans="1:34" x14ac:dyDescent="0.25">
      <c r="A30" t="s">
        <v>15</v>
      </c>
      <c r="B30" t="e">
        <f>GETPIVOTDATA("       Total Value",'Packaging summary'!$D$3,"ValA","H973")</f>
        <v>#REF!</v>
      </c>
      <c r="K30"/>
      <c r="L30"/>
    </row>
    <row r="31" spans="1:34" x14ac:dyDescent="0.25">
      <c r="A31" t="s">
        <v>16</v>
      </c>
      <c r="B31" t="e">
        <f>GETPIVOTDATA("Sum of        Total Value",'Local Summary'!$A$3,"ValA","H973")</f>
        <v>#REF!</v>
      </c>
      <c r="K31"/>
      <c r="L31"/>
    </row>
    <row r="32" spans="1:34" x14ac:dyDescent="0.25">
      <c r="A32" t="s">
        <v>17</v>
      </c>
      <c r="B32">
        <v>0</v>
      </c>
      <c r="K32"/>
      <c r="L32"/>
    </row>
    <row r="33" spans="1:12" x14ac:dyDescent="0.25">
      <c r="A33" t="s">
        <v>18</v>
      </c>
      <c r="B33" t="e">
        <f>GETPIVOTDATA("Sum of Total Value",'Imported FGD Summary'!$A$3,"ValA","H973")</f>
        <v>#REF!</v>
      </c>
      <c r="K33"/>
      <c r="L33"/>
    </row>
    <row r="34" spans="1:12" x14ac:dyDescent="0.25">
      <c r="A34" t="s">
        <v>12</v>
      </c>
      <c r="B34">
        <f>CCP!M2</f>
        <v>216698.30000000002</v>
      </c>
      <c r="K34"/>
      <c r="L34"/>
    </row>
    <row r="35" spans="1:12" ht="15.75" thickBot="1" x14ac:dyDescent="0.3">
      <c r="A35" t="s">
        <v>19</v>
      </c>
      <c r="B35" t="e">
        <f>SUM(B29:B34)</f>
        <v>#REF!</v>
      </c>
      <c r="K35"/>
      <c r="L35"/>
    </row>
    <row r="36" spans="1:12" x14ac:dyDescent="0.25">
      <c r="K36"/>
      <c r="L36"/>
    </row>
    <row r="37" spans="1:12" x14ac:dyDescent="0.25">
      <c r="K37"/>
      <c r="L37"/>
    </row>
    <row r="38" spans="1:12" x14ac:dyDescent="0.25">
      <c r="K38"/>
      <c r="L38"/>
    </row>
    <row r="39" spans="1:12" x14ac:dyDescent="0.25">
      <c r="K39"/>
      <c r="L39"/>
    </row>
    <row r="40" spans="1:12" x14ac:dyDescent="0.25">
      <c r="K40"/>
      <c r="L40"/>
    </row>
    <row r="41" spans="1:12" x14ac:dyDescent="0.25">
      <c r="K41"/>
      <c r="L41"/>
    </row>
    <row r="42" spans="1:12" x14ac:dyDescent="0.25">
      <c r="K42"/>
      <c r="L42"/>
    </row>
    <row r="43" spans="1:12" x14ac:dyDescent="0.25">
      <c r="K43"/>
      <c r="L43"/>
    </row>
    <row r="44" spans="1:12" x14ac:dyDescent="0.25">
      <c r="K44"/>
      <c r="L44"/>
    </row>
    <row r="45" spans="1:12" x14ac:dyDescent="0.25">
      <c r="K45"/>
      <c r="L45"/>
    </row>
    <row r="46" spans="1:12" x14ac:dyDescent="0.25">
      <c r="K46"/>
      <c r="L46"/>
    </row>
    <row r="47" spans="1:12" x14ac:dyDescent="0.25">
      <c r="K47"/>
      <c r="L47"/>
    </row>
    <row r="48" spans="1:12" x14ac:dyDescent="0.25">
      <c r="K48"/>
      <c r="L48"/>
    </row>
    <row r="49" spans="11:12" x14ac:dyDescent="0.25">
      <c r="K49"/>
      <c r="L49"/>
    </row>
    <row r="50" spans="11:12" x14ac:dyDescent="0.25">
      <c r="K50"/>
      <c r="L50"/>
    </row>
    <row r="51" spans="11:12" x14ac:dyDescent="0.25">
      <c r="K51"/>
      <c r="L51"/>
    </row>
    <row r="52" spans="11:12" x14ac:dyDescent="0.25">
      <c r="K52"/>
      <c r="L52"/>
    </row>
    <row r="53" spans="11:12" x14ac:dyDescent="0.25">
      <c r="K53"/>
      <c r="L53"/>
    </row>
    <row r="54" spans="11:12" x14ac:dyDescent="0.25">
      <c r="K54"/>
      <c r="L54"/>
    </row>
    <row r="55" spans="11:12" x14ac:dyDescent="0.25">
      <c r="K55"/>
      <c r="L55"/>
    </row>
    <row r="56" spans="11:12" x14ac:dyDescent="0.25">
      <c r="K56"/>
      <c r="L56"/>
    </row>
    <row r="57" spans="11:12" x14ac:dyDescent="0.25">
      <c r="K57"/>
      <c r="L57"/>
    </row>
    <row r="58" spans="11:12" x14ac:dyDescent="0.25">
      <c r="K58"/>
      <c r="L58"/>
    </row>
    <row r="59" spans="11:12" x14ac:dyDescent="0.25">
      <c r="K59"/>
      <c r="L59"/>
    </row>
    <row r="60" spans="11:12" x14ac:dyDescent="0.25">
      <c r="K60"/>
      <c r="L60"/>
    </row>
    <row r="61" spans="11:12" x14ac:dyDescent="0.25">
      <c r="K61"/>
      <c r="L61"/>
    </row>
    <row r="62" spans="11:12" x14ac:dyDescent="0.25">
      <c r="K62"/>
      <c r="L62"/>
    </row>
    <row r="63" spans="11:12" x14ac:dyDescent="0.25">
      <c r="K63"/>
      <c r="L63"/>
    </row>
    <row r="64" spans="11:12" x14ac:dyDescent="0.25">
      <c r="K64"/>
      <c r="L64"/>
    </row>
    <row r="65" spans="11:12" x14ac:dyDescent="0.25">
      <c r="K65"/>
      <c r="L65"/>
    </row>
    <row r="66" spans="11:12" x14ac:dyDescent="0.25">
      <c r="K66"/>
      <c r="L66"/>
    </row>
    <row r="67" spans="11:12" x14ac:dyDescent="0.25">
      <c r="K67"/>
      <c r="L67"/>
    </row>
    <row r="68" spans="11:12" x14ac:dyDescent="0.25">
      <c r="K68"/>
      <c r="L68"/>
    </row>
  </sheetData>
  <mergeCells count="10">
    <mergeCell ref="Y1:AA1"/>
    <mergeCell ref="Y13:AA13"/>
    <mergeCell ref="AF1:AG1"/>
    <mergeCell ref="AF13:AG13"/>
    <mergeCell ref="B1:D1"/>
    <mergeCell ref="B13:D13"/>
    <mergeCell ref="G13:H13"/>
    <mergeCell ref="G1:H1"/>
    <mergeCell ref="R1:T1"/>
    <mergeCell ref="R13:T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36711-D708-477D-B6FF-5686AB682175}">
  <sheetPr codeName="Sheet4">
    <tabColor theme="7" tint="0.39997558519241921"/>
  </sheetPr>
  <dimension ref="A3:K20"/>
  <sheetViews>
    <sheetView zoomScale="85" zoomScaleNormal="85" workbookViewId="0">
      <selection activeCell="B6" sqref="B6"/>
    </sheetView>
  </sheetViews>
  <sheetFormatPr defaultRowHeight="15" x14ac:dyDescent="0.25"/>
  <cols>
    <col min="1" max="1" width="12.85546875" style="4" bestFit="1" customWidth="1"/>
    <col min="2" max="2" width="19.7109375" style="4" bestFit="1" customWidth="1"/>
    <col min="5" max="5" width="19.7109375" style="4" bestFit="1" customWidth="1"/>
    <col min="6" max="6" width="15.28515625" style="4" bestFit="1" customWidth="1"/>
    <col min="7" max="7" width="10.140625" style="4" bestFit="1" customWidth="1"/>
    <col min="8" max="8" width="9.140625" style="4" bestFit="1" customWidth="1"/>
    <col min="9" max="9" width="13.85546875" style="4" bestFit="1" customWidth="1"/>
    <col min="10" max="10" width="14.28515625" customWidth="1"/>
  </cols>
  <sheetData>
    <row r="3" spans="1:11" x14ac:dyDescent="0.25">
      <c r="A3" s="2" t="s">
        <v>20</v>
      </c>
      <c r="B3" t="s">
        <v>21</v>
      </c>
      <c r="E3" s="2" t="s">
        <v>21</v>
      </c>
      <c r="F3" s="2" t="s">
        <v>22</v>
      </c>
      <c r="G3"/>
      <c r="H3"/>
      <c r="I3"/>
      <c r="J3" s="4" t="s">
        <v>5915</v>
      </c>
    </row>
    <row r="4" spans="1:11" x14ac:dyDescent="0.25">
      <c r="A4" s="3" t="s">
        <v>1</v>
      </c>
      <c r="B4" s="4">
        <v>5587675.5000000009</v>
      </c>
      <c r="E4" s="2" t="s">
        <v>20</v>
      </c>
      <c r="F4" t="s">
        <v>23</v>
      </c>
      <c r="G4" t="s">
        <v>24</v>
      </c>
      <c r="H4" t="s">
        <v>60</v>
      </c>
      <c r="I4" t="s">
        <v>25</v>
      </c>
      <c r="J4">
        <f>SUM(GETPIVOTDATA("       Total Stock",$E$3,"ValA","H972","Biz","Inland"),GETPIVOTDATA("       Total Stock",$E$3,"ValA","H972","Biz","Shared"))/1000</f>
        <v>17917.714430000004</v>
      </c>
      <c r="K4" s="4" t="s">
        <v>0</v>
      </c>
    </row>
    <row r="5" spans="1:11" x14ac:dyDescent="0.25">
      <c r="A5" s="3" t="s">
        <v>3</v>
      </c>
      <c r="B5" s="4">
        <v>12373282.130000003</v>
      </c>
      <c r="E5" s="3" t="s">
        <v>1</v>
      </c>
      <c r="F5" s="4">
        <v>5544432.3000000007</v>
      </c>
      <c r="G5" s="4">
        <v>39060</v>
      </c>
      <c r="H5" s="4">
        <v>4183.2</v>
      </c>
      <c r="I5" s="4">
        <v>5587675.5000000009</v>
      </c>
    </row>
    <row r="6" spans="1:11" x14ac:dyDescent="0.25">
      <c r="A6" s="3" t="s">
        <v>2695</v>
      </c>
      <c r="B6" s="4">
        <v>5936578</v>
      </c>
      <c r="E6" s="3" t="s">
        <v>3</v>
      </c>
      <c r="F6" s="4">
        <v>12373282.130000003</v>
      </c>
      <c r="I6" s="4">
        <v>12373282.130000003</v>
      </c>
    </row>
    <row r="7" spans="1:11" x14ac:dyDescent="0.25">
      <c r="A7" s="3" t="s">
        <v>25</v>
      </c>
      <c r="B7" s="4">
        <v>23897535.630000003</v>
      </c>
      <c r="E7" s="3" t="s">
        <v>2695</v>
      </c>
      <c r="F7" s="4">
        <v>5936578</v>
      </c>
      <c r="I7" s="4">
        <v>5936578</v>
      </c>
    </row>
    <row r="8" spans="1:11" x14ac:dyDescent="0.25">
      <c r="E8" s="3" t="s">
        <v>25</v>
      </c>
      <c r="F8" s="4">
        <v>23854292.430000003</v>
      </c>
      <c r="G8" s="4">
        <v>39060</v>
      </c>
      <c r="H8" s="4">
        <v>4183.2</v>
      </c>
      <c r="I8" s="4">
        <v>23897535.630000003</v>
      </c>
    </row>
    <row r="9" spans="1:11" x14ac:dyDescent="0.25">
      <c r="B9" s="4">
        <f>B7/1000</f>
        <v>23897.535630000002</v>
      </c>
    </row>
    <row r="14" spans="1:11" x14ac:dyDescent="0.25">
      <c r="A14" s="2" t="s">
        <v>20</v>
      </c>
      <c r="B14" t="s">
        <v>27</v>
      </c>
      <c r="E14" s="2" t="s">
        <v>27</v>
      </c>
      <c r="F14" s="2" t="s">
        <v>22</v>
      </c>
      <c r="G14"/>
      <c r="H14"/>
      <c r="I14"/>
    </row>
    <row r="15" spans="1:11" x14ac:dyDescent="0.25">
      <c r="A15" s="3" t="s">
        <v>1</v>
      </c>
      <c r="B15" s="1">
        <v>6587374.2000000002</v>
      </c>
      <c r="E15" s="2" t="s">
        <v>20</v>
      </c>
      <c r="F15" t="s">
        <v>23</v>
      </c>
      <c r="G15" t="s">
        <v>24</v>
      </c>
      <c r="H15" t="s">
        <v>60</v>
      </c>
      <c r="I15" t="s">
        <v>25</v>
      </c>
    </row>
    <row r="16" spans="1:11" x14ac:dyDescent="0.25">
      <c r="A16" s="3" t="s">
        <v>3</v>
      </c>
      <c r="B16" s="1">
        <v>11840930.25</v>
      </c>
      <c r="E16" s="3" t="s">
        <v>1</v>
      </c>
      <c r="F16" s="6">
        <v>6512544.3200000003</v>
      </c>
      <c r="G16" s="6">
        <v>67974.17</v>
      </c>
      <c r="H16" s="6">
        <v>6855.71</v>
      </c>
      <c r="I16" s="6">
        <v>6587374.2000000002</v>
      </c>
    </row>
    <row r="17" spans="1:9" x14ac:dyDescent="0.25">
      <c r="A17" s="3" t="s">
        <v>2695</v>
      </c>
      <c r="B17" s="1">
        <v>6354850.7400000002</v>
      </c>
      <c r="E17" s="3" t="s">
        <v>3</v>
      </c>
      <c r="F17" s="6">
        <v>11840930.25</v>
      </c>
      <c r="G17" s="6"/>
      <c r="H17" s="6"/>
      <c r="I17" s="6">
        <v>11840930.25</v>
      </c>
    </row>
    <row r="18" spans="1:9" x14ac:dyDescent="0.25">
      <c r="A18" s="3" t="s">
        <v>25</v>
      </c>
      <c r="B18" s="1">
        <v>24783155.189999998</v>
      </c>
      <c r="E18" s="3" t="s">
        <v>2695</v>
      </c>
      <c r="F18" s="6">
        <v>6354850.7400000002</v>
      </c>
      <c r="G18" s="6"/>
      <c r="H18" s="6"/>
      <c r="I18" s="6">
        <v>6354850.7400000002</v>
      </c>
    </row>
    <row r="19" spans="1:9" x14ac:dyDescent="0.25">
      <c r="E19" s="3" t="s">
        <v>25</v>
      </c>
      <c r="F19" s="6">
        <v>24708325.310000002</v>
      </c>
      <c r="G19" s="6">
        <v>67974.17</v>
      </c>
      <c r="H19" s="6">
        <v>6855.71</v>
      </c>
      <c r="I19" s="6">
        <v>24783155.189999998</v>
      </c>
    </row>
    <row r="20" spans="1:9" x14ac:dyDescent="0.25">
      <c r="B20">
        <f>B18/1000</f>
        <v>24783.155189999998</v>
      </c>
    </row>
  </sheetData>
  <pageMargins left="0.7" right="0.7" top="0.75" bottom="0.75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7" tint="0.39997558519241921"/>
  </sheetPr>
  <dimension ref="A1:V43"/>
  <sheetViews>
    <sheetView topLeftCell="A4" zoomScale="90" zoomScaleNormal="90" workbookViewId="0">
      <selection activeCell="D22" sqref="D22"/>
    </sheetView>
  </sheetViews>
  <sheetFormatPr defaultRowHeight="15" x14ac:dyDescent="0.25"/>
  <cols>
    <col min="1" max="1" width="8" style="4" customWidth="1"/>
    <col min="2" max="2" width="9.7109375" customWidth="1"/>
    <col min="3" max="3" width="40.5703125" style="4" bestFit="1" customWidth="1"/>
    <col min="4" max="4" width="16" style="4" bestFit="1" customWidth="1"/>
    <col min="5" max="5" width="5.140625" style="4" customWidth="1"/>
    <col min="6" max="6" width="14.140625" bestFit="1" customWidth="1"/>
    <col min="7" max="7" width="5" style="4" customWidth="1"/>
    <col min="8" max="8" width="13.85546875" style="4" bestFit="1" customWidth="1"/>
    <col min="9" max="9" width="6.85546875" style="4" customWidth="1"/>
    <col min="10" max="10" width="11" style="4" bestFit="1" customWidth="1"/>
    <col min="11" max="11" width="12.28515625" style="4" bestFit="1" customWidth="1"/>
    <col min="12" max="12" width="15.5703125" style="4" bestFit="1" customWidth="1"/>
    <col min="14" max="14" width="13.28515625" style="4" bestFit="1" customWidth="1"/>
    <col min="18" max="18" width="13.85546875" style="4" bestFit="1" customWidth="1"/>
    <col min="22" max="22" width="14" style="4" bestFit="1" customWidth="1"/>
  </cols>
  <sheetData>
    <row r="1" spans="1:22" x14ac:dyDescent="0.25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</row>
    <row r="2" spans="1:22" x14ac:dyDescent="0.25">
      <c r="A2" t="s">
        <v>23</v>
      </c>
      <c r="B2">
        <v>500026</v>
      </c>
      <c r="C2" t="s">
        <v>39</v>
      </c>
      <c r="D2" s="1">
        <v>44127.89</v>
      </c>
      <c r="E2" t="s">
        <v>40</v>
      </c>
      <c r="F2" s="1">
        <v>41257.18</v>
      </c>
      <c r="G2" t="s">
        <v>10</v>
      </c>
      <c r="H2">
        <v>0.93</v>
      </c>
      <c r="I2" t="s">
        <v>41</v>
      </c>
      <c r="J2" s="4" t="s">
        <v>3</v>
      </c>
      <c r="L2">
        <f>SUM(D2:D23)/1000</f>
        <v>23897.535630000002</v>
      </c>
      <c r="N2">
        <f>SUM(F2:F23)/1000</f>
        <v>24783.155190000001</v>
      </c>
    </row>
    <row r="3" spans="1:22" x14ac:dyDescent="0.25">
      <c r="A3" t="s">
        <v>23</v>
      </c>
      <c r="B3">
        <v>500036</v>
      </c>
      <c r="C3" t="s">
        <v>42</v>
      </c>
      <c r="D3" s="1">
        <v>816063</v>
      </c>
      <c r="E3" t="s">
        <v>40</v>
      </c>
      <c r="F3" s="1">
        <v>834138.28</v>
      </c>
      <c r="G3" t="s">
        <v>10</v>
      </c>
      <c r="H3">
        <v>1.02</v>
      </c>
      <c r="I3" t="s">
        <v>41</v>
      </c>
      <c r="J3" s="4" t="s">
        <v>3</v>
      </c>
      <c r="L3"/>
    </row>
    <row r="4" spans="1:22" x14ac:dyDescent="0.25">
      <c r="A4" t="s">
        <v>23</v>
      </c>
      <c r="B4">
        <v>500274</v>
      </c>
      <c r="C4" t="s">
        <v>2657</v>
      </c>
      <c r="D4" s="1">
        <v>44107.68</v>
      </c>
      <c r="E4" t="s">
        <v>40</v>
      </c>
      <c r="F4" s="1">
        <v>58334.37</v>
      </c>
      <c r="G4" t="s">
        <v>10</v>
      </c>
      <c r="H4">
        <v>1.32</v>
      </c>
      <c r="I4" t="s">
        <v>41</v>
      </c>
      <c r="J4" s="4" t="s">
        <v>1</v>
      </c>
      <c r="L4"/>
    </row>
    <row r="5" spans="1:22" x14ac:dyDescent="0.25">
      <c r="A5" t="s">
        <v>23</v>
      </c>
      <c r="B5">
        <v>500475</v>
      </c>
      <c r="C5" t="s">
        <v>43</v>
      </c>
      <c r="D5" s="1">
        <v>600578.29</v>
      </c>
      <c r="E5" t="s">
        <v>40</v>
      </c>
      <c r="F5" s="1">
        <v>685525.06</v>
      </c>
      <c r="G5" t="s">
        <v>10</v>
      </c>
      <c r="H5">
        <v>1.1399999999999999</v>
      </c>
      <c r="I5" t="s">
        <v>41</v>
      </c>
      <c r="J5" s="4" t="s">
        <v>3</v>
      </c>
      <c r="L5"/>
      <c r="N5"/>
      <c r="V5"/>
    </row>
    <row r="6" spans="1:22" x14ac:dyDescent="0.25">
      <c r="A6" t="s">
        <v>23</v>
      </c>
      <c r="B6">
        <v>500601</v>
      </c>
      <c r="C6" t="s">
        <v>44</v>
      </c>
      <c r="D6" s="1">
        <v>3088499.95</v>
      </c>
      <c r="E6" t="s">
        <v>40</v>
      </c>
      <c r="F6" s="1">
        <v>2702976.61</v>
      </c>
      <c r="G6" t="s">
        <v>10</v>
      </c>
      <c r="H6">
        <v>0.88</v>
      </c>
      <c r="I6" t="s">
        <v>41</v>
      </c>
      <c r="J6" s="4" t="s">
        <v>3</v>
      </c>
      <c r="L6"/>
      <c r="N6"/>
      <c r="V6"/>
    </row>
    <row r="7" spans="1:22" x14ac:dyDescent="0.25">
      <c r="A7" t="s">
        <v>23</v>
      </c>
      <c r="B7">
        <v>500823</v>
      </c>
      <c r="C7" t="s">
        <v>45</v>
      </c>
      <c r="D7" s="1">
        <v>262647</v>
      </c>
      <c r="E7" t="s">
        <v>40</v>
      </c>
      <c r="F7" s="1">
        <v>292976.42</v>
      </c>
      <c r="G7" t="s">
        <v>10</v>
      </c>
      <c r="H7">
        <v>1.1200000000000001</v>
      </c>
      <c r="I7" t="s">
        <v>41</v>
      </c>
      <c r="J7" s="4" t="s">
        <v>2695</v>
      </c>
      <c r="L7"/>
      <c r="N7"/>
      <c r="V7"/>
    </row>
    <row r="8" spans="1:22" x14ac:dyDescent="0.25">
      <c r="A8" t="s">
        <v>23</v>
      </c>
      <c r="B8">
        <v>502011</v>
      </c>
      <c r="C8" t="s">
        <v>46</v>
      </c>
      <c r="D8" s="1">
        <v>7138113.2000000002</v>
      </c>
      <c r="E8" t="s">
        <v>40</v>
      </c>
      <c r="F8" s="1">
        <v>6947878.9199999999</v>
      </c>
      <c r="G8" t="s">
        <v>10</v>
      </c>
      <c r="H8">
        <v>0.97</v>
      </c>
      <c r="I8" t="s">
        <v>41</v>
      </c>
      <c r="J8" s="4" t="s">
        <v>3</v>
      </c>
      <c r="L8"/>
      <c r="N8"/>
      <c r="V8"/>
    </row>
    <row r="9" spans="1:22" x14ac:dyDescent="0.25">
      <c r="A9" t="s">
        <v>23</v>
      </c>
      <c r="B9">
        <v>502201</v>
      </c>
      <c r="C9" t="s">
        <v>47</v>
      </c>
      <c r="D9" s="1">
        <v>402928</v>
      </c>
      <c r="E9" t="s">
        <v>40</v>
      </c>
      <c r="F9" s="1">
        <v>521926.09</v>
      </c>
      <c r="G9" t="s">
        <v>10</v>
      </c>
      <c r="H9">
        <v>1.3</v>
      </c>
      <c r="I9" t="s">
        <v>41</v>
      </c>
      <c r="J9" s="4" t="s">
        <v>1</v>
      </c>
      <c r="L9"/>
      <c r="N9"/>
      <c r="R9"/>
    </row>
    <row r="10" spans="1:22" x14ac:dyDescent="0.25">
      <c r="A10" t="s">
        <v>23</v>
      </c>
      <c r="B10">
        <v>502202</v>
      </c>
      <c r="C10" t="s">
        <v>48</v>
      </c>
      <c r="D10" s="1">
        <v>583125.1</v>
      </c>
      <c r="E10" t="s">
        <v>40</v>
      </c>
      <c r="F10" s="1">
        <v>822784.97</v>
      </c>
      <c r="G10" t="s">
        <v>10</v>
      </c>
      <c r="H10">
        <v>1.41</v>
      </c>
      <c r="I10" t="s">
        <v>41</v>
      </c>
      <c r="J10" s="4" t="s">
        <v>1</v>
      </c>
      <c r="L10"/>
    </row>
    <row r="11" spans="1:22" x14ac:dyDescent="0.25">
      <c r="A11" t="s">
        <v>23</v>
      </c>
      <c r="B11">
        <v>502535</v>
      </c>
      <c r="C11" t="s">
        <v>49</v>
      </c>
      <c r="D11" s="1">
        <v>503489</v>
      </c>
      <c r="E11" t="s">
        <v>40</v>
      </c>
      <c r="F11" s="1">
        <v>504631.83</v>
      </c>
      <c r="G11" t="s">
        <v>10</v>
      </c>
      <c r="H11">
        <v>1</v>
      </c>
      <c r="I11" t="s">
        <v>41</v>
      </c>
      <c r="J11" s="4" t="s">
        <v>1</v>
      </c>
      <c r="L11"/>
      <c r="V11"/>
    </row>
    <row r="12" spans="1:22" x14ac:dyDescent="0.25">
      <c r="A12" t="s">
        <v>23</v>
      </c>
      <c r="B12">
        <v>502569</v>
      </c>
      <c r="C12" t="s">
        <v>50</v>
      </c>
      <c r="D12" s="1">
        <v>594595</v>
      </c>
      <c r="E12" t="s">
        <v>40</v>
      </c>
      <c r="F12" s="1">
        <v>556690.03</v>
      </c>
      <c r="G12" t="s">
        <v>10</v>
      </c>
      <c r="H12">
        <v>0.94</v>
      </c>
      <c r="I12" t="s">
        <v>41</v>
      </c>
      <c r="J12" s="4" t="s">
        <v>1</v>
      </c>
      <c r="L12"/>
    </row>
    <row r="13" spans="1:22" x14ac:dyDescent="0.25">
      <c r="A13" t="s">
        <v>23</v>
      </c>
      <c r="B13">
        <v>502572</v>
      </c>
      <c r="C13" t="s">
        <v>51</v>
      </c>
      <c r="D13" s="1">
        <v>913926.9</v>
      </c>
      <c r="E13" t="s">
        <v>40</v>
      </c>
      <c r="F13" s="1">
        <v>1114458.0900000001</v>
      </c>
      <c r="G13" t="s">
        <v>10</v>
      </c>
      <c r="H13">
        <v>1.22</v>
      </c>
      <c r="I13" t="s">
        <v>41</v>
      </c>
      <c r="J13" s="4" t="s">
        <v>1</v>
      </c>
      <c r="L13"/>
    </row>
    <row r="14" spans="1:22" x14ac:dyDescent="0.25">
      <c r="A14" t="s">
        <v>23</v>
      </c>
      <c r="B14">
        <v>502656</v>
      </c>
      <c r="C14" t="s">
        <v>52</v>
      </c>
      <c r="D14" s="1">
        <v>92270.92</v>
      </c>
      <c r="E14" t="s">
        <v>40</v>
      </c>
      <c r="F14" s="1">
        <v>159842.14000000001</v>
      </c>
      <c r="G14" t="s">
        <v>10</v>
      </c>
      <c r="H14">
        <v>1.73</v>
      </c>
      <c r="I14" t="s">
        <v>41</v>
      </c>
      <c r="J14" s="4" t="s">
        <v>1</v>
      </c>
      <c r="L14"/>
    </row>
    <row r="15" spans="1:22" x14ac:dyDescent="0.25">
      <c r="A15" t="s">
        <v>23</v>
      </c>
      <c r="B15">
        <v>502680</v>
      </c>
      <c r="C15" t="s">
        <v>5513</v>
      </c>
      <c r="D15" s="1">
        <v>7995</v>
      </c>
      <c r="E15" t="s">
        <v>40</v>
      </c>
      <c r="F15" s="1">
        <v>7930.4</v>
      </c>
      <c r="G15" t="s">
        <v>10</v>
      </c>
      <c r="H15">
        <v>0.99</v>
      </c>
      <c r="I15" t="s">
        <v>41</v>
      </c>
      <c r="J15" s="4" t="s">
        <v>2695</v>
      </c>
      <c r="K15" s="4" t="s">
        <v>38</v>
      </c>
      <c r="L15"/>
    </row>
    <row r="16" spans="1:22" x14ac:dyDescent="0.25">
      <c r="A16" t="s">
        <v>23</v>
      </c>
      <c r="B16">
        <v>502738</v>
      </c>
      <c r="C16" t="s">
        <v>5515</v>
      </c>
      <c r="D16" s="1">
        <v>8242.5</v>
      </c>
      <c r="E16" t="s">
        <v>40</v>
      </c>
      <c r="F16" s="1">
        <v>11666.34</v>
      </c>
      <c r="G16" t="s">
        <v>10</v>
      </c>
      <c r="H16">
        <v>1.42</v>
      </c>
      <c r="I16" t="s">
        <v>41</v>
      </c>
      <c r="J16" s="4" t="s">
        <v>1</v>
      </c>
      <c r="L16"/>
    </row>
    <row r="17" spans="1:18" x14ac:dyDescent="0.25">
      <c r="A17" t="s">
        <v>23</v>
      </c>
      <c r="B17">
        <v>502988</v>
      </c>
      <c r="C17" t="s">
        <v>55</v>
      </c>
      <c r="D17" s="1">
        <v>685899.8</v>
      </c>
      <c r="E17" t="s">
        <v>40</v>
      </c>
      <c r="F17" s="1">
        <v>629154.19999999995</v>
      </c>
      <c r="G17" t="s">
        <v>10</v>
      </c>
      <c r="H17">
        <v>0.92</v>
      </c>
      <c r="I17" t="s">
        <v>41</v>
      </c>
      <c r="J17" s="4" t="s">
        <v>3</v>
      </c>
      <c r="L17"/>
    </row>
    <row r="18" spans="1:18" x14ac:dyDescent="0.25">
      <c r="A18" t="s">
        <v>23</v>
      </c>
      <c r="B18">
        <v>503105</v>
      </c>
      <c r="C18" t="s">
        <v>2448</v>
      </c>
      <c r="D18" s="1">
        <v>3424185</v>
      </c>
      <c r="E18" t="s">
        <v>40</v>
      </c>
      <c r="F18" s="1">
        <v>3546321.9</v>
      </c>
      <c r="G18" t="s">
        <v>10</v>
      </c>
      <c r="H18">
        <v>1.04</v>
      </c>
      <c r="I18" t="s">
        <v>41</v>
      </c>
      <c r="J18" s="4" t="s">
        <v>2695</v>
      </c>
      <c r="L18"/>
      <c r="R18"/>
    </row>
    <row r="19" spans="1:18" x14ac:dyDescent="0.25">
      <c r="A19" t="s">
        <v>23</v>
      </c>
      <c r="B19">
        <v>503315</v>
      </c>
      <c r="C19" t="s">
        <v>6288</v>
      </c>
      <c r="D19" s="1">
        <v>268.2</v>
      </c>
      <c r="E19" t="s">
        <v>40</v>
      </c>
      <c r="F19" s="1">
        <v>509.61</v>
      </c>
      <c r="G19" t="s">
        <v>10</v>
      </c>
      <c r="H19">
        <v>1.9</v>
      </c>
      <c r="I19" t="s">
        <v>41</v>
      </c>
      <c r="J19" s="4" t="s">
        <v>1</v>
      </c>
      <c r="R19"/>
    </row>
    <row r="20" spans="1:18" x14ac:dyDescent="0.25">
      <c r="A20" s="4" t="s">
        <v>23</v>
      </c>
      <c r="B20">
        <v>503406</v>
      </c>
      <c r="C20" s="4" t="s">
        <v>56</v>
      </c>
      <c r="D20">
        <v>2241751</v>
      </c>
      <c r="E20" s="4" t="s">
        <v>40</v>
      </c>
      <c r="F20">
        <v>2507622.02</v>
      </c>
      <c r="G20" s="4" t="s">
        <v>10</v>
      </c>
      <c r="H20" s="4">
        <v>1.1200000000000001</v>
      </c>
      <c r="I20" s="4" t="s">
        <v>41</v>
      </c>
      <c r="J20" s="4" t="s">
        <v>2695</v>
      </c>
      <c r="R20"/>
    </row>
    <row r="21" spans="1:18" x14ac:dyDescent="0.25">
      <c r="A21" s="4" t="s">
        <v>23</v>
      </c>
      <c r="B21">
        <v>503523</v>
      </c>
      <c r="C21" s="4" t="s">
        <v>6150</v>
      </c>
      <c r="D21">
        <v>2401479</v>
      </c>
      <c r="E21" s="4" t="s">
        <v>40</v>
      </c>
      <c r="F21">
        <v>2761700.85</v>
      </c>
      <c r="G21" s="4" t="s">
        <v>10</v>
      </c>
      <c r="H21" s="4">
        <v>1.1499999999999999</v>
      </c>
      <c r="I21" s="4" t="s">
        <v>41</v>
      </c>
      <c r="J21" s="4" t="s">
        <v>1</v>
      </c>
      <c r="K21" s="4" t="s">
        <v>38</v>
      </c>
      <c r="R21"/>
    </row>
    <row r="22" spans="1:18" x14ac:dyDescent="0.25">
      <c r="A22" s="4" t="s">
        <v>24</v>
      </c>
      <c r="B22">
        <v>503314</v>
      </c>
      <c r="C22" s="4" t="s">
        <v>6223</v>
      </c>
      <c r="D22">
        <v>39060</v>
      </c>
      <c r="E22" s="4" t="s">
        <v>40</v>
      </c>
      <c r="F22">
        <v>67974.17</v>
      </c>
      <c r="G22" s="4" t="s">
        <v>10</v>
      </c>
      <c r="H22" s="4">
        <v>1.74</v>
      </c>
      <c r="I22" s="4" t="s">
        <v>41</v>
      </c>
      <c r="J22" s="4" t="s">
        <v>1</v>
      </c>
      <c r="R22"/>
    </row>
    <row r="23" spans="1:18" x14ac:dyDescent="0.25">
      <c r="A23" s="4" t="s">
        <v>60</v>
      </c>
      <c r="B23">
        <v>503327</v>
      </c>
      <c r="C23" s="4" t="s">
        <v>5520</v>
      </c>
      <c r="D23">
        <v>4183.2</v>
      </c>
      <c r="E23" s="4" t="s">
        <v>40</v>
      </c>
      <c r="F23">
        <v>6855.71</v>
      </c>
      <c r="G23" s="4" t="s">
        <v>10</v>
      </c>
      <c r="H23" s="4">
        <v>1.64</v>
      </c>
      <c r="I23" s="4" t="s">
        <v>41</v>
      </c>
      <c r="J23" s="4" t="s">
        <v>1</v>
      </c>
      <c r="R23"/>
    </row>
    <row r="24" spans="1:18" x14ac:dyDescent="0.25">
      <c r="D24"/>
      <c r="R24"/>
    </row>
    <row r="25" spans="1:18" x14ac:dyDescent="0.25">
      <c r="D25"/>
      <c r="R25"/>
    </row>
    <row r="26" spans="1:18" x14ac:dyDescent="0.25">
      <c r="D26"/>
      <c r="R26"/>
    </row>
    <row r="27" spans="1:18" x14ac:dyDescent="0.25">
      <c r="D27"/>
      <c r="R27"/>
    </row>
    <row r="28" spans="1:18" x14ac:dyDescent="0.25">
      <c r="D28"/>
      <c r="R28"/>
    </row>
    <row r="29" spans="1:18" x14ac:dyDescent="0.25">
      <c r="D29"/>
      <c r="R29"/>
    </row>
    <row r="30" spans="1:18" x14ac:dyDescent="0.25">
      <c r="D30"/>
      <c r="R30"/>
    </row>
    <row r="31" spans="1:18" x14ac:dyDescent="0.25">
      <c r="D31"/>
      <c r="R31"/>
    </row>
    <row r="32" spans="1:18" x14ac:dyDescent="0.25">
      <c r="D32"/>
      <c r="R32"/>
    </row>
    <row r="33" spans="4:11" x14ac:dyDescent="0.25">
      <c r="D33"/>
    </row>
    <row r="34" spans="4:11" x14ac:dyDescent="0.25">
      <c r="D34"/>
    </row>
    <row r="35" spans="4:11" x14ac:dyDescent="0.25">
      <c r="D35"/>
    </row>
    <row r="36" spans="4:11" x14ac:dyDescent="0.25">
      <c r="D36"/>
    </row>
    <row r="37" spans="4:11" x14ac:dyDescent="0.25">
      <c r="D37"/>
    </row>
    <row r="38" spans="4:11" x14ac:dyDescent="0.25">
      <c r="D38"/>
    </row>
    <row r="39" spans="4:11" x14ac:dyDescent="0.25">
      <c r="D39"/>
    </row>
    <row r="40" spans="4:11" x14ac:dyDescent="0.25">
      <c r="D40"/>
    </row>
    <row r="41" spans="4:11" x14ac:dyDescent="0.25">
      <c r="D41"/>
    </row>
    <row r="42" spans="4:11" x14ac:dyDescent="0.25">
      <c r="K42"/>
    </row>
    <row r="43" spans="4:11" x14ac:dyDescent="0.25">
      <c r="D43"/>
    </row>
  </sheetData>
  <dataConsolidate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 filterMode="1">
    <tabColor rgb="FFFFFF00"/>
  </sheetPr>
  <dimension ref="A1:R231"/>
  <sheetViews>
    <sheetView zoomScaleNormal="100" workbookViewId="0">
      <selection activeCell="J237" sqref="J237"/>
    </sheetView>
  </sheetViews>
  <sheetFormatPr defaultRowHeight="15" x14ac:dyDescent="0.25"/>
  <cols>
    <col min="1" max="1" width="7.5703125" style="4" bestFit="1" customWidth="1"/>
    <col min="2" max="2" width="10.140625" bestFit="1" customWidth="1"/>
    <col min="3" max="3" width="37.140625" style="4" bestFit="1" customWidth="1"/>
    <col min="4" max="4" width="17.28515625" style="4" customWidth="1"/>
    <col min="5" max="5" width="4.7109375" style="4" customWidth="1"/>
    <col min="6" max="6" width="15.5703125" style="4" customWidth="1"/>
    <col min="7" max="7" width="4.7109375" style="4" bestFit="1" customWidth="1"/>
    <col min="8" max="8" width="13.85546875" style="4" bestFit="1" customWidth="1"/>
    <col min="9" max="9" width="12.28515625" style="4" customWidth="1"/>
    <col min="11" max="11" width="12.5703125" style="4" bestFit="1" customWidth="1"/>
    <col min="13" max="13" width="13.28515625" style="4" customWidth="1"/>
    <col min="14" max="14" width="15.85546875" style="4" customWidth="1"/>
    <col min="15" max="15" width="12.140625" style="4" bestFit="1" customWidth="1"/>
  </cols>
  <sheetData>
    <row r="1" spans="1:18" x14ac:dyDescent="0.25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63</v>
      </c>
      <c r="K1" t="s">
        <v>64</v>
      </c>
      <c r="L1" t="s">
        <v>37</v>
      </c>
      <c r="N1">
        <f>SUM(F2:F214)/1000</f>
        <v>17393.467249999998</v>
      </c>
      <c r="O1"/>
      <c r="P1">
        <f>SUM(H2:H214)/1000</f>
        <v>3.1308099999999994</v>
      </c>
      <c r="Q1" s="4"/>
      <c r="R1" s="4"/>
    </row>
    <row r="2" spans="1:18" hidden="1" x14ac:dyDescent="0.25">
      <c r="A2" t="s">
        <v>23</v>
      </c>
      <c r="B2">
        <v>552180</v>
      </c>
      <c r="C2" t="s">
        <v>65</v>
      </c>
      <c r="D2" s="1">
        <v>1607.89</v>
      </c>
      <c r="E2" t="s">
        <v>40</v>
      </c>
      <c r="F2" s="1">
        <v>10970.03</v>
      </c>
      <c r="G2" t="s">
        <v>10</v>
      </c>
      <c r="H2">
        <v>6.82</v>
      </c>
      <c r="I2" t="s">
        <v>66</v>
      </c>
      <c r="J2">
        <v>1</v>
      </c>
      <c r="K2">
        <f t="shared" ref="K2:K65" si="0">J2*D2</f>
        <v>1607.89</v>
      </c>
      <c r="L2" t="s">
        <v>1</v>
      </c>
      <c r="N2"/>
      <c r="O2"/>
    </row>
    <row r="3" spans="1:18" hidden="1" x14ac:dyDescent="0.25">
      <c r="A3" t="s">
        <v>23</v>
      </c>
      <c r="B3">
        <v>552200</v>
      </c>
      <c r="C3" t="s">
        <v>67</v>
      </c>
      <c r="D3" s="1">
        <v>1213.78</v>
      </c>
      <c r="E3" t="s">
        <v>40</v>
      </c>
      <c r="F3" s="1">
        <v>5968</v>
      </c>
      <c r="G3" t="s">
        <v>10</v>
      </c>
      <c r="H3">
        <v>4.92</v>
      </c>
      <c r="I3" t="s">
        <v>66</v>
      </c>
      <c r="J3">
        <v>1</v>
      </c>
      <c r="K3">
        <f t="shared" si="0"/>
        <v>1213.78</v>
      </c>
      <c r="L3" t="s">
        <v>1</v>
      </c>
      <c r="N3"/>
      <c r="O3"/>
    </row>
    <row r="4" spans="1:18" hidden="1" x14ac:dyDescent="0.25">
      <c r="A4" t="s">
        <v>23</v>
      </c>
      <c r="B4">
        <v>552230</v>
      </c>
      <c r="C4" t="s">
        <v>68</v>
      </c>
      <c r="D4" s="1">
        <v>977.01</v>
      </c>
      <c r="E4" t="s">
        <v>40</v>
      </c>
      <c r="F4" s="1">
        <v>15656.61</v>
      </c>
      <c r="G4" t="s">
        <v>10</v>
      </c>
      <c r="H4">
        <v>16.03</v>
      </c>
      <c r="I4" t="s">
        <v>66</v>
      </c>
      <c r="J4">
        <v>1</v>
      </c>
      <c r="K4">
        <f t="shared" si="0"/>
        <v>977.01</v>
      </c>
      <c r="L4" t="s">
        <v>1</v>
      </c>
      <c r="N4"/>
      <c r="O4"/>
    </row>
    <row r="5" spans="1:18" hidden="1" x14ac:dyDescent="0.25">
      <c r="A5" t="s">
        <v>23</v>
      </c>
      <c r="B5">
        <v>552270</v>
      </c>
      <c r="C5" t="s">
        <v>69</v>
      </c>
      <c r="D5" s="1">
        <v>1749.6</v>
      </c>
      <c r="E5" t="s">
        <v>40</v>
      </c>
      <c r="F5" s="1">
        <v>13991.92</v>
      </c>
      <c r="G5" t="s">
        <v>10</v>
      </c>
      <c r="H5">
        <v>8</v>
      </c>
      <c r="I5" t="s">
        <v>66</v>
      </c>
      <c r="J5">
        <v>1</v>
      </c>
      <c r="K5">
        <f t="shared" si="0"/>
        <v>1749.6</v>
      </c>
      <c r="L5" t="s">
        <v>1</v>
      </c>
      <c r="N5"/>
      <c r="O5"/>
    </row>
    <row r="6" spans="1:18" hidden="1" x14ac:dyDescent="0.25">
      <c r="A6" t="s">
        <v>23</v>
      </c>
      <c r="B6">
        <v>552321</v>
      </c>
      <c r="C6" t="s">
        <v>70</v>
      </c>
      <c r="D6" s="1">
        <v>4107.18</v>
      </c>
      <c r="E6" t="s">
        <v>40</v>
      </c>
      <c r="F6" s="1">
        <v>23555.919999999998</v>
      </c>
      <c r="G6" t="s">
        <v>10</v>
      </c>
      <c r="H6">
        <v>5.74</v>
      </c>
      <c r="I6" t="s">
        <v>66</v>
      </c>
      <c r="J6">
        <v>1</v>
      </c>
      <c r="K6">
        <f t="shared" si="0"/>
        <v>4107.18</v>
      </c>
      <c r="L6" t="s">
        <v>1</v>
      </c>
      <c r="N6"/>
      <c r="O6"/>
    </row>
    <row r="7" spans="1:18" hidden="1" x14ac:dyDescent="0.25">
      <c r="A7" t="s">
        <v>23</v>
      </c>
      <c r="B7">
        <v>552672</v>
      </c>
      <c r="C7" t="s">
        <v>71</v>
      </c>
      <c r="D7" s="1">
        <v>8043.94</v>
      </c>
      <c r="E7" t="s">
        <v>40</v>
      </c>
      <c r="F7" s="1">
        <v>36414.89</v>
      </c>
      <c r="G7" t="s">
        <v>10</v>
      </c>
      <c r="H7">
        <v>4.53</v>
      </c>
      <c r="I7" t="s">
        <v>66</v>
      </c>
      <c r="J7">
        <v>1</v>
      </c>
      <c r="K7">
        <f t="shared" si="0"/>
        <v>8043.94</v>
      </c>
      <c r="L7" t="s">
        <v>1</v>
      </c>
      <c r="N7"/>
      <c r="O7"/>
    </row>
    <row r="8" spans="1:18" hidden="1" x14ac:dyDescent="0.25">
      <c r="A8" t="s">
        <v>23</v>
      </c>
      <c r="B8">
        <v>552788</v>
      </c>
      <c r="C8" t="s">
        <v>72</v>
      </c>
      <c r="D8" s="1">
        <v>2030</v>
      </c>
      <c r="E8" t="s">
        <v>40</v>
      </c>
      <c r="F8" s="1">
        <v>7518.47</v>
      </c>
      <c r="G8" t="s">
        <v>10</v>
      </c>
      <c r="H8">
        <v>3.7</v>
      </c>
      <c r="I8" t="s">
        <v>66</v>
      </c>
      <c r="J8">
        <v>1</v>
      </c>
      <c r="K8">
        <f t="shared" si="0"/>
        <v>2030</v>
      </c>
      <c r="L8" t="s">
        <v>1</v>
      </c>
      <c r="N8"/>
      <c r="O8"/>
    </row>
    <row r="9" spans="1:18" hidden="1" x14ac:dyDescent="0.25">
      <c r="A9" t="s">
        <v>23</v>
      </c>
      <c r="B9">
        <v>552808</v>
      </c>
      <c r="C9" t="s">
        <v>73</v>
      </c>
      <c r="D9">
        <v>1841.8</v>
      </c>
      <c r="E9" t="s">
        <v>40</v>
      </c>
      <c r="F9" s="1">
        <v>10963.29</v>
      </c>
      <c r="G9" t="s">
        <v>10</v>
      </c>
      <c r="H9">
        <v>5.95</v>
      </c>
      <c r="I9" t="s">
        <v>66</v>
      </c>
      <c r="J9">
        <v>1</v>
      </c>
      <c r="K9">
        <f t="shared" si="0"/>
        <v>1841.8</v>
      </c>
      <c r="L9" t="s">
        <v>1</v>
      </c>
      <c r="N9"/>
      <c r="O9"/>
    </row>
    <row r="10" spans="1:18" hidden="1" x14ac:dyDescent="0.25">
      <c r="A10" t="s">
        <v>23</v>
      </c>
      <c r="B10">
        <v>552809</v>
      </c>
      <c r="C10" t="s">
        <v>74</v>
      </c>
      <c r="D10" s="1">
        <v>3631.5</v>
      </c>
      <c r="E10" t="s">
        <v>40</v>
      </c>
      <c r="F10" s="1">
        <v>14943.06</v>
      </c>
      <c r="G10" t="s">
        <v>10</v>
      </c>
      <c r="H10">
        <v>4.1100000000000003</v>
      </c>
      <c r="I10" t="s">
        <v>66</v>
      </c>
      <c r="J10">
        <v>1</v>
      </c>
      <c r="K10">
        <f t="shared" si="0"/>
        <v>3631.5</v>
      </c>
      <c r="L10" t="s">
        <v>1</v>
      </c>
      <c r="N10"/>
      <c r="O10"/>
    </row>
    <row r="11" spans="1:18" hidden="1" x14ac:dyDescent="0.25">
      <c r="A11" t="s">
        <v>23</v>
      </c>
      <c r="B11">
        <v>553120</v>
      </c>
      <c r="C11" t="s">
        <v>76</v>
      </c>
      <c r="D11">
        <v>1.4</v>
      </c>
      <c r="E11" t="s">
        <v>40</v>
      </c>
      <c r="F11">
        <v>3.14</v>
      </c>
      <c r="G11" t="s">
        <v>10</v>
      </c>
      <c r="H11">
        <v>2.2400000000000002</v>
      </c>
      <c r="I11" t="s">
        <v>66</v>
      </c>
      <c r="J11">
        <v>1</v>
      </c>
      <c r="K11">
        <f t="shared" si="0"/>
        <v>1.4</v>
      </c>
      <c r="L11" t="s">
        <v>1</v>
      </c>
      <c r="N11"/>
      <c r="O11"/>
    </row>
    <row r="12" spans="1:18" hidden="1" x14ac:dyDescent="0.25">
      <c r="A12" t="s">
        <v>23</v>
      </c>
      <c r="B12">
        <v>553156</v>
      </c>
      <c r="C12" t="s">
        <v>77</v>
      </c>
      <c r="D12" s="1">
        <v>6760.2330000000002</v>
      </c>
      <c r="E12" t="s">
        <v>40</v>
      </c>
      <c r="F12" s="1">
        <v>40060.839999999997</v>
      </c>
      <c r="G12" t="s">
        <v>10</v>
      </c>
      <c r="H12">
        <v>5.93</v>
      </c>
      <c r="I12" t="s">
        <v>66</v>
      </c>
      <c r="J12">
        <v>1</v>
      </c>
      <c r="K12">
        <f t="shared" si="0"/>
        <v>6760.2330000000002</v>
      </c>
      <c r="L12" t="s">
        <v>1</v>
      </c>
      <c r="N12"/>
      <c r="O12"/>
    </row>
    <row r="13" spans="1:18" hidden="1" x14ac:dyDescent="0.25">
      <c r="A13" t="s">
        <v>23</v>
      </c>
      <c r="B13">
        <v>553184</v>
      </c>
      <c r="C13" t="s">
        <v>78</v>
      </c>
      <c r="D13">
        <v>924.7</v>
      </c>
      <c r="E13" t="s">
        <v>40</v>
      </c>
      <c r="F13" s="1">
        <v>6462.98</v>
      </c>
      <c r="G13" t="s">
        <v>10</v>
      </c>
      <c r="H13">
        <v>6.99</v>
      </c>
      <c r="I13" t="s">
        <v>66</v>
      </c>
      <c r="J13">
        <v>1</v>
      </c>
      <c r="K13">
        <f t="shared" si="0"/>
        <v>924.7</v>
      </c>
      <c r="L13" t="s">
        <v>1</v>
      </c>
      <c r="N13"/>
      <c r="O13"/>
    </row>
    <row r="14" spans="1:18" hidden="1" x14ac:dyDescent="0.25">
      <c r="A14" t="s">
        <v>23</v>
      </c>
      <c r="B14">
        <v>553229</v>
      </c>
      <c r="C14" t="s">
        <v>79</v>
      </c>
      <c r="D14" s="1">
        <v>7040.4</v>
      </c>
      <c r="E14" t="s">
        <v>40</v>
      </c>
      <c r="F14" s="1">
        <v>39149.300000000003</v>
      </c>
      <c r="G14" t="s">
        <v>10</v>
      </c>
      <c r="H14">
        <v>5.56</v>
      </c>
      <c r="I14" t="s">
        <v>66</v>
      </c>
      <c r="J14">
        <v>1</v>
      </c>
      <c r="K14">
        <f t="shared" si="0"/>
        <v>7040.4</v>
      </c>
      <c r="L14" t="s">
        <v>1</v>
      </c>
      <c r="N14"/>
      <c r="O14"/>
    </row>
    <row r="15" spans="1:18" hidden="1" x14ac:dyDescent="0.25">
      <c r="A15" t="s">
        <v>23</v>
      </c>
      <c r="B15">
        <v>553295</v>
      </c>
      <c r="C15" t="s">
        <v>5537</v>
      </c>
      <c r="D15">
        <v>5.5549999999999997</v>
      </c>
      <c r="E15" t="s">
        <v>40</v>
      </c>
      <c r="F15">
        <v>55.5</v>
      </c>
      <c r="G15" t="s">
        <v>10</v>
      </c>
      <c r="H15">
        <v>9.99</v>
      </c>
      <c r="I15" t="s">
        <v>66</v>
      </c>
      <c r="J15">
        <v>1</v>
      </c>
      <c r="K15">
        <f t="shared" si="0"/>
        <v>5.5549999999999997</v>
      </c>
      <c r="L15" t="s">
        <v>1</v>
      </c>
      <c r="N15"/>
      <c r="O15"/>
    </row>
    <row r="16" spans="1:18" hidden="1" x14ac:dyDescent="0.25">
      <c r="A16" t="s">
        <v>23</v>
      </c>
      <c r="B16">
        <v>553332</v>
      </c>
      <c r="C16" t="s">
        <v>6034</v>
      </c>
      <c r="D16" s="1">
        <v>4118.1000000000004</v>
      </c>
      <c r="E16" t="s">
        <v>40</v>
      </c>
      <c r="F16" s="1">
        <v>10126.6</v>
      </c>
      <c r="G16" t="s">
        <v>10</v>
      </c>
      <c r="H16">
        <v>2.46</v>
      </c>
      <c r="I16" t="s">
        <v>66</v>
      </c>
      <c r="J16">
        <v>1</v>
      </c>
      <c r="K16">
        <f t="shared" si="0"/>
        <v>4118.1000000000004</v>
      </c>
      <c r="L16" t="s">
        <v>1</v>
      </c>
      <c r="N16"/>
      <c r="O16"/>
    </row>
    <row r="17" spans="1:15" hidden="1" x14ac:dyDescent="0.25">
      <c r="A17" t="s">
        <v>23</v>
      </c>
      <c r="B17">
        <v>600062</v>
      </c>
      <c r="C17" t="s">
        <v>2658</v>
      </c>
      <c r="D17">
        <v>106.7</v>
      </c>
      <c r="E17" t="s">
        <v>40</v>
      </c>
      <c r="F17" s="1">
        <v>1681.27</v>
      </c>
      <c r="G17" t="s">
        <v>10</v>
      </c>
      <c r="H17">
        <v>15.76</v>
      </c>
      <c r="I17" t="s">
        <v>66</v>
      </c>
      <c r="J17">
        <v>1</v>
      </c>
      <c r="K17">
        <f t="shared" si="0"/>
        <v>106.7</v>
      </c>
      <c r="L17" t="s">
        <v>1</v>
      </c>
      <c r="N17"/>
      <c r="O17"/>
    </row>
    <row r="18" spans="1:15" hidden="1" x14ac:dyDescent="0.25">
      <c r="A18" t="s">
        <v>23</v>
      </c>
      <c r="B18">
        <v>600063</v>
      </c>
      <c r="C18" t="s">
        <v>80</v>
      </c>
      <c r="D18">
        <v>337.00299999999999</v>
      </c>
      <c r="E18" t="s">
        <v>40</v>
      </c>
      <c r="F18" s="1">
        <v>6219.5</v>
      </c>
      <c r="G18" t="s">
        <v>10</v>
      </c>
      <c r="H18">
        <v>18.46</v>
      </c>
      <c r="I18" t="s">
        <v>66</v>
      </c>
      <c r="J18">
        <v>1</v>
      </c>
      <c r="K18">
        <f t="shared" si="0"/>
        <v>337.00299999999999</v>
      </c>
      <c r="L18" t="s">
        <v>1</v>
      </c>
      <c r="N18"/>
      <c r="O18"/>
    </row>
    <row r="19" spans="1:15" hidden="1" x14ac:dyDescent="0.25">
      <c r="A19" t="s">
        <v>23</v>
      </c>
      <c r="B19">
        <v>600175</v>
      </c>
      <c r="C19" t="s">
        <v>81</v>
      </c>
      <c r="D19" s="1">
        <v>402.25</v>
      </c>
      <c r="E19" t="s">
        <v>40</v>
      </c>
      <c r="F19" s="1">
        <v>2979.38</v>
      </c>
      <c r="G19" t="s">
        <v>10</v>
      </c>
      <c r="H19">
        <v>7.41</v>
      </c>
      <c r="I19" t="s">
        <v>66</v>
      </c>
      <c r="J19">
        <v>1</v>
      </c>
      <c r="K19">
        <f t="shared" si="0"/>
        <v>402.25</v>
      </c>
      <c r="L19" t="s">
        <v>1</v>
      </c>
      <c r="N19"/>
      <c r="O19"/>
    </row>
    <row r="20" spans="1:15" hidden="1" x14ac:dyDescent="0.25">
      <c r="A20" t="s">
        <v>23</v>
      </c>
      <c r="B20">
        <v>600179</v>
      </c>
      <c r="C20" t="s">
        <v>82</v>
      </c>
      <c r="D20">
        <v>55.12</v>
      </c>
      <c r="E20" t="s">
        <v>40</v>
      </c>
      <c r="F20">
        <v>1069.5</v>
      </c>
      <c r="G20" t="s">
        <v>10</v>
      </c>
      <c r="H20">
        <v>19.399999999999999</v>
      </c>
      <c r="I20" t="s">
        <v>66</v>
      </c>
      <c r="J20">
        <v>1</v>
      </c>
      <c r="K20">
        <f t="shared" si="0"/>
        <v>55.12</v>
      </c>
      <c r="L20" t="s">
        <v>1</v>
      </c>
      <c r="N20"/>
      <c r="O20"/>
    </row>
    <row r="21" spans="1:15" hidden="1" x14ac:dyDescent="0.25">
      <c r="A21" t="s">
        <v>23</v>
      </c>
      <c r="B21">
        <v>600222</v>
      </c>
      <c r="C21" t="s">
        <v>83</v>
      </c>
      <c r="D21">
        <v>172.4</v>
      </c>
      <c r="E21" t="s">
        <v>40</v>
      </c>
      <c r="F21" s="1">
        <v>3309.89</v>
      </c>
      <c r="G21" t="s">
        <v>10</v>
      </c>
      <c r="H21">
        <v>19.2</v>
      </c>
      <c r="I21" t="s">
        <v>66</v>
      </c>
      <c r="J21">
        <v>1</v>
      </c>
      <c r="K21">
        <f t="shared" si="0"/>
        <v>172.4</v>
      </c>
      <c r="L21" t="s">
        <v>1</v>
      </c>
      <c r="N21"/>
      <c r="O21"/>
    </row>
    <row r="22" spans="1:15" hidden="1" x14ac:dyDescent="0.25">
      <c r="A22" t="s">
        <v>23</v>
      </c>
      <c r="B22">
        <v>600230</v>
      </c>
      <c r="C22" t="s">
        <v>84</v>
      </c>
      <c r="D22" s="1">
        <v>2171.7449999999999</v>
      </c>
      <c r="E22" t="s">
        <v>40</v>
      </c>
      <c r="F22" s="1">
        <v>9530.7099999999991</v>
      </c>
      <c r="G22" t="s">
        <v>10</v>
      </c>
      <c r="H22">
        <v>4.3899999999999997</v>
      </c>
      <c r="I22" t="s">
        <v>66</v>
      </c>
      <c r="J22">
        <v>1</v>
      </c>
      <c r="K22">
        <f t="shared" si="0"/>
        <v>2171.7449999999999</v>
      </c>
      <c r="L22" t="s">
        <v>1</v>
      </c>
      <c r="N22"/>
      <c r="O22"/>
    </row>
    <row r="23" spans="1:15" hidden="1" x14ac:dyDescent="0.25">
      <c r="A23" t="s">
        <v>23</v>
      </c>
      <c r="B23">
        <v>600246</v>
      </c>
      <c r="C23" t="s">
        <v>85</v>
      </c>
      <c r="D23" s="1">
        <v>5921.7</v>
      </c>
      <c r="E23" t="s">
        <v>40</v>
      </c>
      <c r="F23" s="1">
        <v>108751.36</v>
      </c>
      <c r="G23" t="s">
        <v>10</v>
      </c>
      <c r="H23">
        <v>18.36</v>
      </c>
      <c r="I23" t="s">
        <v>66</v>
      </c>
      <c r="J23">
        <v>1</v>
      </c>
      <c r="K23">
        <f t="shared" si="0"/>
        <v>5921.7</v>
      </c>
      <c r="L23" t="s">
        <v>1</v>
      </c>
      <c r="N23"/>
      <c r="O23"/>
    </row>
    <row r="24" spans="1:15" hidden="1" x14ac:dyDescent="0.25">
      <c r="A24" t="s">
        <v>23</v>
      </c>
      <c r="B24">
        <v>600280</v>
      </c>
      <c r="C24" t="s">
        <v>86</v>
      </c>
      <c r="D24" s="1">
        <v>7296.3</v>
      </c>
      <c r="E24" t="s">
        <v>40</v>
      </c>
      <c r="F24" s="1">
        <v>28090.75</v>
      </c>
      <c r="G24" t="s">
        <v>10</v>
      </c>
      <c r="H24">
        <v>3.85</v>
      </c>
      <c r="I24" t="s">
        <v>66</v>
      </c>
      <c r="J24">
        <v>1</v>
      </c>
      <c r="K24">
        <f t="shared" si="0"/>
        <v>7296.3</v>
      </c>
      <c r="L24" t="s">
        <v>1</v>
      </c>
      <c r="N24"/>
      <c r="O24"/>
    </row>
    <row r="25" spans="1:15" hidden="1" x14ac:dyDescent="0.25">
      <c r="A25" t="s">
        <v>23</v>
      </c>
      <c r="B25">
        <v>600281</v>
      </c>
      <c r="C25" t="s">
        <v>87</v>
      </c>
      <c r="D25">
        <v>36.799999999999997</v>
      </c>
      <c r="E25" t="s">
        <v>40</v>
      </c>
      <c r="F25">
        <v>142.18</v>
      </c>
      <c r="G25" t="s">
        <v>10</v>
      </c>
      <c r="H25">
        <v>3.86</v>
      </c>
      <c r="I25" t="s">
        <v>66</v>
      </c>
      <c r="J25">
        <v>1</v>
      </c>
      <c r="K25">
        <f t="shared" si="0"/>
        <v>36.799999999999997</v>
      </c>
      <c r="L25" t="s">
        <v>1</v>
      </c>
      <c r="N25"/>
      <c r="O25"/>
    </row>
    <row r="26" spans="1:15" hidden="1" x14ac:dyDescent="0.25">
      <c r="A26" t="s">
        <v>23</v>
      </c>
      <c r="B26">
        <v>600291</v>
      </c>
      <c r="C26" t="s">
        <v>88</v>
      </c>
      <c r="D26" s="1">
        <v>569.5</v>
      </c>
      <c r="E26" t="s">
        <v>40</v>
      </c>
      <c r="F26" s="1">
        <v>2017.89</v>
      </c>
      <c r="G26" t="s">
        <v>10</v>
      </c>
      <c r="H26">
        <v>3.54</v>
      </c>
      <c r="I26" t="s">
        <v>66</v>
      </c>
      <c r="J26">
        <v>1</v>
      </c>
      <c r="K26">
        <f t="shared" si="0"/>
        <v>569.5</v>
      </c>
      <c r="L26" t="s">
        <v>1</v>
      </c>
      <c r="N26"/>
      <c r="O26"/>
    </row>
    <row r="27" spans="1:15" hidden="1" x14ac:dyDescent="0.25">
      <c r="A27" t="s">
        <v>23</v>
      </c>
      <c r="B27">
        <v>600311</v>
      </c>
      <c r="C27" t="s">
        <v>89</v>
      </c>
      <c r="D27">
        <v>3020.1</v>
      </c>
      <c r="E27" t="s">
        <v>40</v>
      </c>
      <c r="F27">
        <v>21730.6</v>
      </c>
      <c r="G27" t="s">
        <v>10</v>
      </c>
      <c r="H27">
        <v>7.2</v>
      </c>
      <c r="I27" t="s">
        <v>66</v>
      </c>
      <c r="J27">
        <v>1</v>
      </c>
      <c r="K27">
        <f t="shared" si="0"/>
        <v>3020.1</v>
      </c>
      <c r="L27" t="s">
        <v>1</v>
      </c>
      <c r="N27"/>
      <c r="O27"/>
    </row>
    <row r="28" spans="1:15" hidden="1" x14ac:dyDescent="0.25">
      <c r="A28" t="s">
        <v>23</v>
      </c>
      <c r="B28">
        <v>600352</v>
      </c>
      <c r="C28" t="s">
        <v>90</v>
      </c>
      <c r="D28" s="1">
        <v>2904.7</v>
      </c>
      <c r="E28" t="s">
        <v>40</v>
      </c>
      <c r="F28" s="1">
        <v>11952.84</v>
      </c>
      <c r="G28" t="s">
        <v>10</v>
      </c>
      <c r="H28">
        <v>4.1100000000000003</v>
      </c>
      <c r="I28" t="s">
        <v>66</v>
      </c>
      <c r="J28">
        <v>1</v>
      </c>
      <c r="K28">
        <f t="shared" si="0"/>
        <v>2904.7</v>
      </c>
      <c r="L28" t="s">
        <v>1</v>
      </c>
      <c r="N28"/>
      <c r="O28"/>
    </row>
    <row r="29" spans="1:15" hidden="1" x14ac:dyDescent="0.25">
      <c r="A29" t="s">
        <v>23</v>
      </c>
      <c r="B29">
        <v>600412</v>
      </c>
      <c r="C29" t="s">
        <v>91</v>
      </c>
      <c r="D29">
        <v>2513.62</v>
      </c>
      <c r="E29" t="s">
        <v>40</v>
      </c>
      <c r="F29" s="1">
        <v>12018.01</v>
      </c>
      <c r="G29" t="s">
        <v>10</v>
      </c>
      <c r="H29">
        <v>4.78</v>
      </c>
      <c r="I29" t="s">
        <v>66</v>
      </c>
      <c r="J29">
        <v>1</v>
      </c>
      <c r="K29">
        <f t="shared" si="0"/>
        <v>2513.62</v>
      </c>
      <c r="L29" t="s">
        <v>1</v>
      </c>
      <c r="N29"/>
      <c r="O29"/>
    </row>
    <row r="30" spans="1:15" hidden="1" x14ac:dyDescent="0.25">
      <c r="A30" t="s">
        <v>23</v>
      </c>
      <c r="B30">
        <v>600445</v>
      </c>
      <c r="C30" t="s">
        <v>92</v>
      </c>
      <c r="D30" s="1">
        <v>12854.7</v>
      </c>
      <c r="E30" t="s">
        <v>40</v>
      </c>
      <c r="F30" s="1">
        <v>83893.98</v>
      </c>
      <c r="G30" t="s">
        <v>10</v>
      </c>
      <c r="H30">
        <v>6.53</v>
      </c>
      <c r="I30" t="s">
        <v>66</v>
      </c>
      <c r="J30">
        <v>1</v>
      </c>
      <c r="K30">
        <f t="shared" si="0"/>
        <v>12854.7</v>
      </c>
      <c r="L30" t="s">
        <v>1</v>
      </c>
      <c r="N30"/>
      <c r="O30"/>
    </row>
    <row r="31" spans="1:15" hidden="1" x14ac:dyDescent="0.25">
      <c r="A31" t="s">
        <v>23</v>
      </c>
      <c r="B31">
        <v>600476</v>
      </c>
      <c r="C31" t="s">
        <v>93</v>
      </c>
      <c r="D31" s="1">
        <v>10334.9</v>
      </c>
      <c r="E31" t="s">
        <v>40</v>
      </c>
      <c r="F31" s="1">
        <v>114469.95</v>
      </c>
      <c r="G31" t="s">
        <v>10</v>
      </c>
      <c r="H31">
        <v>11.08</v>
      </c>
      <c r="I31" t="s">
        <v>66</v>
      </c>
      <c r="J31">
        <v>1</v>
      </c>
      <c r="K31">
        <f t="shared" si="0"/>
        <v>10334.9</v>
      </c>
      <c r="L31" t="s">
        <v>1</v>
      </c>
      <c r="N31"/>
      <c r="O31"/>
    </row>
    <row r="32" spans="1:15" hidden="1" x14ac:dyDescent="0.25">
      <c r="A32" t="s">
        <v>23</v>
      </c>
      <c r="B32">
        <v>600528</v>
      </c>
      <c r="C32" t="s">
        <v>94</v>
      </c>
      <c r="D32" s="1">
        <v>3193.1</v>
      </c>
      <c r="E32" t="s">
        <v>40</v>
      </c>
      <c r="F32" s="1">
        <v>19393.740000000002</v>
      </c>
      <c r="G32" t="s">
        <v>10</v>
      </c>
      <c r="H32">
        <v>6.07</v>
      </c>
      <c r="I32" t="s">
        <v>66</v>
      </c>
      <c r="J32">
        <v>1</v>
      </c>
      <c r="K32">
        <f t="shared" si="0"/>
        <v>3193.1</v>
      </c>
      <c r="L32" t="s">
        <v>1</v>
      </c>
      <c r="N32"/>
      <c r="O32"/>
    </row>
    <row r="33" spans="1:15" hidden="1" x14ac:dyDescent="0.25">
      <c r="A33" t="s">
        <v>23</v>
      </c>
      <c r="B33">
        <v>600616</v>
      </c>
      <c r="C33" t="s">
        <v>5552</v>
      </c>
      <c r="D33">
        <v>217.9</v>
      </c>
      <c r="E33" t="s">
        <v>40</v>
      </c>
      <c r="F33" s="1">
        <v>1703.75</v>
      </c>
      <c r="G33" t="s">
        <v>10</v>
      </c>
      <c r="H33">
        <v>7.82</v>
      </c>
      <c r="I33" t="s">
        <v>66</v>
      </c>
      <c r="J33">
        <v>1</v>
      </c>
      <c r="K33">
        <f t="shared" si="0"/>
        <v>217.9</v>
      </c>
      <c r="L33" t="s">
        <v>1</v>
      </c>
      <c r="N33"/>
      <c r="O33"/>
    </row>
    <row r="34" spans="1:15" hidden="1" x14ac:dyDescent="0.25">
      <c r="A34" t="s">
        <v>23</v>
      </c>
      <c r="B34">
        <v>600675</v>
      </c>
      <c r="C34" t="s">
        <v>95</v>
      </c>
      <c r="D34">
        <v>40.549999999999997</v>
      </c>
      <c r="E34" t="s">
        <v>40</v>
      </c>
      <c r="F34" s="1">
        <v>461.24</v>
      </c>
      <c r="G34" t="s">
        <v>10</v>
      </c>
      <c r="H34">
        <v>11.37</v>
      </c>
      <c r="I34" t="s">
        <v>66</v>
      </c>
      <c r="J34">
        <v>1</v>
      </c>
      <c r="K34">
        <f t="shared" si="0"/>
        <v>40.549999999999997</v>
      </c>
      <c r="L34" t="s">
        <v>1</v>
      </c>
      <c r="N34"/>
      <c r="O34"/>
    </row>
    <row r="35" spans="1:15" hidden="1" x14ac:dyDescent="0.25">
      <c r="A35" t="s">
        <v>23</v>
      </c>
      <c r="B35">
        <v>600702</v>
      </c>
      <c r="C35" t="s">
        <v>96</v>
      </c>
      <c r="D35">
        <v>67.099999999999994</v>
      </c>
      <c r="E35" t="s">
        <v>40</v>
      </c>
      <c r="F35" s="1">
        <v>1147.08</v>
      </c>
      <c r="G35" t="s">
        <v>10</v>
      </c>
      <c r="H35">
        <v>17.100000000000001</v>
      </c>
      <c r="I35" t="s">
        <v>66</v>
      </c>
      <c r="J35">
        <v>1</v>
      </c>
      <c r="K35">
        <f t="shared" si="0"/>
        <v>67.099999999999994</v>
      </c>
      <c r="L35" t="s">
        <v>1</v>
      </c>
      <c r="N35"/>
      <c r="O35"/>
    </row>
    <row r="36" spans="1:15" hidden="1" x14ac:dyDescent="0.25">
      <c r="A36" t="s">
        <v>23</v>
      </c>
      <c r="B36">
        <v>600727</v>
      </c>
      <c r="C36" t="s">
        <v>97</v>
      </c>
      <c r="D36">
        <v>248.3</v>
      </c>
      <c r="E36" t="s">
        <v>40</v>
      </c>
      <c r="F36" s="1">
        <v>1879.69</v>
      </c>
      <c r="G36" t="s">
        <v>10</v>
      </c>
      <c r="H36">
        <v>7.57</v>
      </c>
      <c r="I36" t="s">
        <v>66</v>
      </c>
      <c r="J36">
        <v>1</v>
      </c>
      <c r="K36">
        <f t="shared" si="0"/>
        <v>248.3</v>
      </c>
      <c r="L36" t="s">
        <v>1</v>
      </c>
      <c r="N36"/>
      <c r="O36"/>
    </row>
    <row r="37" spans="1:15" hidden="1" x14ac:dyDescent="0.25">
      <c r="A37" t="s">
        <v>23</v>
      </c>
      <c r="B37">
        <v>600920</v>
      </c>
      <c r="C37" t="s">
        <v>2576</v>
      </c>
      <c r="D37" s="1">
        <v>33169.89</v>
      </c>
      <c r="E37" t="s">
        <v>40</v>
      </c>
      <c r="F37" s="1">
        <v>85499.36</v>
      </c>
      <c r="G37" t="s">
        <v>10</v>
      </c>
      <c r="H37">
        <v>2.58</v>
      </c>
      <c r="I37" t="s">
        <v>66</v>
      </c>
      <c r="J37">
        <v>1</v>
      </c>
      <c r="K37">
        <f t="shared" si="0"/>
        <v>33169.89</v>
      </c>
      <c r="L37" t="s">
        <v>1</v>
      </c>
      <c r="N37"/>
      <c r="O37"/>
    </row>
    <row r="38" spans="1:15" hidden="1" x14ac:dyDescent="0.25">
      <c r="A38" t="s">
        <v>23</v>
      </c>
      <c r="B38">
        <v>600958</v>
      </c>
      <c r="C38" t="s">
        <v>98</v>
      </c>
      <c r="D38" s="1">
        <v>61883.81</v>
      </c>
      <c r="E38" t="s">
        <v>40</v>
      </c>
      <c r="F38" s="1">
        <v>115348.31</v>
      </c>
      <c r="G38" t="s">
        <v>10</v>
      </c>
      <c r="H38">
        <v>1.86</v>
      </c>
      <c r="I38" t="s">
        <v>66</v>
      </c>
      <c r="J38">
        <v>1</v>
      </c>
      <c r="K38">
        <f t="shared" si="0"/>
        <v>61883.81</v>
      </c>
      <c r="L38" t="s">
        <v>1</v>
      </c>
      <c r="N38"/>
      <c r="O38"/>
    </row>
    <row r="39" spans="1:15" hidden="1" x14ac:dyDescent="0.25">
      <c r="A39" t="s">
        <v>23</v>
      </c>
      <c r="B39">
        <v>601021</v>
      </c>
      <c r="C39" t="s">
        <v>99</v>
      </c>
      <c r="D39" s="1">
        <v>535.20000000000005</v>
      </c>
      <c r="E39" t="s">
        <v>40</v>
      </c>
      <c r="F39" s="1">
        <v>1996.85</v>
      </c>
      <c r="G39" t="s">
        <v>10</v>
      </c>
      <c r="H39">
        <v>3.73</v>
      </c>
      <c r="I39" t="s">
        <v>66</v>
      </c>
      <c r="J39">
        <v>1</v>
      </c>
      <c r="K39">
        <f t="shared" si="0"/>
        <v>535.20000000000005</v>
      </c>
      <c r="L39" t="s">
        <v>1</v>
      </c>
      <c r="N39"/>
      <c r="O39"/>
    </row>
    <row r="40" spans="1:15" hidden="1" x14ac:dyDescent="0.25">
      <c r="A40" t="s">
        <v>23</v>
      </c>
      <c r="B40">
        <v>601222</v>
      </c>
      <c r="C40" t="s">
        <v>100</v>
      </c>
      <c r="D40" s="1">
        <v>7706.1580000000004</v>
      </c>
      <c r="E40" t="s">
        <v>40</v>
      </c>
      <c r="F40" s="1">
        <v>50614.04</v>
      </c>
      <c r="G40" t="s">
        <v>10</v>
      </c>
      <c r="H40">
        <v>6.57</v>
      </c>
      <c r="I40" t="s">
        <v>66</v>
      </c>
      <c r="J40">
        <v>1</v>
      </c>
      <c r="K40">
        <f t="shared" si="0"/>
        <v>7706.1580000000004</v>
      </c>
      <c r="L40" t="s">
        <v>1</v>
      </c>
      <c r="N40"/>
      <c r="O40"/>
    </row>
    <row r="41" spans="1:15" hidden="1" x14ac:dyDescent="0.25">
      <c r="A41" t="s">
        <v>23</v>
      </c>
      <c r="B41">
        <v>601620</v>
      </c>
      <c r="C41" t="s">
        <v>103</v>
      </c>
      <c r="D41">
        <v>10863.95</v>
      </c>
      <c r="E41" t="s">
        <v>40</v>
      </c>
      <c r="F41" s="1">
        <v>64668.32</v>
      </c>
      <c r="G41" t="s">
        <v>10</v>
      </c>
      <c r="H41">
        <v>5.95</v>
      </c>
      <c r="I41" t="s">
        <v>66</v>
      </c>
      <c r="J41">
        <v>1</v>
      </c>
      <c r="K41">
        <f t="shared" si="0"/>
        <v>10863.95</v>
      </c>
      <c r="L41" t="s">
        <v>1</v>
      </c>
      <c r="N41"/>
      <c r="O41"/>
    </row>
    <row r="42" spans="1:15" hidden="1" x14ac:dyDescent="0.25">
      <c r="A42" t="s">
        <v>23</v>
      </c>
      <c r="B42">
        <v>601691</v>
      </c>
      <c r="C42" t="s">
        <v>104</v>
      </c>
      <c r="D42" s="1">
        <v>413.4</v>
      </c>
      <c r="E42" t="s">
        <v>40</v>
      </c>
      <c r="F42" s="1">
        <v>1187.23</v>
      </c>
      <c r="G42" t="s">
        <v>10</v>
      </c>
      <c r="H42">
        <v>2.87</v>
      </c>
      <c r="I42" t="s">
        <v>66</v>
      </c>
      <c r="J42">
        <v>1</v>
      </c>
      <c r="K42">
        <f t="shared" si="0"/>
        <v>413.4</v>
      </c>
      <c r="L42" t="s">
        <v>1</v>
      </c>
      <c r="N42"/>
      <c r="O42"/>
    </row>
    <row r="43" spans="1:15" hidden="1" x14ac:dyDescent="0.25">
      <c r="A43" t="s">
        <v>23</v>
      </c>
      <c r="B43">
        <v>602098</v>
      </c>
      <c r="C43" t="s">
        <v>105</v>
      </c>
      <c r="D43">
        <v>369.3</v>
      </c>
      <c r="E43" t="s">
        <v>40</v>
      </c>
      <c r="F43" s="1">
        <v>3203.6</v>
      </c>
      <c r="G43" t="s">
        <v>10</v>
      </c>
      <c r="H43">
        <v>8.67</v>
      </c>
      <c r="I43" t="s">
        <v>66</v>
      </c>
      <c r="J43">
        <v>1</v>
      </c>
      <c r="K43">
        <f t="shared" si="0"/>
        <v>369.3</v>
      </c>
      <c r="L43" t="s">
        <v>1</v>
      </c>
      <c r="N43"/>
      <c r="O43"/>
    </row>
    <row r="44" spans="1:15" hidden="1" x14ac:dyDescent="0.25">
      <c r="A44" t="s">
        <v>23</v>
      </c>
      <c r="B44">
        <v>602101</v>
      </c>
      <c r="C44" t="s">
        <v>106</v>
      </c>
      <c r="D44">
        <v>593.1</v>
      </c>
      <c r="E44" t="s">
        <v>40</v>
      </c>
      <c r="F44" s="1">
        <v>24617.87</v>
      </c>
      <c r="G44" t="s">
        <v>10</v>
      </c>
      <c r="H44">
        <v>41.51</v>
      </c>
      <c r="I44" t="s">
        <v>66</v>
      </c>
      <c r="J44">
        <v>1</v>
      </c>
      <c r="K44">
        <f t="shared" si="0"/>
        <v>593.1</v>
      </c>
      <c r="L44" t="s">
        <v>1</v>
      </c>
      <c r="N44"/>
      <c r="O44"/>
    </row>
    <row r="45" spans="1:15" hidden="1" x14ac:dyDescent="0.25">
      <c r="A45" t="s">
        <v>23</v>
      </c>
      <c r="B45">
        <v>602233</v>
      </c>
      <c r="C45" t="s">
        <v>108</v>
      </c>
      <c r="D45">
        <v>7508.58</v>
      </c>
      <c r="E45" t="s">
        <v>40</v>
      </c>
      <c r="F45" s="1">
        <v>30909.22</v>
      </c>
      <c r="G45" t="s">
        <v>10</v>
      </c>
      <c r="H45">
        <v>4.12</v>
      </c>
      <c r="I45" t="s">
        <v>66</v>
      </c>
      <c r="J45">
        <v>1</v>
      </c>
      <c r="K45">
        <f t="shared" si="0"/>
        <v>7508.58</v>
      </c>
      <c r="L45" t="s">
        <v>1</v>
      </c>
      <c r="N45"/>
      <c r="O45"/>
    </row>
    <row r="46" spans="1:15" hidden="1" x14ac:dyDescent="0.25">
      <c r="A46" t="s">
        <v>23</v>
      </c>
      <c r="B46">
        <v>602248</v>
      </c>
      <c r="C46" t="s">
        <v>109</v>
      </c>
      <c r="D46">
        <v>745.17</v>
      </c>
      <c r="E46" t="s">
        <v>40</v>
      </c>
      <c r="F46" s="1">
        <v>5373.36</v>
      </c>
      <c r="G46" t="s">
        <v>10</v>
      </c>
      <c r="H46">
        <v>7.21</v>
      </c>
      <c r="I46" t="s">
        <v>66</v>
      </c>
      <c r="J46">
        <v>1</v>
      </c>
      <c r="K46">
        <f t="shared" si="0"/>
        <v>745.17</v>
      </c>
      <c r="L46" t="s">
        <v>1</v>
      </c>
      <c r="N46"/>
      <c r="O46"/>
    </row>
    <row r="47" spans="1:15" hidden="1" x14ac:dyDescent="0.25">
      <c r="A47" t="s">
        <v>23</v>
      </c>
      <c r="B47">
        <v>602355</v>
      </c>
      <c r="C47" t="s">
        <v>111</v>
      </c>
      <c r="D47">
        <v>1346.3</v>
      </c>
      <c r="E47" t="s">
        <v>40</v>
      </c>
      <c r="F47">
        <v>12631.78</v>
      </c>
      <c r="G47" t="s">
        <v>10</v>
      </c>
      <c r="H47">
        <v>9.3800000000000008</v>
      </c>
      <c r="I47" t="s">
        <v>66</v>
      </c>
      <c r="J47">
        <v>1</v>
      </c>
      <c r="K47">
        <f t="shared" si="0"/>
        <v>1346.3</v>
      </c>
      <c r="L47" t="s">
        <v>1</v>
      </c>
      <c r="N47"/>
      <c r="O47"/>
    </row>
    <row r="48" spans="1:15" hidden="1" x14ac:dyDescent="0.25">
      <c r="A48" t="s">
        <v>23</v>
      </c>
      <c r="B48">
        <v>602457</v>
      </c>
      <c r="C48" t="s">
        <v>2374</v>
      </c>
      <c r="D48">
        <v>16274</v>
      </c>
      <c r="E48" t="s">
        <v>40</v>
      </c>
      <c r="F48" s="1">
        <v>59788.53</v>
      </c>
      <c r="G48" t="s">
        <v>10</v>
      </c>
      <c r="H48">
        <v>3.67</v>
      </c>
      <c r="I48" t="s">
        <v>66</v>
      </c>
      <c r="J48">
        <v>1</v>
      </c>
      <c r="K48">
        <f t="shared" si="0"/>
        <v>16274</v>
      </c>
      <c r="L48" t="s">
        <v>1</v>
      </c>
      <c r="N48"/>
      <c r="O48"/>
    </row>
    <row r="49" spans="1:15" hidden="1" x14ac:dyDescent="0.25">
      <c r="A49" t="s">
        <v>23</v>
      </c>
      <c r="B49">
        <v>602987</v>
      </c>
      <c r="C49" t="s">
        <v>112</v>
      </c>
      <c r="D49" s="1">
        <v>3279.9</v>
      </c>
      <c r="E49" t="s">
        <v>40</v>
      </c>
      <c r="F49" s="1">
        <v>5354.91</v>
      </c>
      <c r="G49" t="s">
        <v>10</v>
      </c>
      <c r="H49">
        <v>1.63</v>
      </c>
      <c r="I49" t="s">
        <v>66</v>
      </c>
      <c r="J49">
        <v>1</v>
      </c>
      <c r="K49">
        <f t="shared" si="0"/>
        <v>3279.9</v>
      </c>
      <c r="L49" t="s">
        <v>1</v>
      </c>
      <c r="N49"/>
      <c r="O49"/>
    </row>
    <row r="50" spans="1:15" hidden="1" x14ac:dyDescent="0.25">
      <c r="A50" t="s">
        <v>23</v>
      </c>
      <c r="B50">
        <v>603045</v>
      </c>
      <c r="C50" t="s">
        <v>2674</v>
      </c>
      <c r="D50" s="1">
        <v>1526.4</v>
      </c>
      <c r="E50" t="s">
        <v>40</v>
      </c>
      <c r="F50" s="1">
        <v>2677.14</v>
      </c>
      <c r="G50" t="s">
        <v>10</v>
      </c>
      <c r="H50">
        <v>1.75</v>
      </c>
      <c r="I50" t="s">
        <v>66</v>
      </c>
      <c r="J50">
        <v>1</v>
      </c>
      <c r="K50">
        <f t="shared" si="0"/>
        <v>1526.4</v>
      </c>
      <c r="L50" t="s">
        <v>1</v>
      </c>
      <c r="N50"/>
      <c r="O50"/>
    </row>
    <row r="51" spans="1:15" hidden="1" x14ac:dyDescent="0.25">
      <c r="A51" t="s">
        <v>23</v>
      </c>
      <c r="B51">
        <v>603080</v>
      </c>
      <c r="C51" t="s">
        <v>114</v>
      </c>
      <c r="D51">
        <v>5235.8999999999996</v>
      </c>
      <c r="E51" t="s">
        <v>40</v>
      </c>
      <c r="F51" s="1">
        <v>10308.129999999999</v>
      </c>
      <c r="G51" t="s">
        <v>10</v>
      </c>
      <c r="H51">
        <v>1.97</v>
      </c>
      <c r="I51" t="s">
        <v>66</v>
      </c>
      <c r="J51">
        <v>1</v>
      </c>
      <c r="K51">
        <f t="shared" si="0"/>
        <v>5235.8999999999996</v>
      </c>
      <c r="L51" t="s">
        <v>1</v>
      </c>
      <c r="N51"/>
      <c r="O51"/>
    </row>
    <row r="52" spans="1:15" hidden="1" x14ac:dyDescent="0.25">
      <c r="A52" t="s">
        <v>23</v>
      </c>
      <c r="B52">
        <v>603157</v>
      </c>
      <c r="C52" t="s">
        <v>115</v>
      </c>
      <c r="D52" s="1">
        <v>41524.9</v>
      </c>
      <c r="E52" t="s">
        <v>40</v>
      </c>
      <c r="F52" s="1">
        <v>71752.19</v>
      </c>
      <c r="G52" t="s">
        <v>10</v>
      </c>
      <c r="H52">
        <v>1.73</v>
      </c>
      <c r="I52" t="s">
        <v>66</v>
      </c>
      <c r="J52">
        <v>1</v>
      </c>
      <c r="K52">
        <f t="shared" si="0"/>
        <v>41524.9</v>
      </c>
      <c r="L52" t="s">
        <v>1</v>
      </c>
      <c r="N52"/>
      <c r="O52"/>
    </row>
    <row r="53" spans="1:15" hidden="1" x14ac:dyDescent="0.25">
      <c r="A53" t="s">
        <v>23</v>
      </c>
      <c r="B53">
        <v>603159</v>
      </c>
      <c r="C53" t="s">
        <v>116</v>
      </c>
      <c r="D53" s="1">
        <v>146.4</v>
      </c>
      <c r="E53" t="s">
        <v>40</v>
      </c>
      <c r="F53" s="1">
        <v>1132.69</v>
      </c>
      <c r="G53" t="s">
        <v>10</v>
      </c>
      <c r="H53">
        <v>7.74</v>
      </c>
      <c r="I53" t="s">
        <v>66</v>
      </c>
      <c r="J53">
        <v>1</v>
      </c>
      <c r="K53">
        <f t="shared" si="0"/>
        <v>146.4</v>
      </c>
      <c r="L53" t="s">
        <v>1</v>
      </c>
      <c r="N53"/>
      <c r="O53"/>
    </row>
    <row r="54" spans="1:15" hidden="1" x14ac:dyDescent="0.25">
      <c r="A54" t="s">
        <v>23</v>
      </c>
      <c r="B54">
        <v>603340</v>
      </c>
      <c r="C54" t="s">
        <v>117</v>
      </c>
      <c r="D54" s="1">
        <v>3920.3</v>
      </c>
      <c r="E54" t="s">
        <v>40</v>
      </c>
      <c r="F54" s="1">
        <v>28961.41</v>
      </c>
      <c r="G54" t="s">
        <v>10</v>
      </c>
      <c r="H54">
        <v>7.39</v>
      </c>
      <c r="I54" t="s">
        <v>66</v>
      </c>
      <c r="J54">
        <v>1</v>
      </c>
      <c r="K54">
        <f t="shared" si="0"/>
        <v>3920.3</v>
      </c>
      <c r="L54" t="s">
        <v>1</v>
      </c>
      <c r="N54"/>
      <c r="O54"/>
    </row>
    <row r="55" spans="1:15" hidden="1" x14ac:dyDescent="0.25">
      <c r="A55" t="s">
        <v>23</v>
      </c>
      <c r="B55">
        <v>603405</v>
      </c>
      <c r="C55" t="s">
        <v>118</v>
      </c>
      <c r="D55">
        <v>199.392</v>
      </c>
      <c r="E55" t="s">
        <v>40</v>
      </c>
      <c r="F55">
        <v>4360.8900000000003</v>
      </c>
      <c r="G55" t="s">
        <v>10</v>
      </c>
      <c r="H55">
        <v>21.87</v>
      </c>
      <c r="I55" t="s">
        <v>66</v>
      </c>
      <c r="J55">
        <v>1</v>
      </c>
      <c r="K55">
        <f t="shared" si="0"/>
        <v>199.392</v>
      </c>
      <c r="L55" t="s">
        <v>1</v>
      </c>
      <c r="N55"/>
      <c r="O55"/>
    </row>
    <row r="56" spans="1:15" hidden="1" x14ac:dyDescent="0.25">
      <c r="A56" t="s">
        <v>23</v>
      </c>
      <c r="B56">
        <v>603722</v>
      </c>
      <c r="C56" t="s">
        <v>119</v>
      </c>
      <c r="D56" s="1">
        <v>4905.37</v>
      </c>
      <c r="E56" t="s">
        <v>40</v>
      </c>
      <c r="F56" s="1">
        <v>54438.5</v>
      </c>
      <c r="G56" t="s">
        <v>10</v>
      </c>
      <c r="H56">
        <v>11.1</v>
      </c>
      <c r="I56" t="s">
        <v>66</v>
      </c>
      <c r="J56">
        <v>1</v>
      </c>
      <c r="K56">
        <f t="shared" si="0"/>
        <v>4905.37</v>
      </c>
      <c r="L56" t="s">
        <v>1</v>
      </c>
      <c r="N56"/>
      <c r="O56"/>
    </row>
    <row r="57" spans="1:15" hidden="1" x14ac:dyDescent="0.25">
      <c r="A57" t="s">
        <v>23</v>
      </c>
      <c r="B57">
        <v>605371</v>
      </c>
      <c r="C57" t="s">
        <v>2577</v>
      </c>
      <c r="D57">
        <v>25836.63</v>
      </c>
      <c r="E57" t="s">
        <v>40</v>
      </c>
      <c r="F57">
        <v>112505.32</v>
      </c>
      <c r="G57" t="s">
        <v>10</v>
      </c>
      <c r="H57">
        <v>4.3499999999999996</v>
      </c>
      <c r="I57" t="s">
        <v>66</v>
      </c>
      <c r="J57">
        <v>1</v>
      </c>
      <c r="K57">
        <f t="shared" si="0"/>
        <v>25836.63</v>
      </c>
      <c r="L57" t="s">
        <v>1</v>
      </c>
      <c r="N57"/>
      <c r="O57"/>
    </row>
    <row r="58" spans="1:15" hidden="1" x14ac:dyDescent="0.25">
      <c r="A58" t="s">
        <v>23</v>
      </c>
      <c r="B58">
        <v>606228</v>
      </c>
      <c r="C58" t="s">
        <v>121</v>
      </c>
      <c r="D58" s="1">
        <v>6794.34</v>
      </c>
      <c r="E58" t="s">
        <v>40</v>
      </c>
      <c r="F58" s="1">
        <v>14885.77</v>
      </c>
      <c r="G58" t="s">
        <v>10</v>
      </c>
      <c r="H58">
        <v>2.19</v>
      </c>
      <c r="I58" t="s">
        <v>66</v>
      </c>
      <c r="J58">
        <v>1</v>
      </c>
      <c r="K58">
        <f t="shared" si="0"/>
        <v>6794.34</v>
      </c>
      <c r="L58" t="s">
        <v>1</v>
      </c>
      <c r="N58"/>
      <c r="O58"/>
    </row>
    <row r="59" spans="1:15" hidden="1" x14ac:dyDescent="0.25">
      <c r="A59" t="s">
        <v>23</v>
      </c>
      <c r="B59">
        <v>606790</v>
      </c>
      <c r="C59" t="s">
        <v>123</v>
      </c>
      <c r="D59" s="1">
        <v>1561.8</v>
      </c>
      <c r="E59" t="s">
        <v>40</v>
      </c>
      <c r="F59" s="1">
        <v>27107.73</v>
      </c>
      <c r="G59" t="s">
        <v>10</v>
      </c>
      <c r="H59">
        <v>17.36</v>
      </c>
      <c r="I59" t="s">
        <v>66</v>
      </c>
      <c r="J59">
        <v>1</v>
      </c>
      <c r="K59">
        <f t="shared" si="0"/>
        <v>1561.8</v>
      </c>
      <c r="L59" t="s">
        <v>1</v>
      </c>
      <c r="N59"/>
      <c r="O59"/>
    </row>
    <row r="60" spans="1:15" hidden="1" x14ac:dyDescent="0.25">
      <c r="A60" t="s">
        <v>23</v>
      </c>
      <c r="B60">
        <v>606880</v>
      </c>
      <c r="C60" t="s">
        <v>124</v>
      </c>
      <c r="D60" s="1">
        <v>219.6</v>
      </c>
      <c r="E60" t="s">
        <v>40</v>
      </c>
      <c r="F60" s="1">
        <v>1726.66</v>
      </c>
      <c r="G60" t="s">
        <v>10</v>
      </c>
      <c r="H60">
        <v>7.86</v>
      </c>
      <c r="I60" t="s">
        <v>66</v>
      </c>
      <c r="J60">
        <v>1</v>
      </c>
      <c r="K60">
        <f t="shared" si="0"/>
        <v>219.6</v>
      </c>
      <c r="L60" t="s">
        <v>1</v>
      </c>
      <c r="N60"/>
      <c r="O60"/>
    </row>
    <row r="61" spans="1:15" hidden="1" x14ac:dyDescent="0.25">
      <c r="A61" t="s">
        <v>23</v>
      </c>
      <c r="B61">
        <v>608521</v>
      </c>
      <c r="C61" t="s">
        <v>125</v>
      </c>
      <c r="D61" s="1">
        <v>2035</v>
      </c>
      <c r="E61" t="s">
        <v>40</v>
      </c>
      <c r="F61" s="1">
        <v>10542.16</v>
      </c>
      <c r="G61" t="s">
        <v>10</v>
      </c>
      <c r="H61">
        <v>5.18</v>
      </c>
      <c r="I61" t="s">
        <v>66</v>
      </c>
      <c r="J61">
        <v>1</v>
      </c>
      <c r="K61">
        <f t="shared" si="0"/>
        <v>2035</v>
      </c>
      <c r="L61" t="s">
        <v>1</v>
      </c>
      <c r="N61"/>
      <c r="O61"/>
    </row>
    <row r="62" spans="1:15" hidden="1" x14ac:dyDescent="0.25">
      <c r="A62" t="s">
        <v>23</v>
      </c>
      <c r="B62">
        <v>608991</v>
      </c>
      <c r="C62" t="s">
        <v>126</v>
      </c>
      <c r="D62">
        <v>247.2</v>
      </c>
      <c r="E62" t="s">
        <v>40</v>
      </c>
      <c r="F62" s="1">
        <v>1730.85</v>
      </c>
      <c r="G62" t="s">
        <v>10</v>
      </c>
      <c r="H62">
        <v>7</v>
      </c>
      <c r="I62" t="s">
        <v>66</v>
      </c>
      <c r="J62">
        <v>1</v>
      </c>
      <c r="K62">
        <f t="shared" si="0"/>
        <v>247.2</v>
      </c>
      <c r="L62" t="s">
        <v>1</v>
      </c>
      <c r="N62"/>
      <c r="O62"/>
    </row>
    <row r="63" spans="1:15" hidden="1" x14ac:dyDescent="0.25">
      <c r="A63" t="s">
        <v>23</v>
      </c>
      <c r="B63">
        <v>609101</v>
      </c>
      <c r="C63" t="s">
        <v>5594</v>
      </c>
      <c r="D63" s="1">
        <v>203.7</v>
      </c>
      <c r="E63" t="s">
        <v>40</v>
      </c>
      <c r="F63" s="1">
        <v>2162.34</v>
      </c>
      <c r="G63" t="s">
        <v>10</v>
      </c>
      <c r="H63">
        <v>10.62</v>
      </c>
      <c r="I63" t="s">
        <v>66</v>
      </c>
      <c r="J63">
        <v>1</v>
      </c>
      <c r="K63">
        <f t="shared" si="0"/>
        <v>203.7</v>
      </c>
      <c r="L63" t="s">
        <v>1</v>
      </c>
      <c r="N63"/>
      <c r="O63"/>
    </row>
    <row r="64" spans="1:15" hidden="1" x14ac:dyDescent="0.25">
      <c r="A64" t="s">
        <v>23</v>
      </c>
      <c r="B64">
        <v>609374</v>
      </c>
      <c r="C64" t="s">
        <v>5596</v>
      </c>
      <c r="D64">
        <v>16.399999999999999</v>
      </c>
      <c r="E64" t="s">
        <v>40</v>
      </c>
      <c r="F64" s="1">
        <v>99.75</v>
      </c>
      <c r="G64" t="s">
        <v>10</v>
      </c>
      <c r="H64">
        <v>6.08</v>
      </c>
      <c r="I64" t="s">
        <v>66</v>
      </c>
      <c r="J64">
        <v>1</v>
      </c>
      <c r="K64">
        <f t="shared" si="0"/>
        <v>16.399999999999999</v>
      </c>
      <c r="L64" t="s">
        <v>1</v>
      </c>
      <c r="N64"/>
      <c r="O64"/>
    </row>
    <row r="65" spans="1:15" hidden="1" x14ac:dyDescent="0.25">
      <c r="A65" t="s">
        <v>23</v>
      </c>
      <c r="B65">
        <v>609771</v>
      </c>
      <c r="C65" t="s">
        <v>127</v>
      </c>
      <c r="D65">
        <v>4518.3649999999998</v>
      </c>
      <c r="E65" t="s">
        <v>40</v>
      </c>
      <c r="F65" s="1">
        <v>17632.330000000002</v>
      </c>
      <c r="G65" t="s">
        <v>10</v>
      </c>
      <c r="H65">
        <v>3.9</v>
      </c>
      <c r="I65" t="s">
        <v>66</v>
      </c>
      <c r="J65">
        <v>1</v>
      </c>
      <c r="K65">
        <f t="shared" si="0"/>
        <v>4518.3649999999998</v>
      </c>
      <c r="L65" t="s">
        <v>1</v>
      </c>
      <c r="N65"/>
      <c r="O65"/>
    </row>
    <row r="66" spans="1:15" hidden="1" x14ac:dyDescent="0.25">
      <c r="A66" t="s">
        <v>23</v>
      </c>
      <c r="B66">
        <v>610284</v>
      </c>
      <c r="C66" t="s">
        <v>129</v>
      </c>
      <c r="D66">
        <v>57</v>
      </c>
      <c r="E66" t="s">
        <v>40</v>
      </c>
      <c r="F66" s="1">
        <v>1574.26</v>
      </c>
      <c r="G66" t="s">
        <v>10</v>
      </c>
      <c r="H66">
        <v>27.62</v>
      </c>
      <c r="I66" t="s">
        <v>66</v>
      </c>
      <c r="J66">
        <v>1</v>
      </c>
      <c r="K66">
        <f t="shared" ref="K66:K129" si="1">J66*D66</f>
        <v>57</v>
      </c>
      <c r="L66" t="s">
        <v>1</v>
      </c>
      <c r="N66"/>
      <c r="O66"/>
    </row>
    <row r="67" spans="1:15" x14ac:dyDescent="0.25">
      <c r="A67" t="s">
        <v>23</v>
      </c>
      <c r="B67">
        <v>610646</v>
      </c>
      <c r="C67" t="s">
        <v>130</v>
      </c>
      <c r="D67" s="7">
        <v>30133</v>
      </c>
      <c r="E67" t="s">
        <v>40</v>
      </c>
      <c r="F67" s="1">
        <v>275194.33</v>
      </c>
      <c r="G67" t="s">
        <v>10</v>
      </c>
      <c r="H67">
        <v>9.1300000000000008</v>
      </c>
      <c r="I67" t="s">
        <v>66</v>
      </c>
      <c r="J67">
        <v>1</v>
      </c>
      <c r="K67">
        <f t="shared" si="1"/>
        <v>30133</v>
      </c>
      <c r="L67" t="s">
        <v>26</v>
      </c>
      <c r="N67"/>
      <c r="O67"/>
    </row>
    <row r="68" spans="1:15" hidden="1" x14ac:dyDescent="0.25">
      <c r="A68" t="s">
        <v>23</v>
      </c>
      <c r="B68">
        <v>610656</v>
      </c>
      <c r="C68" t="s">
        <v>131</v>
      </c>
      <c r="D68">
        <v>5558.7</v>
      </c>
      <c r="E68" t="s">
        <v>40</v>
      </c>
      <c r="F68" s="1">
        <v>52677.1</v>
      </c>
      <c r="G68" t="s">
        <v>10</v>
      </c>
      <c r="H68">
        <v>9.48</v>
      </c>
      <c r="I68" t="s">
        <v>66</v>
      </c>
      <c r="J68">
        <v>1</v>
      </c>
      <c r="K68">
        <f t="shared" si="1"/>
        <v>5558.7</v>
      </c>
      <c r="L68" t="s">
        <v>1</v>
      </c>
      <c r="N68"/>
      <c r="O68"/>
    </row>
    <row r="69" spans="1:15" hidden="1" x14ac:dyDescent="0.25">
      <c r="A69" t="s">
        <v>23</v>
      </c>
      <c r="B69">
        <v>610698</v>
      </c>
      <c r="C69" t="s">
        <v>132</v>
      </c>
      <c r="D69" s="1">
        <v>7839.75</v>
      </c>
      <c r="E69" t="s">
        <v>40</v>
      </c>
      <c r="F69" s="1">
        <v>43768.7</v>
      </c>
      <c r="G69" t="s">
        <v>10</v>
      </c>
      <c r="H69">
        <v>5.58</v>
      </c>
      <c r="I69" t="s">
        <v>66</v>
      </c>
      <c r="J69">
        <v>1</v>
      </c>
      <c r="K69">
        <f t="shared" si="1"/>
        <v>7839.75</v>
      </c>
      <c r="L69" t="s">
        <v>1</v>
      </c>
      <c r="N69"/>
      <c r="O69"/>
    </row>
    <row r="70" spans="1:15" hidden="1" x14ac:dyDescent="0.25">
      <c r="A70" t="s">
        <v>23</v>
      </c>
      <c r="B70">
        <v>610712</v>
      </c>
      <c r="C70" t="s">
        <v>133</v>
      </c>
      <c r="D70" s="1">
        <v>284.8</v>
      </c>
      <c r="E70" t="s">
        <v>40</v>
      </c>
      <c r="F70" s="1">
        <v>1898.99</v>
      </c>
      <c r="G70" t="s">
        <v>10</v>
      </c>
      <c r="H70">
        <v>6.67</v>
      </c>
      <c r="I70" t="s">
        <v>66</v>
      </c>
      <c r="J70">
        <v>1</v>
      </c>
      <c r="K70">
        <f t="shared" si="1"/>
        <v>284.8</v>
      </c>
      <c r="L70" t="s">
        <v>1</v>
      </c>
      <c r="N70"/>
      <c r="O70"/>
    </row>
    <row r="71" spans="1:15" x14ac:dyDescent="0.25">
      <c r="A71" t="s">
        <v>23</v>
      </c>
      <c r="B71">
        <v>610726</v>
      </c>
      <c r="C71" t="s">
        <v>134</v>
      </c>
      <c r="D71" s="7">
        <v>17594.900000000001</v>
      </c>
      <c r="E71" t="s">
        <v>40</v>
      </c>
      <c r="F71" s="1">
        <v>131139.16</v>
      </c>
      <c r="G71" t="s">
        <v>10</v>
      </c>
      <c r="H71">
        <v>7.45</v>
      </c>
      <c r="I71" t="s">
        <v>66</v>
      </c>
      <c r="J71">
        <v>1</v>
      </c>
      <c r="K71">
        <f t="shared" si="1"/>
        <v>17594.900000000001</v>
      </c>
      <c r="L71" t="s">
        <v>26</v>
      </c>
      <c r="N71"/>
      <c r="O71"/>
    </row>
    <row r="72" spans="1:15" hidden="1" x14ac:dyDescent="0.25">
      <c r="A72" t="s">
        <v>23</v>
      </c>
      <c r="B72">
        <v>610851</v>
      </c>
      <c r="C72" t="s">
        <v>2376</v>
      </c>
      <c r="D72" s="1">
        <v>2.6</v>
      </c>
      <c r="E72" t="s">
        <v>40</v>
      </c>
      <c r="F72" s="1">
        <v>18.54</v>
      </c>
      <c r="G72" t="s">
        <v>10</v>
      </c>
      <c r="H72">
        <v>7.13</v>
      </c>
      <c r="I72" t="s">
        <v>66</v>
      </c>
      <c r="J72">
        <v>1</v>
      </c>
      <c r="K72">
        <f t="shared" si="1"/>
        <v>2.6</v>
      </c>
      <c r="L72" t="s">
        <v>1</v>
      </c>
      <c r="N72"/>
      <c r="O72"/>
    </row>
    <row r="73" spans="1:15" hidden="1" x14ac:dyDescent="0.25">
      <c r="A73" t="s">
        <v>23</v>
      </c>
      <c r="B73">
        <v>610875</v>
      </c>
      <c r="C73" t="s">
        <v>136</v>
      </c>
      <c r="D73" s="1">
        <v>1394.4749999999999</v>
      </c>
      <c r="E73" t="s">
        <v>40</v>
      </c>
      <c r="F73" s="1">
        <v>8565.2000000000007</v>
      </c>
      <c r="G73" t="s">
        <v>10</v>
      </c>
      <c r="H73">
        <v>6.14</v>
      </c>
      <c r="I73" t="s">
        <v>66</v>
      </c>
      <c r="J73">
        <v>1</v>
      </c>
      <c r="K73">
        <f t="shared" si="1"/>
        <v>1394.4749999999999</v>
      </c>
      <c r="L73" t="s">
        <v>1</v>
      </c>
      <c r="N73"/>
      <c r="O73"/>
    </row>
    <row r="74" spans="1:15" hidden="1" x14ac:dyDescent="0.25">
      <c r="A74" t="s">
        <v>23</v>
      </c>
      <c r="B74">
        <v>610971</v>
      </c>
      <c r="C74" t="s">
        <v>2537</v>
      </c>
      <c r="D74">
        <v>38697.839999999997</v>
      </c>
      <c r="E74" t="s">
        <v>40</v>
      </c>
      <c r="F74">
        <v>139863.29999999999</v>
      </c>
      <c r="G74" t="s">
        <v>10</v>
      </c>
      <c r="H74">
        <v>3.61</v>
      </c>
      <c r="I74" t="s">
        <v>66</v>
      </c>
      <c r="J74">
        <v>1</v>
      </c>
      <c r="K74">
        <f t="shared" si="1"/>
        <v>38697.839999999997</v>
      </c>
      <c r="L74" t="s">
        <v>1</v>
      </c>
      <c r="N74"/>
      <c r="O74"/>
    </row>
    <row r="75" spans="1:15" hidden="1" x14ac:dyDescent="0.25">
      <c r="A75" t="s">
        <v>23</v>
      </c>
      <c r="B75">
        <v>611002</v>
      </c>
      <c r="C75" t="s">
        <v>137</v>
      </c>
      <c r="D75">
        <v>423.2</v>
      </c>
      <c r="E75" t="s">
        <v>40</v>
      </c>
      <c r="F75">
        <v>2354.9299999999998</v>
      </c>
      <c r="G75" t="s">
        <v>10</v>
      </c>
      <c r="H75">
        <v>5.56</v>
      </c>
      <c r="I75" t="s">
        <v>66</v>
      </c>
      <c r="J75">
        <v>1</v>
      </c>
      <c r="K75">
        <f t="shared" si="1"/>
        <v>423.2</v>
      </c>
      <c r="L75" t="s">
        <v>1</v>
      </c>
      <c r="N75"/>
      <c r="O75"/>
    </row>
    <row r="76" spans="1:15" hidden="1" x14ac:dyDescent="0.25">
      <c r="A76" t="s">
        <v>23</v>
      </c>
      <c r="B76">
        <v>611071</v>
      </c>
      <c r="C76" t="s">
        <v>138</v>
      </c>
      <c r="D76">
        <v>2133.1999999999998</v>
      </c>
      <c r="E76" t="s">
        <v>40</v>
      </c>
      <c r="F76" s="1">
        <v>7032.94</v>
      </c>
      <c r="G76" t="s">
        <v>10</v>
      </c>
      <c r="H76">
        <v>3.3</v>
      </c>
      <c r="I76" t="s">
        <v>66</v>
      </c>
      <c r="J76">
        <v>1</v>
      </c>
      <c r="K76">
        <f t="shared" si="1"/>
        <v>2133.1999999999998</v>
      </c>
      <c r="L76" t="s">
        <v>1</v>
      </c>
      <c r="N76"/>
      <c r="O76"/>
    </row>
    <row r="77" spans="1:15" hidden="1" x14ac:dyDescent="0.25">
      <c r="A77" t="s">
        <v>23</v>
      </c>
      <c r="B77">
        <v>611075</v>
      </c>
      <c r="C77" t="s">
        <v>139</v>
      </c>
      <c r="D77" s="1">
        <v>567</v>
      </c>
      <c r="E77" t="s">
        <v>40</v>
      </c>
      <c r="F77" s="1">
        <v>1790.78</v>
      </c>
      <c r="G77" t="s">
        <v>10</v>
      </c>
      <c r="H77">
        <v>3.16</v>
      </c>
      <c r="I77" t="s">
        <v>66</v>
      </c>
      <c r="J77">
        <v>1</v>
      </c>
      <c r="K77">
        <f t="shared" si="1"/>
        <v>567</v>
      </c>
      <c r="L77" t="s">
        <v>1</v>
      </c>
      <c r="N77"/>
      <c r="O77"/>
    </row>
    <row r="78" spans="1:15" hidden="1" x14ac:dyDescent="0.25">
      <c r="A78" t="s">
        <v>23</v>
      </c>
      <c r="B78">
        <v>611169</v>
      </c>
      <c r="C78" t="s">
        <v>141</v>
      </c>
      <c r="D78">
        <v>200.3</v>
      </c>
      <c r="E78" t="s">
        <v>40</v>
      </c>
      <c r="F78" s="1">
        <v>476.72</v>
      </c>
      <c r="G78" t="s">
        <v>10</v>
      </c>
      <c r="H78">
        <v>2.38</v>
      </c>
      <c r="I78" t="s">
        <v>66</v>
      </c>
      <c r="J78">
        <v>1</v>
      </c>
      <c r="K78">
        <f t="shared" si="1"/>
        <v>200.3</v>
      </c>
      <c r="L78" t="s">
        <v>1</v>
      </c>
      <c r="N78"/>
      <c r="O78"/>
    </row>
    <row r="79" spans="1:15" hidden="1" x14ac:dyDescent="0.25">
      <c r="A79" t="s">
        <v>23</v>
      </c>
      <c r="B79">
        <v>611413</v>
      </c>
      <c r="C79" t="s">
        <v>143</v>
      </c>
      <c r="D79" s="1">
        <v>698.65</v>
      </c>
      <c r="E79" t="s">
        <v>40</v>
      </c>
      <c r="F79" s="1">
        <v>15685.53</v>
      </c>
      <c r="G79" t="s">
        <v>10</v>
      </c>
      <c r="H79">
        <v>22.45</v>
      </c>
      <c r="I79" t="s">
        <v>66</v>
      </c>
      <c r="J79">
        <v>1</v>
      </c>
      <c r="K79">
        <f t="shared" si="1"/>
        <v>698.65</v>
      </c>
      <c r="L79" t="s">
        <v>1</v>
      </c>
      <c r="N79"/>
      <c r="O79"/>
    </row>
    <row r="80" spans="1:15" hidden="1" x14ac:dyDescent="0.25">
      <c r="A80" t="s">
        <v>23</v>
      </c>
      <c r="B80">
        <v>611435</v>
      </c>
      <c r="C80" t="s">
        <v>144</v>
      </c>
      <c r="D80">
        <v>131.9</v>
      </c>
      <c r="E80" t="s">
        <v>40</v>
      </c>
      <c r="F80" s="1">
        <v>676.91</v>
      </c>
      <c r="G80" t="s">
        <v>10</v>
      </c>
      <c r="H80">
        <v>5.13</v>
      </c>
      <c r="I80" t="s">
        <v>66</v>
      </c>
      <c r="J80">
        <v>1</v>
      </c>
      <c r="K80">
        <f t="shared" si="1"/>
        <v>131.9</v>
      </c>
      <c r="L80" t="s">
        <v>1</v>
      </c>
      <c r="N80"/>
      <c r="O80"/>
    </row>
    <row r="81" spans="1:15" hidden="1" x14ac:dyDescent="0.25">
      <c r="A81" t="s">
        <v>23</v>
      </c>
      <c r="B81">
        <v>611760</v>
      </c>
      <c r="C81" t="s">
        <v>146</v>
      </c>
      <c r="D81">
        <v>5137.7</v>
      </c>
      <c r="E81" t="s">
        <v>40</v>
      </c>
      <c r="F81">
        <v>34175.919999999998</v>
      </c>
      <c r="G81" t="s">
        <v>10</v>
      </c>
      <c r="H81">
        <v>6.65</v>
      </c>
      <c r="I81" t="s">
        <v>66</v>
      </c>
      <c r="J81">
        <v>1</v>
      </c>
      <c r="K81">
        <f t="shared" si="1"/>
        <v>5137.7</v>
      </c>
      <c r="L81" t="s">
        <v>1</v>
      </c>
      <c r="N81"/>
      <c r="O81"/>
    </row>
    <row r="82" spans="1:15" hidden="1" x14ac:dyDescent="0.25">
      <c r="A82" t="s">
        <v>23</v>
      </c>
      <c r="B82">
        <v>611941</v>
      </c>
      <c r="C82" t="s">
        <v>147</v>
      </c>
      <c r="D82">
        <v>21909</v>
      </c>
      <c r="E82" t="s">
        <v>40</v>
      </c>
      <c r="F82">
        <v>76046.14</v>
      </c>
      <c r="G82" t="s">
        <v>10</v>
      </c>
      <c r="H82">
        <v>3.47</v>
      </c>
      <c r="I82" t="s">
        <v>66</v>
      </c>
      <c r="J82">
        <v>1</v>
      </c>
      <c r="K82">
        <f t="shared" si="1"/>
        <v>21909</v>
      </c>
      <c r="L82" t="s">
        <v>1</v>
      </c>
      <c r="N82"/>
      <c r="O82"/>
    </row>
    <row r="83" spans="1:15" hidden="1" x14ac:dyDescent="0.25">
      <c r="A83" t="s">
        <v>23</v>
      </c>
      <c r="B83">
        <v>612027</v>
      </c>
      <c r="C83" t="s">
        <v>148</v>
      </c>
      <c r="D83">
        <v>5551.25</v>
      </c>
      <c r="E83" t="s">
        <v>40</v>
      </c>
      <c r="F83" s="1">
        <v>26049.55</v>
      </c>
      <c r="G83" t="s">
        <v>10</v>
      </c>
      <c r="H83">
        <v>4.6900000000000004</v>
      </c>
      <c r="I83" t="s">
        <v>66</v>
      </c>
      <c r="J83">
        <v>1</v>
      </c>
      <c r="K83">
        <f t="shared" si="1"/>
        <v>5551.25</v>
      </c>
      <c r="L83" t="s">
        <v>1</v>
      </c>
      <c r="N83"/>
      <c r="O83"/>
    </row>
    <row r="84" spans="1:15" hidden="1" x14ac:dyDescent="0.25">
      <c r="A84" t="s">
        <v>23</v>
      </c>
      <c r="B84">
        <v>612119</v>
      </c>
      <c r="C84" t="s">
        <v>149</v>
      </c>
      <c r="D84">
        <v>1338.1</v>
      </c>
      <c r="E84" t="s">
        <v>40</v>
      </c>
      <c r="F84">
        <v>23796.53</v>
      </c>
      <c r="G84" t="s">
        <v>10</v>
      </c>
      <c r="H84">
        <v>17.78</v>
      </c>
      <c r="I84" t="s">
        <v>66</v>
      </c>
      <c r="J84">
        <v>1</v>
      </c>
      <c r="K84">
        <f t="shared" si="1"/>
        <v>1338.1</v>
      </c>
      <c r="L84" t="s">
        <v>1</v>
      </c>
      <c r="N84"/>
      <c r="O84"/>
    </row>
    <row r="85" spans="1:15" hidden="1" x14ac:dyDescent="0.25">
      <c r="A85" t="s">
        <v>23</v>
      </c>
      <c r="B85">
        <v>612134</v>
      </c>
      <c r="C85" t="s">
        <v>150</v>
      </c>
      <c r="D85" s="1">
        <v>1031.0999999999999</v>
      </c>
      <c r="E85" t="s">
        <v>40</v>
      </c>
      <c r="F85" s="1">
        <v>7243.19</v>
      </c>
      <c r="G85" t="s">
        <v>10</v>
      </c>
      <c r="H85">
        <v>7.02</v>
      </c>
      <c r="I85" t="s">
        <v>66</v>
      </c>
      <c r="J85">
        <v>1</v>
      </c>
      <c r="K85">
        <f t="shared" si="1"/>
        <v>1031.0999999999999</v>
      </c>
      <c r="L85" t="s">
        <v>1</v>
      </c>
      <c r="N85"/>
      <c r="O85"/>
    </row>
    <row r="86" spans="1:15" hidden="1" x14ac:dyDescent="0.25">
      <c r="A86" t="s">
        <v>23</v>
      </c>
      <c r="B86">
        <v>612194</v>
      </c>
      <c r="C86" t="s">
        <v>151</v>
      </c>
      <c r="D86" s="1">
        <v>16.45</v>
      </c>
      <c r="E86" t="s">
        <v>40</v>
      </c>
      <c r="F86" s="1">
        <v>461.44</v>
      </c>
      <c r="G86" t="s">
        <v>10</v>
      </c>
      <c r="H86">
        <v>28.05</v>
      </c>
      <c r="I86" t="s">
        <v>66</v>
      </c>
      <c r="J86">
        <v>1</v>
      </c>
      <c r="K86">
        <f t="shared" si="1"/>
        <v>16.45</v>
      </c>
      <c r="L86" t="s">
        <v>1</v>
      </c>
      <c r="N86"/>
      <c r="O86"/>
    </row>
    <row r="87" spans="1:15" hidden="1" x14ac:dyDescent="0.25">
      <c r="A87" t="s">
        <v>23</v>
      </c>
      <c r="B87">
        <v>612202</v>
      </c>
      <c r="C87" t="s">
        <v>152</v>
      </c>
      <c r="D87" s="1">
        <v>6548.9</v>
      </c>
      <c r="E87" t="s">
        <v>40</v>
      </c>
      <c r="F87" s="1">
        <v>50735.68</v>
      </c>
      <c r="G87" t="s">
        <v>10</v>
      </c>
      <c r="H87">
        <v>7.75</v>
      </c>
      <c r="I87" t="s">
        <v>66</v>
      </c>
      <c r="J87">
        <v>1</v>
      </c>
      <c r="K87">
        <f t="shared" si="1"/>
        <v>6548.9</v>
      </c>
      <c r="L87" t="s">
        <v>1</v>
      </c>
      <c r="N87"/>
      <c r="O87"/>
    </row>
    <row r="88" spans="1:15" hidden="1" x14ac:dyDescent="0.25">
      <c r="A88" t="s">
        <v>23</v>
      </c>
      <c r="B88">
        <v>612240</v>
      </c>
      <c r="C88" t="s">
        <v>153</v>
      </c>
      <c r="D88" s="1">
        <v>9475.7000000000007</v>
      </c>
      <c r="E88" t="s">
        <v>40</v>
      </c>
      <c r="F88" s="1">
        <v>56643.76</v>
      </c>
      <c r="G88" t="s">
        <v>10</v>
      </c>
      <c r="H88">
        <v>5.98</v>
      </c>
      <c r="I88" t="s">
        <v>66</v>
      </c>
      <c r="J88">
        <v>1</v>
      </c>
      <c r="K88">
        <f t="shared" si="1"/>
        <v>9475.7000000000007</v>
      </c>
      <c r="L88" t="s">
        <v>1</v>
      </c>
      <c r="N88"/>
      <c r="O88"/>
    </row>
    <row r="89" spans="1:15" hidden="1" x14ac:dyDescent="0.25">
      <c r="A89" t="s">
        <v>23</v>
      </c>
      <c r="B89">
        <v>612257</v>
      </c>
      <c r="C89" t="s">
        <v>154</v>
      </c>
      <c r="D89" s="1">
        <v>19376</v>
      </c>
      <c r="E89" t="s">
        <v>40</v>
      </c>
      <c r="F89" s="1">
        <v>155061.70000000001</v>
      </c>
      <c r="G89" t="s">
        <v>10</v>
      </c>
      <c r="H89">
        <v>8</v>
      </c>
      <c r="I89" t="s">
        <v>66</v>
      </c>
      <c r="J89">
        <v>1</v>
      </c>
      <c r="K89">
        <f t="shared" si="1"/>
        <v>19376</v>
      </c>
      <c r="L89" t="s">
        <v>1</v>
      </c>
      <c r="N89"/>
      <c r="O89"/>
    </row>
    <row r="90" spans="1:15" hidden="1" x14ac:dyDescent="0.25">
      <c r="A90" t="s">
        <v>23</v>
      </c>
      <c r="B90">
        <v>612259</v>
      </c>
      <c r="C90" t="s">
        <v>2637</v>
      </c>
      <c r="D90">
        <v>268.33</v>
      </c>
      <c r="E90" t="s">
        <v>40</v>
      </c>
      <c r="F90">
        <v>4448.37</v>
      </c>
      <c r="G90" t="s">
        <v>10</v>
      </c>
      <c r="H90">
        <v>16.579999999999998</v>
      </c>
      <c r="I90" t="s">
        <v>66</v>
      </c>
      <c r="J90">
        <v>1</v>
      </c>
      <c r="K90">
        <f t="shared" si="1"/>
        <v>268.33</v>
      </c>
      <c r="L90" t="s">
        <v>1</v>
      </c>
      <c r="N90"/>
      <c r="O90"/>
    </row>
    <row r="91" spans="1:15" hidden="1" x14ac:dyDescent="0.25">
      <c r="A91" t="s">
        <v>23</v>
      </c>
      <c r="B91">
        <v>612626</v>
      </c>
      <c r="C91" t="s">
        <v>155</v>
      </c>
      <c r="D91" s="1">
        <v>7515.1</v>
      </c>
      <c r="E91" t="s">
        <v>40</v>
      </c>
      <c r="F91" s="1">
        <v>62568.34</v>
      </c>
      <c r="G91" t="s">
        <v>10</v>
      </c>
      <c r="H91">
        <v>8.33</v>
      </c>
      <c r="I91" t="s">
        <v>66</v>
      </c>
      <c r="J91">
        <v>1</v>
      </c>
      <c r="K91">
        <f t="shared" si="1"/>
        <v>7515.1</v>
      </c>
      <c r="L91" t="s">
        <v>1</v>
      </c>
      <c r="N91"/>
      <c r="O91"/>
    </row>
    <row r="92" spans="1:15" hidden="1" x14ac:dyDescent="0.25">
      <c r="A92" t="s">
        <v>23</v>
      </c>
      <c r="B92">
        <v>612647</v>
      </c>
      <c r="C92" t="s">
        <v>156</v>
      </c>
      <c r="D92" s="1">
        <v>173.1</v>
      </c>
      <c r="E92" t="s">
        <v>40</v>
      </c>
      <c r="F92" s="1">
        <v>3376.06</v>
      </c>
      <c r="G92" t="s">
        <v>10</v>
      </c>
      <c r="H92">
        <v>19.5</v>
      </c>
      <c r="I92" t="s">
        <v>66</v>
      </c>
      <c r="J92">
        <v>1</v>
      </c>
      <c r="K92">
        <f t="shared" si="1"/>
        <v>173.1</v>
      </c>
      <c r="L92" t="s">
        <v>1</v>
      </c>
      <c r="N92"/>
      <c r="O92"/>
    </row>
    <row r="93" spans="1:15" hidden="1" x14ac:dyDescent="0.25">
      <c r="A93" t="s">
        <v>23</v>
      </c>
      <c r="B93">
        <v>612664</v>
      </c>
      <c r="C93" t="s">
        <v>2672</v>
      </c>
      <c r="D93" s="1">
        <v>125.5</v>
      </c>
      <c r="E93" t="s">
        <v>40</v>
      </c>
      <c r="F93" s="1">
        <v>691.02</v>
      </c>
      <c r="G93" t="s">
        <v>10</v>
      </c>
      <c r="H93">
        <v>5.51</v>
      </c>
      <c r="I93" t="s">
        <v>66</v>
      </c>
      <c r="J93">
        <v>1</v>
      </c>
      <c r="K93">
        <f t="shared" si="1"/>
        <v>125.5</v>
      </c>
      <c r="L93" t="s">
        <v>1</v>
      </c>
      <c r="N93"/>
      <c r="O93"/>
    </row>
    <row r="94" spans="1:15" hidden="1" x14ac:dyDescent="0.25">
      <c r="A94" t="s">
        <v>23</v>
      </c>
      <c r="B94">
        <v>612673</v>
      </c>
      <c r="C94" t="s">
        <v>157</v>
      </c>
      <c r="D94">
        <v>93.8</v>
      </c>
      <c r="E94" t="s">
        <v>40</v>
      </c>
      <c r="F94">
        <v>819.22</v>
      </c>
      <c r="G94" t="s">
        <v>10</v>
      </c>
      <c r="H94">
        <v>8.73</v>
      </c>
      <c r="I94" t="s">
        <v>66</v>
      </c>
      <c r="J94">
        <v>1</v>
      </c>
      <c r="K94">
        <f t="shared" si="1"/>
        <v>93.8</v>
      </c>
      <c r="L94" t="s">
        <v>1</v>
      </c>
      <c r="N94"/>
      <c r="O94"/>
    </row>
    <row r="95" spans="1:15" hidden="1" x14ac:dyDescent="0.25">
      <c r="A95" t="s">
        <v>23</v>
      </c>
      <c r="B95">
        <v>612674</v>
      </c>
      <c r="C95" t="s">
        <v>158</v>
      </c>
      <c r="D95" s="1">
        <v>1891.6</v>
      </c>
      <c r="E95" t="s">
        <v>40</v>
      </c>
      <c r="F95" s="1">
        <v>13533.4</v>
      </c>
      <c r="G95" t="s">
        <v>10</v>
      </c>
      <c r="H95">
        <v>7.15</v>
      </c>
      <c r="I95" t="s">
        <v>66</v>
      </c>
      <c r="J95">
        <v>1</v>
      </c>
      <c r="K95">
        <f t="shared" si="1"/>
        <v>1891.6</v>
      </c>
      <c r="L95" t="s">
        <v>1</v>
      </c>
      <c r="N95"/>
      <c r="O95"/>
    </row>
    <row r="96" spans="1:15" hidden="1" x14ac:dyDescent="0.25">
      <c r="A96" t="s">
        <v>23</v>
      </c>
      <c r="B96">
        <v>612900</v>
      </c>
      <c r="C96" t="s">
        <v>159</v>
      </c>
      <c r="D96">
        <v>9155.2999999999993</v>
      </c>
      <c r="E96" t="s">
        <v>40</v>
      </c>
      <c r="F96" s="1">
        <v>81318.59</v>
      </c>
      <c r="G96" t="s">
        <v>10</v>
      </c>
      <c r="H96">
        <v>8.8800000000000008</v>
      </c>
      <c r="I96" t="s">
        <v>66</v>
      </c>
      <c r="J96">
        <v>1</v>
      </c>
      <c r="K96">
        <f t="shared" si="1"/>
        <v>9155.2999999999993</v>
      </c>
      <c r="L96" t="s">
        <v>1</v>
      </c>
      <c r="N96"/>
      <c r="O96"/>
    </row>
    <row r="97" spans="1:15" hidden="1" x14ac:dyDescent="0.25">
      <c r="A97" t="s">
        <v>23</v>
      </c>
      <c r="B97">
        <v>613012</v>
      </c>
      <c r="C97" t="s">
        <v>160</v>
      </c>
      <c r="D97">
        <v>3245.6</v>
      </c>
      <c r="E97" t="s">
        <v>40</v>
      </c>
      <c r="F97">
        <v>16992.830000000002</v>
      </c>
      <c r="G97" t="s">
        <v>10</v>
      </c>
      <c r="H97">
        <v>5.24</v>
      </c>
      <c r="I97" t="s">
        <v>66</v>
      </c>
      <c r="J97">
        <v>1</v>
      </c>
      <c r="K97">
        <f t="shared" si="1"/>
        <v>3245.6</v>
      </c>
      <c r="L97" t="s">
        <v>1</v>
      </c>
      <c r="N97"/>
      <c r="O97"/>
    </row>
    <row r="98" spans="1:15" hidden="1" x14ac:dyDescent="0.25">
      <c r="A98" t="s">
        <v>23</v>
      </c>
      <c r="B98">
        <v>613015</v>
      </c>
      <c r="C98" t="s">
        <v>161</v>
      </c>
      <c r="D98">
        <v>56384.95</v>
      </c>
      <c r="E98" t="s">
        <v>40</v>
      </c>
      <c r="F98" s="1">
        <v>198136.8</v>
      </c>
      <c r="G98" t="s">
        <v>10</v>
      </c>
      <c r="H98">
        <v>3.51</v>
      </c>
      <c r="I98" t="s">
        <v>66</v>
      </c>
      <c r="J98">
        <v>1</v>
      </c>
      <c r="K98">
        <f t="shared" si="1"/>
        <v>56384.95</v>
      </c>
      <c r="L98" t="s">
        <v>1</v>
      </c>
      <c r="N98"/>
      <c r="O98"/>
    </row>
    <row r="99" spans="1:15" hidden="1" x14ac:dyDescent="0.25">
      <c r="A99" t="s">
        <v>23</v>
      </c>
      <c r="B99">
        <v>613022</v>
      </c>
      <c r="C99" t="s">
        <v>2745</v>
      </c>
      <c r="D99" s="1">
        <v>6524.2</v>
      </c>
      <c r="E99" t="s">
        <v>40</v>
      </c>
      <c r="F99" s="1">
        <v>29878.35</v>
      </c>
      <c r="G99" t="s">
        <v>10</v>
      </c>
      <c r="H99">
        <v>4.58</v>
      </c>
      <c r="I99" t="s">
        <v>66</v>
      </c>
      <c r="J99">
        <v>1</v>
      </c>
      <c r="K99">
        <f t="shared" si="1"/>
        <v>6524.2</v>
      </c>
      <c r="L99" t="s">
        <v>1</v>
      </c>
      <c r="N99"/>
      <c r="O99"/>
    </row>
    <row r="100" spans="1:15" hidden="1" x14ac:dyDescent="0.25">
      <c r="A100" t="s">
        <v>23</v>
      </c>
      <c r="B100">
        <v>613330</v>
      </c>
      <c r="C100" t="s">
        <v>162</v>
      </c>
      <c r="D100" s="1">
        <v>11567.6</v>
      </c>
      <c r="E100" t="s">
        <v>40</v>
      </c>
      <c r="F100" s="1">
        <v>41192.86</v>
      </c>
      <c r="G100" t="s">
        <v>10</v>
      </c>
      <c r="H100">
        <v>3.56</v>
      </c>
      <c r="I100" t="s">
        <v>66</v>
      </c>
      <c r="J100">
        <v>1</v>
      </c>
      <c r="K100">
        <f t="shared" si="1"/>
        <v>11567.6</v>
      </c>
      <c r="L100" t="s">
        <v>1</v>
      </c>
      <c r="N100"/>
      <c r="O100"/>
    </row>
    <row r="101" spans="1:15" x14ac:dyDescent="0.25">
      <c r="A101" t="s">
        <v>23</v>
      </c>
      <c r="B101">
        <v>613452</v>
      </c>
      <c r="C101" t="s">
        <v>163</v>
      </c>
      <c r="D101" s="7">
        <v>4751.49</v>
      </c>
      <c r="E101" t="s">
        <v>40</v>
      </c>
      <c r="F101" s="1">
        <v>40634.04</v>
      </c>
      <c r="G101" t="s">
        <v>10</v>
      </c>
      <c r="H101">
        <v>8.5500000000000007</v>
      </c>
      <c r="I101" t="s">
        <v>66</v>
      </c>
      <c r="J101">
        <v>1</v>
      </c>
      <c r="K101">
        <f t="shared" si="1"/>
        <v>4751.49</v>
      </c>
      <c r="L101" t="s">
        <v>26</v>
      </c>
      <c r="N101"/>
      <c r="O101"/>
    </row>
    <row r="102" spans="1:15" hidden="1" x14ac:dyDescent="0.25">
      <c r="A102" t="s">
        <v>23</v>
      </c>
      <c r="B102">
        <v>613602</v>
      </c>
      <c r="C102" t="s">
        <v>164</v>
      </c>
      <c r="D102" s="1">
        <v>2519.6</v>
      </c>
      <c r="E102" t="s">
        <v>40</v>
      </c>
      <c r="F102" s="1">
        <v>10510.58</v>
      </c>
      <c r="G102" t="s">
        <v>10</v>
      </c>
      <c r="H102">
        <v>4.17</v>
      </c>
      <c r="I102" t="s">
        <v>66</v>
      </c>
      <c r="J102">
        <v>1</v>
      </c>
      <c r="K102">
        <f t="shared" si="1"/>
        <v>2519.6</v>
      </c>
      <c r="L102" t="s">
        <v>1</v>
      </c>
      <c r="N102"/>
      <c r="O102"/>
    </row>
    <row r="103" spans="1:15" hidden="1" x14ac:dyDescent="0.25">
      <c r="A103" t="s">
        <v>23</v>
      </c>
      <c r="B103">
        <v>613619</v>
      </c>
      <c r="C103" t="s">
        <v>165</v>
      </c>
      <c r="D103" s="1">
        <v>2952.7</v>
      </c>
      <c r="E103" t="s">
        <v>40</v>
      </c>
      <c r="F103" s="1">
        <v>17992.37</v>
      </c>
      <c r="G103" t="s">
        <v>10</v>
      </c>
      <c r="H103">
        <v>6.09</v>
      </c>
      <c r="I103" t="s">
        <v>66</v>
      </c>
      <c r="J103">
        <v>1</v>
      </c>
      <c r="K103">
        <f t="shared" si="1"/>
        <v>2952.7</v>
      </c>
      <c r="L103" t="s">
        <v>1</v>
      </c>
      <c r="N103"/>
      <c r="O103"/>
    </row>
    <row r="104" spans="1:15" hidden="1" x14ac:dyDescent="0.25">
      <c r="A104" t="s">
        <v>23</v>
      </c>
      <c r="B104">
        <v>613645</v>
      </c>
      <c r="C104" t="s">
        <v>166</v>
      </c>
      <c r="D104" s="1">
        <v>4801.3</v>
      </c>
      <c r="E104" t="s">
        <v>40</v>
      </c>
      <c r="F104" s="1">
        <v>24587.46</v>
      </c>
      <c r="G104" t="s">
        <v>10</v>
      </c>
      <c r="H104">
        <v>5.12</v>
      </c>
      <c r="I104" t="s">
        <v>66</v>
      </c>
      <c r="J104">
        <v>1</v>
      </c>
      <c r="K104">
        <f t="shared" si="1"/>
        <v>4801.3</v>
      </c>
      <c r="L104" t="s">
        <v>1</v>
      </c>
      <c r="N104"/>
      <c r="O104"/>
    </row>
    <row r="105" spans="1:15" hidden="1" x14ac:dyDescent="0.25">
      <c r="A105" t="s">
        <v>23</v>
      </c>
      <c r="B105">
        <v>613683</v>
      </c>
      <c r="C105" t="s">
        <v>168</v>
      </c>
      <c r="D105" s="1">
        <v>3.0390000000000001</v>
      </c>
      <c r="E105" t="s">
        <v>40</v>
      </c>
      <c r="F105" s="1">
        <v>84.39</v>
      </c>
      <c r="G105" t="s">
        <v>10</v>
      </c>
      <c r="H105">
        <v>27.77</v>
      </c>
      <c r="I105" t="s">
        <v>66</v>
      </c>
      <c r="J105">
        <v>1</v>
      </c>
      <c r="K105">
        <f t="shared" si="1"/>
        <v>3.0390000000000001</v>
      </c>
      <c r="L105" t="s">
        <v>1</v>
      </c>
      <c r="N105"/>
      <c r="O105"/>
    </row>
    <row r="106" spans="1:15" hidden="1" x14ac:dyDescent="0.25">
      <c r="A106" t="s">
        <v>23</v>
      </c>
      <c r="B106">
        <v>613799</v>
      </c>
      <c r="C106" t="s">
        <v>169</v>
      </c>
      <c r="D106">
        <v>19.88</v>
      </c>
      <c r="E106" t="s">
        <v>40</v>
      </c>
      <c r="F106" s="1">
        <v>1178.6600000000001</v>
      </c>
      <c r="G106" t="s">
        <v>10</v>
      </c>
      <c r="H106">
        <v>59.29</v>
      </c>
      <c r="I106" t="s">
        <v>66</v>
      </c>
      <c r="J106">
        <v>1</v>
      </c>
      <c r="K106">
        <f t="shared" si="1"/>
        <v>19.88</v>
      </c>
      <c r="L106" t="s">
        <v>1</v>
      </c>
      <c r="N106"/>
      <c r="O106"/>
    </row>
    <row r="107" spans="1:15" hidden="1" x14ac:dyDescent="0.25">
      <c r="A107" t="s">
        <v>23</v>
      </c>
      <c r="B107">
        <v>613844</v>
      </c>
      <c r="C107" t="s">
        <v>5692</v>
      </c>
      <c r="D107" s="1">
        <v>7612.24</v>
      </c>
      <c r="E107" t="s">
        <v>40</v>
      </c>
      <c r="F107" s="1">
        <v>34579.11</v>
      </c>
      <c r="G107" t="s">
        <v>10</v>
      </c>
      <c r="H107">
        <v>4.54</v>
      </c>
      <c r="I107" t="s">
        <v>66</v>
      </c>
      <c r="J107">
        <v>1</v>
      </c>
      <c r="K107">
        <f t="shared" si="1"/>
        <v>7612.24</v>
      </c>
      <c r="L107" t="s">
        <v>1</v>
      </c>
      <c r="N107"/>
      <c r="O107"/>
    </row>
    <row r="108" spans="1:15" hidden="1" x14ac:dyDescent="0.25">
      <c r="A108" t="s">
        <v>23</v>
      </c>
      <c r="B108">
        <v>613901</v>
      </c>
      <c r="C108" t="s">
        <v>171</v>
      </c>
      <c r="D108" s="1">
        <v>4050.7</v>
      </c>
      <c r="E108" t="s">
        <v>40</v>
      </c>
      <c r="F108" s="1">
        <v>43658.1</v>
      </c>
      <c r="G108" t="s">
        <v>10</v>
      </c>
      <c r="H108">
        <v>10.78</v>
      </c>
      <c r="I108" t="s">
        <v>66</v>
      </c>
      <c r="J108">
        <v>1</v>
      </c>
      <c r="K108">
        <f t="shared" si="1"/>
        <v>4050.7</v>
      </c>
      <c r="L108" t="s">
        <v>1</v>
      </c>
      <c r="N108"/>
      <c r="O108"/>
    </row>
    <row r="109" spans="1:15" hidden="1" x14ac:dyDescent="0.25">
      <c r="A109" t="s">
        <v>23</v>
      </c>
      <c r="B109">
        <v>613992</v>
      </c>
      <c r="C109" t="s">
        <v>172</v>
      </c>
      <c r="D109">
        <v>57575.81</v>
      </c>
      <c r="E109" t="s">
        <v>40</v>
      </c>
      <c r="F109">
        <v>83709.67</v>
      </c>
      <c r="G109" t="s">
        <v>10</v>
      </c>
      <c r="H109">
        <v>1.45</v>
      </c>
      <c r="I109" t="s">
        <v>66</v>
      </c>
      <c r="J109">
        <v>1</v>
      </c>
      <c r="K109">
        <f t="shared" si="1"/>
        <v>57575.81</v>
      </c>
      <c r="L109" t="s">
        <v>1</v>
      </c>
      <c r="N109"/>
      <c r="O109"/>
    </row>
    <row r="110" spans="1:15" hidden="1" x14ac:dyDescent="0.25">
      <c r="A110" t="s">
        <v>23</v>
      </c>
      <c r="B110">
        <v>614017</v>
      </c>
      <c r="C110" t="s">
        <v>174</v>
      </c>
      <c r="D110">
        <v>53.6</v>
      </c>
      <c r="E110" t="s">
        <v>40</v>
      </c>
      <c r="F110">
        <v>83.26</v>
      </c>
      <c r="G110" t="s">
        <v>10</v>
      </c>
      <c r="H110">
        <v>1.55</v>
      </c>
      <c r="I110" t="s">
        <v>66</v>
      </c>
      <c r="J110">
        <v>1</v>
      </c>
      <c r="K110">
        <f t="shared" si="1"/>
        <v>53.6</v>
      </c>
      <c r="L110" t="s">
        <v>1</v>
      </c>
      <c r="N110"/>
      <c r="O110"/>
    </row>
    <row r="111" spans="1:15" x14ac:dyDescent="0.25">
      <c r="A111" t="s">
        <v>23</v>
      </c>
      <c r="B111">
        <v>614022</v>
      </c>
      <c r="C111" t="s">
        <v>175</v>
      </c>
      <c r="D111" s="7">
        <v>18242.8</v>
      </c>
      <c r="E111" t="s">
        <v>40</v>
      </c>
      <c r="F111" s="1">
        <v>95373.34</v>
      </c>
      <c r="G111" t="s">
        <v>10</v>
      </c>
      <c r="H111">
        <v>5.23</v>
      </c>
      <c r="I111" t="s">
        <v>66</v>
      </c>
      <c r="J111">
        <v>1</v>
      </c>
      <c r="K111">
        <f t="shared" si="1"/>
        <v>18242.8</v>
      </c>
      <c r="L111" t="s">
        <v>26</v>
      </c>
      <c r="N111"/>
      <c r="O111"/>
    </row>
    <row r="112" spans="1:15" hidden="1" x14ac:dyDescent="0.25">
      <c r="A112" t="s">
        <v>23</v>
      </c>
      <c r="B112">
        <v>614036</v>
      </c>
      <c r="C112" t="s">
        <v>176</v>
      </c>
      <c r="D112" s="1">
        <v>10242.81</v>
      </c>
      <c r="E112" t="s">
        <v>40</v>
      </c>
      <c r="F112" s="1">
        <v>47084.32</v>
      </c>
      <c r="G112" t="s">
        <v>10</v>
      </c>
      <c r="H112">
        <v>4.5999999999999996</v>
      </c>
      <c r="I112" t="s">
        <v>66</v>
      </c>
      <c r="J112">
        <v>1</v>
      </c>
      <c r="K112">
        <f t="shared" si="1"/>
        <v>10242.81</v>
      </c>
      <c r="L112" t="s">
        <v>1</v>
      </c>
      <c r="N112"/>
      <c r="O112"/>
    </row>
    <row r="113" spans="1:15" hidden="1" x14ac:dyDescent="0.25">
      <c r="A113" t="s">
        <v>23</v>
      </c>
      <c r="B113">
        <v>614064</v>
      </c>
      <c r="C113" t="s">
        <v>177</v>
      </c>
      <c r="D113" s="1">
        <v>2041.6</v>
      </c>
      <c r="E113" t="s">
        <v>40</v>
      </c>
      <c r="F113" s="1">
        <v>12184.86</v>
      </c>
      <c r="G113" t="s">
        <v>10</v>
      </c>
      <c r="H113">
        <v>5.97</v>
      </c>
      <c r="I113" t="s">
        <v>66</v>
      </c>
      <c r="J113">
        <v>1</v>
      </c>
      <c r="K113">
        <f t="shared" si="1"/>
        <v>2041.6</v>
      </c>
      <c r="L113" t="s">
        <v>1</v>
      </c>
      <c r="N113"/>
      <c r="O113"/>
    </row>
    <row r="114" spans="1:15" hidden="1" x14ac:dyDescent="0.25">
      <c r="A114" t="s">
        <v>23</v>
      </c>
      <c r="B114">
        <v>614130</v>
      </c>
      <c r="C114" t="s">
        <v>178</v>
      </c>
      <c r="D114">
        <v>764.15</v>
      </c>
      <c r="E114" t="s">
        <v>40</v>
      </c>
      <c r="F114">
        <v>7632.04</v>
      </c>
      <c r="G114" t="s">
        <v>10</v>
      </c>
      <c r="H114">
        <v>9.99</v>
      </c>
      <c r="I114" t="s">
        <v>66</v>
      </c>
      <c r="J114">
        <v>1</v>
      </c>
      <c r="K114">
        <f t="shared" si="1"/>
        <v>764.15</v>
      </c>
      <c r="L114" t="s">
        <v>1</v>
      </c>
      <c r="N114"/>
      <c r="O114"/>
    </row>
    <row r="115" spans="1:15" hidden="1" x14ac:dyDescent="0.25">
      <c r="A115" t="s">
        <v>23</v>
      </c>
      <c r="B115">
        <v>614145</v>
      </c>
      <c r="C115" t="s">
        <v>5708</v>
      </c>
      <c r="D115" s="1">
        <v>404.67399999999998</v>
      </c>
      <c r="E115" t="s">
        <v>40</v>
      </c>
      <c r="F115" s="1">
        <v>6377.31</v>
      </c>
      <c r="G115" t="s">
        <v>10</v>
      </c>
      <c r="H115">
        <v>15.76</v>
      </c>
      <c r="I115" t="s">
        <v>66</v>
      </c>
      <c r="J115">
        <v>1</v>
      </c>
      <c r="K115">
        <f t="shared" si="1"/>
        <v>404.67399999999998</v>
      </c>
      <c r="L115" t="s">
        <v>1</v>
      </c>
      <c r="N115"/>
      <c r="O115"/>
    </row>
    <row r="116" spans="1:15" hidden="1" x14ac:dyDescent="0.25">
      <c r="A116" t="s">
        <v>23</v>
      </c>
      <c r="B116">
        <v>614146</v>
      </c>
      <c r="C116" t="s">
        <v>179</v>
      </c>
      <c r="D116">
        <v>3546.64</v>
      </c>
      <c r="E116" t="s">
        <v>40</v>
      </c>
      <c r="F116">
        <v>17467.2</v>
      </c>
      <c r="G116" t="s">
        <v>10</v>
      </c>
      <c r="H116">
        <v>4.92</v>
      </c>
      <c r="I116" t="s">
        <v>66</v>
      </c>
      <c r="J116">
        <v>1</v>
      </c>
      <c r="K116">
        <f t="shared" si="1"/>
        <v>3546.64</v>
      </c>
      <c r="L116" t="s">
        <v>1</v>
      </c>
      <c r="N116"/>
      <c r="O116"/>
    </row>
    <row r="117" spans="1:15" hidden="1" x14ac:dyDescent="0.25">
      <c r="A117" t="s">
        <v>23</v>
      </c>
      <c r="B117">
        <v>614165</v>
      </c>
      <c r="C117" t="s">
        <v>180</v>
      </c>
      <c r="D117">
        <v>8804.4</v>
      </c>
      <c r="E117" t="s">
        <v>40</v>
      </c>
      <c r="F117" s="1">
        <v>49408.53</v>
      </c>
      <c r="G117" t="s">
        <v>10</v>
      </c>
      <c r="H117">
        <v>5.61</v>
      </c>
      <c r="I117" t="s">
        <v>66</v>
      </c>
      <c r="J117">
        <v>1</v>
      </c>
      <c r="K117">
        <f t="shared" si="1"/>
        <v>8804.4</v>
      </c>
      <c r="L117" t="s">
        <v>1</v>
      </c>
      <c r="N117"/>
      <c r="O117"/>
    </row>
    <row r="118" spans="1:15" hidden="1" x14ac:dyDescent="0.25">
      <c r="A118" t="s">
        <v>23</v>
      </c>
      <c r="B118">
        <v>614192</v>
      </c>
      <c r="C118" t="s">
        <v>2620</v>
      </c>
      <c r="D118" s="1">
        <v>5512.5</v>
      </c>
      <c r="E118" t="s">
        <v>40</v>
      </c>
      <c r="F118" s="1">
        <v>22088.62</v>
      </c>
      <c r="G118" t="s">
        <v>10</v>
      </c>
      <c r="H118">
        <v>4.01</v>
      </c>
      <c r="I118" t="s">
        <v>66</v>
      </c>
      <c r="J118">
        <v>1</v>
      </c>
      <c r="K118">
        <f t="shared" si="1"/>
        <v>5512.5</v>
      </c>
      <c r="L118" t="s">
        <v>1</v>
      </c>
      <c r="N118"/>
      <c r="O118"/>
    </row>
    <row r="119" spans="1:15" hidden="1" x14ac:dyDescent="0.25">
      <c r="A119" t="s">
        <v>23</v>
      </c>
      <c r="B119">
        <v>614217</v>
      </c>
      <c r="C119" t="s">
        <v>181</v>
      </c>
      <c r="D119">
        <v>3906.9</v>
      </c>
      <c r="E119" t="s">
        <v>40</v>
      </c>
      <c r="F119" s="1">
        <v>32657.42</v>
      </c>
      <c r="G119" t="s">
        <v>10</v>
      </c>
      <c r="H119">
        <v>8.36</v>
      </c>
      <c r="I119" t="s">
        <v>66</v>
      </c>
      <c r="J119">
        <v>1</v>
      </c>
      <c r="K119">
        <f t="shared" si="1"/>
        <v>3906.9</v>
      </c>
      <c r="L119" t="s">
        <v>1</v>
      </c>
      <c r="N119"/>
      <c r="O119"/>
    </row>
    <row r="120" spans="1:15" hidden="1" x14ac:dyDescent="0.25">
      <c r="A120" t="s">
        <v>23</v>
      </c>
      <c r="B120">
        <v>614296</v>
      </c>
      <c r="C120" t="s">
        <v>182</v>
      </c>
      <c r="D120" s="1">
        <v>4392</v>
      </c>
      <c r="E120" t="s">
        <v>40</v>
      </c>
      <c r="F120" s="1">
        <v>22532.16</v>
      </c>
      <c r="G120" t="s">
        <v>10</v>
      </c>
      <c r="H120">
        <v>5.13</v>
      </c>
      <c r="I120" t="s">
        <v>66</v>
      </c>
      <c r="J120">
        <v>1</v>
      </c>
      <c r="K120">
        <f t="shared" si="1"/>
        <v>4392</v>
      </c>
      <c r="L120" t="s">
        <v>1</v>
      </c>
      <c r="N120"/>
      <c r="O120"/>
    </row>
    <row r="121" spans="1:15" hidden="1" x14ac:dyDescent="0.25">
      <c r="A121" t="s">
        <v>23</v>
      </c>
      <c r="B121">
        <v>614338</v>
      </c>
      <c r="C121" t="s">
        <v>184</v>
      </c>
      <c r="D121" s="1">
        <v>86.3</v>
      </c>
      <c r="E121" t="s">
        <v>40</v>
      </c>
      <c r="F121" s="1">
        <v>1724.95</v>
      </c>
      <c r="G121" t="s">
        <v>10</v>
      </c>
      <c r="H121">
        <v>19.989999999999998</v>
      </c>
      <c r="I121" t="s">
        <v>66</v>
      </c>
      <c r="J121">
        <v>1</v>
      </c>
      <c r="K121">
        <f t="shared" si="1"/>
        <v>86.3</v>
      </c>
      <c r="L121" t="s">
        <v>1</v>
      </c>
      <c r="N121"/>
      <c r="O121"/>
    </row>
    <row r="122" spans="1:15" hidden="1" x14ac:dyDescent="0.25">
      <c r="A122" t="s">
        <v>23</v>
      </c>
      <c r="B122">
        <v>614349</v>
      </c>
      <c r="C122" t="s">
        <v>185</v>
      </c>
      <c r="D122" s="1">
        <v>160.80000000000001</v>
      </c>
      <c r="E122" t="s">
        <v>40</v>
      </c>
      <c r="F122" s="1">
        <v>951.5</v>
      </c>
      <c r="G122" t="s">
        <v>10</v>
      </c>
      <c r="H122">
        <v>5.92</v>
      </c>
      <c r="I122" t="s">
        <v>66</v>
      </c>
      <c r="J122">
        <v>1</v>
      </c>
      <c r="K122">
        <f t="shared" si="1"/>
        <v>160.80000000000001</v>
      </c>
      <c r="L122" t="s">
        <v>1</v>
      </c>
      <c r="N122"/>
      <c r="O122"/>
    </row>
    <row r="123" spans="1:15" hidden="1" x14ac:dyDescent="0.25">
      <c r="A123" t="s">
        <v>23</v>
      </c>
      <c r="B123">
        <v>614383</v>
      </c>
      <c r="C123" t="s">
        <v>5716</v>
      </c>
      <c r="D123" s="1">
        <v>229.2</v>
      </c>
      <c r="E123" t="s">
        <v>40</v>
      </c>
      <c r="F123" s="1">
        <v>1266.01</v>
      </c>
      <c r="G123" t="s">
        <v>10</v>
      </c>
      <c r="H123">
        <v>5.52</v>
      </c>
      <c r="I123" t="s">
        <v>66</v>
      </c>
      <c r="J123">
        <v>1</v>
      </c>
      <c r="K123">
        <f t="shared" si="1"/>
        <v>229.2</v>
      </c>
      <c r="L123" t="s">
        <v>1</v>
      </c>
      <c r="N123"/>
      <c r="O123"/>
    </row>
    <row r="124" spans="1:15" hidden="1" x14ac:dyDescent="0.25">
      <c r="A124" t="s">
        <v>23</v>
      </c>
      <c r="B124">
        <v>614392</v>
      </c>
      <c r="C124" t="s">
        <v>186</v>
      </c>
      <c r="D124" s="1">
        <v>2790.55</v>
      </c>
      <c r="E124" t="s">
        <v>40</v>
      </c>
      <c r="F124" s="1">
        <v>17077.95</v>
      </c>
      <c r="G124" t="s">
        <v>10</v>
      </c>
      <c r="H124">
        <v>6.12</v>
      </c>
      <c r="I124" t="s">
        <v>66</v>
      </c>
      <c r="J124">
        <v>1</v>
      </c>
      <c r="K124">
        <f t="shared" si="1"/>
        <v>2790.55</v>
      </c>
      <c r="L124" t="s">
        <v>1</v>
      </c>
      <c r="N124"/>
      <c r="O124"/>
    </row>
    <row r="125" spans="1:15" hidden="1" x14ac:dyDescent="0.25">
      <c r="A125" t="s">
        <v>23</v>
      </c>
      <c r="B125">
        <v>614394</v>
      </c>
      <c r="C125" t="s">
        <v>187</v>
      </c>
      <c r="D125">
        <v>2549.3000000000002</v>
      </c>
      <c r="E125" t="s">
        <v>40</v>
      </c>
      <c r="F125">
        <v>15341.39</v>
      </c>
      <c r="G125" t="s">
        <v>10</v>
      </c>
      <c r="H125">
        <v>6.02</v>
      </c>
      <c r="I125" t="s">
        <v>66</v>
      </c>
      <c r="J125">
        <v>1</v>
      </c>
      <c r="K125">
        <f t="shared" si="1"/>
        <v>2549.3000000000002</v>
      </c>
      <c r="L125" t="s">
        <v>1</v>
      </c>
      <c r="N125"/>
      <c r="O125"/>
    </row>
    <row r="126" spans="1:15" hidden="1" x14ac:dyDescent="0.25">
      <c r="A126" t="s">
        <v>23</v>
      </c>
      <c r="B126">
        <v>614422</v>
      </c>
      <c r="C126" t="s">
        <v>188</v>
      </c>
      <c r="D126">
        <v>2532.3000000000002</v>
      </c>
      <c r="E126" t="s">
        <v>40</v>
      </c>
      <c r="F126" s="1">
        <v>10508.86</v>
      </c>
      <c r="G126" t="s">
        <v>10</v>
      </c>
      <c r="H126">
        <v>4.1500000000000004</v>
      </c>
      <c r="I126" t="s">
        <v>66</v>
      </c>
      <c r="J126">
        <v>1</v>
      </c>
      <c r="K126">
        <f t="shared" si="1"/>
        <v>2532.3000000000002</v>
      </c>
      <c r="L126" t="s">
        <v>1</v>
      </c>
      <c r="N126"/>
      <c r="O126"/>
    </row>
    <row r="127" spans="1:15" hidden="1" x14ac:dyDescent="0.25">
      <c r="A127" t="s">
        <v>23</v>
      </c>
      <c r="B127">
        <v>614424</v>
      </c>
      <c r="C127" t="s">
        <v>189</v>
      </c>
      <c r="D127" s="1">
        <v>50907.74</v>
      </c>
      <c r="E127" t="s">
        <v>40</v>
      </c>
      <c r="F127" s="1">
        <v>160713.57999999999</v>
      </c>
      <c r="G127" t="s">
        <v>10</v>
      </c>
      <c r="H127">
        <v>3.16</v>
      </c>
      <c r="I127" t="s">
        <v>66</v>
      </c>
      <c r="J127">
        <v>1</v>
      </c>
      <c r="K127">
        <f t="shared" si="1"/>
        <v>50907.74</v>
      </c>
      <c r="L127" t="s">
        <v>1</v>
      </c>
      <c r="N127"/>
      <c r="O127"/>
    </row>
    <row r="128" spans="1:15" hidden="1" x14ac:dyDescent="0.25">
      <c r="A128" t="s">
        <v>23</v>
      </c>
      <c r="B128">
        <v>614429</v>
      </c>
      <c r="C128" t="s">
        <v>190</v>
      </c>
      <c r="D128" s="1">
        <v>13252.2</v>
      </c>
      <c r="E128" t="s">
        <v>40</v>
      </c>
      <c r="F128" s="1">
        <v>56295.83</v>
      </c>
      <c r="G128" t="s">
        <v>10</v>
      </c>
      <c r="H128">
        <v>4.25</v>
      </c>
      <c r="I128" t="s">
        <v>66</v>
      </c>
      <c r="J128">
        <v>1</v>
      </c>
      <c r="K128">
        <f t="shared" si="1"/>
        <v>13252.2</v>
      </c>
      <c r="L128" t="s">
        <v>1</v>
      </c>
      <c r="N128"/>
      <c r="O128"/>
    </row>
    <row r="129" spans="1:15" hidden="1" x14ac:dyDescent="0.25">
      <c r="A129" t="s">
        <v>23</v>
      </c>
      <c r="B129">
        <v>614431</v>
      </c>
      <c r="C129" t="s">
        <v>191</v>
      </c>
      <c r="D129" s="1">
        <v>3554.19</v>
      </c>
      <c r="E129" t="s">
        <v>40</v>
      </c>
      <c r="F129" s="1">
        <v>21884.16</v>
      </c>
      <c r="G129" t="s">
        <v>10</v>
      </c>
      <c r="H129">
        <v>6.16</v>
      </c>
      <c r="I129" t="s">
        <v>66</v>
      </c>
      <c r="J129">
        <v>1</v>
      </c>
      <c r="K129">
        <f t="shared" si="1"/>
        <v>3554.19</v>
      </c>
      <c r="L129" t="s">
        <v>1</v>
      </c>
      <c r="N129"/>
      <c r="O129"/>
    </row>
    <row r="130" spans="1:15" hidden="1" x14ac:dyDescent="0.25">
      <c r="A130" t="s">
        <v>23</v>
      </c>
      <c r="B130">
        <v>614479</v>
      </c>
      <c r="C130" t="s">
        <v>192</v>
      </c>
      <c r="D130" s="1">
        <v>2237.4</v>
      </c>
      <c r="E130" t="s">
        <v>40</v>
      </c>
      <c r="F130" s="1">
        <v>9509.18</v>
      </c>
      <c r="G130" t="s">
        <v>10</v>
      </c>
      <c r="H130">
        <v>4.25</v>
      </c>
      <c r="I130" t="s">
        <v>66</v>
      </c>
      <c r="J130">
        <v>1</v>
      </c>
      <c r="K130">
        <f t="shared" ref="K130:K193" si="2">J130*D130</f>
        <v>2237.4</v>
      </c>
      <c r="L130" t="s">
        <v>1</v>
      </c>
      <c r="N130"/>
      <c r="O130"/>
    </row>
    <row r="131" spans="1:15" hidden="1" x14ac:dyDescent="0.25">
      <c r="A131" t="s">
        <v>23</v>
      </c>
      <c r="B131">
        <v>614487</v>
      </c>
      <c r="C131" t="s">
        <v>193</v>
      </c>
      <c r="D131">
        <v>451.22500000000002</v>
      </c>
      <c r="E131" t="s">
        <v>40</v>
      </c>
      <c r="F131" s="1">
        <v>4091.97</v>
      </c>
      <c r="G131" t="s">
        <v>10</v>
      </c>
      <c r="H131">
        <v>9.07</v>
      </c>
      <c r="I131" t="s">
        <v>66</v>
      </c>
      <c r="J131">
        <v>1</v>
      </c>
      <c r="K131">
        <f t="shared" si="2"/>
        <v>451.22500000000002</v>
      </c>
      <c r="L131" t="s">
        <v>1</v>
      </c>
      <c r="N131"/>
      <c r="O131"/>
    </row>
    <row r="132" spans="1:15" x14ac:dyDescent="0.25">
      <c r="A132" t="s">
        <v>23</v>
      </c>
      <c r="B132">
        <v>614527</v>
      </c>
      <c r="C132" t="s">
        <v>194</v>
      </c>
      <c r="D132" s="7">
        <v>788114</v>
      </c>
      <c r="E132" t="s">
        <v>40</v>
      </c>
      <c r="F132" s="1">
        <v>3368399.22</v>
      </c>
      <c r="G132" t="s">
        <v>10</v>
      </c>
      <c r="H132">
        <v>4.2699999999999996</v>
      </c>
      <c r="I132" t="s">
        <v>66</v>
      </c>
      <c r="J132">
        <v>1</v>
      </c>
      <c r="K132">
        <f t="shared" si="2"/>
        <v>788114</v>
      </c>
      <c r="L132" t="s">
        <v>26</v>
      </c>
      <c r="N132"/>
      <c r="O132"/>
    </row>
    <row r="133" spans="1:15" hidden="1" x14ac:dyDescent="0.25">
      <c r="A133" t="s">
        <v>23</v>
      </c>
      <c r="B133">
        <v>614542</v>
      </c>
      <c r="C133" t="s">
        <v>195</v>
      </c>
      <c r="D133" s="1">
        <v>3426</v>
      </c>
      <c r="E133" t="s">
        <v>40</v>
      </c>
      <c r="F133" s="1">
        <v>14250.67</v>
      </c>
      <c r="G133" t="s">
        <v>10</v>
      </c>
      <c r="H133">
        <v>4.16</v>
      </c>
      <c r="I133" t="s">
        <v>66</v>
      </c>
      <c r="J133">
        <v>1</v>
      </c>
      <c r="K133">
        <f t="shared" si="2"/>
        <v>3426</v>
      </c>
      <c r="L133" t="s">
        <v>1</v>
      </c>
      <c r="N133"/>
      <c r="O133"/>
    </row>
    <row r="134" spans="1:15" hidden="1" x14ac:dyDescent="0.25">
      <c r="A134" t="s">
        <v>23</v>
      </c>
      <c r="B134">
        <v>614543</v>
      </c>
      <c r="C134" t="s">
        <v>196</v>
      </c>
      <c r="D134" s="1">
        <v>8207.4</v>
      </c>
      <c r="E134" t="s">
        <v>40</v>
      </c>
      <c r="F134" s="1">
        <v>35370.14</v>
      </c>
      <c r="G134" t="s">
        <v>10</v>
      </c>
      <c r="H134">
        <v>4.3099999999999996</v>
      </c>
      <c r="I134" t="s">
        <v>66</v>
      </c>
      <c r="J134">
        <v>1</v>
      </c>
      <c r="K134">
        <f t="shared" si="2"/>
        <v>8207.4</v>
      </c>
      <c r="L134" t="s">
        <v>1</v>
      </c>
      <c r="N134"/>
      <c r="O134"/>
    </row>
    <row r="135" spans="1:15" hidden="1" x14ac:dyDescent="0.25">
      <c r="A135" t="s">
        <v>23</v>
      </c>
      <c r="B135">
        <v>614551</v>
      </c>
      <c r="C135" t="s">
        <v>2696</v>
      </c>
      <c r="D135" s="1">
        <v>1637.8</v>
      </c>
      <c r="E135" t="s">
        <v>40</v>
      </c>
      <c r="F135" s="1">
        <v>8249.7099999999991</v>
      </c>
      <c r="G135" t="s">
        <v>10</v>
      </c>
      <c r="H135">
        <v>5.04</v>
      </c>
      <c r="I135" t="s">
        <v>66</v>
      </c>
      <c r="J135">
        <v>1</v>
      </c>
      <c r="K135">
        <f t="shared" si="2"/>
        <v>1637.8</v>
      </c>
      <c r="L135" t="s">
        <v>1</v>
      </c>
      <c r="N135"/>
      <c r="O135"/>
    </row>
    <row r="136" spans="1:15" hidden="1" x14ac:dyDescent="0.25">
      <c r="A136" t="s">
        <v>23</v>
      </c>
      <c r="B136">
        <v>614565</v>
      </c>
      <c r="C136" t="s">
        <v>197</v>
      </c>
      <c r="D136">
        <v>117.2</v>
      </c>
      <c r="E136" t="s">
        <v>40</v>
      </c>
      <c r="F136" s="1">
        <v>1160.58</v>
      </c>
      <c r="G136" t="s">
        <v>10</v>
      </c>
      <c r="H136">
        <v>9.9</v>
      </c>
      <c r="I136" t="s">
        <v>66</v>
      </c>
      <c r="J136">
        <v>1</v>
      </c>
      <c r="K136">
        <f t="shared" si="2"/>
        <v>117.2</v>
      </c>
      <c r="L136" t="s">
        <v>1</v>
      </c>
      <c r="N136"/>
      <c r="O136"/>
    </row>
    <row r="137" spans="1:15" hidden="1" x14ac:dyDescent="0.25">
      <c r="A137" t="s">
        <v>23</v>
      </c>
      <c r="B137">
        <v>614573</v>
      </c>
      <c r="C137" t="s">
        <v>198</v>
      </c>
      <c r="D137" s="1">
        <v>47503.12</v>
      </c>
      <c r="E137" t="s">
        <v>40</v>
      </c>
      <c r="F137" s="1">
        <v>64442.67</v>
      </c>
      <c r="G137" t="s">
        <v>10</v>
      </c>
      <c r="H137">
        <v>1.36</v>
      </c>
      <c r="I137" t="s">
        <v>66</v>
      </c>
      <c r="J137">
        <v>1</v>
      </c>
      <c r="K137">
        <f t="shared" si="2"/>
        <v>47503.12</v>
      </c>
      <c r="L137" t="s">
        <v>1</v>
      </c>
      <c r="N137"/>
      <c r="O137"/>
    </row>
    <row r="138" spans="1:15" hidden="1" x14ac:dyDescent="0.25">
      <c r="A138" t="s">
        <v>23</v>
      </c>
      <c r="B138">
        <v>614582</v>
      </c>
      <c r="C138" t="s">
        <v>199</v>
      </c>
      <c r="D138" s="1">
        <v>1057.3</v>
      </c>
      <c r="E138" t="s">
        <v>40</v>
      </c>
      <c r="F138" s="1">
        <v>8843.65</v>
      </c>
      <c r="G138" t="s">
        <v>10</v>
      </c>
      <c r="H138">
        <v>8.36</v>
      </c>
      <c r="I138" t="s">
        <v>66</v>
      </c>
      <c r="J138">
        <v>1</v>
      </c>
      <c r="K138">
        <f t="shared" si="2"/>
        <v>1057.3</v>
      </c>
      <c r="L138" t="s">
        <v>1</v>
      </c>
      <c r="N138"/>
      <c r="O138"/>
    </row>
    <row r="139" spans="1:15" hidden="1" x14ac:dyDescent="0.25">
      <c r="A139" t="s">
        <v>23</v>
      </c>
      <c r="B139">
        <v>614593</v>
      </c>
      <c r="C139" t="s">
        <v>2462</v>
      </c>
      <c r="D139" s="1">
        <v>2147</v>
      </c>
      <c r="E139" t="s">
        <v>40</v>
      </c>
      <c r="F139" s="1">
        <v>13830.99</v>
      </c>
      <c r="G139" t="s">
        <v>10</v>
      </c>
      <c r="H139">
        <v>6.44</v>
      </c>
      <c r="I139" t="s">
        <v>66</v>
      </c>
      <c r="J139">
        <v>1</v>
      </c>
      <c r="K139">
        <f t="shared" si="2"/>
        <v>2147</v>
      </c>
      <c r="L139" t="s">
        <v>1</v>
      </c>
      <c r="N139"/>
      <c r="O139"/>
    </row>
    <row r="140" spans="1:15" x14ac:dyDescent="0.25">
      <c r="A140" t="s">
        <v>23</v>
      </c>
      <c r="B140">
        <v>614607</v>
      </c>
      <c r="C140" t="s">
        <v>200</v>
      </c>
      <c r="D140" s="7">
        <v>843289</v>
      </c>
      <c r="E140" t="s">
        <v>40</v>
      </c>
      <c r="F140">
        <v>4205555.09</v>
      </c>
      <c r="G140" t="s">
        <v>10</v>
      </c>
      <c r="H140">
        <v>4.99</v>
      </c>
      <c r="I140" t="s">
        <v>66</v>
      </c>
      <c r="J140">
        <v>1</v>
      </c>
      <c r="K140">
        <f t="shared" si="2"/>
        <v>843289</v>
      </c>
      <c r="L140" t="s">
        <v>26</v>
      </c>
      <c r="N140"/>
      <c r="O140"/>
    </row>
    <row r="141" spans="1:15" hidden="1" x14ac:dyDescent="0.25">
      <c r="A141" t="s">
        <v>23</v>
      </c>
      <c r="B141">
        <v>614615</v>
      </c>
      <c r="C141" t="s">
        <v>2463</v>
      </c>
      <c r="D141">
        <v>382.3</v>
      </c>
      <c r="E141" t="s">
        <v>40</v>
      </c>
      <c r="F141" s="1">
        <v>2261.91</v>
      </c>
      <c r="G141" t="s">
        <v>10</v>
      </c>
      <c r="H141">
        <v>5.92</v>
      </c>
      <c r="I141" t="s">
        <v>66</v>
      </c>
      <c r="J141">
        <v>1</v>
      </c>
      <c r="K141">
        <f t="shared" si="2"/>
        <v>382.3</v>
      </c>
      <c r="L141" t="s">
        <v>1</v>
      </c>
      <c r="N141"/>
      <c r="O141"/>
    </row>
    <row r="142" spans="1:15" hidden="1" x14ac:dyDescent="0.25">
      <c r="A142" t="s">
        <v>23</v>
      </c>
      <c r="B142">
        <v>614674</v>
      </c>
      <c r="C142" t="s">
        <v>201</v>
      </c>
      <c r="D142" s="1">
        <v>42580.29</v>
      </c>
      <c r="E142" t="s">
        <v>40</v>
      </c>
      <c r="F142" s="1">
        <v>154239.28</v>
      </c>
      <c r="G142" t="s">
        <v>10</v>
      </c>
      <c r="H142">
        <v>3.62</v>
      </c>
      <c r="I142" t="s">
        <v>66</v>
      </c>
      <c r="J142">
        <v>1</v>
      </c>
      <c r="K142">
        <f t="shared" si="2"/>
        <v>42580.29</v>
      </c>
      <c r="L142" t="s">
        <v>1</v>
      </c>
      <c r="N142"/>
      <c r="O142"/>
    </row>
    <row r="143" spans="1:15" hidden="1" x14ac:dyDescent="0.25">
      <c r="A143" t="s">
        <v>23</v>
      </c>
      <c r="B143">
        <v>614678</v>
      </c>
      <c r="C143" t="s">
        <v>202</v>
      </c>
      <c r="D143">
        <v>171.38</v>
      </c>
      <c r="E143" t="s">
        <v>40</v>
      </c>
      <c r="F143" s="1">
        <v>1575.09</v>
      </c>
      <c r="G143" t="s">
        <v>10</v>
      </c>
      <c r="H143">
        <v>9.19</v>
      </c>
      <c r="I143" t="s">
        <v>66</v>
      </c>
      <c r="J143">
        <v>1</v>
      </c>
      <c r="K143">
        <f t="shared" si="2"/>
        <v>171.38</v>
      </c>
      <c r="L143" t="s">
        <v>1</v>
      </c>
      <c r="N143"/>
      <c r="O143"/>
    </row>
    <row r="144" spans="1:15" hidden="1" x14ac:dyDescent="0.25">
      <c r="A144" t="s">
        <v>23</v>
      </c>
      <c r="B144">
        <v>614689</v>
      </c>
      <c r="C144" t="s">
        <v>203</v>
      </c>
      <c r="D144" s="1">
        <v>2395.5</v>
      </c>
      <c r="E144" t="s">
        <v>40</v>
      </c>
      <c r="F144" s="1">
        <v>19689.57</v>
      </c>
      <c r="G144" t="s">
        <v>10</v>
      </c>
      <c r="H144">
        <v>8.2200000000000006</v>
      </c>
      <c r="I144" t="s">
        <v>66</v>
      </c>
      <c r="J144">
        <v>1</v>
      </c>
      <c r="K144">
        <f t="shared" si="2"/>
        <v>2395.5</v>
      </c>
      <c r="L144" t="s">
        <v>1</v>
      </c>
      <c r="N144"/>
      <c r="O144"/>
    </row>
    <row r="145" spans="1:15" hidden="1" x14ac:dyDescent="0.25">
      <c r="A145" t="s">
        <v>23</v>
      </c>
      <c r="B145">
        <v>614789</v>
      </c>
      <c r="C145" t="s">
        <v>2600</v>
      </c>
      <c r="D145" s="1">
        <v>40</v>
      </c>
      <c r="E145" t="s">
        <v>40</v>
      </c>
      <c r="F145" s="1">
        <v>150.57</v>
      </c>
      <c r="G145" t="s">
        <v>10</v>
      </c>
      <c r="H145">
        <v>3.76</v>
      </c>
      <c r="I145" t="s">
        <v>66</v>
      </c>
      <c r="J145">
        <v>1</v>
      </c>
      <c r="K145">
        <f t="shared" si="2"/>
        <v>40</v>
      </c>
      <c r="L145" t="s">
        <v>1</v>
      </c>
      <c r="N145"/>
      <c r="O145"/>
    </row>
    <row r="146" spans="1:15" hidden="1" x14ac:dyDescent="0.25">
      <c r="A146" t="s">
        <v>23</v>
      </c>
      <c r="B146">
        <v>614822</v>
      </c>
      <c r="C146" t="s">
        <v>205</v>
      </c>
      <c r="D146">
        <v>5678.6</v>
      </c>
      <c r="E146" t="s">
        <v>40</v>
      </c>
      <c r="F146" s="1">
        <v>19795.21</v>
      </c>
      <c r="G146" t="s">
        <v>10</v>
      </c>
      <c r="H146">
        <v>3.49</v>
      </c>
      <c r="I146" t="s">
        <v>66</v>
      </c>
      <c r="J146">
        <v>1</v>
      </c>
      <c r="K146">
        <f t="shared" si="2"/>
        <v>5678.6</v>
      </c>
      <c r="L146" t="s">
        <v>1</v>
      </c>
      <c r="N146"/>
      <c r="O146"/>
    </row>
    <row r="147" spans="1:15" hidden="1" x14ac:dyDescent="0.25">
      <c r="A147" t="s">
        <v>23</v>
      </c>
      <c r="B147">
        <v>614832</v>
      </c>
      <c r="C147" t="s">
        <v>206</v>
      </c>
      <c r="D147" s="1">
        <v>40281.660000000003</v>
      </c>
      <c r="E147" t="s">
        <v>40</v>
      </c>
      <c r="F147" s="1">
        <v>215332.76</v>
      </c>
      <c r="G147" t="s">
        <v>10</v>
      </c>
      <c r="H147">
        <v>5.35</v>
      </c>
      <c r="I147" t="s">
        <v>66</v>
      </c>
      <c r="J147">
        <v>1</v>
      </c>
      <c r="K147">
        <f t="shared" si="2"/>
        <v>40281.660000000003</v>
      </c>
      <c r="L147" t="s">
        <v>1</v>
      </c>
      <c r="N147"/>
      <c r="O147"/>
    </row>
    <row r="148" spans="1:15" hidden="1" x14ac:dyDescent="0.25">
      <c r="A148" t="s">
        <v>23</v>
      </c>
      <c r="B148">
        <v>614880</v>
      </c>
      <c r="C148" t="s">
        <v>2480</v>
      </c>
      <c r="D148">
        <v>2844.7</v>
      </c>
      <c r="E148" t="s">
        <v>40</v>
      </c>
      <c r="F148" s="1">
        <v>19631.88</v>
      </c>
      <c r="G148" t="s">
        <v>10</v>
      </c>
      <c r="H148">
        <v>6.9</v>
      </c>
      <c r="I148" t="s">
        <v>66</v>
      </c>
      <c r="J148">
        <v>1</v>
      </c>
      <c r="K148">
        <f t="shared" si="2"/>
        <v>2844.7</v>
      </c>
      <c r="L148" t="s">
        <v>1</v>
      </c>
      <c r="N148"/>
      <c r="O148"/>
    </row>
    <row r="149" spans="1:15" hidden="1" x14ac:dyDescent="0.25">
      <c r="A149" t="s">
        <v>23</v>
      </c>
      <c r="B149">
        <v>614915</v>
      </c>
      <c r="C149" t="s">
        <v>5738</v>
      </c>
      <c r="D149" s="1">
        <v>349</v>
      </c>
      <c r="E149" t="s">
        <v>40</v>
      </c>
      <c r="F149" s="1">
        <v>1978.34</v>
      </c>
      <c r="G149" t="s">
        <v>10</v>
      </c>
      <c r="H149">
        <v>5.67</v>
      </c>
      <c r="I149" t="s">
        <v>66</v>
      </c>
      <c r="J149">
        <v>1</v>
      </c>
      <c r="K149">
        <f t="shared" si="2"/>
        <v>349</v>
      </c>
      <c r="L149" t="s">
        <v>1</v>
      </c>
      <c r="N149"/>
      <c r="O149"/>
    </row>
    <row r="150" spans="1:15" hidden="1" x14ac:dyDescent="0.25">
      <c r="A150" t="s">
        <v>23</v>
      </c>
      <c r="B150">
        <v>614951</v>
      </c>
      <c r="C150" t="s">
        <v>5742</v>
      </c>
      <c r="D150">
        <v>3900.4</v>
      </c>
      <c r="E150" t="s">
        <v>40</v>
      </c>
      <c r="F150">
        <v>19902.93</v>
      </c>
      <c r="G150" t="s">
        <v>10</v>
      </c>
      <c r="H150">
        <v>5.0999999999999996</v>
      </c>
      <c r="I150" t="s">
        <v>66</v>
      </c>
      <c r="J150">
        <v>1</v>
      </c>
      <c r="K150">
        <f t="shared" si="2"/>
        <v>3900.4</v>
      </c>
      <c r="L150" t="s">
        <v>1</v>
      </c>
      <c r="N150"/>
      <c r="O150"/>
    </row>
    <row r="151" spans="1:15" hidden="1" x14ac:dyDescent="0.25">
      <c r="A151" t="s">
        <v>23</v>
      </c>
      <c r="B151">
        <v>614952</v>
      </c>
      <c r="C151" t="s">
        <v>207</v>
      </c>
      <c r="D151" s="1">
        <v>2777.55</v>
      </c>
      <c r="E151" t="s">
        <v>40</v>
      </c>
      <c r="F151" s="1">
        <v>27883.74</v>
      </c>
      <c r="G151" t="s">
        <v>10</v>
      </c>
      <c r="H151">
        <v>10.039999999999999</v>
      </c>
      <c r="I151" t="s">
        <v>66</v>
      </c>
      <c r="J151">
        <v>1</v>
      </c>
      <c r="K151">
        <f t="shared" si="2"/>
        <v>2777.55</v>
      </c>
      <c r="L151" t="s">
        <v>1</v>
      </c>
      <c r="N151"/>
      <c r="O151"/>
    </row>
    <row r="152" spans="1:15" hidden="1" x14ac:dyDescent="0.25">
      <c r="A152" t="s">
        <v>23</v>
      </c>
      <c r="B152">
        <v>615074</v>
      </c>
      <c r="C152" t="s">
        <v>5743</v>
      </c>
      <c r="D152" s="1">
        <v>3761.8</v>
      </c>
      <c r="E152" t="s">
        <v>40</v>
      </c>
      <c r="F152" s="1">
        <v>23927.93</v>
      </c>
      <c r="G152" t="s">
        <v>10</v>
      </c>
      <c r="H152">
        <v>6.36</v>
      </c>
      <c r="I152" t="s">
        <v>66</v>
      </c>
      <c r="J152">
        <v>1</v>
      </c>
      <c r="K152">
        <f t="shared" si="2"/>
        <v>3761.8</v>
      </c>
      <c r="L152" t="s">
        <v>1</v>
      </c>
      <c r="N152"/>
      <c r="O152"/>
    </row>
    <row r="153" spans="1:15" hidden="1" x14ac:dyDescent="0.25">
      <c r="A153" t="s">
        <v>23</v>
      </c>
      <c r="B153">
        <v>615090</v>
      </c>
      <c r="C153" t="s">
        <v>5746</v>
      </c>
      <c r="D153">
        <v>7963.1</v>
      </c>
      <c r="E153" t="s">
        <v>40</v>
      </c>
      <c r="F153" s="1">
        <v>40284.870000000003</v>
      </c>
      <c r="G153" t="s">
        <v>10</v>
      </c>
      <c r="H153">
        <v>5.0599999999999996</v>
      </c>
      <c r="I153" t="s">
        <v>66</v>
      </c>
      <c r="J153">
        <v>1</v>
      </c>
      <c r="K153">
        <f t="shared" si="2"/>
        <v>7963.1</v>
      </c>
      <c r="L153" t="s">
        <v>1</v>
      </c>
      <c r="N153"/>
      <c r="O153"/>
    </row>
    <row r="154" spans="1:15" x14ac:dyDescent="0.25">
      <c r="A154" t="s">
        <v>23</v>
      </c>
      <c r="B154">
        <v>615193</v>
      </c>
      <c r="C154" t="s">
        <v>208</v>
      </c>
      <c r="D154" s="7">
        <v>342921.19</v>
      </c>
      <c r="E154" t="s">
        <v>40</v>
      </c>
      <c r="F154">
        <v>1465355.09</v>
      </c>
      <c r="G154" t="s">
        <v>10</v>
      </c>
      <c r="H154">
        <v>4.2699999999999996</v>
      </c>
      <c r="I154" t="s">
        <v>66</v>
      </c>
      <c r="J154">
        <v>1</v>
      </c>
      <c r="K154">
        <f t="shared" si="2"/>
        <v>342921.19</v>
      </c>
      <c r="L154" t="s">
        <v>26</v>
      </c>
      <c r="N154"/>
      <c r="O154"/>
    </row>
    <row r="155" spans="1:15" x14ac:dyDescent="0.25">
      <c r="A155" t="s">
        <v>23</v>
      </c>
      <c r="B155">
        <v>615194</v>
      </c>
      <c r="C155" t="s">
        <v>209</v>
      </c>
      <c r="D155" s="7">
        <v>293910</v>
      </c>
      <c r="E155" t="s">
        <v>40</v>
      </c>
      <c r="F155" s="1">
        <v>1465508.87</v>
      </c>
      <c r="G155" t="s">
        <v>10</v>
      </c>
      <c r="H155">
        <v>4.99</v>
      </c>
      <c r="I155" t="s">
        <v>66</v>
      </c>
      <c r="J155">
        <v>1</v>
      </c>
      <c r="K155">
        <f t="shared" si="2"/>
        <v>293910</v>
      </c>
      <c r="L155" t="s">
        <v>26</v>
      </c>
      <c r="N155"/>
      <c r="O155"/>
    </row>
    <row r="156" spans="1:15" x14ac:dyDescent="0.25">
      <c r="A156" t="s">
        <v>23</v>
      </c>
      <c r="B156">
        <v>615221</v>
      </c>
      <c r="C156" t="s">
        <v>210</v>
      </c>
      <c r="D156" s="7">
        <v>50056.86</v>
      </c>
      <c r="E156" t="s">
        <v>40</v>
      </c>
      <c r="F156" s="1">
        <v>341118.06</v>
      </c>
      <c r="G156" t="s">
        <v>10</v>
      </c>
      <c r="H156">
        <v>6.81</v>
      </c>
      <c r="I156" t="s">
        <v>66</v>
      </c>
      <c r="J156">
        <v>1</v>
      </c>
      <c r="K156">
        <f t="shared" si="2"/>
        <v>50056.86</v>
      </c>
      <c r="L156" t="s">
        <v>26</v>
      </c>
      <c r="N156"/>
      <c r="O156"/>
    </row>
    <row r="157" spans="1:15" x14ac:dyDescent="0.25">
      <c r="A157" t="s">
        <v>23</v>
      </c>
      <c r="B157">
        <v>615224</v>
      </c>
      <c r="C157" t="s">
        <v>211</v>
      </c>
      <c r="D157" s="7">
        <v>12581.9</v>
      </c>
      <c r="E157" t="s">
        <v>40</v>
      </c>
      <c r="F157" s="1">
        <v>98516.28</v>
      </c>
      <c r="G157" t="s">
        <v>10</v>
      </c>
      <c r="H157">
        <v>7.83</v>
      </c>
      <c r="I157" t="s">
        <v>66</v>
      </c>
      <c r="J157">
        <v>1</v>
      </c>
      <c r="K157">
        <f t="shared" si="2"/>
        <v>12581.9</v>
      </c>
      <c r="L157" t="s">
        <v>26</v>
      </c>
      <c r="N157"/>
      <c r="O157"/>
    </row>
    <row r="158" spans="1:15" hidden="1" x14ac:dyDescent="0.25">
      <c r="A158" t="s">
        <v>23</v>
      </c>
      <c r="B158">
        <v>615249</v>
      </c>
      <c r="C158" t="s">
        <v>2502</v>
      </c>
      <c r="D158" s="1">
        <v>11698.3</v>
      </c>
      <c r="E158" t="s">
        <v>40</v>
      </c>
      <c r="F158" s="1">
        <v>58752.639999999999</v>
      </c>
      <c r="G158" t="s">
        <v>10</v>
      </c>
      <c r="H158">
        <v>5.0199999999999996</v>
      </c>
      <c r="I158" t="s">
        <v>66</v>
      </c>
      <c r="J158">
        <v>1</v>
      </c>
      <c r="K158">
        <f t="shared" si="2"/>
        <v>11698.3</v>
      </c>
      <c r="L158" t="s">
        <v>1</v>
      </c>
      <c r="N158"/>
      <c r="O158"/>
    </row>
    <row r="159" spans="1:15" hidden="1" x14ac:dyDescent="0.25">
      <c r="A159" t="s">
        <v>23</v>
      </c>
      <c r="B159">
        <v>615298</v>
      </c>
      <c r="C159" t="s">
        <v>5917</v>
      </c>
      <c r="D159" s="1">
        <v>1114.3</v>
      </c>
      <c r="E159" t="s">
        <v>40</v>
      </c>
      <c r="F159" s="1">
        <v>7403.94</v>
      </c>
      <c r="G159" t="s">
        <v>10</v>
      </c>
      <c r="H159">
        <v>6.64</v>
      </c>
      <c r="I159" t="s">
        <v>66</v>
      </c>
      <c r="J159">
        <v>1</v>
      </c>
      <c r="K159">
        <f t="shared" si="2"/>
        <v>1114.3</v>
      </c>
      <c r="L159" t="s">
        <v>1</v>
      </c>
      <c r="N159"/>
      <c r="O159"/>
    </row>
    <row r="160" spans="1:15" x14ac:dyDescent="0.25">
      <c r="A160" t="s">
        <v>23</v>
      </c>
      <c r="B160">
        <v>615319</v>
      </c>
      <c r="C160" t="s">
        <v>2565</v>
      </c>
      <c r="D160" s="7">
        <v>8400</v>
      </c>
      <c r="E160" t="s">
        <v>40</v>
      </c>
      <c r="F160" s="1">
        <v>42420</v>
      </c>
      <c r="G160" t="s">
        <v>10</v>
      </c>
      <c r="H160">
        <v>5.05</v>
      </c>
      <c r="I160" t="s">
        <v>66</v>
      </c>
      <c r="J160">
        <v>1</v>
      </c>
      <c r="K160">
        <f t="shared" si="2"/>
        <v>8400</v>
      </c>
      <c r="L160" t="s">
        <v>26</v>
      </c>
      <c r="N160"/>
      <c r="O160"/>
    </row>
    <row r="161" spans="1:15" x14ac:dyDescent="0.25">
      <c r="A161" t="s">
        <v>23</v>
      </c>
      <c r="B161">
        <v>615320</v>
      </c>
      <c r="C161" t="s">
        <v>2601</v>
      </c>
      <c r="D161" s="7">
        <v>5529</v>
      </c>
      <c r="E161" t="s">
        <v>40</v>
      </c>
      <c r="F161" s="1">
        <v>26009.09</v>
      </c>
      <c r="G161" t="s">
        <v>10</v>
      </c>
      <c r="H161">
        <v>4.7</v>
      </c>
      <c r="I161" t="s">
        <v>66</v>
      </c>
      <c r="J161">
        <v>1</v>
      </c>
      <c r="K161">
        <f t="shared" si="2"/>
        <v>5529</v>
      </c>
      <c r="L161" t="s">
        <v>26</v>
      </c>
      <c r="N161"/>
      <c r="O161"/>
    </row>
    <row r="162" spans="1:15" hidden="1" x14ac:dyDescent="0.25">
      <c r="A162" t="s">
        <v>23</v>
      </c>
      <c r="B162">
        <v>615322</v>
      </c>
      <c r="C162" t="s">
        <v>212</v>
      </c>
      <c r="D162" s="1">
        <v>1542.6</v>
      </c>
      <c r="E162" t="s">
        <v>40</v>
      </c>
      <c r="F162" s="1">
        <v>8037</v>
      </c>
      <c r="G162" t="s">
        <v>10</v>
      </c>
      <c r="H162">
        <v>5.21</v>
      </c>
      <c r="I162" t="s">
        <v>66</v>
      </c>
      <c r="J162">
        <v>1</v>
      </c>
      <c r="K162">
        <f t="shared" si="2"/>
        <v>1542.6</v>
      </c>
      <c r="L162" t="s">
        <v>1</v>
      </c>
      <c r="N162"/>
      <c r="O162"/>
    </row>
    <row r="163" spans="1:15" hidden="1" x14ac:dyDescent="0.25">
      <c r="A163" t="s">
        <v>23</v>
      </c>
      <c r="B163">
        <v>615345</v>
      </c>
      <c r="C163" t="s">
        <v>213</v>
      </c>
      <c r="D163">
        <v>4240.3599999999997</v>
      </c>
      <c r="E163" t="s">
        <v>40</v>
      </c>
      <c r="F163" s="1">
        <v>19655.939999999999</v>
      </c>
      <c r="G163" t="s">
        <v>10</v>
      </c>
      <c r="H163">
        <v>4.6399999999999997</v>
      </c>
      <c r="I163" t="s">
        <v>66</v>
      </c>
      <c r="J163">
        <v>1</v>
      </c>
      <c r="K163">
        <f t="shared" si="2"/>
        <v>4240.3599999999997</v>
      </c>
      <c r="L163" t="s">
        <v>1</v>
      </c>
      <c r="N163"/>
      <c r="O163"/>
    </row>
    <row r="164" spans="1:15" hidden="1" x14ac:dyDescent="0.25">
      <c r="A164" t="s">
        <v>23</v>
      </c>
      <c r="B164">
        <v>615373</v>
      </c>
      <c r="C164" t="s">
        <v>5751</v>
      </c>
      <c r="D164">
        <v>2479.6999999999998</v>
      </c>
      <c r="E164" t="s">
        <v>40</v>
      </c>
      <c r="F164">
        <v>11247.92</v>
      </c>
      <c r="G164" t="s">
        <v>10</v>
      </c>
      <c r="H164">
        <v>4.54</v>
      </c>
      <c r="I164" t="s">
        <v>66</v>
      </c>
      <c r="J164">
        <v>1</v>
      </c>
      <c r="K164">
        <f t="shared" si="2"/>
        <v>2479.6999999999998</v>
      </c>
      <c r="L164" t="s">
        <v>1</v>
      </c>
      <c r="N164"/>
      <c r="O164"/>
    </row>
    <row r="165" spans="1:15" hidden="1" x14ac:dyDescent="0.25">
      <c r="A165" t="s">
        <v>23</v>
      </c>
      <c r="B165">
        <v>615448</v>
      </c>
      <c r="C165" t="s">
        <v>2673</v>
      </c>
      <c r="D165" s="1">
        <v>8194.9</v>
      </c>
      <c r="E165" t="s">
        <v>40</v>
      </c>
      <c r="F165" s="1">
        <v>40407.94</v>
      </c>
      <c r="G165" t="s">
        <v>10</v>
      </c>
      <c r="H165">
        <v>4.93</v>
      </c>
      <c r="I165" t="s">
        <v>66</v>
      </c>
      <c r="J165">
        <v>1</v>
      </c>
      <c r="K165">
        <f t="shared" si="2"/>
        <v>8194.9</v>
      </c>
      <c r="L165" t="s">
        <v>1</v>
      </c>
      <c r="N165"/>
      <c r="O165"/>
    </row>
    <row r="166" spans="1:15" hidden="1" x14ac:dyDescent="0.25">
      <c r="A166" t="s">
        <v>23</v>
      </c>
      <c r="B166">
        <v>615460</v>
      </c>
      <c r="C166" t="s">
        <v>2523</v>
      </c>
      <c r="D166" s="1">
        <v>1099</v>
      </c>
      <c r="E166" t="s">
        <v>40</v>
      </c>
      <c r="F166" s="1">
        <v>4408.6499999999996</v>
      </c>
      <c r="G166" t="s">
        <v>10</v>
      </c>
      <c r="H166">
        <v>4.01</v>
      </c>
      <c r="I166" t="s">
        <v>66</v>
      </c>
      <c r="J166">
        <v>1</v>
      </c>
      <c r="K166">
        <f t="shared" si="2"/>
        <v>1099</v>
      </c>
      <c r="L166" t="s">
        <v>1</v>
      </c>
      <c r="N166"/>
      <c r="O166"/>
    </row>
    <row r="167" spans="1:15" hidden="1" x14ac:dyDescent="0.25">
      <c r="A167" t="s">
        <v>23</v>
      </c>
      <c r="B167">
        <v>615461</v>
      </c>
      <c r="C167" t="s">
        <v>214</v>
      </c>
      <c r="D167">
        <v>13.1</v>
      </c>
      <c r="E167" t="s">
        <v>40</v>
      </c>
      <c r="F167" s="1">
        <v>21.54</v>
      </c>
      <c r="G167" t="s">
        <v>10</v>
      </c>
      <c r="H167">
        <v>1.64</v>
      </c>
      <c r="I167" t="s">
        <v>66</v>
      </c>
      <c r="J167">
        <v>1</v>
      </c>
      <c r="K167">
        <f t="shared" si="2"/>
        <v>13.1</v>
      </c>
      <c r="L167" t="s">
        <v>1</v>
      </c>
      <c r="N167"/>
      <c r="O167"/>
    </row>
    <row r="168" spans="1:15" hidden="1" x14ac:dyDescent="0.25">
      <c r="A168" t="s">
        <v>23</v>
      </c>
      <c r="B168">
        <v>615575</v>
      </c>
      <c r="C168" t="s">
        <v>5755</v>
      </c>
      <c r="D168">
        <v>1420.4</v>
      </c>
      <c r="E168" t="s">
        <v>40</v>
      </c>
      <c r="F168">
        <v>12587.64</v>
      </c>
      <c r="G168" t="s">
        <v>10</v>
      </c>
      <c r="H168">
        <v>8.86</v>
      </c>
      <c r="I168" t="s">
        <v>66</v>
      </c>
      <c r="J168">
        <v>1</v>
      </c>
      <c r="K168">
        <f t="shared" si="2"/>
        <v>1420.4</v>
      </c>
      <c r="L168" t="s">
        <v>1</v>
      </c>
      <c r="N168"/>
      <c r="O168"/>
    </row>
    <row r="169" spans="1:15" hidden="1" x14ac:dyDescent="0.25">
      <c r="A169" t="s">
        <v>23</v>
      </c>
      <c r="B169">
        <v>615590</v>
      </c>
      <c r="C169" t="s">
        <v>2621</v>
      </c>
      <c r="D169" s="1">
        <v>579.79999999999995</v>
      </c>
      <c r="E169" t="s">
        <v>40</v>
      </c>
      <c r="F169" s="1">
        <v>2411.13</v>
      </c>
      <c r="G169" t="s">
        <v>10</v>
      </c>
      <c r="H169">
        <v>4.16</v>
      </c>
      <c r="I169" t="s">
        <v>66</v>
      </c>
      <c r="J169">
        <v>1</v>
      </c>
      <c r="K169">
        <f t="shared" si="2"/>
        <v>579.79999999999995</v>
      </c>
      <c r="L169" t="s">
        <v>1</v>
      </c>
      <c r="N169"/>
      <c r="O169"/>
    </row>
    <row r="170" spans="1:15" hidden="1" x14ac:dyDescent="0.25">
      <c r="A170" t="s">
        <v>23</v>
      </c>
      <c r="B170">
        <v>615644</v>
      </c>
      <c r="C170" t="s">
        <v>5778</v>
      </c>
      <c r="D170">
        <v>7583.3</v>
      </c>
      <c r="E170" t="s">
        <v>40</v>
      </c>
      <c r="F170" s="1">
        <v>42100.18</v>
      </c>
      <c r="G170" t="s">
        <v>10</v>
      </c>
      <c r="H170">
        <v>5.55</v>
      </c>
      <c r="I170" t="s">
        <v>66</v>
      </c>
      <c r="J170">
        <v>1</v>
      </c>
      <c r="K170">
        <f t="shared" si="2"/>
        <v>7583.3</v>
      </c>
      <c r="L170" t="s">
        <v>1</v>
      </c>
      <c r="N170"/>
      <c r="O170"/>
    </row>
    <row r="171" spans="1:15" hidden="1" x14ac:dyDescent="0.25">
      <c r="A171" t="s">
        <v>23</v>
      </c>
      <c r="B171">
        <v>615650</v>
      </c>
      <c r="C171" t="s">
        <v>5757</v>
      </c>
      <c r="D171" s="1">
        <v>393.22</v>
      </c>
      <c r="E171" t="s">
        <v>40</v>
      </c>
      <c r="F171" s="1">
        <v>135.13999999999999</v>
      </c>
      <c r="G171" t="s">
        <v>10</v>
      </c>
      <c r="H171">
        <v>0.34</v>
      </c>
      <c r="I171" t="s">
        <v>66</v>
      </c>
      <c r="J171">
        <v>1</v>
      </c>
      <c r="K171">
        <f t="shared" si="2"/>
        <v>393.22</v>
      </c>
      <c r="L171" t="s">
        <v>1</v>
      </c>
      <c r="N171"/>
      <c r="O171"/>
    </row>
    <row r="172" spans="1:15" hidden="1" x14ac:dyDescent="0.25">
      <c r="A172" t="s">
        <v>23</v>
      </c>
      <c r="B172">
        <v>615651</v>
      </c>
      <c r="C172" t="s">
        <v>5758</v>
      </c>
      <c r="D172" s="1">
        <v>2134.5</v>
      </c>
      <c r="E172" t="s">
        <v>40</v>
      </c>
      <c r="F172" s="1">
        <v>7785.51</v>
      </c>
      <c r="G172" t="s">
        <v>10</v>
      </c>
      <c r="H172">
        <v>3.65</v>
      </c>
      <c r="I172" t="s">
        <v>66</v>
      </c>
      <c r="J172">
        <v>1</v>
      </c>
      <c r="K172">
        <f t="shared" si="2"/>
        <v>2134.5</v>
      </c>
      <c r="L172" t="s">
        <v>1</v>
      </c>
      <c r="N172"/>
      <c r="O172"/>
    </row>
    <row r="173" spans="1:15" hidden="1" x14ac:dyDescent="0.25">
      <c r="A173" t="s">
        <v>23</v>
      </c>
      <c r="B173">
        <v>615652</v>
      </c>
      <c r="C173" t="s">
        <v>2813</v>
      </c>
      <c r="D173" s="1">
        <v>47.1</v>
      </c>
      <c r="E173" t="s">
        <v>40</v>
      </c>
      <c r="F173" s="1">
        <v>336.53</v>
      </c>
      <c r="G173" t="s">
        <v>10</v>
      </c>
      <c r="H173">
        <v>7.15</v>
      </c>
      <c r="I173" t="s">
        <v>66</v>
      </c>
      <c r="J173">
        <v>1</v>
      </c>
      <c r="K173">
        <f t="shared" si="2"/>
        <v>47.1</v>
      </c>
      <c r="L173" t="s">
        <v>1</v>
      </c>
      <c r="N173"/>
      <c r="O173"/>
    </row>
    <row r="174" spans="1:15" hidden="1" x14ac:dyDescent="0.25">
      <c r="A174" t="s">
        <v>23</v>
      </c>
      <c r="B174">
        <v>615690</v>
      </c>
      <c r="C174" t="s">
        <v>5872</v>
      </c>
      <c r="D174">
        <v>340.8</v>
      </c>
      <c r="E174" t="s">
        <v>40</v>
      </c>
      <c r="F174" s="1">
        <v>2556</v>
      </c>
      <c r="G174" t="s">
        <v>10</v>
      </c>
      <c r="H174">
        <v>7.5</v>
      </c>
      <c r="I174" t="s">
        <v>66</v>
      </c>
      <c r="J174">
        <v>1</v>
      </c>
      <c r="K174">
        <f t="shared" si="2"/>
        <v>340.8</v>
      </c>
      <c r="L174" t="s">
        <v>1</v>
      </c>
      <c r="N174"/>
      <c r="O174"/>
    </row>
    <row r="175" spans="1:15" hidden="1" x14ac:dyDescent="0.25">
      <c r="A175" t="s">
        <v>23</v>
      </c>
      <c r="B175">
        <v>615745</v>
      </c>
      <c r="C175" t="s">
        <v>6035</v>
      </c>
      <c r="D175">
        <v>1610</v>
      </c>
      <c r="E175" t="s">
        <v>40</v>
      </c>
      <c r="F175" s="1">
        <v>3963.09</v>
      </c>
      <c r="G175" t="s">
        <v>10</v>
      </c>
      <c r="H175">
        <v>2.46</v>
      </c>
      <c r="I175" t="s">
        <v>66</v>
      </c>
      <c r="J175">
        <v>1</v>
      </c>
      <c r="K175">
        <f t="shared" si="2"/>
        <v>1610</v>
      </c>
      <c r="L175" t="s">
        <v>1</v>
      </c>
      <c r="N175"/>
      <c r="O175"/>
    </row>
    <row r="176" spans="1:15" hidden="1" x14ac:dyDescent="0.25">
      <c r="A176" t="s">
        <v>23</v>
      </c>
      <c r="B176">
        <v>615873</v>
      </c>
      <c r="C176" t="s">
        <v>6036</v>
      </c>
      <c r="D176" s="1">
        <v>207.4</v>
      </c>
      <c r="E176" t="s">
        <v>40</v>
      </c>
      <c r="F176" s="1">
        <v>1055.47</v>
      </c>
      <c r="G176" t="s">
        <v>10</v>
      </c>
      <c r="H176">
        <v>5.09</v>
      </c>
      <c r="I176" t="s">
        <v>66</v>
      </c>
      <c r="J176">
        <v>1</v>
      </c>
      <c r="K176">
        <f t="shared" si="2"/>
        <v>207.4</v>
      </c>
      <c r="L176" t="s">
        <v>1</v>
      </c>
      <c r="N176"/>
      <c r="O176"/>
    </row>
    <row r="177" spans="1:15" x14ac:dyDescent="0.25">
      <c r="A177" t="s">
        <v>59</v>
      </c>
      <c r="B177">
        <v>610726</v>
      </c>
      <c r="C177" t="s">
        <v>134</v>
      </c>
      <c r="D177" s="7">
        <v>25600</v>
      </c>
      <c r="E177" t="s">
        <v>40</v>
      </c>
      <c r="F177">
        <v>190770.28</v>
      </c>
      <c r="G177" t="s">
        <v>10</v>
      </c>
      <c r="H177">
        <v>7.45</v>
      </c>
      <c r="I177" t="s">
        <v>66</v>
      </c>
      <c r="J177">
        <v>1</v>
      </c>
      <c r="K177">
        <f t="shared" si="2"/>
        <v>25600</v>
      </c>
      <c r="L177" t="s">
        <v>26</v>
      </c>
      <c r="N177"/>
      <c r="O177"/>
    </row>
    <row r="178" spans="1:15" x14ac:dyDescent="0.25">
      <c r="A178" t="s">
        <v>59</v>
      </c>
      <c r="B178">
        <v>613452</v>
      </c>
      <c r="C178" t="s">
        <v>163</v>
      </c>
      <c r="D178" s="7">
        <v>22920</v>
      </c>
      <c r="E178" t="s">
        <v>40</v>
      </c>
      <c r="F178" s="1">
        <v>194837.62</v>
      </c>
      <c r="G178" t="s">
        <v>10</v>
      </c>
      <c r="H178">
        <v>8.5</v>
      </c>
      <c r="I178" t="s">
        <v>66</v>
      </c>
      <c r="J178">
        <v>1</v>
      </c>
      <c r="K178">
        <f t="shared" si="2"/>
        <v>22920</v>
      </c>
      <c r="L178" t="s">
        <v>26</v>
      </c>
      <c r="N178"/>
      <c r="O178"/>
    </row>
    <row r="179" spans="1:15" hidden="1" x14ac:dyDescent="0.25">
      <c r="A179" t="s">
        <v>61</v>
      </c>
      <c r="B179">
        <v>149590</v>
      </c>
      <c r="C179" t="s">
        <v>2216</v>
      </c>
      <c r="D179">
        <v>3</v>
      </c>
      <c r="E179" t="s">
        <v>217</v>
      </c>
      <c r="F179">
        <v>4751.8</v>
      </c>
      <c r="G179" t="s">
        <v>10</v>
      </c>
      <c r="H179">
        <v>1583.93</v>
      </c>
      <c r="I179" t="s">
        <v>66</v>
      </c>
      <c r="J179">
        <f>_xlfn.XLOOKUP(B179,'ZM39 (packed)'!A:A,'ZM39 (packed)'!C:C)</f>
        <v>199.9</v>
      </c>
      <c r="K179">
        <f t="shared" si="2"/>
        <v>599.70000000000005</v>
      </c>
      <c r="L179" t="s">
        <v>1</v>
      </c>
      <c r="N179"/>
      <c r="O179"/>
    </row>
    <row r="180" spans="1:15" hidden="1" x14ac:dyDescent="0.25">
      <c r="A180" t="s">
        <v>61</v>
      </c>
      <c r="B180">
        <v>553156</v>
      </c>
      <c r="C180" t="s">
        <v>77</v>
      </c>
      <c r="D180" s="1">
        <v>7128.576</v>
      </c>
      <c r="E180" t="s">
        <v>40</v>
      </c>
      <c r="F180" s="1">
        <v>43661.4</v>
      </c>
      <c r="G180" t="s">
        <v>10</v>
      </c>
      <c r="H180">
        <v>6.12</v>
      </c>
      <c r="I180" t="s">
        <v>66</v>
      </c>
      <c r="J180">
        <v>1</v>
      </c>
      <c r="K180">
        <f t="shared" si="2"/>
        <v>7128.576</v>
      </c>
      <c r="L180" t="s">
        <v>1</v>
      </c>
      <c r="N180"/>
      <c r="O180"/>
    </row>
    <row r="181" spans="1:15" hidden="1" x14ac:dyDescent="0.25">
      <c r="A181" t="s">
        <v>61</v>
      </c>
      <c r="B181">
        <v>600230</v>
      </c>
      <c r="C181" t="s">
        <v>84</v>
      </c>
      <c r="D181" s="1">
        <v>167.83</v>
      </c>
      <c r="E181" t="s">
        <v>40</v>
      </c>
      <c r="F181" s="1">
        <v>738.45</v>
      </c>
      <c r="G181" t="s">
        <v>10</v>
      </c>
      <c r="H181">
        <v>4.4000000000000004</v>
      </c>
      <c r="I181" t="s">
        <v>66</v>
      </c>
      <c r="J181">
        <v>1</v>
      </c>
      <c r="K181">
        <f t="shared" si="2"/>
        <v>167.83</v>
      </c>
      <c r="L181" t="s">
        <v>1</v>
      </c>
      <c r="N181"/>
      <c r="O181"/>
    </row>
    <row r="182" spans="1:15" hidden="1" x14ac:dyDescent="0.25">
      <c r="A182" t="s">
        <v>61</v>
      </c>
      <c r="B182">
        <v>600352</v>
      </c>
      <c r="C182" t="s">
        <v>90</v>
      </c>
      <c r="D182">
        <v>4375</v>
      </c>
      <c r="E182" t="s">
        <v>40</v>
      </c>
      <c r="F182">
        <v>17992.07</v>
      </c>
      <c r="G182" t="s">
        <v>10</v>
      </c>
      <c r="H182">
        <v>4.1100000000000003</v>
      </c>
      <c r="I182" t="s">
        <v>66</v>
      </c>
      <c r="J182">
        <v>1</v>
      </c>
      <c r="K182">
        <f t="shared" si="2"/>
        <v>4375</v>
      </c>
      <c r="L182" t="s">
        <v>1</v>
      </c>
      <c r="N182"/>
      <c r="O182"/>
    </row>
    <row r="183" spans="1:15" hidden="1" x14ac:dyDescent="0.25">
      <c r="A183" t="s">
        <v>61</v>
      </c>
      <c r="B183">
        <v>602092</v>
      </c>
      <c r="C183" t="s">
        <v>5565</v>
      </c>
      <c r="D183" s="1">
        <v>2400</v>
      </c>
      <c r="E183" t="s">
        <v>40</v>
      </c>
      <c r="F183" s="1">
        <v>16096.8</v>
      </c>
      <c r="G183" t="s">
        <v>10</v>
      </c>
      <c r="H183">
        <v>6.71</v>
      </c>
      <c r="I183" t="s">
        <v>66</v>
      </c>
      <c r="J183">
        <v>1</v>
      </c>
      <c r="K183">
        <f t="shared" si="2"/>
        <v>2400</v>
      </c>
      <c r="L183" t="s">
        <v>1</v>
      </c>
      <c r="N183"/>
      <c r="O183"/>
    </row>
    <row r="184" spans="1:15" hidden="1" x14ac:dyDescent="0.25">
      <c r="A184" t="s">
        <v>61</v>
      </c>
      <c r="B184">
        <v>602233</v>
      </c>
      <c r="C184" t="s">
        <v>108</v>
      </c>
      <c r="D184" s="1">
        <v>1400</v>
      </c>
      <c r="E184" t="s">
        <v>40</v>
      </c>
      <c r="F184" s="1">
        <v>5763.8</v>
      </c>
      <c r="G184" t="s">
        <v>10</v>
      </c>
      <c r="H184">
        <v>4.12</v>
      </c>
      <c r="I184" t="s">
        <v>66</v>
      </c>
      <c r="J184">
        <v>1</v>
      </c>
      <c r="K184">
        <f t="shared" si="2"/>
        <v>1400</v>
      </c>
      <c r="L184" t="s">
        <v>1</v>
      </c>
      <c r="N184"/>
      <c r="O184"/>
    </row>
    <row r="185" spans="1:15" hidden="1" x14ac:dyDescent="0.25">
      <c r="A185" t="s">
        <v>61</v>
      </c>
      <c r="B185">
        <v>602987</v>
      </c>
      <c r="C185" t="s">
        <v>112</v>
      </c>
      <c r="D185">
        <v>10187</v>
      </c>
      <c r="E185" t="s">
        <v>40</v>
      </c>
      <c r="F185" s="1">
        <v>16289.01</v>
      </c>
      <c r="G185" t="s">
        <v>10</v>
      </c>
      <c r="H185" s="1">
        <v>1.6</v>
      </c>
      <c r="I185" t="s">
        <v>66</v>
      </c>
      <c r="J185">
        <v>1</v>
      </c>
      <c r="K185">
        <f t="shared" si="2"/>
        <v>10187</v>
      </c>
      <c r="L185" t="s">
        <v>1</v>
      </c>
      <c r="N185"/>
      <c r="O185"/>
    </row>
    <row r="186" spans="1:15" hidden="1" x14ac:dyDescent="0.25">
      <c r="A186" t="s">
        <v>61</v>
      </c>
      <c r="B186">
        <v>606228</v>
      </c>
      <c r="C186" t="s">
        <v>121</v>
      </c>
      <c r="D186" s="1">
        <v>7400</v>
      </c>
      <c r="E186" t="s">
        <v>40</v>
      </c>
      <c r="F186" s="1">
        <v>16343.02</v>
      </c>
      <c r="G186" t="s">
        <v>10</v>
      </c>
      <c r="H186">
        <v>2.21</v>
      </c>
      <c r="I186" t="s">
        <v>66</v>
      </c>
      <c r="J186">
        <v>1</v>
      </c>
      <c r="K186">
        <f t="shared" si="2"/>
        <v>7400</v>
      </c>
      <c r="L186" t="s">
        <v>1</v>
      </c>
      <c r="N186"/>
      <c r="O186"/>
    </row>
    <row r="187" spans="1:15" hidden="1" x14ac:dyDescent="0.25">
      <c r="A187" t="s">
        <v>61</v>
      </c>
      <c r="B187">
        <v>611413</v>
      </c>
      <c r="C187" t="s">
        <v>143</v>
      </c>
      <c r="D187">
        <v>2160</v>
      </c>
      <c r="E187" t="s">
        <v>40</v>
      </c>
      <c r="F187" s="1">
        <v>47124</v>
      </c>
      <c r="G187" t="s">
        <v>10</v>
      </c>
      <c r="H187">
        <v>21.82</v>
      </c>
      <c r="I187" t="s">
        <v>66</v>
      </c>
      <c r="J187">
        <v>1</v>
      </c>
      <c r="K187">
        <f t="shared" si="2"/>
        <v>2160</v>
      </c>
      <c r="L187" t="s">
        <v>1</v>
      </c>
      <c r="N187"/>
      <c r="O187"/>
    </row>
    <row r="188" spans="1:15" hidden="1" x14ac:dyDescent="0.25">
      <c r="A188" t="s">
        <v>61</v>
      </c>
      <c r="B188">
        <v>613012</v>
      </c>
      <c r="C188" t="s">
        <v>160</v>
      </c>
      <c r="D188">
        <v>875</v>
      </c>
      <c r="E188" t="s">
        <v>40</v>
      </c>
      <c r="F188" s="1">
        <v>4581.5</v>
      </c>
      <c r="G188" t="s">
        <v>10</v>
      </c>
      <c r="H188">
        <v>5.24</v>
      </c>
      <c r="I188" t="s">
        <v>66</v>
      </c>
      <c r="J188">
        <v>1</v>
      </c>
      <c r="K188">
        <f t="shared" si="2"/>
        <v>875</v>
      </c>
      <c r="L188" t="s">
        <v>1</v>
      </c>
      <c r="N188"/>
      <c r="O188"/>
    </row>
    <row r="189" spans="1:15" hidden="1" x14ac:dyDescent="0.25">
      <c r="A189" t="s">
        <v>61</v>
      </c>
      <c r="B189">
        <v>613645</v>
      </c>
      <c r="C189" t="s">
        <v>166</v>
      </c>
      <c r="D189" s="1">
        <v>11160</v>
      </c>
      <c r="E189" t="s">
        <v>40</v>
      </c>
      <c r="F189" s="1">
        <v>57150.36</v>
      </c>
      <c r="G189" t="s">
        <v>10</v>
      </c>
      <c r="H189">
        <v>5.12</v>
      </c>
      <c r="I189" t="s">
        <v>66</v>
      </c>
      <c r="J189">
        <v>1</v>
      </c>
      <c r="K189">
        <f t="shared" si="2"/>
        <v>11160</v>
      </c>
      <c r="L189" t="s">
        <v>1</v>
      </c>
      <c r="N189"/>
      <c r="O189"/>
    </row>
    <row r="190" spans="1:15" hidden="1" x14ac:dyDescent="0.25">
      <c r="A190" t="s">
        <v>61</v>
      </c>
      <c r="B190">
        <v>614146</v>
      </c>
      <c r="C190" t="s">
        <v>179</v>
      </c>
      <c r="D190" s="1">
        <v>7600</v>
      </c>
      <c r="E190" t="s">
        <v>40</v>
      </c>
      <c r="F190" s="1">
        <v>37430</v>
      </c>
      <c r="G190" t="s">
        <v>10</v>
      </c>
      <c r="H190">
        <v>4.93</v>
      </c>
      <c r="I190" t="s">
        <v>66</v>
      </c>
      <c r="J190">
        <v>1</v>
      </c>
      <c r="K190">
        <f t="shared" si="2"/>
        <v>7600</v>
      </c>
      <c r="L190" t="s">
        <v>1</v>
      </c>
      <c r="N190"/>
      <c r="O190"/>
    </row>
    <row r="191" spans="1:15" hidden="1" x14ac:dyDescent="0.25">
      <c r="A191" t="s">
        <v>61</v>
      </c>
      <c r="B191">
        <v>614296</v>
      </c>
      <c r="C191" t="s">
        <v>182</v>
      </c>
      <c r="D191" s="1">
        <v>16000</v>
      </c>
      <c r="E191" t="s">
        <v>40</v>
      </c>
      <c r="F191" s="1">
        <v>84135.58</v>
      </c>
      <c r="G191" t="s">
        <v>10</v>
      </c>
      <c r="H191">
        <v>5.26</v>
      </c>
      <c r="I191" t="s">
        <v>66</v>
      </c>
      <c r="J191">
        <v>1</v>
      </c>
      <c r="K191">
        <f t="shared" si="2"/>
        <v>16000</v>
      </c>
      <c r="L191" t="s">
        <v>1</v>
      </c>
      <c r="N191"/>
      <c r="O191"/>
    </row>
    <row r="192" spans="1:15" hidden="1" x14ac:dyDescent="0.25">
      <c r="A192" t="s">
        <v>61</v>
      </c>
      <c r="B192">
        <v>614369</v>
      </c>
      <c r="C192" t="s">
        <v>215</v>
      </c>
      <c r="D192">
        <v>41580</v>
      </c>
      <c r="E192" t="s">
        <v>40</v>
      </c>
      <c r="F192" s="1">
        <v>90178.59</v>
      </c>
      <c r="G192" t="s">
        <v>10</v>
      </c>
      <c r="H192">
        <v>2.17</v>
      </c>
      <c r="I192" t="s">
        <v>66</v>
      </c>
      <c r="J192">
        <v>1</v>
      </c>
      <c r="K192">
        <f t="shared" si="2"/>
        <v>41580</v>
      </c>
      <c r="L192" t="s">
        <v>1</v>
      </c>
      <c r="N192"/>
      <c r="O192"/>
    </row>
    <row r="193" spans="1:15" hidden="1" x14ac:dyDescent="0.25">
      <c r="A193" t="s">
        <v>61</v>
      </c>
      <c r="B193">
        <v>614394</v>
      </c>
      <c r="C193" t="s">
        <v>187</v>
      </c>
      <c r="D193" s="1">
        <v>10659</v>
      </c>
      <c r="E193" t="s">
        <v>40</v>
      </c>
      <c r="F193" s="1">
        <v>64476.29</v>
      </c>
      <c r="G193" t="s">
        <v>10</v>
      </c>
      <c r="H193">
        <v>6.05</v>
      </c>
      <c r="I193" t="s">
        <v>66</v>
      </c>
      <c r="J193">
        <v>1</v>
      </c>
      <c r="K193">
        <f t="shared" si="2"/>
        <v>10659</v>
      </c>
      <c r="L193" t="s">
        <v>1</v>
      </c>
      <c r="N193"/>
      <c r="O193"/>
    </row>
    <row r="194" spans="1:15" hidden="1" x14ac:dyDescent="0.25">
      <c r="A194" t="s">
        <v>61</v>
      </c>
      <c r="B194">
        <v>614401</v>
      </c>
      <c r="C194" t="s">
        <v>216</v>
      </c>
      <c r="D194" s="1">
        <v>47488</v>
      </c>
      <c r="E194" t="s">
        <v>40</v>
      </c>
      <c r="F194" s="1">
        <v>109827.05</v>
      </c>
      <c r="G194" t="s">
        <v>10</v>
      </c>
      <c r="H194">
        <v>2.31</v>
      </c>
      <c r="I194" t="s">
        <v>66</v>
      </c>
      <c r="J194">
        <v>1</v>
      </c>
      <c r="K194">
        <f t="shared" ref="K194:K213" si="3">J194*D194</f>
        <v>47488</v>
      </c>
      <c r="L194" t="s">
        <v>1</v>
      </c>
      <c r="N194"/>
      <c r="O194"/>
    </row>
    <row r="195" spans="1:15" hidden="1" x14ac:dyDescent="0.25">
      <c r="A195" t="s">
        <v>61</v>
      </c>
      <c r="B195">
        <v>614429</v>
      </c>
      <c r="C195" t="s">
        <v>190</v>
      </c>
      <c r="D195" s="1">
        <v>7480</v>
      </c>
      <c r="E195" t="s">
        <v>40</v>
      </c>
      <c r="F195" s="1">
        <v>32216.36</v>
      </c>
      <c r="G195" t="s">
        <v>10</v>
      </c>
      <c r="H195">
        <v>4.3099999999999996</v>
      </c>
      <c r="I195" t="s">
        <v>66</v>
      </c>
      <c r="J195">
        <v>1</v>
      </c>
      <c r="K195">
        <f t="shared" si="3"/>
        <v>7480</v>
      </c>
      <c r="L195" t="s">
        <v>1</v>
      </c>
      <c r="N195"/>
      <c r="O195"/>
    </row>
    <row r="196" spans="1:15" hidden="1" x14ac:dyDescent="0.25">
      <c r="A196" t="s">
        <v>61</v>
      </c>
      <c r="B196">
        <v>614431</v>
      </c>
      <c r="C196" t="s">
        <v>191</v>
      </c>
      <c r="D196" s="1">
        <v>4508</v>
      </c>
      <c r="E196" t="s">
        <v>40</v>
      </c>
      <c r="F196" s="1">
        <v>27761.07</v>
      </c>
      <c r="G196" t="s">
        <v>10</v>
      </c>
      <c r="H196">
        <v>6.16</v>
      </c>
      <c r="I196" t="s">
        <v>66</v>
      </c>
      <c r="J196">
        <v>1</v>
      </c>
      <c r="K196">
        <f t="shared" si="3"/>
        <v>4508</v>
      </c>
      <c r="L196" t="s">
        <v>1</v>
      </c>
      <c r="N196"/>
      <c r="O196"/>
    </row>
    <row r="197" spans="1:15" hidden="1" x14ac:dyDescent="0.25">
      <c r="A197" t="s">
        <v>61</v>
      </c>
      <c r="B197">
        <v>614488</v>
      </c>
      <c r="C197" t="s">
        <v>2578</v>
      </c>
      <c r="D197" s="1">
        <v>163</v>
      </c>
      <c r="E197" t="s">
        <v>40</v>
      </c>
      <c r="F197" s="1">
        <v>257.7</v>
      </c>
      <c r="G197" t="s">
        <v>10</v>
      </c>
      <c r="H197">
        <v>1.58</v>
      </c>
      <c r="I197" t="s">
        <v>66</v>
      </c>
      <c r="J197">
        <v>1</v>
      </c>
      <c r="K197">
        <f t="shared" si="3"/>
        <v>163</v>
      </c>
      <c r="L197" t="s">
        <v>1</v>
      </c>
      <c r="N197"/>
      <c r="O197"/>
    </row>
    <row r="198" spans="1:15" hidden="1" x14ac:dyDescent="0.25">
      <c r="A198" t="s">
        <v>61</v>
      </c>
      <c r="B198">
        <v>614689</v>
      </c>
      <c r="C198" t="s">
        <v>203</v>
      </c>
      <c r="D198" s="1">
        <v>3672</v>
      </c>
      <c r="E198" t="s">
        <v>40</v>
      </c>
      <c r="F198" s="1">
        <v>30183.84</v>
      </c>
      <c r="G198" t="s">
        <v>10</v>
      </c>
      <c r="H198">
        <v>8.2200000000000006</v>
      </c>
      <c r="I198" t="s">
        <v>66</v>
      </c>
      <c r="J198">
        <v>1</v>
      </c>
      <c r="K198">
        <f t="shared" si="3"/>
        <v>3672</v>
      </c>
      <c r="L198" t="s">
        <v>1</v>
      </c>
      <c r="N198"/>
      <c r="O198"/>
    </row>
    <row r="199" spans="1:15" hidden="1" x14ac:dyDescent="0.25">
      <c r="A199" t="s">
        <v>61</v>
      </c>
      <c r="B199">
        <v>614822</v>
      </c>
      <c r="C199" t="s">
        <v>205</v>
      </c>
      <c r="D199" s="1">
        <v>8000</v>
      </c>
      <c r="E199" t="s">
        <v>40</v>
      </c>
      <c r="F199" s="1">
        <v>28264.41</v>
      </c>
      <c r="G199" t="s">
        <v>10</v>
      </c>
      <c r="H199">
        <v>3.53</v>
      </c>
      <c r="I199" t="s">
        <v>66</v>
      </c>
      <c r="J199">
        <v>1</v>
      </c>
      <c r="K199">
        <f t="shared" si="3"/>
        <v>8000</v>
      </c>
      <c r="L199" t="s">
        <v>1</v>
      </c>
      <c r="N199"/>
      <c r="O199"/>
    </row>
    <row r="200" spans="1:15" hidden="1" x14ac:dyDescent="0.25">
      <c r="A200" t="s">
        <v>61</v>
      </c>
      <c r="B200">
        <v>614915</v>
      </c>
      <c r="C200" t="s">
        <v>5738</v>
      </c>
      <c r="D200" s="1">
        <v>1608</v>
      </c>
      <c r="E200" t="s">
        <v>40</v>
      </c>
      <c r="F200" s="1">
        <v>9183.2900000000009</v>
      </c>
      <c r="G200" t="s">
        <v>10</v>
      </c>
      <c r="H200">
        <v>5.71</v>
      </c>
      <c r="I200" t="s">
        <v>66</v>
      </c>
      <c r="J200">
        <v>1</v>
      </c>
      <c r="K200">
        <f t="shared" si="3"/>
        <v>1608</v>
      </c>
      <c r="L200" t="s">
        <v>1</v>
      </c>
      <c r="N200"/>
      <c r="O200"/>
    </row>
    <row r="201" spans="1:15" hidden="1" x14ac:dyDescent="0.25">
      <c r="A201" t="s">
        <v>61</v>
      </c>
      <c r="B201">
        <v>615249</v>
      </c>
      <c r="C201" t="s">
        <v>2502</v>
      </c>
      <c r="D201">
        <v>23040</v>
      </c>
      <c r="E201" t="s">
        <v>40</v>
      </c>
      <c r="F201" s="1">
        <v>116037.84</v>
      </c>
      <c r="G201" t="s">
        <v>10</v>
      </c>
      <c r="H201">
        <v>5.04</v>
      </c>
      <c r="I201" t="s">
        <v>66</v>
      </c>
      <c r="J201">
        <v>1</v>
      </c>
      <c r="K201">
        <f t="shared" si="3"/>
        <v>23040</v>
      </c>
      <c r="L201" t="s">
        <v>1</v>
      </c>
      <c r="N201"/>
      <c r="O201"/>
    </row>
    <row r="202" spans="1:15" hidden="1" x14ac:dyDescent="0.25">
      <c r="A202" t="s">
        <v>61</v>
      </c>
      <c r="B202">
        <v>615345</v>
      </c>
      <c r="C202" t="s">
        <v>213</v>
      </c>
      <c r="D202">
        <v>23800</v>
      </c>
      <c r="E202" t="s">
        <v>40</v>
      </c>
      <c r="F202">
        <v>110801.36</v>
      </c>
      <c r="G202" t="s">
        <v>10</v>
      </c>
      <c r="H202">
        <v>4.66</v>
      </c>
      <c r="I202" t="s">
        <v>66</v>
      </c>
      <c r="J202">
        <v>1</v>
      </c>
      <c r="K202">
        <f t="shared" si="3"/>
        <v>23800</v>
      </c>
      <c r="L202" t="s">
        <v>1</v>
      </c>
      <c r="N202"/>
      <c r="O202"/>
    </row>
    <row r="203" spans="1:15" hidden="1" x14ac:dyDescent="0.25">
      <c r="A203" t="s">
        <v>61</v>
      </c>
      <c r="B203">
        <v>615745</v>
      </c>
      <c r="C203" t="s">
        <v>6035</v>
      </c>
      <c r="D203">
        <v>15600</v>
      </c>
      <c r="E203" t="s">
        <v>40</v>
      </c>
      <c r="F203">
        <v>38799.68</v>
      </c>
      <c r="G203" t="s">
        <v>10</v>
      </c>
      <c r="H203">
        <v>2.4900000000000002</v>
      </c>
      <c r="I203" t="s">
        <v>66</v>
      </c>
      <c r="J203">
        <v>1</v>
      </c>
      <c r="K203">
        <f t="shared" si="3"/>
        <v>15600</v>
      </c>
      <c r="L203" t="s">
        <v>1</v>
      </c>
      <c r="N203"/>
      <c r="O203"/>
    </row>
    <row r="204" spans="1:15" hidden="1" x14ac:dyDescent="0.25">
      <c r="A204" t="s">
        <v>24</v>
      </c>
      <c r="B204">
        <v>614401</v>
      </c>
      <c r="C204" t="s">
        <v>216</v>
      </c>
      <c r="D204">
        <v>35840</v>
      </c>
      <c r="E204" t="s">
        <v>40</v>
      </c>
      <c r="F204">
        <v>80299.53</v>
      </c>
      <c r="G204" t="s">
        <v>10</v>
      </c>
      <c r="H204">
        <v>2.2400000000000002</v>
      </c>
      <c r="I204" t="s">
        <v>66</v>
      </c>
      <c r="J204">
        <v>1</v>
      </c>
      <c r="K204">
        <f t="shared" si="3"/>
        <v>35840</v>
      </c>
      <c r="L204" t="s">
        <v>1</v>
      </c>
      <c r="N204"/>
      <c r="O204"/>
    </row>
    <row r="205" spans="1:15" hidden="1" x14ac:dyDescent="0.25">
      <c r="A205" t="s">
        <v>60</v>
      </c>
      <c r="B205">
        <v>600174</v>
      </c>
      <c r="C205" t="s">
        <v>6290</v>
      </c>
      <c r="D205">
        <v>50</v>
      </c>
      <c r="E205" t="s">
        <v>40</v>
      </c>
      <c r="F205">
        <v>2079.9899999999998</v>
      </c>
      <c r="G205" t="s">
        <v>10</v>
      </c>
      <c r="H205">
        <v>41.6</v>
      </c>
      <c r="I205" t="s">
        <v>66</v>
      </c>
      <c r="J205">
        <v>1</v>
      </c>
      <c r="K205">
        <f t="shared" si="3"/>
        <v>50</v>
      </c>
      <c r="L205" t="s">
        <v>1</v>
      </c>
      <c r="N205"/>
      <c r="O205"/>
    </row>
    <row r="206" spans="1:15" hidden="1" x14ac:dyDescent="0.25">
      <c r="A206" t="s">
        <v>60</v>
      </c>
      <c r="B206">
        <v>602987</v>
      </c>
      <c r="C206" t="s">
        <v>112</v>
      </c>
      <c r="D206">
        <v>13</v>
      </c>
      <c r="E206" t="s">
        <v>40</v>
      </c>
      <c r="F206">
        <v>22.24</v>
      </c>
      <c r="G206" t="s">
        <v>10</v>
      </c>
      <c r="H206">
        <v>1.71</v>
      </c>
      <c r="I206" t="s">
        <v>66</v>
      </c>
      <c r="J206">
        <v>1</v>
      </c>
      <c r="K206">
        <f t="shared" si="3"/>
        <v>13</v>
      </c>
      <c r="L206" t="s">
        <v>1</v>
      </c>
      <c r="N206"/>
      <c r="O206"/>
    </row>
    <row r="207" spans="1:15" hidden="1" x14ac:dyDescent="0.25">
      <c r="A207" s="4" t="s">
        <v>60</v>
      </c>
      <c r="B207" s="4">
        <v>610273</v>
      </c>
      <c r="C207" s="4" t="s">
        <v>218</v>
      </c>
      <c r="D207" s="4">
        <v>139.80000000000001</v>
      </c>
      <c r="E207" s="4" t="s">
        <v>40</v>
      </c>
      <c r="F207" s="4">
        <v>383.63</v>
      </c>
      <c r="G207" s="4" t="s">
        <v>10</v>
      </c>
      <c r="H207" s="4">
        <v>2.74</v>
      </c>
      <c r="I207" s="4" t="s">
        <v>66</v>
      </c>
      <c r="J207">
        <v>1</v>
      </c>
      <c r="K207">
        <f t="shared" si="3"/>
        <v>139.80000000000001</v>
      </c>
      <c r="L207" t="s">
        <v>1</v>
      </c>
      <c r="N207"/>
      <c r="O207"/>
    </row>
    <row r="208" spans="1:15" hidden="1" x14ac:dyDescent="0.25">
      <c r="A208" s="4" t="s">
        <v>60</v>
      </c>
      <c r="B208" s="4">
        <v>611171</v>
      </c>
      <c r="C208" s="4" t="s">
        <v>219</v>
      </c>
      <c r="D208" s="4">
        <v>1492.8</v>
      </c>
      <c r="E208" s="4" t="s">
        <v>40</v>
      </c>
      <c r="F208">
        <v>1894.74</v>
      </c>
      <c r="G208" s="4" t="s">
        <v>10</v>
      </c>
      <c r="H208" s="4">
        <v>1.27</v>
      </c>
      <c r="I208" s="4" t="s">
        <v>66</v>
      </c>
      <c r="J208">
        <v>1</v>
      </c>
      <c r="K208">
        <f t="shared" si="3"/>
        <v>1492.8</v>
      </c>
      <c r="L208" t="s">
        <v>1</v>
      </c>
      <c r="N208"/>
      <c r="O208"/>
    </row>
    <row r="209" spans="1:15" hidden="1" x14ac:dyDescent="0.25">
      <c r="A209" s="4" t="s">
        <v>60</v>
      </c>
      <c r="B209">
        <v>613017</v>
      </c>
      <c r="C209" s="4" t="s">
        <v>6291</v>
      </c>
      <c r="D209" s="4">
        <v>40</v>
      </c>
      <c r="E209" s="4" t="s">
        <v>40</v>
      </c>
      <c r="F209" s="4">
        <v>502.16</v>
      </c>
      <c r="G209" s="4" t="s">
        <v>10</v>
      </c>
      <c r="H209" s="4">
        <v>12.55</v>
      </c>
      <c r="I209" s="4" t="s">
        <v>66</v>
      </c>
      <c r="J209">
        <v>1</v>
      </c>
      <c r="K209">
        <f t="shared" si="3"/>
        <v>40</v>
      </c>
      <c r="L209" t="s">
        <v>1</v>
      </c>
      <c r="N209"/>
      <c r="O209"/>
    </row>
    <row r="210" spans="1:15" hidden="1" x14ac:dyDescent="0.25">
      <c r="A210" s="4" t="s">
        <v>60</v>
      </c>
      <c r="B210" s="4">
        <v>614369</v>
      </c>
      <c r="C210" s="4" t="s">
        <v>215</v>
      </c>
      <c r="D210" s="4">
        <v>5500</v>
      </c>
      <c r="E210" s="4" t="s">
        <v>40</v>
      </c>
      <c r="F210" s="4">
        <v>12005.16</v>
      </c>
      <c r="G210" s="4" t="s">
        <v>10</v>
      </c>
      <c r="H210" s="4">
        <v>2.1800000000000002</v>
      </c>
      <c r="I210" s="4" t="s">
        <v>66</v>
      </c>
      <c r="J210">
        <v>1</v>
      </c>
      <c r="K210">
        <f t="shared" si="3"/>
        <v>5500</v>
      </c>
      <c r="L210" t="s">
        <v>1</v>
      </c>
      <c r="N210"/>
      <c r="O210"/>
    </row>
    <row r="211" spans="1:15" hidden="1" x14ac:dyDescent="0.25">
      <c r="A211" s="4" t="s">
        <v>60</v>
      </c>
      <c r="B211" s="4">
        <v>614401</v>
      </c>
      <c r="C211" s="4" t="s">
        <v>216</v>
      </c>
      <c r="D211">
        <v>18837</v>
      </c>
      <c r="E211" s="4" t="s">
        <v>40</v>
      </c>
      <c r="F211">
        <v>42504.01</v>
      </c>
      <c r="G211" s="4" t="s">
        <v>10</v>
      </c>
      <c r="H211" s="4">
        <v>2.2599999999999998</v>
      </c>
      <c r="I211" s="4" t="s">
        <v>66</v>
      </c>
      <c r="J211">
        <v>1</v>
      </c>
      <c r="K211">
        <f t="shared" si="3"/>
        <v>18837</v>
      </c>
      <c r="L211" t="s">
        <v>1</v>
      </c>
      <c r="N211"/>
      <c r="O211"/>
    </row>
    <row r="212" spans="1:15" hidden="1" x14ac:dyDescent="0.25">
      <c r="A212" s="4" t="s">
        <v>60</v>
      </c>
      <c r="B212" s="4">
        <v>615055</v>
      </c>
      <c r="C212" s="4" t="s">
        <v>221</v>
      </c>
      <c r="D212">
        <v>392.1</v>
      </c>
      <c r="E212" s="4" t="s">
        <v>40</v>
      </c>
      <c r="F212">
        <v>2195.7600000000002</v>
      </c>
      <c r="G212" s="4" t="s">
        <v>10</v>
      </c>
      <c r="H212" s="4">
        <v>5.6</v>
      </c>
      <c r="I212" s="4" t="s">
        <v>66</v>
      </c>
      <c r="J212">
        <v>1</v>
      </c>
      <c r="K212">
        <f t="shared" si="3"/>
        <v>392.1</v>
      </c>
      <c r="L212" t="s">
        <v>1</v>
      </c>
      <c r="N212"/>
      <c r="O212"/>
    </row>
    <row r="213" spans="1:15" hidden="1" x14ac:dyDescent="0.25">
      <c r="A213" s="4" t="s">
        <v>60</v>
      </c>
      <c r="B213" s="4">
        <v>615461</v>
      </c>
      <c r="C213" s="4" t="s">
        <v>214</v>
      </c>
      <c r="D213" s="4">
        <v>62.2</v>
      </c>
      <c r="E213" s="4" t="s">
        <v>40</v>
      </c>
      <c r="F213" s="4">
        <v>98.69</v>
      </c>
      <c r="G213" s="4" t="s">
        <v>10</v>
      </c>
      <c r="H213" s="4">
        <v>1.59</v>
      </c>
      <c r="I213" s="4" t="s">
        <v>66</v>
      </c>
      <c r="J213">
        <v>1</v>
      </c>
      <c r="K213">
        <f t="shared" si="3"/>
        <v>62.2</v>
      </c>
      <c r="L213" t="s">
        <v>1</v>
      </c>
      <c r="N213"/>
      <c r="O213"/>
    </row>
    <row r="214" spans="1:15" hidden="1" x14ac:dyDescent="0.25">
      <c r="A214" s="4" t="s">
        <v>60</v>
      </c>
      <c r="B214" s="4">
        <v>615745</v>
      </c>
      <c r="C214" s="4" t="s">
        <v>6035</v>
      </c>
      <c r="D214" s="4">
        <v>245.8</v>
      </c>
      <c r="E214" s="4" t="s">
        <v>40</v>
      </c>
      <c r="F214" s="4">
        <v>700.66</v>
      </c>
      <c r="G214" s="4" t="s">
        <v>10</v>
      </c>
      <c r="H214" s="4">
        <v>2.85</v>
      </c>
      <c r="I214" t="s">
        <v>66</v>
      </c>
      <c r="J214">
        <v>1</v>
      </c>
      <c r="K214">
        <f t="shared" ref="K214" si="4">J214*D214</f>
        <v>245.8</v>
      </c>
      <c r="L214" t="s">
        <v>1</v>
      </c>
    </row>
    <row r="215" spans="1:15" x14ac:dyDescent="0.25">
      <c r="D215" s="7"/>
      <c r="I215"/>
      <c r="L215" s="4"/>
    </row>
    <row r="216" spans="1:15" x14ac:dyDescent="0.25">
      <c r="F216"/>
      <c r="I216"/>
      <c r="L216" s="4"/>
    </row>
    <row r="217" spans="1:15" x14ac:dyDescent="0.25">
      <c r="I217"/>
      <c r="L217" s="4"/>
    </row>
    <row r="218" spans="1:15" x14ac:dyDescent="0.25">
      <c r="I218"/>
      <c r="L218" s="4"/>
    </row>
    <row r="219" spans="1:15" x14ac:dyDescent="0.25">
      <c r="L219" s="4"/>
    </row>
    <row r="220" spans="1:15" x14ac:dyDescent="0.25">
      <c r="F220"/>
      <c r="L220" s="4"/>
    </row>
    <row r="221" spans="1:15" x14ac:dyDescent="0.25">
      <c r="L221" s="4"/>
    </row>
    <row r="226" spans="6:11" x14ac:dyDescent="0.25">
      <c r="K226"/>
    </row>
    <row r="227" spans="6:11" x14ac:dyDescent="0.25">
      <c r="F227"/>
      <c r="K227"/>
    </row>
    <row r="228" spans="6:11" x14ac:dyDescent="0.25">
      <c r="K228"/>
    </row>
    <row r="229" spans="6:11" x14ac:dyDescent="0.25">
      <c r="K229"/>
    </row>
    <row r="230" spans="6:11" x14ac:dyDescent="0.25">
      <c r="K230"/>
    </row>
    <row r="231" spans="6:11" x14ac:dyDescent="0.25">
      <c r="K231"/>
    </row>
  </sheetData>
  <autoFilter ref="A1:O214" xr:uid="{00000000-0001-0000-0200-000000000000}">
    <filterColumn colId="11">
      <filters>
        <filter val="LM"/>
      </filters>
    </filterColumn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FF00"/>
  </sheetPr>
  <dimension ref="A2:I20"/>
  <sheetViews>
    <sheetView zoomScale="85" zoomScaleNormal="85" workbookViewId="0">
      <selection activeCell="I34" sqref="I34"/>
    </sheetView>
  </sheetViews>
  <sheetFormatPr defaultRowHeight="15" x14ac:dyDescent="0.25"/>
  <cols>
    <col min="1" max="1" width="13.140625" style="4" bestFit="1" customWidth="1"/>
    <col min="2" max="2" width="12.85546875" style="4" bestFit="1" customWidth="1"/>
    <col min="3" max="3" width="14.42578125" style="10" bestFit="1" customWidth="1"/>
    <col min="4" max="4" width="19.85546875" style="10" bestFit="1" customWidth="1"/>
    <col min="5" max="5" width="20.85546875" style="4" bestFit="1" customWidth="1"/>
    <col min="6" max="6" width="9.85546875" style="4" bestFit="1" customWidth="1"/>
    <col min="7" max="7" width="12.85546875" style="4" bestFit="1" customWidth="1"/>
    <col min="8" max="8" width="14.42578125" style="10" bestFit="1" customWidth="1"/>
    <col min="9" max="9" width="19.85546875" style="10" bestFit="1" customWidth="1"/>
  </cols>
  <sheetData>
    <row r="2" spans="1:9" x14ac:dyDescent="0.25">
      <c r="B2" s="2" t="s">
        <v>20</v>
      </c>
      <c r="C2" t="s">
        <v>58</v>
      </c>
      <c r="D2" t="s">
        <v>27</v>
      </c>
      <c r="G2" s="2" t="s">
        <v>20</v>
      </c>
      <c r="H2" t="s">
        <v>58</v>
      </c>
      <c r="I2" t="s">
        <v>27</v>
      </c>
    </row>
    <row r="3" spans="1:9" x14ac:dyDescent="0.25">
      <c r="B3" s="3" t="s">
        <v>23</v>
      </c>
      <c r="C3">
        <v>3400817.493999999</v>
      </c>
      <c r="D3">
        <v>15855127.51</v>
      </c>
      <c r="G3" s="3" t="s">
        <v>23</v>
      </c>
      <c r="H3">
        <v>3400817.493999999</v>
      </c>
      <c r="I3">
        <v>15855127.51</v>
      </c>
    </row>
    <row r="4" spans="1:9" x14ac:dyDescent="0.25">
      <c r="A4"/>
      <c r="B4" s="3" t="s">
        <v>59</v>
      </c>
      <c r="C4">
        <v>48520</v>
      </c>
      <c r="D4">
        <v>385607.9</v>
      </c>
      <c r="G4" s="3" t="s">
        <v>60</v>
      </c>
      <c r="H4">
        <v>26772.699999999997</v>
      </c>
      <c r="I4">
        <v>62387.040000000008</v>
      </c>
    </row>
    <row r="5" spans="1:9" x14ac:dyDescent="0.25">
      <c r="A5"/>
      <c r="B5" s="3" t="s">
        <v>61</v>
      </c>
      <c r="C5">
        <v>259051.106</v>
      </c>
      <c r="D5">
        <v>1010045.2699999999</v>
      </c>
      <c r="G5" s="3" t="s">
        <v>24</v>
      </c>
      <c r="H5">
        <v>35840</v>
      </c>
      <c r="I5">
        <v>80299.53</v>
      </c>
    </row>
    <row r="6" spans="1:9" x14ac:dyDescent="0.25">
      <c r="A6"/>
      <c r="B6" s="3" t="s">
        <v>24</v>
      </c>
      <c r="C6">
        <v>35840</v>
      </c>
      <c r="D6">
        <v>80299.53</v>
      </c>
      <c r="G6" s="3" t="s">
        <v>59</v>
      </c>
      <c r="H6">
        <v>48520</v>
      </c>
      <c r="I6">
        <v>385607.9</v>
      </c>
    </row>
    <row r="7" spans="1:9" x14ac:dyDescent="0.25">
      <c r="A7"/>
      <c r="B7" s="3" t="s">
        <v>60</v>
      </c>
      <c r="C7">
        <v>26772.699999999997</v>
      </c>
      <c r="D7">
        <v>62387.040000000008</v>
      </c>
      <c r="G7" s="3" t="s">
        <v>61</v>
      </c>
      <c r="H7">
        <v>259051.106</v>
      </c>
      <c r="I7">
        <v>1010045.2699999999</v>
      </c>
    </row>
    <row r="8" spans="1:9" x14ac:dyDescent="0.25">
      <c r="B8" s="3" t="s">
        <v>25</v>
      </c>
      <c r="C8">
        <v>3771001.2999999993</v>
      </c>
      <c r="D8">
        <v>17393467.25</v>
      </c>
      <c r="G8" s="3" t="s">
        <v>25</v>
      </c>
      <c r="H8">
        <v>3771001.2999999993</v>
      </c>
      <c r="I8">
        <v>17393467.25</v>
      </c>
    </row>
    <row r="9" spans="1:9" x14ac:dyDescent="0.25">
      <c r="B9"/>
      <c r="G9"/>
    </row>
    <row r="10" spans="1:9" x14ac:dyDescent="0.25">
      <c r="C10" s="10">
        <f>GETPIVOTDATA("Sum of Total Wt",$B$2)/1000</f>
        <v>3771.0012999999994</v>
      </c>
      <c r="D10" s="10">
        <f>GETPIVOTDATA("Sum of        Total Value",$B$2)/1000</f>
        <v>17393.467250000002</v>
      </c>
    </row>
    <row r="12" spans="1:9" x14ac:dyDescent="0.25">
      <c r="C12" s="10">
        <f>C10/1000</f>
        <v>3.7710012999999996</v>
      </c>
      <c r="D12" s="10">
        <f>D10/1000</f>
        <v>17.39346725</v>
      </c>
    </row>
    <row r="17" spans="2:7" x14ac:dyDescent="0.25">
      <c r="B17" s="2" t="s">
        <v>20</v>
      </c>
      <c r="C17" t="s">
        <v>58</v>
      </c>
      <c r="D17" t="s">
        <v>27</v>
      </c>
      <c r="F17" s="4" t="s">
        <v>5916</v>
      </c>
    </row>
    <row r="18" spans="2:7" x14ac:dyDescent="0.25">
      <c r="B18" s="3" t="s">
        <v>1</v>
      </c>
      <c r="C18">
        <v>1306957.1600000006</v>
      </c>
      <c r="D18">
        <v>5452636.7800000003</v>
      </c>
      <c r="F18" s="4">
        <f>GETPIVOTDATA("Sum of Total Wt",$B$17,"Biz","Inland")/1000</f>
        <v>1306.9571600000006</v>
      </c>
      <c r="G18" s="4" t="s">
        <v>0</v>
      </c>
    </row>
    <row r="19" spans="2:7" x14ac:dyDescent="0.25">
      <c r="B19" s="3" t="s">
        <v>26</v>
      </c>
      <c r="C19">
        <v>2464044.1399999997</v>
      </c>
      <c r="D19">
        <v>11940830.469999999</v>
      </c>
    </row>
    <row r="20" spans="2:7" x14ac:dyDescent="0.25">
      <c r="B20" s="3" t="s">
        <v>25</v>
      </c>
      <c r="C20">
        <v>3771001.3000000003</v>
      </c>
      <c r="D20">
        <v>17393467.25</v>
      </c>
    </row>
  </sheetData>
  <pageMargins left="0.7" right="0.7" top="0.75" bottom="0.75" header="0.3" footer="0.3"/>
  <pageSetup paperSize="9" orientation="portrait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/>
  <dimension ref="A1:W695"/>
  <sheetViews>
    <sheetView workbookViewId="0">
      <selection sqref="A1:XFD1"/>
    </sheetView>
  </sheetViews>
  <sheetFormatPr defaultRowHeight="15" x14ac:dyDescent="0.25"/>
  <cols>
    <col min="1" max="1" width="8.28515625" style="4" customWidth="1"/>
    <col min="2" max="2" width="8.85546875" bestFit="1" customWidth="1"/>
    <col min="3" max="3" width="42.140625" style="4" customWidth="1"/>
    <col min="4" max="4" width="14" style="4" customWidth="1"/>
    <col min="5" max="5" width="5.5703125" style="4" bestFit="1" customWidth="1"/>
    <col min="6" max="6" width="14.28515625" style="4" bestFit="1" customWidth="1"/>
    <col min="7" max="7" width="7.140625" style="4" customWidth="1"/>
    <col min="8" max="8" width="14" style="4" bestFit="1" customWidth="1"/>
    <col min="9" max="9" width="7.7109375" style="4" bestFit="1" customWidth="1"/>
    <col min="10" max="10" width="6.85546875" style="4" bestFit="1" customWidth="1"/>
    <col min="11" max="11" width="11.140625" style="4" bestFit="1" customWidth="1"/>
    <col min="14" max="15" width="14.140625" style="4" bestFit="1" customWidth="1"/>
    <col min="16" max="16" width="11.140625" style="4" customWidth="1"/>
    <col min="17" max="17" width="13.28515625" style="4" customWidth="1"/>
    <col min="18" max="18" width="10.5703125" style="4" customWidth="1"/>
    <col min="19" max="19" width="10" style="4" customWidth="1"/>
    <col min="20" max="20" width="29.7109375" style="4" bestFit="1" customWidth="1"/>
    <col min="21" max="21" width="31.28515625" style="4" bestFit="1" customWidth="1"/>
    <col min="22" max="22" width="31.85546875" style="4" bestFit="1" customWidth="1"/>
    <col min="23" max="23" width="33.42578125" style="4" bestFit="1" customWidth="1"/>
  </cols>
  <sheetData>
    <row r="1" spans="1:23" x14ac:dyDescent="0.25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N1" t="s">
        <v>2496</v>
      </c>
      <c r="O1" t="s">
        <v>2496</v>
      </c>
      <c r="P1" t="s">
        <v>2492</v>
      </c>
      <c r="Q1" t="s">
        <v>2493</v>
      </c>
      <c r="R1" s="4" t="s">
        <v>2494</v>
      </c>
      <c r="S1" s="4" t="s">
        <v>2495</v>
      </c>
      <c r="T1" s="4" t="s">
        <v>2497</v>
      </c>
      <c r="U1" s="4" t="s">
        <v>2498</v>
      </c>
      <c r="V1" s="4" t="s">
        <v>2499</v>
      </c>
      <c r="W1" s="4" t="s">
        <v>2500</v>
      </c>
    </row>
    <row r="2" spans="1:23" x14ac:dyDescent="0.25">
      <c r="A2" t="s">
        <v>23</v>
      </c>
      <c r="B2">
        <v>1011591</v>
      </c>
      <c r="C2" t="s">
        <v>223</v>
      </c>
      <c r="D2" s="4">
        <v>3907</v>
      </c>
      <c r="E2" t="s">
        <v>217</v>
      </c>
      <c r="F2">
        <v>732.77</v>
      </c>
      <c r="G2" t="s">
        <v>10</v>
      </c>
      <c r="H2">
        <v>0.19</v>
      </c>
      <c r="I2" t="s">
        <v>222</v>
      </c>
      <c r="J2" s="4" t="s">
        <v>1</v>
      </c>
      <c r="K2">
        <f>SUM(F:F)</f>
        <v>612811.82999999949</v>
      </c>
      <c r="L2" s="4" t="s">
        <v>10</v>
      </c>
      <c r="O2"/>
      <c r="P2"/>
      <c r="Q2"/>
      <c r="R2"/>
      <c r="S2"/>
    </row>
    <row r="3" spans="1:23" x14ac:dyDescent="0.25">
      <c r="A3" t="s">
        <v>23</v>
      </c>
      <c r="B3">
        <v>1011592</v>
      </c>
      <c r="C3" t="s">
        <v>225</v>
      </c>
      <c r="D3" s="4">
        <v>5903</v>
      </c>
      <c r="E3" t="s">
        <v>217</v>
      </c>
      <c r="F3">
        <v>1056.96</v>
      </c>
      <c r="G3" t="s">
        <v>10</v>
      </c>
      <c r="H3">
        <v>0.18</v>
      </c>
      <c r="I3" t="s">
        <v>222</v>
      </c>
      <c r="J3" s="4" t="s">
        <v>1</v>
      </c>
      <c r="K3" s="4">
        <f>K2/1000</f>
        <v>612.81182999999953</v>
      </c>
      <c r="L3" s="4" t="s">
        <v>224</v>
      </c>
      <c r="O3"/>
      <c r="P3"/>
      <c r="Q3"/>
      <c r="R3"/>
      <c r="S3"/>
    </row>
    <row r="4" spans="1:23" x14ac:dyDescent="0.25">
      <c r="A4" t="s">
        <v>23</v>
      </c>
      <c r="B4">
        <v>1011594</v>
      </c>
      <c r="C4" t="s">
        <v>226</v>
      </c>
      <c r="D4" s="4">
        <v>5793</v>
      </c>
      <c r="E4" t="s">
        <v>217</v>
      </c>
      <c r="F4" s="1">
        <v>1089.4000000000001</v>
      </c>
      <c r="G4" t="s">
        <v>10</v>
      </c>
      <c r="H4">
        <v>0.19</v>
      </c>
      <c r="I4" t="s">
        <v>222</v>
      </c>
      <c r="J4" s="4" t="s">
        <v>1</v>
      </c>
      <c r="O4"/>
      <c r="P4"/>
      <c r="Q4"/>
      <c r="R4"/>
      <c r="S4"/>
    </row>
    <row r="5" spans="1:23" x14ac:dyDescent="0.25">
      <c r="A5" t="s">
        <v>23</v>
      </c>
      <c r="B5">
        <v>1011607</v>
      </c>
      <c r="C5" t="s">
        <v>227</v>
      </c>
      <c r="D5" s="4">
        <v>156</v>
      </c>
      <c r="E5" t="s">
        <v>217</v>
      </c>
      <c r="F5">
        <v>21160.69</v>
      </c>
      <c r="G5" t="s">
        <v>10</v>
      </c>
      <c r="H5">
        <v>135.65</v>
      </c>
      <c r="I5" t="s">
        <v>222</v>
      </c>
      <c r="J5" s="4" t="s">
        <v>1</v>
      </c>
      <c r="O5"/>
      <c r="P5"/>
      <c r="Q5"/>
      <c r="R5"/>
      <c r="S5"/>
    </row>
    <row r="6" spans="1:23" x14ac:dyDescent="0.25">
      <c r="A6" t="s">
        <v>23</v>
      </c>
      <c r="B6">
        <v>1011610</v>
      </c>
      <c r="C6" t="s">
        <v>5848</v>
      </c>
      <c r="D6" s="4">
        <v>260</v>
      </c>
      <c r="E6" t="s">
        <v>217</v>
      </c>
      <c r="F6">
        <v>558.96</v>
      </c>
      <c r="G6" t="s">
        <v>10</v>
      </c>
      <c r="H6">
        <v>2.15</v>
      </c>
      <c r="I6" t="s">
        <v>222</v>
      </c>
      <c r="J6" s="4" t="s">
        <v>1</v>
      </c>
      <c r="O6"/>
      <c r="P6"/>
      <c r="Q6"/>
      <c r="R6"/>
      <c r="S6"/>
    </row>
    <row r="7" spans="1:23" x14ac:dyDescent="0.25">
      <c r="A7" t="s">
        <v>23</v>
      </c>
      <c r="B7">
        <v>1011611</v>
      </c>
      <c r="C7" t="s">
        <v>228</v>
      </c>
      <c r="D7">
        <v>20</v>
      </c>
      <c r="E7" t="s">
        <v>217</v>
      </c>
      <c r="F7" s="1">
        <v>32.83</v>
      </c>
      <c r="G7" t="s">
        <v>10</v>
      </c>
      <c r="H7">
        <v>1.64</v>
      </c>
      <c r="I7" t="s">
        <v>222</v>
      </c>
      <c r="J7" s="4" t="s">
        <v>1</v>
      </c>
      <c r="O7"/>
      <c r="P7"/>
      <c r="Q7"/>
      <c r="R7"/>
      <c r="S7"/>
    </row>
    <row r="8" spans="1:23" x14ac:dyDescent="0.25">
      <c r="A8" t="s">
        <v>23</v>
      </c>
      <c r="B8">
        <v>1011620</v>
      </c>
      <c r="C8" t="s">
        <v>229</v>
      </c>
      <c r="D8">
        <v>6718</v>
      </c>
      <c r="E8" t="s">
        <v>217</v>
      </c>
      <c r="F8">
        <v>1554.44</v>
      </c>
      <c r="G8" t="s">
        <v>10</v>
      </c>
      <c r="H8">
        <v>0.23</v>
      </c>
      <c r="I8" t="s">
        <v>222</v>
      </c>
      <c r="J8" s="4" t="s">
        <v>1</v>
      </c>
      <c r="O8"/>
      <c r="P8"/>
      <c r="Q8"/>
      <c r="R8"/>
      <c r="S8"/>
    </row>
    <row r="9" spans="1:23" x14ac:dyDescent="0.25">
      <c r="A9" t="s">
        <v>23</v>
      </c>
      <c r="B9">
        <v>1011633</v>
      </c>
      <c r="C9" t="s">
        <v>2539</v>
      </c>
      <c r="D9">
        <v>5</v>
      </c>
      <c r="E9" t="s">
        <v>217</v>
      </c>
      <c r="F9">
        <v>111.07</v>
      </c>
      <c r="G9" t="s">
        <v>10</v>
      </c>
      <c r="H9">
        <v>22.21</v>
      </c>
      <c r="I9" t="s">
        <v>222</v>
      </c>
      <c r="J9" s="4" t="s">
        <v>1</v>
      </c>
      <c r="O9"/>
      <c r="P9"/>
      <c r="Q9"/>
      <c r="R9"/>
      <c r="S9"/>
    </row>
    <row r="10" spans="1:23" x14ac:dyDescent="0.25">
      <c r="A10" t="s">
        <v>23</v>
      </c>
      <c r="B10">
        <v>1011634</v>
      </c>
      <c r="C10" t="s">
        <v>230</v>
      </c>
      <c r="D10" s="4">
        <v>2</v>
      </c>
      <c r="E10" t="s">
        <v>217</v>
      </c>
      <c r="F10">
        <v>42.42</v>
      </c>
      <c r="G10" t="s">
        <v>10</v>
      </c>
      <c r="H10">
        <v>21.21</v>
      </c>
      <c r="I10" t="s">
        <v>222</v>
      </c>
      <c r="J10" s="4" t="s">
        <v>1</v>
      </c>
      <c r="O10"/>
      <c r="P10"/>
      <c r="Q10"/>
      <c r="R10"/>
      <c r="S10"/>
    </row>
    <row r="11" spans="1:23" x14ac:dyDescent="0.25">
      <c r="A11" t="s">
        <v>23</v>
      </c>
      <c r="B11">
        <v>1011753</v>
      </c>
      <c r="C11" t="s">
        <v>232</v>
      </c>
      <c r="D11">
        <v>37906</v>
      </c>
      <c r="E11" t="s">
        <v>217</v>
      </c>
      <c r="F11">
        <v>2611.25</v>
      </c>
      <c r="G11" t="s">
        <v>10</v>
      </c>
      <c r="H11">
        <v>7.0000000000000007E-2</v>
      </c>
      <c r="I11" t="s">
        <v>222</v>
      </c>
      <c r="J11" s="4" t="s">
        <v>1</v>
      </c>
      <c r="O11"/>
      <c r="P11"/>
      <c r="Q11"/>
      <c r="R11"/>
      <c r="S11"/>
    </row>
    <row r="12" spans="1:23" x14ac:dyDescent="0.25">
      <c r="A12" t="s">
        <v>23</v>
      </c>
      <c r="B12">
        <v>1012183</v>
      </c>
      <c r="C12" t="s">
        <v>233</v>
      </c>
      <c r="D12">
        <v>2074</v>
      </c>
      <c r="E12" t="s">
        <v>217</v>
      </c>
      <c r="F12">
        <v>248.32</v>
      </c>
      <c r="G12" t="s">
        <v>10</v>
      </c>
      <c r="H12">
        <v>0.12</v>
      </c>
      <c r="I12" t="s">
        <v>222</v>
      </c>
      <c r="J12" s="4" t="s">
        <v>1</v>
      </c>
      <c r="O12"/>
      <c r="P12"/>
      <c r="Q12"/>
      <c r="R12"/>
      <c r="S12"/>
    </row>
    <row r="13" spans="1:23" x14ac:dyDescent="0.25">
      <c r="A13" t="s">
        <v>23</v>
      </c>
      <c r="B13">
        <v>1013500</v>
      </c>
      <c r="C13" t="s">
        <v>234</v>
      </c>
      <c r="D13" s="4">
        <v>4240</v>
      </c>
      <c r="E13" t="s">
        <v>217</v>
      </c>
      <c r="F13" s="1">
        <v>785.49</v>
      </c>
      <c r="G13" t="s">
        <v>10</v>
      </c>
      <c r="H13">
        <v>0.19</v>
      </c>
      <c r="I13" t="s">
        <v>222</v>
      </c>
      <c r="J13" s="4" t="s">
        <v>1</v>
      </c>
      <c r="O13"/>
      <c r="P13"/>
      <c r="Q13"/>
      <c r="R13"/>
      <c r="S13"/>
    </row>
    <row r="14" spans="1:23" x14ac:dyDescent="0.25">
      <c r="A14" t="s">
        <v>23</v>
      </c>
      <c r="B14">
        <v>1013501</v>
      </c>
      <c r="C14" t="s">
        <v>2675</v>
      </c>
      <c r="D14" s="4">
        <v>15871</v>
      </c>
      <c r="E14" t="s">
        <v>217</v>
      </c>
      <c r="F14">
        <v>1095.3699999999999</v>
      </c>
      <c r="G14" t="s">
        <v>10</v>
      </c>
      <c r="H14">
        <v>7.0000000000000007E-2</v>
      </c>
      <c r="I14" t="s">
        <v>222</v>
      </c>
      <c r="J14" s="4" t="s">
        <v>1</v>
      </c>
      <c r="O14"/>
      <c r="P14"/>
      <c r="Q14"/>
      <c r="R14"/>
      <c r="S14"/>
    </row>
    <row r="15" spans="1:23" x14ac:dyDescent="0.25">
      <c r="A15" t="s">
        <v>23</v>
      </c>
      <c r="B15">
        <v>1014746</v>
      </c>
      <c r="C15" t="s">
        <v>235</v>
      </c>
      <c r="D15" s="4">
        <v>1964</v>
      </c>
      <c r="E15" t="s">
        <v>217</v>
      </c>
      <c r="F15">
        <v>307.26</v>
      </c>
      <c r="G15" t="s">
        <v>10</v>
      </c>
      <c r="H15">
        <v>0.16</v>
      </c>
      <c r="I15" t="s">
        <v>222</v>
      </c>
      <c r="J15" s="4" t="s">
        <v>1</v>
      </c>
      <c r="O15"/>
      <c r="P15"/>
      <c r="Q15"/>
      <c r="R15"/>
      <c r="S15"/>
    </row>
    <row r="16" spans="1:23" x14ac:dyDescent="0.25">
      <c r="A16" t="s">
        <v>23</v>
      </c>
      <c r="B16">
        <v>1018003</v>
      </c>
      <c r="C16" t="s">
        <v>236</v>
      </c>
      <c r="D16" s="4">
        <v>1881</v>
      </c>
      <c r="E16" t="s">
        <v>217</v>
      </c>
      <c r="F16">
        <v>404.29</v>
      </c>
      <c r="G16" t="s">
        <v>10</v>
      </c>
      <c r="H16">
        <v>0.21</v>
      </c>
      <c r="I16" t="s">
        <v>222</v>
      </c>
      <c r="J16" s="4" t="s">
        <v>1</v>
      </c>
      <c r="O16"/>
      <c r="P16"/>
      <c r="Q16"/>
      <c r="R16"/>
      <c r="S16"/>
    </row>
    <row r="17" spans="1:19" x14ac:dyDescent="0.25">
      <c r="A17" t="s">
        <v>23</v>
      </c>
      <c r="B17">
        <v>1018029</v>
      </c>
      <c r="C17" t="s">
        <v>237</v>
      </c>
      <c r="D17" s="4">
        <v>91459</v>
      </c>
      <c r="E17" t="s">
        <v>217</v>
      </c>
      <c r="F17">
        <v>21805.71</v>
      </c>
      <c r="G17" t="s">
        <v>10</v>
      </c>
      <c r="H17">
        <v>0.24</v>
      </c>
      <c r="I17" t="s">
        <v>222</v>
      </c>
      <c r="J17" s="4" t="s">
        <v>1</v>
      </c>
      <c r="O17"/>
      <c r="P17"/>
      <c r="Q17"/>
      <c r="R17"/>
      <c r="S17"/>
    </row>
    <row r="18" spans="1:19" x14ac:dyDescent="0.25">
      <c r="A18" t="s">
        <v>23</v>
      </c>
      <c r="B18">
        <v>1018030</v>
      </c>
      <c r="C18" t="s">
        <v>238</v>
      </c>
      <c r="D18" s="4">
        <v>2890</v>
      </c>
      <c r="E18" t="s">
        <v>217</v>
      </c>
      <c r="F18">
        <v>1793.33</v>
      </c>
      <c r="G18" t="s">
        <v>10</v>
      </c>
      <c r="H18">
        <v>0.62</v>
      </c>
      <c r="I18" t="s">
        <v>222</v>
      </c>
      <c r="J18" s="4" t="s">
        <v>1</v>
      </c>
      <c r="O18"/>
      <c r="P18"/>
      <c r="Q18"/>
      <c r="R18"/>
      <c r="S18"/>
    </row>
    <row r="19" spans="1:19" x14ac:dyDescent="0.25">
      <c r="A19" t="s">
        <v>23</v>
      </c>
      <c r="B19">
        <v>1018031</v>
      </c>
      <c r="C19" t="s">
        <v>239</v>
      </c>
      <c r="D19" s="4">
        <v>5076</v>
      </c>
      <c r="E19" t="s">
        <v>217</v>
      </c>
      <c r="F19" s="1">
        <v>3576.69</v>
      </c>
      <c r="G19" t="s">
        <v>10</v>
      </c>
      <c r="H19">
        <v>0.7</v>
      </c>
      <c r="I19" t="s">
        <v>222</v>
      </c>
      <c r="J19" s="4" t="s">
        <v>1</v>
      </c>
      <c r="O19"/>
      <c r="P19"/>
      <c r="Q19"/>
      <c r="R19"/>
      <c r="S19"/>
    </row>
    <row r="20" spans="1:19" x14ac:dyDescent="0.25">
      <c r="A20" t="s">
        <v>23</v>
      </c>
      <c r="B20">
        <v>1018032</v>
      </c>
      <c r="C20" t="s">
        <v>240</v>
      </c>
      <c r="D20" s="4">
        <v>6470</v>
      </c>
      <c r="E20" t="s">
        <v>217</v>
      </c>
      <c r="F20" s="1">
        <v>1355.52</v>
      </c>
      <c r="G20" t="s">
        <v>10</v>
      </c>
      <c r="H20">
        <v>0.21</v>
      </c>
      <c r="I20" t="s">
        <v>222</v>
      </c>
      <c r="J20" s="4" t="s">
        <v>1</v>
      </c>
      <c r="O20"/>
      <c r="P20"/>
      <c r="Q20"/>
      <c r="R20"/>
      <c r="S20"/>
    </row>
    <row r="21" spans="1:19" x14ac:dyDescent="0.25">
      <c r="A21" t="s">
        <v>23</v>
      </c>
      <c r="B21">
        <v>1018033</v>
      </c>
      <c r="C21" t="s">
        <v>241</v>
      </c>
      <c r="D21" s="4">
        <v>5835</v>
      </c>
      <c r="E21" t="s">
        <v>217</v>
      </c>
      <c r="F21" s="1">
        <v>1360.73</v>
      </c>
      <c r="G21" t="s">
        <v>10</v>
      </c>
      <c r="H21">
        <v>0.23</v>
      </c>
      <c r="I21" t="s">
        <v>222</v>
      </c>
      <c r="J21" s="4" t="s">
        <v>1</v>
      </c>
      <c r="O21"/>
      <c r="P21"/>
      <c r="Q21"/>
      <c r="R21"/>
      <c r="S21"/>
    </row>
    <row r="22" spans="1:19" x14ac:dyDescent="0.25">
      <c r="A22" t="s">
        <v>23</v>
      </c>
      <c r="B22">
        <v>1018034</v>
      </c>
      <c r="C22" t="s">
        <v>242</v>
      </c>
      <c r="D22" s="4">
        <v>3378</v>
      </c>
      <c r="E22" t="s">
        <v>217</v>
      </c>
      <c r="F22" s="1">
        <v>2192.5700000000002</v>
      </c>
      <c r="G22" t="s">
        <v>10</v>
      </c>
      <c r="H22">
        <v>0.65</v>
      </c>
      <c r="I22" t="s">
        <v>222</v>
      </c>
      <c r="J22" s="4" t="s">
        <v>1</v>
      </c>
      <c r="O22"/>
      <c r="P22"/>
      <c r="Q22"/>
      <c r="R22"/>
      <c r="S22"/>
    </row>
    <row r="23" spans="1:19" x14ac:dyDescent="0.25">
      <c r="A23" t="s">
        <v>23</v>
      </c>
      <c r="B23">
        <v>1018035</v>
      </c>
      <c r="C23" t="s">
        <v>243</v>
      </c>
      <c r="D23" s="4">
        <v>6214</v>
      </c>
      <c r="E23" t="s">
        <v>217</v>
      </c>
      <c r="F23" s="1">
        <v>3805.11</v>
      </c>
      <c r="G23" t="s">
        <v>10</v>
      </c>
      <c r="H23">
        <v>0.61</v>
      </c>
      <c r="I23" t="s">
        <v>222</v>
      </c>
      <c r="J23" s="4" t="s">
        <v>1</v>
      </c>
      <c r="O23"/>
      <c r="P23"/>
      <c r="Q23"/>
      <c r="R23"/>
      <c r="S23"/>
    </row>
    <row r="24" spans="1:19" x14ac:dyDescent="0.25">
      <c r="A24" t="s">
        <v>23</v>
      </c>
      <c r="B24">
        <v>1018036</v>
      </c>
      <c r="C24" t="s">
        <v>244</v>
      </c>
      <c r="D24" s="4">
        <v>3020</v>
      </c>
      <c r="E24" t="s">
        <v>217</v>
      </c>
      <c r="F24" s="1">
        <v>2124.41</v>
      </c>
      <c r="G24" t="s">
        <v>10</v>
      </c>
      <c r="H24">
        <v>0.7</v>
      </c>
      <c r="I24" t="s">
        <v>222</v>
      </c>
      <c r="J24" s="4" t="s">
        <v>1</v>
      </c>
      <c r="O24"/>
      <c r="P24"/>
      <c r="Q24"/>
      <c r="R24"/>
      <c r="S24"/>
    </row>
    <row r="25" spans="1:19" x14ac:dyDescent="0.25">
      <c r="A25" t="s">
        <v>23</v>
      </c>
      <c r="B25">
        <v>1018038</v>
      </c>
      <c r="C25" t="s">
        <v>2697</v>
      </c>
      <c r="D25" s="4">
        <v>5698</v>
      </c>
      <c r="E25" t="s">
        <v>217</v>
      </c>
      <c r="F25">
        <v>1264.26</v>
      </c>
      <c r="G25" t="s">
        <v>10</v>
      </c>
      <c r="H25">
        <v>0.22</v>
      </c>
      <c r="I25" t="s">
        <v>222</v>
      </c>
      <c r="J25" s="4" t="s">
        <v>1</v>
      </c>
      <c r="O25"/>
      <c r="P25"/>
      <c r="Q25"/>
      <c r="R25"/>
      <c r="S25"/>
    </row>
    <row r="26" spans="1:19" x14ac:dyDescent="0.25">
      <c r="A26" t="s">
        <v>23</v>
      </c>
      <c r="B26">
        <v>1018039</v>
      </c>
      <c r="C26" t="s">
        <v>5873</v>
      </c>
      <c r="D26" s="4">
        <v>1888</v>
      </c>
      <c r="E26" t="s">
        <v>217</v>
      </c>
      <c r="F26" s="1">
        <v>1315.59</v>
      </c>
      <c r="G26" t="s">
        <v>10</v>
      </c>
      <c r="H26">
        <v>0.7</v>
      </c>
      <c r="I26" t="s">
        <v>222</v>
      </c>
      <c r="J26" s="4" t="s">
        <v>1</v>
      </c>
      <c r="O26"/>
      <c r="P26"/>
      <c r="Q26"/>
      <c r="R26"/>
      <c r="S26"/>
    </row>
    <row r="27" spans="1:19" x14ac:dyDescent="0.25">
      <c r="A27" t="s">
        <v>23</v>
      </c>
      <c r="B27">
        <v>1018040</v>
      </c>
      <c r="C27" t="s">
        <v>245</v>
      </c>
      <c r="D27" s="4">
        <v>2999</v>
      </c>
      <c r="E27" t="s">
        <v>217</v>
      </c>
      <c r="F27">
        <v>677.89</v>
      </c>
      <c r="G27" t="s">
        <v>10</v>
      </c>
      <c r="H27">
        <v>0.23</v>
      </c>
      <c r="I27" t="s">
        <v>222</v>
      </c>
      <c r="J27" s="4" t="s">
        <v>1</v>
      </c>
      <c r="O27"/>
      <c r="P27"/>
      <c r="Q27"/>
      <c r="R27"/>
      <c r="S27"/>
    </row>
    <row r="28" spans="1:19" x14ac:dyDescent="0.25">
      <c r="A28" t="s">
        <v>23</v>
      </c>
      <c r="B28">
        <v>1018041</v>
      </c>
      <c r="C28" t="s">
        <v>246</v>
      </c>
      <c r="D28" s="4">
        <v>38169</v>
      </c>
      <c r="E28" t="s">
        <v>217</v>
      </c>
      <c r="F28" s="1">
        <v>9115.4699999999993</v>
      </c>
      <c r="G28" t="s">
        <v>10</v>
      </c>
      <c r="H28">
        <v>0.24</v>
      </c>
      <c r="I28" t="s">
        <v>222</v>
      </c>
      <c r="J28" s="4" t="s">
        <v>1</v>
      </c>
      <c r="O28"/>
      <c r="P28"/>
      <c r="Q28"/>
      <c r="R28"/>
      <c r="S28"/>
    </row>
    <row r="29" spans="1:19" x14ac:dyDescent="0.25">
      <c r="A29" t="s">
        <v>23</v>
      </c>
      <c r="B29">
        <v>1018042</v>
      </c>
      <c r="C29" t="s">
        <v>247</v>
      </c>
      <c r="D29" s="4">
        <v>7085</v>
      </c>
      <c r="E29" t="s">
        <v>217</v>
      </c>
      <c r="F29" s="1">
        <v>4993.32</v>
      </c>
      <c r="G29" t="s">
        <v>10</v>
      </c>
      <c r="H29">
        <v>0.7</v>
      </c>
      <c r="I29" t="s">
        <v>222</v>
      </c>
      <c r="J29" s="4" t="s">
        <v>1</v>
      </c>
      <c r="O29"/>
      <c r="P29"/>
      <c r="Q29"/>
      <c r="R29"/>
      <c r="S29"/>
    </row>
    <row r="30" spans="1:19" x14ac:dyDescent="0.25">
      <c r="A30" t="s">
        <v>23</v>
      </c>
      <c r="B30">
        <v>1018043</v>
      </c>
      <c r="C30" t="s">
        <v>248</v>
      </c>
      <c r="D30" s="4">
        <v>14627</v>
      </c>
      <c r="E30" t="s">
        <v>217</v>
      </c>
      <c r="F30" s="1">
        <v>10421.81</v>
      </c>
      <c r="G30" t="s">
        <v>10</v>
      </c>
      <c r="H30">
        <v>0.71</v>
      </c>
      <c r="I30" t="s">
        <v>222</v>
      </c>
      <c r="J30" s="4" t="s">
        <v>1</v>
      </c>
      <c r="O30"/>
      <c r="P30"/>
      <c r="Q30"/>
      <c r="R30"/>
      <c r="S30"/>
    </row>
    <row r="31" spans="1:19" x14ac:dyDescent="0.25">
      <c r="A31" t="s">
        <v>23</v>
      </c>
      <c r="B31">
        <v>1018045</v>
      </c>
      <c r="C31" t="s">
        <v>249</v>
      </c>
      <c r="D31" s="4">
        <v>14169</v>
      </c>
      <c r="E31" t="s">
        <v>217</v>
      </c>
      <c r="F31" s="1">
        <v>3186.63</v>
      </c>
      <c r="G31" t="s">
        <v>10</v>
      </c>
      <c r="H31">
        <v>0.22</v>
      </c>
      <c r="I31" t="s">
        <v>222</v>
      </c>
      <c r="J31" s="4" t="s">
        <v>1</v>
      </c>
      <c r="O31"/>
      <c r="P31"/>
      <c r="Q31"/>
      <c r="R31"/>
      <c r="S31"/>
    </row>
    <row r="32" spans="1:19" x14ac:dyDescent="0.25">
      <c r="A32" t="s">
        <v>23</v>
      </c>
      <c r="B32">
        <v>1018046</v>
      </c>
      <c r="C32" t="s">
        <v>250</v>
      </c>
      <c r="D32" s="4">
        <v>16722</v>
      </c>
      <c r="E32" t="s">
        <v>217</v>
      </c>
      <c r="F32" s="1">
        <v>3932.89</v>
      </c>
      <c r="G32" t="s">
        <v>10</v>
      </c>
      <c r="H32">
        <v>0.24</v>
      </c>
      <c r="I32" t="s">
        <v>222</v>
      </c>
      <c r="J32" s="4" t="s">
        <v>1</v>
      </c>
      <c r="O32"/>
      <c r="P32"/>
      <c r="Q32"/>
      <c r="R32"/>
      <c r="S32"/>
    </row>
    <row r="33" spans="1:19" x14ac:dyDescent="0.25">
      <c r="A33" t="s">
        <v>23</v>
      </c>
      <c r="B33">
        <v>1018047</v>
      </c>
      <c r="C33" t="s">
        <v>251</v>
      </c>
      <c r="D33" s="4">
        <v>16933</v>
      </c>
      <c r="E33" t="s">
        <v>217</v>
      </c>
      <c r="F33" s="1">
        <v>10517.6</v>
      </c>
      <c r="G33" t="s">
        <v>10</v>
      </c>
      <c r="H33">
        <v>0.62</v>
      </c>
      <c r="I33" t="s">
        <v>222</v>
      </c>
      <c r="J33" s="4" t="s">
        <v>1</v>
      </c>
      <c r="O33"/>
      <c r="P33"/>
      <c r="Q33"/>
      <c r="R33"/>
      <c r="S33"/>
    </row>
    <row r="34" spans="1:19" x14ac:dyDescent="0.25">
      <c r="A34" t="s">
        <v>23</v>
      </c>
      <c r="B34">
        <v>1018048</v>
      </c>
      <c r="C34" t="s">
        <v>252</v>
      </c>
      <c r="D34" s="4">
        <v>1619</v>
      </c>
      <c r="E34" t="s">
        <v>217</v>
      </c>
      <c r="F34" s="1">
        <v>1134.77</v>
      </c>
      <c r="G34" t="s">
        <v>10</v>
      </c>
      <c r="H34">
        <v>0.7</v>
      </c>
      <c r="I34" t="s">
        <v>222</v>
      </c>
      <c r="J34" s="4" t="s">
        <v>1</v>
      </c>
      <c r="O34"/>
      <c r="P34"/>
      <c r="Q34"/>
      <c r="R34"/>
      <c r="S34"/>
    </row>
    <row r="35" spans="1:19" x14ac:dyDescent="0.25">
      <c r="A35" t="s">
        <v>23</v>
      </c>
      <c r="B35">
        <v>1018200</v>
      </c>
      <c r="C35" t="s">
        <v>253</v>
      </c>
      <c r="D35" s="4">
        <v>403012</v>
      </c>
      <c r="E35" t="s">
        <v>217</v>
      </c>
      <c r="F35" s="1">
        <v>16576.96</v>
      </c>
      <c r="G35" t="s">
        <v>10</v>
      </c>
      <c r="H35">
        <v>0.04</v>
      </c>
      <c r="I35" t="s">
        <v>222</v>
      </c>
      <c r="J35" s="4" t="s">
        <v>1</v>
      </c>
      <c r="O35"/>
      <c r="P35"/>
      <c r="Q35"/>
      <c r="R35"/>
      <c r="S35"/>
    </row>
    <row r="36" spans="1:19" x14ac:dyDescent="0.25">
      <c r="A36" t="s">
        <v>23</v>
      </c>
      <c r="B36">
        <v>1018201</v>
      </c>
      <c r="C36" t="s">
        <v>254</v>
      </c>
      <c r="D36" s="4">
        <v>108645</v>
      </c>
      <c r="E36" t="s">
        <v>217</v>
      </c>
      <c r="F36" s="1">
        <v>7987.35</v>
      </c>
      <c r="G36" t="s">
        <v>10</v>
      </c>
      <c r="H36">
        <v>7.0000000000000007E-2</v>
      </c>
      <c r="I36" t="s">
        <v>222</v>
      </c>
      <c r="J36" s="4" t="s">
        <v>1</v>
      </c>
      <c r="O36"/>
      <c r="P36"/>
      <c r="Q36"/>
      <c r="R36"/>
      <c r="S36"/>
    </row>
    <row r="37" spans="1:19" x14ac:dyDescent="0.25">
      <c r="A37" t="s">
        <v>23</v>
      </c>
      <c r="B37">
        <v>1018202</v>
      </c>
      <c r="C37" t="s">
        <v>255</v>
      </c>
      <c r="D37" s="4">
        <v>34195</v>
      </c>
      <c r="E37" t="s">
        <v>217</v>
      </c>
      <c r="F37" s="1">
        <v>961.84</v>
      </c>
      <c r="G37" t="s">
        <v>10</v>
      </c>
      <c r="H37">
        <v>0.03</v>
      </c>
      <c r="I37" t="s">
        <v>222</v>
      </c>
      <c r="J37" s="4" t="s">
        <v>1</v>
      </c>
      <c r="O37"/>
      <c r="P37"/>
      <c r="Q37"/>
      <c r="R37"/>
      <c r="S37"/>
    </row>
    <row r="38" spans="1:19" x14ac:dyDescent="0.25">
      <c r="A38" t="s">
        <v>23</v>
      </c>
      <c r="B38">
        <v>1018203</v>
      </c>
      <c r="C38" t="s">
        <v>256</v>
      </c>
      <c r="D38" s="4">
        <v>52663</v>
      </c>
      <c r="E38" t="s">
        <v>217</v>
      </c>
      <c r="F38" s="1">
        <v>3154.08</v>
      </c>
      <c r="G38" t="s">
        <v>10</v>
      </c>
      <c r="H38">
        <v>0.06</v>
      </c>
      <c r="I38" t="s">
        <v>222</v>
      </c>
      <c r="J38" s="4" t="s">
        <v>1</v>
      </c>
      <c r="O38"/>
      <c r="P38"/>
      <c r="Q38"/>
      <c r="R38"/>
      <c r="S38"/>
    </row>
    <row r="39" spans="1:19" x14ac:dyDescent="0.25">
      <c r="A39" t="s">
        <v>23</v>
      </c>
      <c r="B39">
        <v>1018640</v>
      </c>
      <c r="C39" t="s">
        <v>5779</v>
      </c>
      <c r="D39" s="4">
        <v>1</v>
      </c>
      <c r="E39" t="s">
        <v>217</v>
      </c>
      <c r="F39">
        <v>21.98</v>
      </c>
      <c r="G39" t="s">
        <v>10</v>
      </c>
      <c r="H39">
        <v>21.98</v>
      </c>
      <c r="I39" t="s">
        <v>222</v>
      </c>
      <c r="J39" s="4" t="s">
        <v>1</v>
      </c>
      <c r="O39"/>
      <c r="P39"/>
      <c r="Q39"/>
      <c r="R39"/>
      <c r="S39"/>
    </row>
    <row r="40" spans="1:19" x14ac:dyDescent="0.25">
      <c r="A40" t="s">
        <v>23</v>
      </c>
      <c r="B40">
        <v>1018652</v>
      </c>
      <c r="C40" t="s">
        <v>257</v>
      </c>
      <c r="D40" s="4">
        <v>449</v>
      </c>
      <c r="E40" t="s">
        <v>217</v>
      </c>
      <c r="F40" s="1">
        <v>206.03</v>
      </c>
      <c r="G40" t="s">
        <v>10</v>
      </c>
      <c r="H40">
        <v>0.46</v>
      </c>
      <c r="I40" t="s">
        <v>222</v>
      </c>
      <c r="J40" s="4" t="s">
        <v>1</v>
      </c>
      <c r="O40"/>
      <c r="P40"/>
      <c r="Q40"/>
      <c r="R40"/>
      <c r="S40"/>
    </row>
    <row r="41" spans="1:19" x14ac:dyDescent="0.25">
      <c r="A41" t="s">
        <v>23</v>
      </c>
      <c r="B41">
        <v>1018656</v>
      </c>
      <c r="C41" t="s">
        <v>258</v>
      </c>
      <c r="D41">
        <v>2143</v>
      </c>
      <c r="E41" t="s">
        <v>217</v>
      </c>
      <c r="F41">
        <v>1422.69</v>
      </c>
      <c r="G41" t="s">
        <v>10</v>
      </c>
      <c r="H41">
        <v>0.66</v>
      </c>
      <c r="I41" t="s">
        <v>222</v>
      </c>
      <c r="J41" s="4" t="s">
        <v>1</v>
      </c>
      <c r="O41"/>
      <c r="P41"/>
      <c r="Q41"/>
      <c r="R41"/>
      <c r="S41"/>
    </row>
    <row r="42" spans="1:19" x14ac:dyDescent="0.25">
      <c r="A42" t="s">
        <v>23</v>
      </c>
      <c r="B42">
        <v>1018708</v>
      </c>
      <c r="C42" t="s">
        <v>259</v>
      </c>
      <c r="D42">
        <v>22064</v>
      </c>
      <c r="E42" t="s">
        <v>217</v>
      </c>
      <c r="F42">
        <v>1491.73</v>
      </c>
      <c r="G42" t="s">
        <v>10</v>
      </c>
      <c r="H42">
        <v>7.0000000000000007E-2</v>
      </c>
      <c r="I42" t="s">
        <v>222</v>
      </c>
      <c r="J42" s="4" t="s">
        <v>1</v>
      </c>
      <c r="O42"/>
      <c r="P42"/>
      <c r="Q42"/>
      <c r="R42"/>
      <c r="S42"/>
    </row>
    <row r="43" spans="1:19" x14ac:dyDescent="0.25">
      <c r="A43" t="s">
        <v>23</v>
      </c>
      <c r="B43">
        <v>1018728</v>
      </c>
      <c r="C43" t="s">
        <v>260</v>
      </c>
      <c r="D43" s="4">
        <v>1916</v>
      </c>
      <c r="E43" t="s">
        <v>217</v>
      </c>
      <c r="F43" s="1">
        <v>129.19999999999999</v>
      </c>
      <c r="G43" t="s">
        <v>10</v>
      </c>
      <c r="H43">
        <v>7.0000000000000007E-2</v>
      </c>
      <c r="I43" t="s">
        <v>222</v>
      </c>
      <c r="J43" s="4" t="s">
        <v>1</v>
      </c>
      <c r="O43"/>
      <c r="P43"/>
      <c r="Q43"/>
      <c r="R43"/>
      <c r="S43"/>
    </row>
    <row r="44" spans="1:19" x14ac:dyDescent="0.25">
      <c r="A44" t="s">
        <v>23</v>
      </c>
      <c r="B44">
        <v>1018729</v>
      </c>
      <c r="C44" t="s">
        <v>261</v>
      </c>
      <c r="D44" s="4">
        <v>1932</v>
      </c>
      <c r="E44" t="s">
        <v>217</v>
      </c>
      <c r="F44" s="1">
        <v>130.28</v>
      </c>
      <c r="G44" t="s">
        <v>10</v>
      </c>
      <c r="H44">
        <v>7.0000000000000007E-2</v>
      </c>
      <c r="I44" t="s">
        <v>222</v>
      </c>
      <c r="J44" s="4" t="s">
        <v>1</v>
      </c>
      <c r="O44"/>
      <c r="P44"/>
      <c r="Q44"/>
      <c r="R44"/>
      <c r="S44"/>
    </row>
    <row r="45" spans="1:19" x14ac:dyDescent="0.25">
      <c r="A45" t="s">
        <v>23</v>
      </c>
      <c r="B45">
        <v>1018738</v>
      </c>
      <c r="C45" t="s">
        <v>262</v>
      </c>
      <c r="D45" s="4">
        <v>4133</v>
      </c>
      <c r="E45" t="s">
        <v>217</v>
      </c>
      <c r="F45">
        <v>323.02</v>
      </c>
      <c r="G45" t="s">
        <v>10</v>
      </c>
      <c r="H45">
        <v>0.08</v>
      </c>
      <c r="I45" t="s">
        <v>222</v>
      </c>
      <c r="J45" s="4" t="s">
        <v>1</v>
      </c>
      <c r="O45"/>
      <c r="P45"/>
      <c r="Q45"/>
      <c r="R45"/>
      <c r="S45"/>
    </row>
    <row r="46" spans="1:19" x14ac:dyDescent="0.25">
      <c r="A46" t="s">
        <v>23</v>
      </c>
      <c r="B46">
        <v>1018740</v>
      </c>
      <c r="C46" t="s">
        <v>2638</v>
      </c>
      <c r="D46" s="4">
        <v>992</v>
      </c>
      <c r="E46" t="s">
        <v>217</v>
      </c>
      <c r="F46">
        <v>140.55000000000001</v>
      </c>
      <c r="G46" t="s">
        <v>10</v>
      </c>
      <c r="H46">
        <v>0.14000000000000001</v>
      </c>
      <c r="I46" t="s">
        <v>222</v>
      </c>
      <c r="J46" s="4" t="s">
        <v>1</v>
      </c>
      <c r="O46"/>
      <c r="P46"/>
      <c r="Q46"/>
      <c r="R46"/>
      <c r="S46"/>
    </row>
    <row r="47" spans="1:19" x14ac:dyDescent="0.25">
      <c r="A47" t="s">
        <v>23</v>
      </c>
      <c r="B47">
        <v>1018741</v>
      </c>
      <c r="C47" t="s">
        <v>2639</v>
      </c>
      <c r="D47">
        <v>1235</v>
      </c>
      <c r="E47" t="s">
        <v>217</v>
      </c>
      <c r="F47">
        <v>610.36</v>
      </c>
      <c r="G47" t="s">
        <v>10</v>
      </c>
      <c r="H47">
        <v>0.49</v>
      </c>
      <c r="I47" t="s">
        <v>222</v>
      </c>
      <c r="J47" s="4" t="s">
        <v>1</v>
      </c>
      <c r="O47"/>
      <c r="P47"/>
      <c r="Q47"/>
      <c r="R47"/>
      <c r="S47"/>
    </row>
    <row r="48" spans="1:19" x14ac:dyDescent="0.25">
      <c r="A48" t="s">
        <v>23</v>
      </c>
      <c r="B48">
        <v>1018742</v>
      </c>
      <c r="C48" t="s">
        <v>263</v>
      </c>
      <c r="D48" s="4">
        <v>2406</v>
      </c>
      <c r="E48" t="s">
        <v>217</v>
      </c>
      <c r="F48">
        <v>165.61</v>
      </c>
      <c r="G48" t="s">
        <v>10</v>
      </c>
      <c r="H48">
        <v>7.0000000000000007E-2</v>
      </c>
      <c r="I48" t="s">
        <v>222</v>
      </c>
      <c r="J48" s="4" t="s">
        <v>1</v>
      </c>
      <c r="O48"/>
      <c r="P48"/>
      <c r="Q48"/>
      <c r="R48"/>
      <c r="S48"/>
    </row>
    <row r="49" spans="1:19" x14ac:dyDescent="0.25">
      <c r="A49" t="s">
        <v>23</v>
      </c>
      <c r="B49">
        <v>1018743</v>
      </c>
      <c r="C49" t="s">
        <v>264</v>
      </c>
      <c r="D49">
        <v>2407</v>
      </c>
      <c r="E49" t="s">
        <v>217</v>
      </c>
      <c r="F49">
        <v>165.68</v>
      </c>
      <c r="G49" t="s">
        <v>10</v>
      </c>
      <c r="H49">
        <v>7.0000000000000007E-2</v>
      </c>
      <c r="I49" t="s">
        <v>222</v>
      </c>
      <c r="J49" s="4" t="s">
        <v>1</v>
      </c>
      <c r="O49"/>
      <c r="P49"/>
      <c r="Q49"/>
      <c r="R49"/>
      <c r="S49"/>
    </row>
    <row r="50" spans="1:19" x14ac:dyDescent="0.25">
      <c r="A50" t="s">
        <v>23</v>
      </c>
      <c r="B50">
        <v>1018752</v>
      </c>
      <c r="C50" t="s">
        <v>265</v>
      </c>
      <c r="D50" s="4">
        <v>1831</v>
      </c>
      <c r="E50" t="s">
        <v>217</v>
      </c>
      <c r="F50">
        <v>138.46</v>
      </c>
      <c r="G50" t="s">
        <v>10</v>
      </c>
      <c r="H50">
        <v>0.08</v>
      </c>
      <c r="I50" t="s">
        <v>222</v>
      </c>
      <c r="J50" s="4" t="s">
        <v>1</v>
      </c>
      <c r="O50"/>
      <c r="P50"/>
      <c r="Q50"/>
      <c r="R50"/>
      <c r="S50"/>
    </row>
    <row r="51" spans="1:19" x14ac:dyDescent="0.25">
      <c r="A51" t="s">
        <v>23</v>
      </c>
      <c r="B51">
        <v>1018768</v>
      </c>
      <c r="C51" t="s">
        <v>266</v>
      </c>
      <c r="D51" s="4">
        <v>1613</v>
      </c>
      <c r="E51" t="s">
        <v>217</v>
      </c>
      <c r="F51">
        <v>66.59</v>
      </c>
      <c r="G51" t="s">
        <v>10</v>
      </c>
      <c r="H51">
        <v>0.04</v>
      </c>
      <c r="I51" t="s">
        <v>222</v>
      </c>
      <c r="J51" s="4" t="s">
        <v>1</v>
      </c>
      <c r="O51"/>
      <c r="P51"/>
      <c r="Q51"/>
      <c r="R51"/>
      <c r="S51"/>
    </row>
    <row r="52" spans="1:19" x14ac:dyDescent="0.25">
      <c r="A52" t="s">
        <v>23</v>
      </c>
      <c r="B52">
        <v>1018772</v>
      </c>
      <c r="C52" t="s">
        <v>267</v>
      </c>
      <c r="D52" s="4">
        <v>1920</v>
      </c>
      <c r="E52" t="s">
        <v>217</v>
      </c>
      <c r="F52">
        <v>126.96</v>
      </c>
      <c r="G52" t="s">
        <v>10</v>
      </c>
      <c r="H52">
        <v>7.0000000000000007E-2</v>
      </c>
      <c r="I52" t="s">
        <v>222</v>
      </c>
      <c r="J52" s="4" t="s">
        <v>1</v>
      </c>
      <c r="O52"/>
      <c r="P52"/>
      <c r="Q52"/>
      <c r="R52"/>
      <c r="S52"/>
    </row>
    <row r="53" spans="1:19" x14ac:dyDescent="0.25">
      <c r="A53" t="s">
        <v>23</v>
      </c>
      <c r="B53">
        <v>1018773</v>
      </c>
      <c r="C53" t="s">
        <v>268</v>
      </c>
      <c r="D53">
        <v>1880</v>
      </c>
      <c r="E53" t="s">
        <v>217</v>
      </c>
      <c r="F53">
        <v>124.31</v>
      </c>
      <c r="G53" t="s">
        <v>10</v>
      </c>
      <c r="H53">
        <v>7.0000000000000007E-2</v>
      </c>
      <c r="I53" t="s">
        <v>222</v>
      </c>
      <c r="J53" s="4" t="s">
        <v>1</v>
      </c>
      <c r="O53"/>
      <c r="P53"/>
      <c r="Q53"/>
      <c r="R53"/>
      <c r="S53"/>
    </row>
    <row r="54" spans="1:19" x14ac:dyDescent="0.25">
      <c r="A54" t="s">
        <v>23</v>
      </c>
      <c r="B54">
        <v>1018776</v>
      </c>
      <c r="C54" t="s">
        <v>269</v>
      </c>
      <c r="D54" s="4">
        <v>2370</v>
      </c>
      <c r="E54" t="s">
        <v>217</v>
      </c>
      <c r="F54">
        <v>160.97</v>
      </c>
      <c r="G54" t="s">
        <v>10</v>
      </c>
      <c r="H54">
        <v>7.0000000000000007E-2</v>
      </c>
      <c r="I54" t="s">
        <v>222</v>
      </c>
      <c r="J54" s="4" t="s">
        <v>1</v>
      </c>
      <c r="O54"/>
      <c r="P54"/>
      <c r="Q54"/>
      <c r="R54"/>
      <c r="S54"/>
    </row>
    <row r="55" spans="1:19" x14ac:dyDescent="0.25">
      <c r="A55" t="s">
        <v>23</v>
      </c>
      <c r="B55">
        <v>1018777</v>
      </c>
      <c r="C55" t="s">
        <v>270</v>
      </c>
      <c r="D55">
        <v>2370</v>
      </c>
      <c r="E55" t="s">
        <v>217</v>
      </c>
      <c r="F55">
        <v>160.96</v>
      </c>
      <c r="G55" t="s">
        <v>10</v>
      </c>
      <c r="H55">
        <v>7.0000000000000007E-2</v>
      </c>
      <c r="I55" t="s">
        <v>222</v>
      </c>
      <c r="J55" s="4" t="s">
        <v>1</v>
      </c>
      <c r="O55"/>
      <c r="P55"/>
      <c r="Q55"/>
      <c r="R55"/>
      <c r="S55"/>
    </row>
    <row r="56" spans="1:19" x14ac:dyDescent="0.25">
      <c r="A56" t="s">
        <v>23</v>
      </c>
      <c r="B56">
        <v>1018778</v>
      </c>
      <c r="C56" t="s">
        <v>271</v>
      </c>
      <c r="D56">
        <v>1376</v>
      </c>
      <c r="E56" t="s">
        <v>217</v>
      </c>
      <c r="F56">
        <v>177.81</v>
      </c>
      <c r="G56" t="s">
        <v>10</v>
      </c>
      <c r="H56">
        <v>0.13</v>
      </c>
      <c r="I56" t="s">
        <v>222</v>
      </c>
      <c r="J56" s="4" t="s">
        <v>1</v>
      </c>
      <c r="O56"/>
      <c r="P56"/>
      <c r="Q56"/>
      <c r="R56"/>
      <c r="S56"/>
    </row>
    <row r="57" spans="1:19" x14ac:dyDescent="0.25">
      <c r="A57" t="s">
        <v>23</v>
      </c>
      <c r="B57">
        <v>1018779</v>
      </c>
      <c r="C57" t="s">
        <v>272</v>
      </c>
      <c r="D57" s="4">
        <v>1382</v>
      </c>
      <c r="E57" t="s">
        <v>217</v>
      </c>
      <c r="F57">
        <v>179.17</v>
      </c>
      <c r="G57" t="s">
        <v>10</v>
      </c>
      <c r="H57">
        <v>0.13</v>
      </c>
      <c r="I57" t="s">
        <v>222</v>
      </c>
      <c r="J57" s="4" t="s">
        <v>1</v>
      </c>
      <c r="O57"/>
      <c r="P57"/>
      <c r="Q57"/>
      <c r="R57"/>
      <c r="S57"/>
    </row>
    <row r="58" spans="1:19" x14ac:dyDescent="0.25">
      <c r="A58" t="s">
        <v>23</v>
      </c>
      <c r="B58">
        <v>1018780</v>
      </c>
      <c r="C58" t="s">
        <v>273</v>
      </c>
      <c r="D58" s="4">
        <v>1710</v>
      </c>
      <c r="E58" t="s">
        <v>217</v>
      </c>
      <c r="F58">
        <v>63.4</v>
      </c>
      <c r="G58" t="s">
        <v>10</v>
      </c>
      <c r="H58">
        <v>0.04</v>
      </c>
      <c r="I58" t="s">
        <v>222</v>
      </c>
      <c r="J58" s="4" t="s">
        <v>1</v>
      </c>
      <c r="O58"/>
      <c r="P58"/>
      <c r="Q58"/>
      <c r="R58"/>
      <c r="S58"/>
    </row>
    <row r="59" spans="1:19" x14ac:dyDescent="0.25">
      <c r="A59" t="s">
        <v>23</v>
      </c>
      <c r="B59">
        <v>1018781</v>
      </c>
      <c r="C59" t="s">
        <v>274</v>
      </c>
      <c r="D59" s="4">
        <v>1706</v>
      </c>
      <c r="E59" t="s">
        <v>217</v>
      </c>
      <c r="F59">
        <v>63.25</v>
      </c>
      <c r="G59" t="s">
        <v>10</v>
      </c>
      <c r="H59">
        <v>0.04</v>
      </c>
      <c r="I59" t="s">
        <v>222</v>
      </c>
      <c r="J59" s="4" t="s">
        <v>1</v>
      </c>
      <c r="O59"/>
      <c r="P59"/>
      <c r="Q59"/>
      <c r="R59"/>
      <c r="S59"/>
    </row>
    <row r="60" spans="1:19" x14ac:dyDescent="0.25">
      <c r="A60" t="s">
        <v>23</v>
      </c>
      <c r="B60">
        <v>1018782</v>
      </c>
      <c r="C60" t="s">
        <v>275</v>
      </c>
      <c r="D60" s="4">
        <v>1100</v>
      </c>
      <c r="E60" t="s">
        <v>217</v>
      </c>
      <c r="F60">
        <v>143.6</v>
      </c>
      <c r="G60" t="s">
        <v>10</v>
      </c>
      <c r="H60">
        <v>0.13</v>
      </c>
      <c r="I60" t="s">
        <v>222</v>
      </c>
      <c r="J60" s="4" t="s">
        <v>1</v>
      </c>
      <c r="O60"/>
      <c r="P60"/>
      <c r="Q60"/>
      <c r="R60"/>
      <c r="S60"/>
    </row>
    <row r="61" spans="1:19" x14ac:dyDescent="0.25">
      <c r="A61" t="s">
        <v>23</v>
      </c>
      <c r="B61">
        <v>1018785</v>
      </c>
      <c r="C61" t="s">
        <v>276</v>
      </c>
      <c r="D61" s="4">
        <v>940</v>
      </c>
      <c r="E61" t="s">
        <v>217</v>
      </c>
      <c r="F61">
        <v>72.58</v>
      </c>
      <c r="G61" t="s">
        <v>10</v>
      </c>
      <c r="H61">
        <v>0.08</v>
      </c>
      <c r="I61" t="s">
        <v>222</v>
      </c>
      <c r="J61" s="4" t="s">
        <v>1</v>
      </c>
      <c r="O61"/>
      <c r="P61"/>
      <c r="Q61"/>
      <c r="R61"/>
      <c r="S61"/>
    </row>
    <row r="62" spans="1:19" x14ac:dyDescent="0.25">
      <c r="A62" t="s">
        <v>23</v>
      </c>
      <c r="B62">
        <v>1018798</v>
      </c>
      <c r="C62" t="s">
        <v>277</v>
      </c>
      <c r="D62" s="4">
        <v>1303</v>
      </c>
      <c r="E62" t="s">
        <v>217</v>
      </c>
      <c r="F62">
        <v>152.22</v>
      </c>
      <c r="G62" t="s">
        <v>10</v>
      </c>
      <c r="H62">
        <v>0.12</v>
      </c>
      <c r="I62" t="s">
        <v>222</v>
      </c>
      <c r="J62" s="4" t="s">
        <v>1</v>
      </c>
      <c r="O62"/>
      <c r="P62"/>
      <c r="Q62"/>
      <c r="R62"/>
      <c r="S62"/>
    </row>
    <row r="63" spans="1:19" x14ac:dyDescent="0.25">
      <c r="A63" t="s">
        <v>23</v>
      </c>
      <c r="B63">
        <v>1018799</v>
      </c>
      <c r="C63" t="s">
        <v>278</v>
      </c>
      <c r="D63" s="4">
        <v>1285</v>
      </c>
      <c r="E63" t="s">
        <v>217</v>
      </c>
      <c r="F63">
        <v>86.26</v>
      </c>
      <c r="G63" t="s">
        <v>10</v>
      </c>
      <c r="H63">
        <v>7.0000000000000007E-2</v>
      </c>
      <c r="I63" t="s">
        <v>222</v>
      </c>
      <c r="J63" s="4" t="s">
        <v>1</v>
      </c>
      <c r="O63"/>
      <c r="P63"/>
      <c r="Q63"/>
      <c r="R63"/>
      <c r="S63"/>
    </row>
    <row r="64" spans="1:19" x14ac:dyDescent="0.25">
      <c r="A64" t="s">
        <v>23</v>
      </c>
      <c r="B64">
        <v>1018800</v>
      </c>
      <c r="C64" t="s">
        <v>279</v>
      </c>
      <c r="D64" s="4">
        <v>3529</v>
      </c>
      <c r="E64" t="s">
        <v>217</v>
      </c>
      <c r="F64">
        <v>415.92</v>
      </c>
      <c r="G64" t="s">
        <v>10</v>
      </c>
      <c r="H64">
        <v>0.12</v>
      </c>
      <c r="I64" t="s">
        <v>222</v>
      </c>
      <c r="J64" s="4" t="s">
        <v>1</v>
      </c>
      <c r="O64"/>
      <c r="P64"/>
      <c r="Q64"/>
      <c r="R64"/>
      <c r="S64"/>
    </row>
    <row r="65" spans="1:19" x14ac:dyDescent="0.25">
      <c r="A65" t="s">
        <v>23</v>
      </c>
      <c r="B65">
        <v>1018801</v>
      </c>
      <c r="C65" t="s">
        <v>280</v>
      </c>
      <c r="D65" s="4">
        <v>3412</v>
      </c>
      <c r="E65" t="s">
        <v>217</v>
      </c>
      <c r="F65">
        <v>231.07</v>
      </c>
      <c r="G65" t="s">
        <v>10</v>
      </c>
      <c r="H65">
        <v>7.0000000000000007E-2</v>
      </c>
      <c r="I65" t="s">
        <v>222</v>
      </c>
      <c r="J65" s="4" t="s">
        <v>1</v>
      </c>
      <c r="O65"/>
      <c r="P65"/>
      <c r="Q65"/>
      <c r="R65"/>
      <c r="S65"/>
    </row>
    <row r="66" spans="1:19" x14ac:dyDescent="0.25">
      <c r="A66" t="s">
        <v>23</v>
      </c>
      <c r="B66">
        <v>1018822</v>
      </c>
      <c r="C66" t="s">
        <v>281</v>
      </c>
      <c r="D66" s="4">
        <v>294</v>
      </c>
      <c r="E66" t="s">
        <v>217</v>
      </c>
      <c r="F66">
        <v>12.56</v>
      </c>
      <c r="G66" t="s">
        <v>10</v>
      </c>
      <c r="H66">
        <v>0.04</v>
      </c>
      <c r="I66" t="s">
        <v>222</v>
      </c>
      <c r="J66" s="4" t="s">
        <v>1</v>
      </c>
      <c r="O66"/>
      <c r="P66"/>
      <c r="Q66"/>
      <c r="R66"/>
      <c r="S66"/>
    </row>
    <row r="67" spans="1:19" x14ac:dyDescent="0.25">
      <c r="A67" t="s">
        <v>23</v>
      </c>
      <c r="B67">
        <v>1018823</v>
      </c>
      <c r="C67" t="s">
        <v>282</v>
      </c>
      <c r="D67">
        <v>320</v>
      </c>
      <c r="E67" t="s">
        <v>217</v>
      </c>
      <c r="F67">
        <v>13.68</v>
      </c>
      <c r="G67" t="s">
        <v>10</v>
      </c>
      <c r="H67">
        <v>0.04</v>
      </c>
      <c r="I67" t="s">
        <v>222</v>
      </c>
      <c r="J67" s="4" t="s">
        <v>1</v>
      </c>
      <c r="O67"/>
      <c r="P67"/>
      <c r="Q67"/>
      <c r="R67"/>
      <c r="S67"/>
    </row>
    <row r="68" spans="1:19" x14ac:dyDescent="0.25">
      <c r="A68" t="s">
        <v>23</v>
      </c>
      <c r="B68">
        <v>1018824</v>
      </c>
      <c r="C68" t="s">
        <v>283</v>
      </c>
      <c r="D68" s="4">
        <v>398</v>
      </c>
      <c r="E68" t="s">
        <v>217</v>
      </c>
      <c r="F68">
        <v>16.45</v>
      </c>
      <c r="G68" t="s">
        <v>10</v>
      </c>
      <c r="H68">
        <v>0.04</v>
      </c>
      <c r="I68" t="s">
        <v>222</v>
      </c>
      <c r="J68" s="4" t="s">
        <v>1</v>
      </c>
      <c r="O68"/>
      <c r="P68"/>
      <c r="Q68"/>
      <c r="R68"/>
      <c r="S68"/>
    </row>
    <row r="69" spans="1:19" x14ac:dyDescent="0.25">
      <c r="A69" t="s">
        <v>23</v>
      </c>
      <c r="B69">
        <v>1018846</v>
      </c>
      <c r="C69" t="s">
        <v>284</v>
      </c>
      <c r="D69" s="4">
        <v>2517</v>
      </c>
      <c r="E69" t="s">
        <v>217</v>
      </c>
      <c r="F69">
        <v>194.56</v>
      </c>
      <c r="G69" t="s">
        <v>10</v>
      </c>
      <c r="H69">
        <v>0.08</v>
      </c>
      <c r="I69" t="s">
        <v>222</v>
      </c>
      <c r="J69" s="4" t="s">
        <v>1</v>
      </c>
      <c r="O69"/>
      <c r="P69"/>
      <c r="Q69"/>
      <c r="R69"/>
      <c r="S69"/>
    </row>
    <row r="70" spans="1:19" x14ac:dyDescent="0.25">
      <c r="A70" t="s">
        <v>23</v>
      </c>
      <c r="B70">
        <v>1018855</v>
      </c>
      <c r="C70" t="s">
        <v>285</v>
      </c>
      <c r="D70" s="4">
        <v>1498</v>
      </c>
      <c r="E70" t="s">
        <v>217</v>
      </c>
      <c r="F70">
        <v>102.79</v>
      </c>
      <c r="G70" t="s">
        <v>10</v>
      </c>
      <c r="H70">
        <v>7.0000000000000007E-2</v>
      </c>
      <c r="I70" t="s">
        <v>222</v>
      </c>
      <c r="J70" s="4" t="s">
        <v>1</v>
      </c>
      <c r="O70"/>
      <c r="P70"/>
      <c r="Q70"/>
      <c r="R70"/>
      <c r="S70"/>
    </row>
    <row r="71" spans="1:19" x14ac:dyDescent="0.25">
      <c r="A71" t="s">
        <v>23</v>
      </c>
      <c r="B71">
        <v>1018857</v>
      </c>
      <c r="C71" t="s">
        <v>286</v>
      </c>
      <c r="D71" s="4">
        <v>1845</v>
      </c>
      <c r="E71" t="s">
        <v>217</v>
      </c>
      <c r="F71">
        <v>67.55</v>
      </c>
      <c r="G71" t="s">
        <v>10</v>
      </c>
      <c r="H71">
        <v>0.04</v>
      </c>
      <c r="I71" t="s">
        <v>222</v>
      </c>
      <c r="J71" s="4" t="s">
        <v>1</v>
      </c>
      <c r="O71"/>
      <c r="P71"/>
      <c r="Q71"/>
      <c r="R71"/>
      <c r="S71"/>
    </row>
    <row r="72" spans="1:19" x14ac:dyDescent="0.25">
      <c r="A72" t="s">
        <v>23</v>
      </c>
      <c r="B72">
        <v>1018858</v>
      </c>
      <c r="C72" t="s">
        <v>287</v>
      </c>
      <c r="D72">
        <v>1883</v>
      </c>
      <c r="E72" t="s">
        <v>217</v>
      </c>
      <c r="F72">
        <v>68.94</v>
      </c>
      <c r="G72" t="s">
        <v>10</v>
      </c>
      <c r="H72">
        <v>0.04</v>
      </c>
      <c r="I72" t="s">
        <v>222</v>
      </c>
      <c r="J72" s="4" t="s">
        <v>1</v>
      </c>
      <c r="O72"/>
      <c r="P72"/>
      <c r="Q72"/>
      <c r="R72"/>
      <c r="S72"/>
    </row>
    <row r="73" spans="1:19" x14ac:dyDescent="0.25">
      <c r="A73" t="s">
        <v>23</v>
      </c>
      <c r="B73">
        <v>1019002</v>
      </c>
      <c r="C73" t="s">
        <v>288</v>
      </c>
      <c r="D73">
        <v>455</v>
      </c>
      <c r="E73" t="s">
        <v>217</v>
      </c>
      <c r="F73">
        <v>294.33</v>
      </c>
      <c r="G73" t="s">
        <v>10</v>
      </c>
      <c r="H73">
        <v>0.65</v>
      </c>
      <c r="I73" t="s">
        <v>222</v>
      </c>
      <c r="J73" s="4" t="s">
        <v>1</v>
      </c>
      <c r="O73"/>
      <c r="P73"/>
      <c r="Q73"/>
      <c r="R73"/>
      <c r="S73"/>
    </row>
    <row r="74" spans="1:19" x14ac:dyDescent="0.25">
      <c r="A74" t="s">
        <v>23</v>
      </c>
      <c r="B74">
        <v>1019003</v>
      </c>
      <c r="C74" t="s">
        <v>289</v>
      </c>
      <c r="D74">
        <v>581</v>
      </c>
      <c r="E74" t="s">
        <v>217</v>
      </c>
      <c r="F74">
        <v>382.22</v>
      </c>
      <c r="G74" t="s">
        <v>10</v>
      </c>
      <c r="H74">
        <v>0.66</v>
      </c>
      <c r="I74" t="s">
        <v>222</v>
      </c>
      <c r="J74" s="4" t="s">
        <v>1</v>
      </c>
      <c r="O74"/>
      <c r="P74"/>
      <c r="Q74"/>
      <c r="R74"/>
      <c r="S74"/>
    </row>
    <row r="75" spans="1:19" x14ac:dyDescent="0.25">
      <c r="A75" t="s">
        <v>23</v>
      </c>
      <c r="B75">
        <v>1019004</v>
      </c>
      <c r="C75" t="s">
        <v>6037</v>
      </c>
      <c r="D75" s="4">
        <v>355</v>
      </c>
      <c r="E75" t="s">
        <v>217</v>
      </c>
      <c r="F75">
        <v>230.22</v>
      </c>
      <c r="G75" t="s">
        <v>10</v>
      </c>
      <c r="H75">
        <v>0.65</v>
      </c>
      <c r="I75" t="s">
        <v>222</v>
      </c>
      <c r="J75" s="4" t="s">
        <v>1</v>
      </c>
      <c r="O75"/>
      <c r="P75"/>
      <c r="Q75"/>
      <c r="R75"/>
      <c r="S75"/>
    </row>
    <row r="76" spans="1:19" x14ac:dyDescent="0.25">
      <c r="A76" t="s">
        <v>23</v>
      </c>
      <c r="B76">
        <v>1020156</v>
      </c>
      <c r="C76" t="s">
        <v>5820</v>
      </c>
      <c r="D76" s="4">
        <v>2125</v>
      </c>
      <c r="E76" t="s">
        <v>217</v>
      </c>
      <c r="F76">
        <v>423.72</v>
      </c>
      <c r="G76" t="s">
        <v>10</v>
      </c>
      <c r="H76">
        <v>0.2</v>
      </c>
      <c r="I76" t="s">
        <v>222</v>
      </c>
      <c r="J76" s="4" t="s">
        <v>1</v>
      </c>
      <c r="O76"/>
      <c r="P76"/>
      <c r="Q76"/>
      <c r="R76"/>
      <c r="S76"/>
    </row>
    <row r="77" spans="1:19" x14ac:dyDescent="0.25">
      <c r="A77" t="s">
        <v>23</v>
      </c>
      <c r="B77">
        <v>1020252</v>
      </c>
      <c r="C77" t="s">
        <v>5821</v>
      </c>
      <c r="D77" s="4">
        <v>2977</v>
      </c>
      <c r="E77" t="s">
        <v>217</v>
      </c>
      <c r="F77">
        <v>593.6</v>
      </c>
      <c r="G77" t="s">
        <v>10</v>
      </c>
      <c r="H77">
        <v>0.2</v>
      </c>
      <c r="I77" t="s">
        <v>222</v>
      </c>
      <c r="J77" s="4" t="s">
        <v>1</v>
      </c>
      <c r="O77"/>
      <c r="P77"/>
      <c r="Q77"/>
      <c r="R77"/>
      <c r="S77"/>
    </row>
    <row r="78" spans="1:19" x14ac:dyDescent="0.25">
      <c r="A78" t="s">
        <v>23</v>
      </c>
      <c r="B78">
        <v>1020340</v>
      </c>
      <c r="C78" t="s">
        <v>290</v>
      </c>
      <c r="D78" s="4">
        <v>425</v>
      </c>
      <c r="E78" t="s">
        <v>217</v>
      </c>
      <c r="F78">
        <v>32.18</v>
      </c>
      <c r="G78" t="s">
        <v>10</v>
      </c>
      <c r="H78">
        <v>0.08</v>
      </c>
      <c r="I78" t="s">
        <v>222</v>
      </c>
      <c r="J78" s="4" t="s">
        <v>1</v>
      </c>
      <c r="O78"/>
      <c r="P78"/>
      <c r="Q78"/>
      <c r="R78"/>
      <c r="S78"/>
    </row>
    <row r="79" spans="1:19" x14ac:dyDescent="0.25">
      <c r="A79" t="s">
        <v>23</v>
      </c>
      <c r="B79">
        <v>1020341</v>
      </c>
      <c r="C79" t="s">
        <v>291</v>
      </c>
      <c r="D79">
        <v>391</v>
      </c>
      <c r="E79" t="s">
        <v>217</v>
      </c>
      <c r="F79">
        <v>29.57</v>
      </c>
      <c r="G79" t="s">
        <v>10</v>
      </c>
      <c r="H79">
        <v>0.08</v>
      </c>
      <c r="I79" t="s">
        <v>222</v>
      </c>
      <c r="J79" s="4" t="s">
        <v>1</v>
      </c>
      <c r="O79"/>
      <c r="P79"/>
      <c r="Q79"/>
      <c r="R79"/>
      <c r="S79"/>
    </row>
    <row r="80" spans="1:19" x14ac:dyDescent="0.25">
      <c r="A80" t="s">
        <v>23</v>
      </c>
      <c r="B80">
        <v>1020344</v>
      </c>
      <c r="C80" t="s">
        <v>292</v>
      </c>
      <c r="D80">
        <v>1511</v>
      </c>
      <c r="E80" t="s">
        <v>217</v>
      </c>
      <c r="F80">
        <v>103.69</v>
      </c>
      <c r="G80" t="s">
        <v>10</v>
      </c>
      <c r="H80">
        <v>7.0000000000000007E-2</v>
      </c>
      <c r="I80" t="s">
        <v>222</v>
      </c>
      <c r="J80" s="4" t="s">
        <v>1</v>
      </c>
      <c r="O80"/>
      <c r="P80"/>
      <c r="Q80"/>
      <c r="R80"/>
      <c r="S80"/>
    </row>
    <row r="81" spans="1:19" x14ac:dyDescent="0.25">
      <c r="A81" t="s">
        <v>23</v>
      </c>
      <c r="B81">
        <v>1020360</v>
      </c>
      <c r="C81" t="s">
        <v>293</v>
      </c>
      <c r="D81" s="4">
        <v>25</v>
      </c>
      <c r="E81" t="s">
        <v>217</v>
      </c>
      <c r="F81" s="1">
        <v>95.85</v>
      </c>
      <c r="G81" t="s">
        <v>10</v>
      </c>
      <c r="H81">
        <v>3.83</v>
      </c>
      <c r="I81" t="s">
        <v>222</v>
      </c>
      <c r="J81" s="4" t="s">
        <v>1</v>
      </c>
      <c r="O81"/>
      <c r="P81"/>
      <c r="Q81"/>
      <c r="R81"/>
      <c r="S81"/>
    </row>
    <row r="82" spans="1:19" x14ac:dyDescent="0.25">
      <c r="A82" t="s">
        <v>23</v>
      </c>
      <c r="B82">
        <v>1020418</v>
      </c>
      <c r="C82" t="s">
        <v>294</v>
      </c>
      <c r="D82" s="4">
        <v>1470</v>
      </c>
      <c r="E82" t="s">
        <v>217</v>
      </c>
      <c r="F82">
        <v>175.57</v>
      </c>
      <c r="G82" t="s">
        <v>10</v>
      </c>
      <c r="H82">
        <v>0.12</v>
      </c>
      <c r="I82" t="s">
        <v>222</v>
      </c>
      <c r="J82" s="4" t="s">
        <v>1</v>
      </c>
      <c r="O82"/>
      <c r="P82"/>
      <c r="Q82"/>
      <c r="R82"/>
      <c r="S82"/>
    </row>
    <row r="83" spans="1:19" x14ac:dyDescent="0.25">
      <c r="A83" t="s">
        <v>23</v>
      </c>
      <c r="B83">
        <v>1020427</v>
      </c>
      <c r="C83" t="s">
        <v>295</v>
      </c>
      <c r="D83" s="4">
        <v>1446</v>
      </c>
      <c r="E83" t="s">
        <v>217</v>
      </c>
      <c r="F83">
        <v>5481.25</v>
      </c>
      <c r="G83" t="s">
        <v>10</v>
      </c>
      <c r="H83">
        <v>3.79</v>
      </c>
      <c r="I83" t="s">
        <v>222</v>
      </c>
      <c r="J83" s="4" t="s">
        <v>26</v>
      </c>
      <c r="O83"/>
      <c r="P83"/>
      <c r="Q83"/>
      <c r="R83"/>
      <c r="S83"/>
    </row>
    <row r="84" spans="1:19" x14ac:dyDescent="0.25">
      <c r="A84" t="s">
        <v>23</v>
      </c>
      <c r="B84">
        <v>1020572</v>
      </c>
      <c r="C84" t="s">
        <v>296</v>
      </c>
      <c r="D84">
        <v>1889</v>
      </c>
      <c r="E84" t="s">
        <v>217</v>
      </c>
      <c r="F84">
        <v>1153.19</v>
      </c>
      <c r="G84" t="s">
        <v>10</v>
      </c>
      <c r="H84">
        <v>0.61</v>
      </c>
      <c r="I84" t="s">
        <v>222</v>
      </c>
      <c r="J84" s="4" t="s">
        <v>1</v>
      </c>
      <c r="O84"/>
      <c r="P84"/>
      <c r="Q84"/>
      <c r="R84"/>
      <c r="S84"/>
    </row>
    <row r="85" spans="1:19" x14ac:dyDescent="0.25">
      <c r="A85" t="s">
        <v>23</v>
      </c>
      <c r="B85">
        <v>1020731</v>
      </c>
      <c r="C85" t="s">
        <v>297</v>
      </c>
      <c r="D85">
        <v>970</v>
      </c>
      <c r="E85" t="s">
        <v>217</v>
      </c>
      <c r="F85">
        <v>127.93</v>
      </c>
      <c r="G85" t="s">
        <v>10</v>
      </c>
      <c r="H85">
        <v>0.13</v>
      </c>
      <c r="I85" t="s">
        <v>222</v>
      </c>
      <c r="J85" s="4" t="s">
        <v>1</v>
      </c>
      <c r="O85"/>
      <c r="P85"/>
      <c r="Q85"/>
      <c r="R85"/>
      <c r="S85"/>
    </row>
    <row r="86" spans="1:19" x14ac:dyDescent="0.25">
      <c r="A86" t="s">
        <v>23</v>
      </c>
      <c r="B86">
        <v>1021592</v>
      </c>
      <c r="C86" t="s">
        <v>298</v>
      </c>
      <c r="D86" s="4">
        <v>254</v>
      </c>
      <c r="E86" t="s">
        <v>217</v>
      </c>
      <c r="F86">
        <v>17.579999999999998</v>
      </c>
      <c r="G86" t="s">
        <v>10</v>
      </c>
      <c r="H86">
        <v>7.0000000000000007E-2</v>
      </c>
      <c r="I86" t="s">
        <v>222</v>
      </c>
      <c r="J86" s="4" t="s">
        <v>1</v>
      </c>
      <c r="O86"/>
      <c r="P86"/>
      <c r="Q86"/>
      <c r="R86"/>
      <c r="S86"/>
    </row>
    <row r="87" spans="1:19" x14ac:dyDescent="0.25">
      <c r="A87" t="s">
        <v>23</v>
      </c>
      <c r="B87">
        <v>1021593</v>
      </c>
      <c r="C87" t="s">
        <v>299</v>
      </c>
      <c r="D87">
        <v>252</v>
      </c>
      <c r="E87" t="s">
        <v>217</v>
      </c>
      <c r="F87">
        <v>10.96</v>
      </c>
      <c r="G87" t="s">
        <v>10</v>
      </c>
      <c r="H87">
        <v>0.04</v>
      </c>
      <c r="I87" t="s">
        <v>222</v>
      </c>
      <c r="J87" s="4" t="s">
        <v>1</v>
      </c>
      <c r="O87"/>
      <c r="P87"/>
      <c r="Q87"/>
      <c r="R87"/>
      <c r="S87"/>
    </row>
    <row r="88" spans="1:19" x14ac:dyDescent="0.25">
      <c r="A88" t="s">
        <v>23</v>
      </c>
      <c r="B88">
        <v>1021794</v>
      </c>
      <c r="C88" t="s">
        <v>300</v>
      </c>
      <c r="D88" s="4">
        <v>950</v>
      </c>
      <c r="E88" t="s">
        <v>217</v>
      </c>
      <c r="F88">
        <v>36.549999999999997</v>
      </c>
      <c r="G88" t="s">
        <v>10</v>
      </c>
      <c r="H88">
        <v>0.04</v>
      </c>
      <c r="I88" t="s">
        <v>222</v>
      </c>
      <c r="J88" s="4" t="s">
        <v>1</v>
      </c>
      <c r="O88"/>
      <c r="P88"/>
      <c r="Q88"/>
      <c r="R88"/>
      <c r="S88"/>
    </row>
    <row r="89" spans="1:19" x14ac:dyDescent="0.25">
      <c r="A89" t="s">
        <v>23</v>
      </c>
      <c r="B89">
        <v>1021795</v>
      </c>
      <c r="C89" t="s">
        <v>301</v>
      </c>
      <c r="D89" s="4">
        <v>990</v>
      </c>
      <c r="E89" t="s">
        <v>217</v>
      </c>
      <c r="F89" s="1">
        <v>38.090000000000003</v>
      </c>
      <c r="G89" t="s">
        <v>10</v>
      </c>
      <c r="H89">
        <v>0.04</v>
      </c>
      <c r="I89" t="s">
        <v>222</v>
      </c>
      <c r="J89" s="4" t="s">
        <v>1</v>
      </c>
      <c r="O89"/>
      <c r="P89"/>
      <c r="Q89"/>
      <c r="R89"/>
      <c r="S89"/>
    </row>
    <row r="90" spans="1:19" x14ac:dyDescent="0.25">
      <c r="A90" t="s">
        <v>23</v>
      </c>
      <c r="B90">
        <v>1022214</v>
      </c>
      <c r="C90" t="s">
        <v>2540</v>
      </c>
      <c r="D90" s="4">
        <v>3950</v>
      </c>
      <c r="E90" t="s">
        <v>217</v>
      </c>
      <c r="F90" s="1">
        <v>471.5</v>
      </c>
      <c r="G90" t="s">
        <v>10</v>
      </c>
      <c r="H90">
        <v>0.12</v>
      </c>
      <c r="I90" t="s">
        <v>222</v>
      </c>
      <c r="J90" s="4" t="s">
        <v>1</v>
      </c>
      <c r="O90"/>
      <c r="P90"/>
      <c r="Q90"/>
      <c r="R90"/>
      <c r="S90"/>
    </row>
    <row r="91" spans="1:19" x14ac:dyDescent="0.25">
      <c r="A91" t="s">
        <v>23</v>
      </c>
      <c r="B91">
        <v>1022217</v>
      </c>
      <c r="C91" t="s">
        <v>302</v>
      </c>
      <c r="D91" s="4">
        <v>1100</v>
      </c>
      <c r="E91" t="s">
        <v>217</v>
      </c>
      <c r="F91">
        <v>147</v>
      </c>
      <c r="G91" t="s">
        <v>10</v>
      </c>
      <c r="H91">
        <v>0.13</v>
      </c>
      <c r="I91" t="s">
        <v>222</v>
      </c>
      <c r="J91" s="4" t="s">
        <v>1</v>
      </c>
      <c r="O91"/>
      <c r="P91"/>
      <c r="Q91"/>
      <c r="R91"/>
      <c r="S91"/>
    </row>
    <row r="92" spans="1:19" x14ac:dyDescent="0.25">
      <c r="A92" t="s">
        <v>23</v>
      </c>
      <c r="B92">
        <v>1022226</v>
      </c>
      <c r="C92" t="s">
        <v>2622</v>
      </c>
      <c r="D92">
        <v>280</v>
      </c>
      <c r="E92" t="s">
        <v>217</v>
      </c>
      <c r="F92">
        <v>39.69</v>
      </c>
      <c r="G92" t="s">
        <v>10</v>
      </c>
      <c r="H92">
        <v>0.14000000000000001</v>
      </c>
      <c r="I92" t="s">
        <v>222</v>
      </c>
      <c r="J92" s="4" t="s">
        <v>1</v>
      </c>
      <c r="O92"/>
      <c r="P92"/>
      <c r="Q92"/>
      <c r="R92"/>
      <c r="S92"/>
    </row>
    <row r="93" spans="1:19" x14ac:dyDescent="0.25">
      <c r="A93" t="s">
        <v>23</v>
      </c>
      <c r="B93">
        <v>1022228</v>
      </c>
      <c r="C93" t="s">
        <v>303</v>
      </c>
      <c r="D93" s="4">
        <v>4565</v>
      </c>
      <c r="E93" t="s">
        <v>217</v>
      </c>
      <c r="F93">
        <v>350.84</v>
      </c>
      <c r="G93" t="s">
        <v>10</v>
      </c>
      <c r="H93">
        <v>0.08</v>
      </c>
      <c r="I93" t="s">
        <v>222</v>
      </c>
      <c r="J93" s="4" t="s">
        <v>1</v>
      </c>
      <c r="O93"/>
      <c r="P93"/>
      <c r="Q93"/>
      <c r="R93"/>
      <c r="S93"/>
    </row>
    <row r="94" spans="1:19" x14ac:dyDescent="0.25">
      <c r="A94" t="s">
        <v>23</v>
      </c>
      <c r="B94">
        <v>1022231</v>
      </c>
      <c r="C94" t="s">
        <v>304</v>
      </c>
      <c r="D94">
        <v>4150</v>
      </c>
      <c r="E94" t="s">
        <v>217</v>
      </c>
      <c r="F94">
        <v>1131.3599999999999</v>
      </c>
      <c r="G94" t="s">
        <v>10</v>
      </c>
      <c r="H94">
        <v>0.27</v>
      </c>
      <c r="I94" t="s">
        <v>222</v>
      </c>
      <c r="J94" s="4" t="s">
        <v>1</v>
      </c>
      <c r="O94"/>
      <c r="P94"/>
      <c r="Q94"/>
      <c r="R94"/>
      <c r="S94"/>
    </row>
    <row r="95" spans="1:19" x14ac:dyDescent="0.25">
      <c r="A95" t="s">
        <v>23</v>
      </c>
      <c r="B95">
        <v>1022234</v>
      </c>
      <c r="C95" t="s">
        <v>305</v>
      </c>
      <c r="D95">
        <v>1215</v>
      </c>
      <c r="E95" t="s">
        <v>217</v>
      </c>
      <c r="F95">
        <v>93.09</v>
      </c>
      <c r="G95" t="s">
        <v>10</v>
      </c>
      <c r="H95">
        <v>0.08</v>
      </c>
      <c r="I95" t="s">
        <v>222</v>
      </c>
      <c r="J95" s="4" t="s">
        <v>1</v>
      </c>
      <c r="O95"/>
      <c r="P95"/>
      <c r="Q95"/>
      <c r="R95"/>
      <c r="S95"/>
    </row>
    <row r="96" spans="1:19" x14ac:dyDescent="0.25">
      <c r="A96" t="s">
        <v>23</v>
      </c>
      <c r="B96">
        <v>1022379</v>
      </c>
      <c r="C96" t="s">
        <v>306</v>
      </c>
      <c r="D96">
        <v>4548</v>
      </c>
      <c r="E96" t="s">
        <v>217</v>
      </c>
      <c r="F96">
        <v>349.53</v>
      </c>
      <c r="G96" t="s">
        <v>10</v>
      </c>
      <c r="H96">
        <v>0.08</v>
      </c>
      <c r="I96" t="s">
        <v>222</v>
      </c>
      <c r="J96" s="4" t="s">
        <v>1</v>
      </c>
      <c r="O96"/>
      <c r="P96"/>
      <c r="Q96"/>
      <c r="R96"/>
      <c r="S96"/>
    </row>
    <row r="97" spans="1:19" x14ac:dyDescent="0.25">
      <c r="A97" t="s">
        <v>23</v>
      </c>
      <c r="B97">
        <v>1022600</v>
      </c>
      <c r="C97" t="s">
        <v>307</v>
      </c>
      <c r="D97">
        <v>670</v>
      </c>
      <c r="E97" t="s">
        <v>217</v>
      </c>
      <c r="F97">
        <v>92.17</v>
      </c>
      <c r="G97" t="s">
        <v>10</v>
      </c>
      <c r="H97">
        <v>0.14000000000000001</v>
      </c>
      <c r="I97" t="s">
        <v>222</v>
      </c>
      <c r="J97" s="4" t="s">
        <v>1</v>
      </c>
      <c r="O97"/>
      <c r="P97"/>
      <c r="Q97"/>
      <c r="R97"/>
      <c r="S97"/>
    </row>
    <row r="98" spans="1:19" x14ac:dyDescent="0.25">
      <c r="A98" t="s">
        <v>23</v>
      </c>
      <c r="B98">
        <v>1022601</v>
      </c>
      <c r="C98" t="s">
        <v>308</v>
      </c>
      <c r="D98">
        <v>532</v>
      </c>
      <c r="E98" t="s">
        <v>217</v>
      </c>
      <c r="F98">
        <v>73.180000000000007</v>
      </c>
      <c r="G98" t="s">
        <v>10</v>
      </c>
      <c r="H98">
        <v>0.14000000000000001</v>
      </c>
      <c r="I98" t="s">
        <v>222</v>
      </c>
      <c r="J98" s="4" t="s">
        <v>1</v>
      </c>
      <c r="O98"/>
      <c r="P98"/>
      <c r="Q98"/>
      <c r="R98"/>
      <c r="S98"/>
    </row>
    <row r="99" spans="1:19" x14ac:dyDescent="0.25">
      <c r="A99" t="s">
        <v>23</v>
      </c>
      <c r="B99">
        <v>1022745</v>
      </c>
      <c r="C99" t="s">
        <v>2541</v>
      </c>
      <c r="D99">
        <v>236</v>
      </c>
      <c r="E99" t="s">
        <v>217</v>
      </c>
      <c r="F99">
        <v>241.87</v>
      </c>
      <c r="G99" t="s">
        <v>10</v>
      </c>
      <c r="H99">
        <v>1.02</v>
      </c>
      <c r="I99" t="s">
        <v>222</v>
      </c>
      <c r="J99" s="4" t="s">
        <v>1</v>
      </c>
      <c r="O99"/>
      <c r="P99"/>
      <c r="Q99"/>
      <c r="R99"/>
      <c r="S99"/>
    </row>
    <row r="100" spans="1:19" x14ac:dyDescent="0.25">
      <c r="A100" t="s">
        <v>23</v>
      </c>
      <c r="B100">
        <v>1022746</v>
      </c>
      <c r="C100" t="s">
        <v>2542</v>
      </c>
      <c r="D100">
        <v>236</v>
      </c>
      <c r="E100" t="s">
        <v>217</v>
      </c>
      <c r="F100">
        <v>241.87</v>
      </c>
      <c r="G100" t="s">
        <v>10</v>
      </c>
      <c r="H100">
        <v>1.02</v>
      </c>
      <c r="I100" t="s">
        <v>222</v>
      </c>
      <c r="J100" s="4" t="s">
        <v>1</v>
      </c>
      <c r="O100"/>
      <c r="P100"/>
      <c r="Q100"/>
      <c r="R100"/>
      <c r="S100"/>
    </row>
    <row r="101" spans="1:19" x14ac:dyDescent="0.25">
      <c r="A101" t="s">
        <v>23</v>
      </c>
      <c r="B101">
        <v>1022822</v>
      </c>
      <c r="C101" t="s">
        <v>2566</v>
      </c>
      <c r="D101">
        <v>375</v>
      </c>
      <c r="E101" t="s">
        <v>217</v>
      </c>
      <c r="F101">
        <v>240.86</v>
      </c>
      <c r="G101" t="s">
        <v>10</v>
      </c>
      <c r="H101">
        <v>0.64</v>
      </c>
      <c r="I101" t="s">
        <v>222</v>
      </c>
      <c r="J101" s="4" t="s">
        <v>1</v>
      </c>
      <c r="O101"/>
      <c r="P101"/>
      <c r="Q101"/>
      <c r="R101"/>
      <c r="S101"/>
    </row>
    <row r="102" spans="1:19" x14ac:dyDescent="0.25">
      <c r="A102" t="s">
        <v>23</v>
      </c>
      <c r="B102">
        <v>1023084</v>
      </c>
      <c r="C102" t="s">
        <v>2543</v>
      </c>
      <c r="D102">
        <v>3910</v>
      </c>
      <c r="E102" t="s">
        <v>217</v>
      </c>
      <c r="F102">
        <v>466.93</v>
      </c>
      <c r="G102" t="s">
        <v>10</v>
      </c>
      <c r="H102">
        <v>0.12</v>
      </c>
      <c r="I102" t="s">
        <v>222</v>
      </c>
      <c r="J102" s="4" t="s">
        <v>1</v>
      </c>
      <c r="O102"/>
      <c r="P102"/>
      <c r="Q102"/>
      <c r="R102"/>
      <c r="S102"/>
    </row>
    <row r="103" spans="1:19" x14ac:dyDescent="0.25">
      <c r="A103" t="s">
        <v>23</v>
      </c>
      <c r="B103">
        <v>1023085</v>
      </c>
      <c r="C103" t="s">
        <v>309</v>
      </c>
      <c r="D103">
        <v>3290</v>
      </c>
      <c r="E103" t="s">
        <v>217</v>
      </c>
      <c r="F103">
        <v>390.02</v>
      </c>
      <c r="G103" t="s">
        <v>10</v>
      </c>
      <c r="H103">
        <v>0.12</v>
      </c>
      <c r="I103" t="s">
        <v>222</v>
      </c>
      <c r="J103" s="4" t="s">
        <v>1</v>
      </c>
      <c r="O103"/>
      <c r="P103"/>
      <c r="Q103"/>
      <c r="R103"/>
      <c r="S103"/>
    </row>
    <row r="104" spans="1:19" x14ac:dyDescent="0.25">
      <c r="A104" t="s">
        <v>23</v>
      </c>
      <c r="B104">
        <v>1023086</v>
      </c>
      <c r="C104" t="s">
        <v>310</v>
      </c>
      <c r="D104">
        <v>3340</v>
      </c>
      <c r="E104" t="s">
        <v>217</v>
      </c>
      <c r="F104">
        <v>395.97</v>
      </c>
      <c r="G104" t="s">
        <v>10</v>
      </c>
      <c r="H104">
        <v>0.12</v>
      </c>
      <c r="I104" t="s">
        <v>222</v>
      </c>
      <c r="J104" s="4" t="s">
        <v>1</v>
      </c>
      <c r="O104"/>
      <c r="P104"/>
      <c r="Q104"/>
      <c r="R104"/>
      <c r="S104"/>
    </row>
    <row r="105" spans="1:19" x14ac:dyDescent="0.25">
      <c r="A105" t="s">
        <v>23</v>
      </c>
      <c r="B105">
        <v>1023087</v>
      </c>
      <c r="C105" t="s">
        <v>2503</v>
      </c>
      <c r="D105" s="4">
        <v>2694</v>
      </c>
      <c r="E105" t="s">
        <v>217</v>
      </c>
      <c r="F105">
        <v>306.67</v>
      </c>
      <c r="G105" t="s">
        <v>10</v>
      </c>
      <c r="H105">
        <v>0.11</v>
      </c>
      <c r="I105" t="s">
        <v>222</v>
      </c>
      <c r="J105" s="4" t="s">
        <v>1</v>
      </c>
      <c r="O105"/>
      <c r="P105"/>
      <c r="Q105"/>
      <c r="R105"/>
      <c r="S105"/>
    </row>
    <row r="106" spans="1:19" x14ac:dyDescent="0.25">
      <c r="A106" t="s">
        <v>23</v>
      </c>
      <c r="B106">
        <v>1023088</v>
      </c>
      <c r="C106" t="s">
        <v>2504</v>
      </c>
      <c r="D106">
        <v>2694</v>
      </c>
      <c r="E106" t="s">
        <v>217</v>
      </c>
      <c r="F106">
        <v>306.67</v>
      </c>
      <c r="G106" t="s">
        <v>10</v>
      </c>
      <c r="H106">
        <v>0.11</v>
      </c>
      <c r="I106" t="s">
        <v>222</v>
      </c>
      <c r="J106" s="4" t="s">
        <v>1</v>
      </c>
      <c r="O106"/>
      <c r="P106"/>
      <c r="Q106"/>
      <c r="R106"/>
      <c r="S106"/>
    </row>
    <row r="107" spans="1:19" x14ac:dyDescent="0.25">
      <c r="A107" t="s">
        <v>23</v>
      </c>
      <c r="B107">
        <v>1023102</v>
      </c>
      <c r="C107" t="s">
        <v>311</v>
      </c>
      <c r="D107" s="4">
        <v>220</v>
      </c>
      <c r="E107" t="s">
        <v>217</v>
      </c>
      <c r="F107">
        <v>25.99</v>
      </c>
      <c r="G107" t="s">
        <v>10</v>
      </c>
      <c r="H107">
        <v>0.12</v>
      </c>
      <c r="I107" t="s">
        <v>222</v>
      </c>
      <c r="J107" s="4" t="s">
        <v>1</v>
      </c>
      <c r="O107"/>
      <c r="P107"/>
      <c r="Q107"/>
      <c r="R107"/>
      <c r="S107"/>
    </row>
    <row r="108" spans="1:19" x14ac:dyDescent="0.25">
      <c r="A108" t="s">
        <v>23</v>
      </c>
      <c r="B108">
        <v>1023103</v>
      </c>
      <c r="C108" t="s">
        <v>312</v>
      </c>
      <c r="D108">
        <v>2736</v>
      </c>
      <c r="E108" t="s">
        <v>217</v>
      </c>
      <c r="F108">
        <v>328</v>
      </c>
      <c r="G108" t="s">
        <v>10</v>
      </c>
      <c r="H108">
        <v>0.12</v>
      </c>
      <c r="I108" t="s">
        <v>222</v>
      </c>
      <c r="J108" s="4" t="s">
        <v>1</v>
      </c>
      <c r="O108"/>
      <c r="P108"/>
      <c r="Q108"/>
      <c r="R108"/>
      <c r="S108"/>
    </row>
    <row r="109" spans="1:19" x14ac:dyDescent="0.25">
      <c r="A109" t="s">
        <v>23</v>
      </c>
      <c r="B109">
        <v>1023114</v>
      </c>
      <c r="C109" t="s">
        <v>313</v>
      </c>
      <c r="D109" s="4">
        <v>1922</v>
      </c>
      <c r="E109" t="s">
        <v>217</v>
      </c>
      <c r="F109" s="1">
        <v>1700.92</v>
      </c>
      <c r="G109" t="s">
        <v>10</v>
      </c>
      <c r="H109">
        <v>0.88</v>
      </c>
      <c r="I109" t="s">
        <v>222</v>
      </c>
      <c r="J109" s="4" t="s">
        <v>1</v>
      </c>
      <c r="O109"/>
      <c r="P109"/>
      <c r="Q109"/>
      <c r="R109"/>
      <c r="S109"/>
    </row>
    <row r="110" spans="1:19" x14ac:dyDescent="0.25">
      <c r="A110" t="s">
        <v>23</v>
      </c>
      <c r="B110">
        <v>1023115</v>
      </c>
      <c r="C110" t="s">
        <v>314</v>
      </c>
      <c r="D110">
        <v>285</v>
      </c>
      <c r="E110" t="s">
        <v>217</v>
      </c>
      <c r="F110">
        <v>196.9</v>
      </c>
      <c r="G110" t="s">
        <v>10</v>
      </c>
      <c r="H110">
        <v>0.69</v>
      </c>
      <c r="I110" t="s">
        <v>222</v>
      </c>
      <c r="J110" s="4" t="s">
        <v>1</v>
      </c>
      <c r="O110"/>
      <c r="P110"/>
      <c r="Q110"/>
      <c r="R110"/>
      <c r="S110"/>
    </row>
    <row r="111" spans="1:19" x14ac:dyDescent="0.25">
      <c r="A111" t="s">
        <v>23</v>
      </c>
      <c r="B111">
        <v>1023116</v>
      </c>
      <c r="C111" t="s">
        <v>5760</v>
      </c>
      <c r="D111" s="4">
        <v>882</v>
      </c>
      <c r="E111" t="s">
        <v>217</v>
      </c>
      <c r="F111">
        <v>3391.11</v>
      </c>
      <c r="G111" t="s">
        <v>10</v>
      </c>
      <c r="H111">
        <v>3.84</v>
      </c>
      <c r="I111" t="s">
        <v>222</v>
      </c>
      <c r="J111" s="4" t="s">
        <v>1</v>
      </c>
      <c r="O111"/>
      <c r="P111"/>
      <c r="Q111"/>
      <c r="R111"/>
      <c r="S111"/>
    </row>
    <row r="112" spans="1:19" x14ac:dyDescent="0.25">
      <c r="A112" t="s">
        <v>23</v>
      </c>
      <c r="B112">
        <v>1023120</v>
      </c>
      <c r="C112" t="s">
        <v>318</v>
      </c>
      <c r="D112" s="4">
        <v>360</v>
      </c>
      <c r="E112" t="s">
        <v>217</v>
      </c>
      <c r="F112">
        <v>42.28</v>
      </c>
      <c r="G112" t="s">
        <v>10</v>
      </c>
      <c r="H112">
        <v>0.12</v>
      </c>
      <c r="I112" t="s">
        <v>222</v>
      </c>
      <c r="J112" s="4" t="s">
        <v>1</v>
      </c>
      <c r="O112"/>
      <c r="P112"/>
      <c r="Q112"/>
      <c r="R112"/>
      <c r="S112"/>
    </row>
    <row r="113" spans="1:19" x14ac:dyDescent="0.25">
      <c r="A113" t="s">
        <v>23</v>
      </c>
      <c r="B113">
        <v>1023121</v>
      </c>
      <c r="C113" t="s">
        <v>319</v>
      </c>
      <c r="D113">
        <v>360</v>
      </c>
      <c r="E113" t="s">
        <v>217</v>
      </c>
      <c r="F113">
        <v>42.28</v>
      </c>
      <c r="G113" t="s">
        <v>10</v>
      </c>
      <c r="H113">
        <v>0.12</v>
      </c>
      <c r="I113" t="s">
        <v>222</v>
      </c>
      <c r="J113" s="4" t="s">
        <v>1</v>
      </c>
      <c r="O113"/>
      <c r="P113"/>
      <c r="Q113"/>
      <c r="R113"/>
      <c r="S113"/>
    </row>
    <row r="114" spans="1:19" x14ac:dyDescent="0.25">
      <c r="A114" t="s">
        <v>23</v>
      </c>
      <c r="B114">
        <v>1023123</v>
      </c>
      <c r="C114" t="s">
        <v>320</v>
      </c>
      <c r="D114">
        <v>400</v>
      </c>
      <c r="E114" t="s">
        <v>217</v>
      </c>
      <c r="F114">
        <v>46.98</v>
      </c>
      <c r="G114" t="s">
        <v>10</v>
      </c>
      <c r="H114">
        <v>0.12</v>
      </c>
      <c r="I114" t="s">
        <v>222</v>
      </c>
      <c r="J114" s="4" t="s">
        <v>1</v>
      </c>
      <c r="O114"/>
      <c r="P114"/>
      <c r="Q114"/>
      <c r="R114"/>
      <c r="S114"/>
    </row>
    <row r="115" spans="1:19" x14ac:dyDescent="0.25">
      <c r="A115" t="s">
        <v>23</v>
      </c>
      <c r="B115">
        <v>1023124</v>
      </c>
      <c r="C115" t="s">
        <v>321</v>
      </c>
      <c r="D115">
        <v>300</v>
      </c>
      <c r="E115" t="s">
        <v>217</v>
      </c>
      <c r="F115">
        <v>35.229999999999997</v>
      </c>
      <c r="G115" t="s">
        <v>10</v>
      </c>
      <c r="H115">
        <v>0.12</v>
      </c>
      <c r="I115" t="s">
        <v>222</v>
      </c>
      <c r="J115" s="4" t="s">
        <v>1</v>
      </c>
      <c r="O115"/>
      <c r="P115"/>
      <c r="Q115"/>
      <c r="R115"/>
      <c r="S115"/>
    </row>
    <row r="116" spans="1:19" x14ac:dyDescent="0.25">
      <c r="A116" t="s">
        <v>23</v>
      </c>
      <c r="B116">
        <v>1023127</v>
      </c>
      <c r="C116" t="s">
        <v>5780</v>
      </c>
      <c r="D116">
        <v>3</v>
      </c>
      <c r="E116" t="s">
        <v>217</v>
      </c>
      <c r="F116">
        <v>68.38</v>
      </c>
      <c r="G116" t="s">
        <v>10</v>
      </c>
      <c r="H116">
        <v>22.79</v>
      </c>
      <c r="I116" t="s">
        <v>222</v>
      </c>
      <c r="J116" s="4" t="s">
        <v>1</v>
      </c>
      <c r="O116"/>
      <c r="P116"/>
      <c r="Q116"/>
      <c r="R116"/>
      <c r="S116"/>
    </row>
    <row r="117" spans="1:19" x14ac:dyDescent="0.25">
      <c r="A117" t="s">
        <v>23</v>
      </c>
      <c r="B117">
        <v>1023128</v>
      </c>
      <c r="C117" t="s">
        <v>322</v>
      </c>
      <c r="D117">
        <v>447</v>
      </c>
      <c r="E117" t="s">
        <v>217</v>
      </c>
      <c r="F117">
        <v>454.74</v>
      </c>
      <c r="G117" t="s">
        <v>10</v>
      </c>
      <c r="H117">
        <v>1.02</v>
      </c>
      <c r="I117" t="s">
        <v>222</v>
      </c>
      <c r="J117" s="4" t="s">
        <v>1</v>
      </c>
      <c r="O117"/>
      <c r="P117"/>
      <c r="Q117"/>
      <c r="R117"/>
      <c r="S117"/>
    </row>
    <row r="118" spans="1:19" x14ac:dyDescent="0.25">
      <c r="A118" t="s">
        <v>23</v>
      </c>
      <c r="B118">
        <v>1023129</v>
      </c>
      <c r="C118" t="s">
        <v>323</v>
      </c>
      <c r="D118">
        <v>437</v>
      </c>
      <c r="E118" t="s">
        <v>217</v>
      </c>
      <c r="F118">
        <v>309.83999999999997</v>
      </c>
      <c r="G118" t="s">
        <v>10</v>
      </c>
      <c r="H118">
        <v>0.71</v>
      </c>
      <c r="I118" t="s">
        <v>222</v>
      </c>
      <c r="J118" s="4" t="s">
        <v>1</v>
      </c>
      <c r="O118"/>
      <c r="P118"/>
      <c r="Q118"/>
      <c r="R118"/>
      <c r="S118"/>
    </row>
    <row r="119" spans="1:19" x14ac:dyDescent="0.25">
      <c r="A119" t="s">
        <v>23</v>
      </c>
      <c r="B119">
        <v>1023130</v>
      </c>
      <c r="C119" t="s">
        <v>6038</v>
      </c>
      <c r="D119">
        <v>28</v>
      </c>
      <c r="E119" t="s">
        <v>217</v>
      </c>
      <c r="F119">
        <v>80.62</v>
      </c>
      <c r="G119" t="s">
        <v>10</v>
      </c>
      <c r="H119">
        <v>2.88</v>
      </c>
      <c r="I119" t="s">
        <v>222</v>
      </c>
      <c r="J119" s="4" t="s">
        <v>1</v>
      </c>
      <c r="O119"/>
      <c r="P119"/>
      <c r="Q119"/>
      <c r="R119"/>
      <c r="S119"/>
    </row>
    <row r="120" spans="1:19" x14ac:dyDescent="0.25">
      <c r="A120" t="s">
        <v>23</v>
      </c>
      <c r="B120">
        <v>1023131</v>
      </c>
      <c r="C120" t="s">
        <v>6095</v>
      </c>
      <c r="D120">
        <v>347</v>
      </c>
      <c r="E120" t="s">
        <v>217</v>
      </c>
      <c r="F120">
        <v>200.67</v>
      </c>
      <c r="G120" t="s">
        <v>10</v>
      </c>
      <c r="H120">
        <v>0.57999999999999996</v>
      </c>
      <c r="I120" t="s">
        <v>222</v>
      </c>
      <c r="J120" s="4" t="s">
        <v>1</v>
      </c>
      <c r="O120"/>
      <c r="P120"/>
      <c r="Q120"/>
      <c r="R120"/>
      <c r="S120"/>
    </row>
    <row r="121" spans="1:19" x14ac:dyDescent="0.25">
      <c r="A121" t="s">
        <v>23</v>
      </c>
      <c r="B121">
        <v>1023132</v>
      </c>
      <c r="C121" t="s">
        <v>324</v>
      </c>
      <c r="D121" s="4">
        <v>215</v>
      </c>
      <c r="E121" t="s">
        <v>217</v>
      </c>
      <c r="F121">
        <v>123.36</v>
      </c>
      <c r="G121" t="s">
        <v>10</v>
      </c>
      <c r="H121">
        <v>0.56999999999999995</v>
      </c>
      <c r="I121" t="s">
        <v>222</v>
      </c>
      <c r="J121" s="4" t="s">
        <v>1</v>
      </c>
      <c r="O121"/>
      <c r="P121"/>
      <c r="Q121"/>
      <c r="R121"/>
      <c r="S121"/>
    </row>
    <row r="122" spans="1:19" x14ac:dyDescent="0.25">
      <c r="A122" t="s">
        <v>23</v>
      </c>
      <c r="B122">
        <v>1023133</v>
      </c>
      <c r="C122" t="s">
        <v>325</v>
      </c>
      <c r="D122" s="4">
        <v>298</v>
      </c>
      <c r="E122" t="s">
        <v>217</v>
      </c>
      <c r="F122">
        <v>171.1</v>
      </c>
      <c r="G122" t="s">
        <v>10</v>
      </c>
      <c r="H122">
        <v>0.56999999999999995</v>
      </c>
      <c r="I122" t="s">
        <v>222</v>
      </c>
      <c r="J122" s="4" t="s">
        <v>1</v>
      </c>
      <c r="O122"/>
      <c r="P122"/>
      <c r="Q122"/>
      <c r="R122"/>
      <c r="S122"/>
    </row>
    <row r="123" spans="1:19" x14ac:dyDescent="0.25">
      <c r="A123" t="s">
        <v>23</v>
      </c>
      <c r="B123">
        <v>1023134</v>
      </c>
      <c r="C123" t="s">
        <v>5761</v>
      </c>
      <c r="D123" s="4">
        <v>83</v>
      </c>
      <c r="E123" t="s">
        <v>217</v>
      </c>
      <c r="F123">
        <v>63.24</v>
      </c>
      <c r="G123" t="s">
        <v>10</v>
      </c>
      <c r="H123">
        <v>0.76</v>
      </c>
      <c r="I123" t="s">
        <v>222</v>
      </c>
      <c r="J123" s="4" t="s">
        <v>1</v>
      </c>
      <c r="O123"/>
      <c r="P123"/>
      <c r="Q123"/>
      <c r="R123"/>
      <c r="S123"/>
    </row>
    <row r="124" spans="1:19" x14ac:dyDescent="0.25">
      <c r="A124" t="s">
        <v>23</v>
      </c>
      <c r="B124">
        <v>1023481</v>
      </c>
      <c r="C124" t="s">
        <v>327</v>
      </c>
      <c r="D124" s="4">
        <v>302</v>
      </c>
      <c r="E124" t="s">
        <v>217</v>
      </c>
      <c r="F124">
        <v>12.46</v>
      </c>
      <c r="G124" t="s">
        <v>10</v>
      </c>
      <c r="H124">
        <v>0.04</v>
      </c>
      <c r="I124" t="s">
        <v>222</v>
      </c>
      <c r="J124" s="4" t="s">
        <v>1</v>
      </c>
      <c r="O124"/>
      <c r="P124"/>
      <c r="Q124"/>
      <c r="R124"/>
      <c r="S124"/>
    </row>
    <row r="125" spans="1:19" x14ac:dyDescent="0.25">
      <c r="A125" t="s">
        <v>23</v>
      </c>
      <c r="B125">
        <v>1023483</v>
      </c>
      <c r="C125" t="s">
        <v>328</v>
      </c>
      <c r="D125">
        <v>350</v>
      </c>
      <c r="E125" t="s">
        <v>217</v>
      </c>
      <c r="F125">
        <v>12.9</v>
      </c>
      <c r="G125" t="s">
        <v>10</v>
      </c>
      <c r="H125">
        <v>0.04</v>
      </c>
      <c r="I125" t="s">
        <v>222</v>
      </c>
      <c r="J125" s="4" t="s">
        <v>1</v>
      </c>
      <c r="O125"/>
      <c r="P125"/>
      <c r="Q125"/>
      <c r="R125"/>
      <c r="S125"/>
    </row>
    <row r="126" spans="1:19" x14ac:dyDescent="0.25">
      <c r="A126" t="s">
        <v>23</v>
      </c>
      <c r="B126">
        <v>1023484</v>
      </c>
      <c r="C126" t="s">
        <v>329</v>
      </c>
      <c r="D126" s="4">
        <v>470</v>
      </c>
      <c r="E126" t="s">
        <v>217</v>
      </c>
      <c r="F126">
        <v>17.329999999999998</v>
      </c>
      <c r="G126" t="s">
        <v>10</v>
      </c>
      <c r="H126">
        <v>0.04</v>
      </c>
      <c r="I126" t="s">
        <v>222</v>
      </c>
      <c r="J126" s="4" t="s">
        <v>1</v>
      </c>
      <c r="O126"/>
      <c r="P126"/>
      <c r="Q126"/>
      <c r="R126"/>
      <c r="S126"/>
    </row>
    <row r="127" spans="1:19" x14ac:dyDescent="0.25">
      <c r="A127" t="s">
        <v>23</v>
      </c>
      <c r="B127">
        <v>1023629</v>
      </c>
      <c r="C127" t="s">
        <v>330</v>
      </c>
      <c r="D127" s="4">
        <v>13006</v>
      </c>
      <c r="E127" t="s">
        <v>217</v>
      </c>
      <c r="F127" s="1">
        <v>8688.9599999999991</v>
      </c>
      <c r="G127" t="s">
        <v>10</v>
      </c>
      <c r="H127">
        <v>0.67</v>
      </c>
      <c r="I127" t="s">
        <v>222</v>
      </c>
      <c r="J127" s="4" t="s">
        <v>1</v>
      </c>
      <c r="O127"/>
      <c r="P127"/>
      <c r="Q127"/>
      <c r="R127"/>
      <c r="S127"/>
    </row>
    <row r="128" spans="1:19" x14ac:dyDescent="0.25">
      <c r="A128" t="s">
        <v>23</v>
      </c>
      <c r="B128">
        <v>1023646</v>
      </c>
      <c r="C128" t="s">
        <v>5874</v>
      </c>
      <c r="D128">
        <v>4</v>
      </c>
      <c r="E128" t="s">
        <v>217</v>
      </c>
      <c r="F128">
        <v>87.72</v>
      </c>
      <c r="G128" t="s">
        <v>10</v>
      </c>
      <c r="H128">
        <v>21.93</v>
      </c>
      <c r="I128" t="s">
        <v>222</v>
      </c>
      <c r="J128" s="4" t="s">
        <v>1</v>
      </c>
      <c r="O128"/>
      <c r="P128"/>
      <c r="Q128"/>
      <c r="R128"/>
      <c r="S128"/>
    </row>
    <row r="129" spans="1:19" x14ac:dyDescent="0.25">
      <c r="A129" t="s">
        <v>23</v>
      </c>
      <c r="B129">
        <v>1023655</v>
      </c>
      <c r="C129" t="s">
        <v>5762</v>
      </c>
      <c r="D129">
        <v>17</v>
      </c>
      <c r="E129" t="s">
        <v>217</v>
      </c>
      <c r="F129" s="1">
        <v>14.27</v>
      </c>
      <c r="G129" t="s">
        <v>10</v>
      </c>
      <c r="H129">
        <v>0.84</v>
      </c>
      <c r="I129" t="s">
        <v>222</v>
      </c>
      <c r="J129" s="4" t="s">
        <v>1</v>
      </c>
      <c r="O129"/>
      <c r="P129"/>
      <c r="Q129"/>
      <c r="R129"/>
      <c r="S129"/>
    </row>
    <row r="130" spans="1:19" x14ac:dyDescent="0.25">
      <c r="A130" t="s">
        <v>23</v>
      </c>
      <c r="B130">
        <v>1023657</v>
      </c>
      <c r="C130" t="s">
        <v>331</v>
      </c>
      <c r="D130">
        <v>253</v>
      </c>
      <c r="E130" t="s">
        <v>217</v>
      </c>
      <c r="F130">
        <v>148.79</v>
      </c>
      <c r="G130" t="s">
        <v>10</v>
      </c>
      <c r="H130">
        <v>0.59</v>
      </c>
      <c r="I130" t="s">
        <v>222</v>
      </c>
      <c r="J130" s="4" t="s">
        <v>1</v>
      </c>
      <c r="O130"/>
      <c r="P130"/>
      <c r="Q130"/>
      <c r="R130"/>
      <c r="S130"/>
    </row>
    <row r="131" spans="1:19" x14ac:dyDescent="0.25">
      <c r="A131" t="s">
        <v>23</v>
      </c>
      <c r="B131">
        <v>1023660</v>
      </c>
      <c r="C131" t="s">
        <v>317</v>
      </c>
      <c r="D131">
        <v>158</v>
      </c>
      <c r="E131" t="s">
        <v>217</v>
      </c>
      <c r="F131">
        <v>88.99</v>
      </c>
      <c r="G131" t="s">
        <v>10</v>
      </c>
      <c r="H131">
        <v>0.56000000000000005</v>
      </c>
      <c r="I131" t="s">
        <v>222</v>
      </c>
      <c r="J131" s="4" t="s">
        <v>1</v>
      </c>
      <c r="O131"/>
      <c r="P131"/>
      <c r="Q131"/>
      <c r="R131"/>
      <c r="S131"/>
    </row>
    <row r="132" spans="1:19" x14ac:dyDescent="0.25">
      <c r="A132" t="s">
        <v>23</v>
      </c>
      <c r="B132">
        <v>1023661</v>
      </c>
      <c r="C132" t="s">
        <v>326</v>
      </c>
      <c r="D132">
        <v>162</v>
      </c>
      <c r="E132" t="s">
        <v>217</v>
      </c>
      <c r="F132">
        <v>91.24</v>
      </c>
      <c r="G132" t="s">
        <v>10</v>
      </c>
      <c r="H132">
        <v>0.56000000000000005</v>
      </c>
      <c r="I132" t="s">
        <v>222</v>
      </c>
      <c r="J132" s="4" t="s">
        <v>1</v>
      </c>
      <c r="O132"/>
      <c r="P132"/>
      <c r="Q132"/>
      <c r="R132"/>
      <c r="S132"/>
    </row>
    <row r="133" spans="1:19" x14ac:dyDescent="0.25">
      <c r="A133" t="s">
        <v>23</v>
      </c>
      <c r="B133">
        <v>1023662</v>
      </c>
      <c r="C133" t="s">
        <v>2544</v>
      </c>
      <c r="D133">
        <v>380</v>
      </c>
      <c r="E133" t="s">
        <v>217</v>
      </c>
      <c r="F133">
        <v>216.93</v>
      </c>
      <c r="G133" t="s">
        <v>10</v>
      </c>
      <c r="H133">
        <v>0.56999999999999995</v>
      </c>
      <c r="I133" t="s">
        <v>222</v>
      </c>
      <c r="J133" s="4" t="s">
        <v>1</v>
      </c>
      <c r="O133"/>
      <c r="P133"/>
      <c r="Q133"/>
      <c r="R133"/>
      <c r="S133"/>
    </row>
    <row r="134" spans="1:19" x14ac:dyDescent="0.25">
      <c r="A134" t="s">
        <v>23</v>
      </c>
      <c r="B134">
        <v>1023663</v>
      </c>
      <c r="C134" t="s">
        <v>2545</v>
      </c>
      <c r="D134">
        <v>360</v>
      </c>
      <c r="E134" t="s">
        <v>217</v>
      </c>
      <c r="F134">
        <v>205.55</v>
      </c>
      <c r="G134" t="s">
        <v>10</v>
      </c>
      <c r="H134">
        <v>0.56999999999999995</v>
      </c>
      <c r="I134" t="s">
        <v>222</v>
      </c>
      <c r="J134" s="4" t="s">
        <v>1</v>
      </c>
      <c r="O134"/>
      <c r="P134"/>
      <c r="Q134"/>
      <c r="R134"/>
      <c r="S134"/>
    </row>
    <row r="135" spans="1:19" x14ac:dyDescent="0.25">
      <c r="A135" t="s">
        <v>23</v>
      </c>
      <c r="B135">
        <v>1023666</v>
      </c>
      <c r="C135" t="s">
        <v>315</v>
      </c>
      <c r="D135">
        <v>2516</v>
      </c>
      <c r="E135" t="s">
        <v>217</v>
      </c>
      <c r="F135">
        <v>297.16000000000003</v>
      </c>
      <c r="G135" t="s">
        <v>10</v>
      </c>
      <c r="H135">
        <v>0.12</v>
      </c>
      <c r="I135" t="s">
        <v>222</v>
      </c>
      <c r="J135" s="4" t="s">
        <v>1</v>
      </c>
      <c r="O135"/>
      <c r="P135"/>
      <c r="Q135"/>
      <c r="R135"/>
      <c r="S135"/>
    </row>
    <row r="136" spans="1:19" x14ac:dyDescent="0.25">
      <c r="A136" t="s">
        <v>23</v>
      </c>
      <c r="B136">
        <v>1023667</v>
      </c>
      <c r="C136" t="s">
        <v>316</v>
      </c>
      <c r="D136">
        <v>2476</v>
      </c>
      <c r="E136" t="s">
        <v>217</v>
      </c>
      <c r="F136">
        <v>292.45</v>
      </c>
      <c r="G136" t="s">
        <v>10</v>
      </c>
      <c r="H136">
        <v>0.12</v>
      </c>
      <c r="I136" t="s">
        <v>222</v>
      </c>
      <c r="J136" s="4" t="s">
        <v>1</v>
      </c>
      <c r="O136"/>
      <c r="P136"/>
      <c r="Q136"/>
      <c r="R136"/>
      <c r="S136"/>
    </row>
    <row r="137" spans="1:19" x14ac:dyDescent="0.25">
      <c r="A137" t="s">
        <v>23</v>
      </c>
      <c r="B137">
        <v>1023795</v>
      </c>
      <c r="C137" t="s">
        <v>2524</v>
      </c>
      <c r="D137">
        <v>4690</v>
      </c>
      <c r="E137" t="s">
        <v>217</v>
      </c>
      <c r="F137">
        <v>363.18</v>
      </c>
      <c r="G137" t="s">
        <v>10</v>
      </c>
      <c r="H137">
        <v>0.08</v>
      </c>
      <c r="I137" t="s">
        <v>222</v>
      </c>
      <c r="J137" s="4" t="s">
        <v>1</v>
      </c>
      <c r="O137"/>
      <c r="P137"/>
      <c r="Q137"/>
      <c r="R137"/>
      <c r="S137"/>
    </row>
    <row r="138" spans="1:19" x14ac:dyDescent="0.25">
      <c r="A138" t="s">
        <v>23</v>
      </c>
      <c r="B138">
        <v>1023796</v>
      </c>
      <c r="C138" t="s">
        <v>2525</v>
      </c>
      <c r="D138">
        <v>4750</v>
      </c>
      <c r="E138" t="s">
        <v>217</v>
      </c>
      <c r="F138">
        <v>367.64</v>
      </c>
      <c r="G138" t="s">
        <v>10</v>
      </c>
      <c r="H138">
        <v>0.08</v>
      </c>
      <c r="I138" t="s">
        <v>222</v>
      </c>
      <c r="J138" s="4" t="s">
        <v>1</v>
      </c>
      <c r="O138"/>
      <c r="P138"/>
      <c r="Q138"/>
      <c r="R138"/>
      <c r="S138"/>
    </row>
    <row r="139" spans="1:19" x14ac:dyDescent="0.25">
      <c r="A139" t="s">
        <v>23</v>
      </c>
      <c r="B139">
        <v>1023870</v>
      </c>
      <c r="C139" t="s">
        <v>2602</v>
      </c>
      <c r="D139">
        <v>1130</v>
      </c>
      <c r="E139" t="s">
        <v>217</v>
      </c>
      <c r="F139">
        <v>159.16</v>
      </c>
      <c r="G139" t="s">
        <v>10</v>
      </c>
      <c r="H139">
        <v>0.14000000000000001</v>
      </c>
      <c r="I139" t="s">
        <v>222</v>
      </c>
      <c r="J139" s="4" t="s">
        <v>1</v>
      </c>
      <c r="O139"/>
      <c r="P139"/>
      <c r="Q139"/>
      <c r="R139"/>
      <c r="S139"/>
    </row>
    <row r="140" spans="1:19" x14ac:dyDescent="0.25">
      <c r="A140" t="s">
        <v>23</v>
      </c>
      <c r="B140">
        <v>1023871</v>
      </c>
      <c r="C140" t="s">
        <v>2603</v>
      </c>
      <c r="D140">
        <v>1160</v>
      </c>
      <c r="E140" t="s">
        <v>217</v>
      </c>
      <c r="F140">
        <v>163.38999999999999</v>
      </c>
      <c r="G140" t="s">
        <v>10</v>
      </c>
      <c r="H140">
        <v>0.14000000000000001</v>
      </c>
      <c r="I140" t="s">
        <v>222</v>
      </c>
      <c r="J140" s="4" t="s">
        <v>1</v>
      </c>
      <c r="O140"/>
      <c r="P140"/>
      <c r="Q140"/>
      <c r="R140"/>
      <c r="S140"/>
    </row>
    <row r="141" spans="1:19" x14ac:dyDescent="0.25">
      <c r="A141" t="s">
        <v>23</v>
      </c>
      <c r="B141">
        <v>1023915</v>
      </c>
      <c r="C141" t="s">
        <v>337</v>
      </c>
      <c r="D141">
        <v>452</v>
      </c>
      <c r="E141" t="s">
        <v>217</v>
      </c>
      <c r="F141">
        <v>62.99</v>
      </c>
      <c r="G141" t="s">
        <v>10</v>
      </c>
      <c r="H141">
        <v>0.14000000000000001</v>
      </c>
      <c r="I141" t="s">
        <v>222</v>
      </c>
      <c r="J141" s="4" t="s">
        <v>1</v>
      </c>
      <c r="O141"/>
      <c r="P141"/>
      <c r="Q141"/>
      <c r="R141"/>
      <c r="S141"/>
    </row>
    <row r="142" spans="1:19" x14ac:dyDescent="0.25">
      <c r="A142" t="s">
        <v>23</v>
      </c>
      <c r="B142">
        <v>1024017</v>
      </c>
      <c r="C142" t="s">
        <v>332</v>
      </c>
      <c r="D142">
        <v>28024</v>
      </c>
      <c r="E142" t="s">
        <v>217</v>
      </c>
      <c r="F142">
        <v>2158.23</v>
      </c>
      <c r="G142" t="s">
        <v>10</v>
      </c>
      <c r="H142">
        <v>0.08</v>
      </c>
      <c r="I142" t="s">
        <v>222</v>
      </c>
      <c r="J142" s="4" t="s">
        <v>1</v>
      </c>
      <c r="O142"/>
      <c r="P142"/>
      <c r="Q142"/>
      <c r="R142"/>
      <c r="S142"/>
    </row>
    <row r="143" spans="1:19" x14ac:dyDescent="0.25">
      <c r="A143" t="s">
        <v>23</v>
      </c>
      <c r="B143">
        <v>1024018</v>
      </c>
      <c r="C143" t="s">
        <v>333</v>
      </c>
      <c r="D143">
        <v>11810</v>
      </c>
      <c r="E143" t="s">
        <v>217</v>
      </c>
      <c r="F143">
        <v>1362.49</v>
      </c>
      <c r="G143" t="s">
        <v>10</v>
      </c>
      <c r="H143">
        <v>0.12</v>
      </c>
      <c r="I143" t="s">
        <v>222</v>
      </c>
      <c r="J143" s="4" t="s">
        <v>1</v>
      </c>
      <c r="O143"/>
      <c r="P143"/>
      <c r="Q143"/>
      <c r="R143"/>
      <c r="S143"/>
    </row>
    <row r="144" spans="1:19" x14ac:dyDescent="0.25">
      <c r="A144" t="s">
        <v>23</v>
      </c>
      <c r="B144">
        <v>1024022</v>
      </c>
      <c r="C144" t="s">
        <v>2468</v>
      </c>
      <c r="D144">
        <v>4964</v>
      </c>
      <c r="E144" t="s">
        <v>217</v>
      </c>
      <c r="F144">
        <v>8104.72</v>
      </c>
      <c r="G144" t="s">
        <v>10</v>
      </c>
      <c r="H144">
        <v>1.63</v>
      </c>
      <c r="I144" t="s">
        <v>222</v>
      </c>
      <c r="J144" s="4" t="s">
        <v>1</v>
      </c>
      <c r="O144"/>
      <c r="P144"/>
      <c r="Q144"/>
      <c r="R144"/>
      <c r="S144"/>
    </row>
    <row r="145" spans="1:19" x14ac:dyDescent="0.25">
      <c r="A145" t="s">
        <v>23</v>
      </c>
      <c r="B145">
        <v>1024024</v>
      </c>
      <c r="C145" t="s">
        <v>2469</v>
      </c>
      <c r="D145">
        <v>5002</v>
      </c>
      <c r="E145" t="s">
        <v>217</v>
      </c>
      <c r="F145">
        <v>2783.9</v>
      </c>
      <c r="G145" t="s">
        <v>10</v>
      </c>
      <c r="H145">
        <v>0.56000000000000005</v>
      </c>
      <c r="I145" t="s">
        <v>222</v>
      </c>
      <c r="J145" s="4" t="s">
        <v>1</v>
      </c>
      <c r="O145"/>
      <c r="P145"/>
      <c r="Q145"/>
      <c r="R145"/>
      <c r="S145"/>
    </row>
    <row r="146" spans="1:19" x14ac:dyDescent="0.25">
      <c r="A146" t="s">
        <v>23</v>
      </c>
      <c r="B146">
        <v>1024109</v>
      </c>
      <c r="C146" t="s">
        <v>334</v>
      </c>
      <c r="D146">
        <v>25732</v>
      </c>
      <c r="E146" t="s">
        <v>217</v>
      </c>
      <c r="F146">
        <v>2246.0500000000002</v>
      </c>
      <c r="G146" t="s">
        <v>10</v>
      </c>
      <c r="H146">
        <v>0.09</v>
      </c>
      <c r="I146" t="s">
        <v>222</v>
      </c>
      <c r="J146" s="4" t="s">
        <v>1</v>
      </c>
      <c r="O146"/>
      <c r="P146"/>
      <c r="Q146"/>
      <c r="R146"/>
      <c r="S146"/>
    </row>
    <row r="147" spans="1:19" x14ac:dyDescent="0.25">
      <c r="A147" t="s">
        <v>23</v>
      </c>
      <c r="B147">
        <v>1024111</v>
      </c>
      <c r="C147" t="s">
        <v>335</v>
      </c>
      <c r="D147">
        <v>1704</v>
      </c>
      <c r="E147" t="s">
        <v>217</v>
      </c>
      <c r="F147">
        <v>344.49</v>
      </c>
      <c r="G147" t="s">
        <v>10</v>
      </c>
      <c r="H147">
        <v>0.2</v>
      </c>
      <c r="I147" t="s">
        <v>222</v>
      </c>
      <c r="J147" s="4" t="s">
        <v>1</v>
      </c>
      <c r="O147"/>
      <c r="P147"/>
      <c r="Q147"/>
      <c r="R147"/>
      <c r="S147"/>
    </row>
    <row r="148" spans="1:19" x14ac:dyDescent="0.25">
      <c r="A148" t="s">
        <v>23</v>
      </c>
      <c r="B148">
        <v>1024116</v>
      </c>
      <c r="C148" t="s">
        <v>2567</v>
      </c>
      <c r="D148">
        <v>76</v>
      </c>
      <c r="E148" t="s">
        <v>217</v>
      </c>
      <c r="F148">
        <v>6.39</v>
      </c>
      <c r="G148" t="s">
        <v>10</v>
      </c>
      <c r="H148">
        <v>0.08</v>
      </c>
      <c r="I148" t="s">
        <v>222</v>
      </c>
      <c r="J148" s="4" t="s">
        <v>1</v>
      </c>
      <c r="O148"/>
      <c r="P148"/>
      <c r="Q148"/>
      <c r="R148"/>
      <c r="S148"/>
    </row>
    <row r="149" spans="1:19" x14ac:dyDescent="0.25">
      <c r="A149" t="s">
        <v>23</v>
      </c>
      <c r="B149">
        <v>1024117</v>
      </c>
      <c r="C149" t="s">
        <v>2568</v>
      </c>
      <c r="D149">
        <v>76</v>
      </c>
      <c r="E149" t="s">
        <v>217</v>
      </c>
      <c r="F149">
        <v>5.92</v>
      </c>
      <c r="G149" t="s">
        <v>10</v>
      </c>
      <c r="H149">
        <v>0.08</v>
      </c>
      <c r="I149" t="s">
        <v>222</v>
      </c>
      <c r="J149" s="4" t="s">
        <v>1</v>
      </c>
      <c r="O149"/>
      <c r="P149"/>
      <c r="Q149"/>
      <c r="R149"/>
      <c r="S149"/>
    </row>
    <row r="150" spans="1:19" x14ac:dyDescent="0.25">
      <c r="A150" t="s">
        <v>23</v>
      </c>
      <c r="B150">
        <v>1024188</v>
      </c>
      <c r="C150" t="s">
        <v>2481</v>
      </c>
      <c r="D150">
        <v>6357</v>
      </c>
      <c r="E150" t="s">
        <v>217</v>
      </c>
      <c r="F150">
        <v>25367.05</v>
      </c>
      <c r="G150" t="s">
        <v>10</v>
      </c>
      <c r="H150">
        <v>3.99</v>
      </c>
      <c r="I150" t="s">
        <v>222</v>
      </c>
      <c r="J150" s="4" t="s">
        <v>1</v>
      </c>
      <c r="O150"/>
      <c r="P150"/>
      <c r="Q150"/>
      <c r="R150"/>
      <c r="S150"/>
    </row>
    <row r="151" spans="1:19" x14ac:dyDescent="0.25">
      <c r="A151" t="s">
        <v>23</v>
      </c>
      <c r="B151">
        <v>1024191</v>
      </c>
      <c r="C151" t="s">
        <v>2684</v>
      </c>
      <c r="D151">
        <v>1479</v>
      </c>
      <c r="E151" t="s">
        <v>217</v>
      </c>
      <c r="F151">
        <v>2509.1</v>
      </c>
      <c r="G151" t="s">
        <v>10</v>
      </c>
      <c r="H151">
        <v>1.7</v>
      </c>
      <c r="I151" t="s">
        <v>222</v>
      </c>
      <c r="J151" s="4" t="s">
        <v>1</v>
      </c>
      <c r="O151"/>
      <c r="P151"/>
      <c r="Q151"/>
      <c r="R151"/>
      <c r="S151"/>
    </row>
    <row r="152" spans="1:19" x14ac:dyDescent="0.25">
      <c r="A152" t="s">
        <v>23</v>
      </c>
      <c r="B152">
        <v>1024192</v>
      </c>
      <c r="C152" t="s">
        <v>5808</v>
      </c>
      <c r="D152">
        <v>1489</v>
      </c>
      <c r="E152" t="s">
        <v>217</v>
      </c>
      <c r="F152">
        <v>775.59</v>
      </c>
      <c r="G152" t="s">
        <v>10</v>
      </c>
      <c r="H152">
        <v>0.52</v>
      </c>
      <c r="I152" t="s">
        <v>222</v>
      </c>
      <c r="J152" s="4" t="s">
        <v>1</v>
      </c>
      <c r="O152"/>
      <c r="P152"/>
      <c r="Q152"/>
      <c r="R152"/>
      <c r="S152"/>
    </row>
    <row r="153" spans="1:19" x14ac:dyDescent="0.25">
      <c r="A153" t="s">
        <v>23</v>
      </c>
      <c r="B153">
        <v>1024199</v>
      </c>
      <c r="C153" t="s">
        <v>2546</v>
      </c>
      <c r="D153" s="4">
        <v>2677</v>
      </c>
      <c r="E153" t="s">
        <v>217</v>
      </c>
      <c r="F153">
        <v>238.4</v>
      </c>
      <c r="G153" t="s">
        <v>10</v>
      </c>
      <c r="H153">
        <v>0.09</v>
      </c>
      <c r="I153" t="s">
        <v>222</v>
      </c>
      <c r="J153" s="4" t="s">
        <v>1</v>
      </c>
      <c r="O153"/>
      <c r="P153"/>
      <c r="Q153"/>
      <c r="R153"/>
      <c r="S153"/>
    </row>
    <row r="154" spans="1:19" x14ac:dyDescent="0.25">
      <c r="A154" t="s">
        <v>23</v>
      </c>
      <c r="B154">
        <v>1024201</v>
      </c>
      <c r="C154" t="s">
        <v>2547</v>
      </c>
      <c r="D154" s="4">
        <v>2682</v>
      </c>
      <c r="E154" t="s">
        <v>217</v>
      </c>
      <c r="F154">
        <v>188.23</v>
      </c>
      <c r="G154" t="s">
        <v>10</v>
      </c>
      <c r="H154">
        <v>7.0000000000000007E-2</v>
      </c>
      <c r="I154" t="s">
        <v>222</v>
      </c>
      <c r="J154" s="4" t="s">
        <v>1</v>
      </c>
      <c r="O154"/>
      <c r="P154"/>
      <c r="Q154"/>
      <c r="R154"/>
      <c r="S154"/>
    </row>
    <row r="155" spans="1:19" x14ac:dyDescent="0.25">
      <c r="A155" t="s">
        <v>23</v>
      </c>
      <c r="B155">
        <v>1024208</v>
      </c>
      <c r="C155" t="s">
        <v>2505</v>
      </c>
      <c r="D155" s="4">
        <v>1431</v>
      </c>
      <c r="E155" t="s">
        <v>217</v>
      </c>
      <c r="F155">
        <v>109.01</v>
      </c>
      <c r="G155" t="s">
        <v>10</v>
      </c>
      <c r="H155">
        <v>0.08</v>
      </c>
      <c r="I155" t="s">
        <v>222</v>
      </c>
      <c r="J155" s="4" t="s">
        <v>1</v>
      </c>
      <c r="O155"/>
      <c r="P155"/>
      <c r="Q155"/>
      <c r="R155"/>
      <c r="S155"/>
    </row>
    <row r="156" spans="1:19" x14ac:dyDescent="0.25">
      <c r="A156" t="s">
        <v>23</v>
      </c>
      <c r="B156">
        <v>1024209</v>
      </c>
      <c r="C156" t="s">
        <v>2506</v>
      </c>
      <c r="D156" s="4">
        <v>1604</v>
      </c>
      <c r="E156" t="s">
        <v>217</v>
      </c>
      <c r="F156">
        <v>96.41</v>
      </c>
      <c r="G156" t="s">
        <v>10</v>
      </c>
      <c r="H156">
        <v>0.06</v>
      </c>
      <c r="I156" t="s">
        <v>222</v>
      </c>
      <c r="J156" s="4" t="s">
        <v>1</v>
      </c>
      <c r="O156"/>
      <c r="P156"/>
      <c r="Q156"/>
      <c r="R156"/>
      <c r="S156"/>
    </row>
    <row r="157" spans="1:19" x14ac:dyDescent="0.25">
      <c r="A157" t="s">
        <v>23</v>
      </c>
      <c r="B157">
        <v>1024221</v>
      </c>
      <c r="C157" t="s">
        <v>2623</v>
      </c>
      <c r="D157" s="4">
        <v>3000</v>
      </c>
      <c r="E157" t="s">
        <v>217</v>
      </c>
      <c r="F157">
        <v>211.72</v>
      </c>
      <c r="G157" t="s">
        <v>10</v>
      </c>
      <c r="H157">
        <v>7.0000000000000007E-2</v>
      </c>
      <c r="I157" t="s">
        <v>222</v>
      </c>
      <c r="J157" s="4" t="s">
        <v>1</v>
      </c>
      <c r="O157"/>
      <c r="P157"/>
      <c r="Q157"/>
      <c r="R157"/>
      <c r="S157"/>
    </row>
    <row r="158" spans="1:19" x14ac:dyDescent="0.25">
      <c r="A158" t="s">
        <v>23</v>
      </c>
      <c r="B158">
        <v>1024226</v>
      </c>
      <c r="C158" t="s">
        <v>2676</v>
      </c>
      <c r="D158" s="4">
        <v>2630</v>
      </c>
      <c r="E158" t="s">
        <v>217</v>
      </c>
      <c r="F158">
        <v>381.92</v>
      </c>
      <c r="G158" t="s">
        <v>10</v>
      </c>
      <c r="H158">
        <v>0.15</v>
      </c>
      <c r="I158" t="s">
        <v>222</v>
      </c>
      <c r="J158" s="4" t="s">
        <v>1</v>
      </c>
      <c r="O158"/>
      <c r="P158"/>
      <c r="Q158"/>
      <c r="R158"/>
      <c r="S158"/>
    </row>
    <row r="159" spans="1:19" x14ac:dyDescent="0.25">
      <c r="A159" t="s">
        <v>23</v>
      </c>
      <c r="B159">
        <v>1024227</v>
      </c>
      <c r="C159" t="s">
        <v>2677</v>
      </c>
      <c r="D159">
        <v>2640</v>
      </c>
      <c r="E159" t="s">
        <v>217</v>
      </c>
      <c r="F159">
        <v>316.01</v>
      </c>
      <c r="G159" t="s">
        <v>10</v>
      </c>
      <c r="H159">
        <v>0.12</v>
      </c>
      <c r="I159" t="s">
        <v>222</v>
      </c>
      <c r="J159" s="4" t="s">
        <v>1</v>
      </c>
      <c r="O159"/>
      <c r="P159"/>
      <c r="Q159"/>
      <c r="R159"/>
      <c r="S159"/>
    </row>
    <row r="160" spans="1:19" x14ac:dyDescent="0.25">
      <c r="A160" t="s">
        <v>23</v>
      </c>
      <c r="B160">
        <v>1024230</v>
      </c>
      <c r="C160" t="s">
        <v>2678</v>
      </c>
      <c r="D160" s="4">
        <v>847</v>
      </c>
      <c r="E160" t="s">
        <v>217</v>
      </c>
      <c r="F160" s="1">
        <v>44.41</v>
      </c>
      <c r="G160" t="s">
        <v>10</v>
      </c>
      <c r="H160">
        <v>0.05</v>
      </c>
      <c r="I160" t="s">
        <v>222</v>
      </c>
      <c r="J160" s="4" t="s">
        <v>1</v>
      </c>
      <c r="O160"/>
      <c r="P160"/>
      <c r="Q160"/>
      <c r="R160"/>
      <c r="S160"/>
    </row>
    <row r="161" spans="1:19" x14ac:dyDescent="0.25">
      <c r="A161" t="s">
        <v>23</v>
      </c>
      <c r="B161">
        <v>1024232</v>
      </c>
      <c r="C161" t="s">
        <v>2579</v>
      </c>
      <c r="D161" s="4">
        <v>2064</v>
      </c>
      <c r="E161" t="s">
        <v>217</v>
      </c>
      <c r="F161">
        <v>298.10000000000002</v>
      </c>
      <c r="G161" t="s">
        <v>10</v>
      </c>
      <c r="H161">
        <v>0.14000000000000001</v>
      </c>
      <c r="I161" t="s">
        <v>222</v>
      </c>
      <c r="J161" s="4" t="s">
        <v>1</v>
      </c>
      <c r="O161"/>
      <c r="P161"/>
      <c r="Q161"/>
      <c r="R161"/>
      <c r="S161"/>
    </row>
    <row r="162" spans="1:19" x14ac:dyDescent="0.25">
      <c r="A162" t="s">
        <v>23</v>
      </c>
      <c r="B162">
        <v>1024233</v>
      </c>
      <c r="C162" t="s">
        <v>2580</v>
      </c>
      <c r="D162" s="4">
        <v>2000</v>
      </c>
      <c r="E162" t="s">
        <v>217</v>
      </c>
      <c r="F162" s="1">
        <v>238.1</v>
      </c>
      <c r="G162" t="s">
        <v>10</v>
      </c>
      <c r="H162">
        <v>0.12</v>
      </c>
      <c r="I162" t="s">
        <v>222</v>
      </c>
      <c r="J162" s="4" t="s">
        <v>1</v>
      </c>
      <c r="O162"/>
      <c r="P162"/>
      <c r="Q162"/>
      <c r="R162"/>
      <c r="S162"/>
    </row>
    <row r="163" spans="1:19" x14ac:dyDescent="0.25">
      <c r="A163" t="s">
        <v>23</v>
      </c>
      <c r="B163">
        <v>1024234</v>
      </c>
      <c r="C163" t="s">
        <v>2548</v>
      </c>
      <c r="D163" s="4">
        <v>4000</v>
      </c>
      <c r="E163" t="s">
        <v>217</v>
      </c>
      <c r="F163" s="1">
        <v>571.34</v>
      </c>
      <c r="G163" t="s">
        <v>10</v>
      </c>
      <c r="H163">
        <v>0.14000000000000001</v>
      </c>
      <c r="I163" t="s">
        <v>222</v>
      </c>
      <c r="J163" s="4" t="s">
        <v>1</v>
      </c>
      <c r="O163"/>
      <c r="P163"/>
      <c r="Q163"/>
      <c r="R163"/>
      <c r="S163"/>
    </row>
    <row r="164" spans="1:19" x14ac:dyDescent="0.25">
      <c r="A164" t="s">
        <v>23</v>
      </c>
      <c r="B164">
        <v>1024262</v>
      </c>
      <c r="C164" t="s">
        <v>2659</v>
      </c>
      <c r="D164" s="4">
        <v>20</v>
      </c>
      <c r="E164" t="s">
        <v>217</v>
      </c>
      <c r="F164" s="1">
        <v>4.0599999999999996</v>
      </c>
      <c r="G164" t="s">
        <v>10</v>
      </c>
      <c r="H164">
        <v>0.2</v>
      </c>
      <c r="I164" t="s">
        <v>222</v>
      </c>
      <c r="J164" s="4" t="s">
        <v>1</v>
      </c>
      <c r="O164"/>
      <c r="P164"/>
      <c r="Q164"/>
      <c r="R164"/>
      <c r="S164"/>
    </row>
    <row r="165" spans="1:19" x14ac:dyDescent="0.25">
      <c r="A165" t="s">
        <v>23</v>
      </c>
      <c r="B165">
        <v>1024263</v>
      </c>
      <c r="C165" t="s">
        <v>2660</v>
      </c>
      <c r="D165" s="4">
        <v>20</v>
      </c>
      <c r="E165" t="s">
        <v>217</v>
      </c>
      <c r="F165">
        <v>2.42</v>
      </c>
      <c r="G165" t="s">
        <v>10</v>
      </c>
      <c r="H165">
        <v>0.12</v>
      </c>
      <c r="I165" t="s">
        <v>222</v>
      </c>
      <c r="J165" s="4" t="s">
        <v>1</v>
      </c>
      <c r="O165"/>
      <c r="P165"/>
      <c r="Q165"/>
      <c r="R165"/>
      <c r="S165"/>
    </row>
    <row r="166" spans="1:19" x14ac:dyDescent="0.25">
      <c r="A166" t="s">
        <v>23</v>
      </c>
      <c r="B166">
        <v>1024272</v>
      </c>
      <c r="C166" t="s">
        <v>2482</v>
      </c>
      <c r="D166">
        <v>1380613</v>
      </c>
      <c r="E166" t="s">
        <v>217</v>
      </c>
      <c r="F166">
        <v>57396.17</v>
      </c>
      <c r="G166" t="s">
        <v>10</v>
      </c>
      <c r="H166">
        <v>0.04</v>
      </c>
      <c r="I166" t="s">
        <v>222</v>
      </c>
      <c r="J166" s="4" t="s">
        <v>1</v>
      </c>
      <c r="O166"/>
      <c r="P166"/>
      <c r="Q166"/>
      <c r="R166"/>
      <c r="S166"/>
    </row>
    <row r="167" spans="1:19" x14ac:dyDescent="0.25">
      <c r="A167" t="s">
        <v>23</v>
      </c>
      <c r="B167">
        <v>1024274</v>
      </c>
      <c r="C167" t="s">
        <v>2483</v>
      </c>
      <c r="D167">
        <v>380987</v>
      </c>
      <c r="E167" t="s">
        <v>217</v>
      </c>
      <c r="F167">
        <v>27642.58</v>
      </c>
      <c r="G167" t="s">
        <v>10</v>
      </c>
      <c r="H167">
        <v>7.0000000000000007E-2</v>
      </c>
      <c r="I167" t="s">
        <v>222</v>
      </c>
      <c r="J167" s="4" t="s">
        <v>1</v>
      </c>
      <c r="O167"/>
      <c r="P167"/>
      <c r="Q167"/>
      <c r="R167"/>
      <c r="S167"/>
    </row>
    <row r="168" spans="1:19" x14ac:dyDescent="0.25">
      <c r="A168" t="s">
        <v>23</v>
      </c>
      <c r="B168">
        <v>1024311</v>
      </c>
      <c r="C168" t="s">
        <v>2464</v>
      </c>
      <c r="D168" s="4">
        <v>747</v>
      </c>
      <c r="E168" t="s">
        <v>217</v>
      </c>
      <c r="F168" s="1">
        <v>15953.09</v>
      </c>
      <c r="G168" t="s">
        <v>10</v>
      </c>
      <c r="H168">
        <v>21.36</v>
      </c>
      <c r="I168" t="s">
        <v>222</v>
      </c>
      <c r="J168" s="4" t="s">
        <v>1</v>
      </c>
      <c r="O168"/>
      <c r="P168"/>
      <c r="Q168"/>
      <c r="R168"/>
      <c r="S168"/>
    </row>
    <row r="169" spans="1:19" x14ac:dyDescent="0.25">
      <c r="A169" t="s">
        <v>23</v>
      </c>
      <c r="B169">
        <v>1024339</v>
      </c>
      <c r="C169" t="s">
        <v>2465</v>
      </c>
      <c r="D169">
        <v>82</v>
      </c>
      <c r="E169" t="s">
        <v>217</v>
      </c>
      <c r="F169" s="1">
        <v>2304.63</v>
      </c>
      <c r="G169" t="s">
        <v>10</v>
      </c>
      <c r="H169">
        <v>28.11</v>
      </c>
      <c r="I169" t="s">
        <v>222</v>
      </c>
      <c r="J169" s="4" t="s">
        <v>1</v>
      </c>
      <c r="O169"/>
      <c r="P169"/>
      <c r="Q169"/>
      <c r="R169"/>
      <c r="S169"/>
    </row>
    <row r="170" spans="1:19" x14ac:dyDescent="0.25">
      <c r="A170" t="s">
        <v>23</v>
      </c>
      <c r="B170">
        <v>1024340</v>
      </c>
      <c r="C170" t="s">
        <v>2466</v>
      </c>
      <c r="D170">
        <v>134</v>
      </c>
      <c r="E170" t="s">
        <v>217</v>
      </c>
      <c r="F170">
        <v>2914.14</v>
      </c>
      <c r="G170" t="s">
        <v>10</v>
      </c>
      <c r="H170">
        <v>21.75</v>
      </c>
      <c r="I170" t="s">
        <v>222</v>
      </c>
      <c r="J170" s="4" t="s">
        <v>26</v>
      </c>
      <c r="O170"/>
      <c r="P170"/>
      <c r="Q170"/>
      <c r="R170"/>
      <c r="S170"/>
    </row>
    <row r="171" spans="1:19" x14ac:dyDescent="0.25">
      <c r="A171" t="s">
        <v>23</v>
      </c>
      <c r="B171">
        <v>1024341</v>
      </c>
      <c r="C171" t="s">
        <v>2581</v>
      </c>
      <c r="D171" s="4">
        <v>31</v>
      </c>
      <c r="E171" t="s">
        <v>217</v>
      </c>
      <c r="F171">
        <v>674.22</v>
      </c>
      <c r="G171" t="s">
        <v>10</v>
      </c>
      <c r="H171">
        <v>21.75</v>
      </c>
      <c r="I171" t="s">
        <v>222</v>
      </c>
      <c r="J171" s="4" t="s">
        <v>1</v>
      </c>
      <c r="O171"/>
      <c r="P171"/>
      <c r="Q171"/>
      <c r="R171"/>
      <c r="S171"/>
    </row>
    <row r="172" spans="1:19" x14ac:dyDescent="0.25">
      <c r="A172" t="s">
        <v>23</v>
      </c>
      <c r="B172">
        <v>1024342</v>
      </c>
      <c r="C172" t="s">
        <v>5974</v>
      </c>
      <c r="D172" s="4">
        <v>5</v>
      </c>
      <c r="E172" t="s">
        <v>217</v>
      </c>
      <c r="F172">
        <v>112.25</v>
      </c>
      <c r="G172" t="s">
        <v>10</v>
      </c>
      <c r="H172">
        <v>22.45</v>
      </c>
      <c r="I172" t="s">
        <v>222</v>
      </c>
      <c r="J172" s="4" t="s">
        <v>1</v>
      </c>
      <c r="O172"/>
      <c r="P172"/>
      <c r="Q172"/>
      <c r="R172"/>
      <c r="S172"/>
    </row>
    <row r="173" spans="1:19" x14ac:dyDescent="0.25">
      <c r="A173" t="s">
        <v>23</v>
      </c>
      <c r="B173">
        <v>1024343</v>
      </c>
      <c r="C173" t="s">
        <v>6151</v>
      </c>
      <c r="D173" s="4">
        <v>3</v>
      </c>
      <c r="E173" t="s">
        <v>217</v>
      </c>
      <c r="F173">
        <v>67.72</v>
      </c>
      <c r="G173" t="s">
        <v>10</v>
      </c>
      <c r="H173">
        <v>22.57</v>
      </c>
      <c r="I173" t="s">
        <v>222</v>
      </c>
      <c r="J173" s="4" t="s">
        <v>1</v>
      </c>
      <c r="O173"/>
      <c r="P173"/>
      <c r="Q173"/>
      <c r="R173"/>
      <c r="S173"/>
    </row>
    <row r="174" spans="1:19" x14ac:dyDescent="0.25">
      <c r="A174" t="s">
        <v>23</v>
      </c>
      <c r="B174">
        <v>1024350</v>
      </c>
      <c r="C174" t="s">
        <v>2569</v>
      </c>
      <c r="D174" s="4">
        <v>610</v>
      </c>
      <c r="E174" t="s">
        <v>217</v>
      </c>
      <c r="F174">
        <v>89.06</v>
      </c>
      <c r="G174" t="s">
        <v>10</v>
      </c>
      <c r="H174">
        <v>0.15</v>
      </c>
      <c r="I174" t="s">
        <v>222</v>
      </c>
      <c r="J174" s="4" t="s">
        <v>1</v>
      </c>
      <c r="O174"/>
      <c r="P174"/>
      <c r="Q174"/>
      <c r="R174"/>
      <c r="S174"/>
    </row>
    <row r="175" spans="1:19" x14ac:dyDescent="0.25">
      <c r="A175" t="s">
        <v>23</v>
      </c>
      <c r="B175">
        <v>1024352</v>
      </c>
      <c r="C175" t="s">
        <v>5875</v>
      </c>
      <c r="D175" s="4">
        <v>470</v>
      </c>
      <c r="E175" t="s">
        <v>217</v>
      </c>
      <c r="F175">
        <v>260.81</v>
      </c>
      <c r="G175" t="s">
        <v>10</v>
      </c>
      <c r="H175">
        <v>0.55000000000000004</v>
      </c>
      <c r="I175" t="s">
        <v>222</v>
      </c>
      <c r="J175" s="4" t="s">
        <v>1</v>
      </c>
      <c r="O175"/>
      <c r="P175"/>
      <c r="Q175"/>
      <c r="R175"/>
      <c r="S175"/>
    </row>
    <row r="176" spans="1:19" x14ac:dyDescent="0.25">
      <c r="A176" t="s">
        <v>23</v>
      </c>
      <c r="B176">
        <v>1024353</v>
      </c>
      <c r="C176" t="s">
        <v>5876</v>
      </c>
      <c r="D176" s="4">
        <v>475</v>
      </c>
      <c r="E176" t="s">
        <v>217</v>
      </c>
      <c r="F176">
        <v>263.58</v>
      </c>
      <c r="G176" t="s">
        <v>10</v>
      </c>
      <c r="H176">
        <v>0.55000000000000004</v>
      </c>
      <c r="I176" t="s">
        <v>222</v>
      </c>
      <c r="J176" s="4" t="s">
        <v>1</v>
      </c>
      <c r="O176"/>
      <c r="P176"/>
      <c r="Q176"/>
      <c r="R176"/>
      <c r="S176"/>
    </row>
    <row r="177" spans="1:19" x14ac:dyDescent="0.25">
      <c r="A177" t="s">
        <v>23</v>
      </c>
      <c r="B177">
        <v>1024364</v>
      </c>
      <c r="C177" t="s">
        <v>2679</v>
      </c>
      <c r="D177" s="4">
        <v>185</v>
      </c>
      <c r="E177" t="s">
        <v>217</v>
      </c>
      <c r="F177">
        <v>187.92</v>
      </c>
      <c r="G177" t="s">
        <v>10</v>
      </c>
      <c r="H177">
        <v>1.02</v>
      </c>
      <c r="I177" t="s">
        <v>222</v>
      </c>
      <c r="J177" s="4" t="s">
        <v>1</v>
      </c>
      <c r="O177"/>
      <c r="P177"/>
      <c r="Q177"/>
      <c r="R177"/>
      <c r="S177"/>
    </row>
    <row r="178" spans="1:19" x14ac:dyDescent="0.25">
      <c r="A178" t="s">
        <v>23</v>
      </c>
      <c r="B178">
        <v>1024365</v>
      </c>
      <c r="C178" t="s">
        <v>2680</v>
      </c>
      <c r="D178" s="4">
        <v>185</v>
      </c>
      <c r="E178" t="s">
        <v>217</v>
      </c>
      <c r="F178">
        <v>187.92</v>
      </c>
      <c r="G178" t="s">
        <v>10</v>
      </c>
      <c r="H178">
        <v>1.02</v>
      </c>
      <c r="I178" t="s">
        <v>222</v>
      </c>
      <c r="J178" s="4" t="s">
        <v>1</v>
      </c>
      <c r="O178"/>
      <c r="P178"/>
      <c r="Q178"/>
      <c r="R178"/>
      <c r="S178"/>
    </row>
    <row r="179" spans="1:19" x14ac:dyDescent="0.25">
      <c r="A179" t="s">
        <v>23</v>
      </c>
      <c r="B179">
        <v>1024374</v>
      </c>
      <c r="C179" t="s">
        <v>5809</v>
      </c>
      <c r="D179" s="4">
        <v>406</v>
      </c>
      <c r="E179" t="s">
        <v>217</v>
      </c>
      <c r="F179">
        <v>411.59</v>
      </c>
      <c r="G179" t="s">
        <v>10</v>
      </c>
      <c r="H179">
        <v>1.01</v>
      </c>
      <c r="I179" t="s">
        <v>222</v>
      </c>
      <c r="J179" s="4" t="s">
        <v>1</v>
      </c>
      <c r="O179"/>
      <c r="P179"/>
      <c r="Q179"/>
      <c r="R179"/>
      <c r="S179"/>
    </row>
    <row r="180" spans="1:19" x14ac:dyDescent="0.25">
      <c r="A180" t="s">
        <v>23</v>
      </c>
      <c r="B180">
        <v>1024386</v>
      </c>
      <c r="C180" t="s">
        <v>2582</v>
      </c>
      <c r="D180" s="4">
        <v>3030</v>
      </c>
      <c r="E180" t="s">
        <v>217</v>
      </c>
      <c r="F180">
        <v>619.87</v>
      </c>
      <c r="G180" t="s">
        <v>10</v>
      </c>
      <c r="H180">
        <v>0.2</v>
      </c>
      <c r="I180" t="s">
        <v>222</v>
      </c>
      <c r="J180" s="4" t="s">
        <v>1</v>
      </c>
      <c r="O180"/>
      <c r="P180"/>
      <c r="Q180"/>
      <c r="R180"/>
      <c r="S180"/>
    </row>
    <row r="181" spans="1:19" x14ac:dyDescent="0.25">
      <c r="A181" t="s">
        <v>23</v>
      </c>
      <c r="B181">
        <v>1024387</v>
      </c>
      <c r="C181" t="s">
        <v>2583</v>
      </c>
      <c r="D181" s="4">
        <v>2992</v>
      </c>
      <c r="E181" t="s">
        <v>217</v>
      </c>
      <c r="F181">
        <v>365.91</v>
      </c>
      <c r="G181" t="s">
        <v>10</v>
      </c>
      <c r="H181">
        <v>0.12</v>
      </c>
      <c r="I181" t="s">
        <v>222</v>
      </c>
      <c r="J181" s="4" t="s">
        <v>1</v>
      </c>
      <c r="O181"/>
      <c r="P181"/>
      <c r="Q181"/>
      <c r="R181"/>
      <c r="S181"/>
    </row>
    <row r="182" spans="1:19" x14ac:dyDescent="0.25">
      <c r="A182" t="s">
        <v>23</v>
      </c>
      <c r="B182">
        <v>1024423</v>
      </c>
      <c r="C182" t="s">
        <v>2467</v>
      </c>
      <c r="D182" s="4">
        <v>746</v>
      </c>
      <c r="E182" t="s">
        <v>217</v>
      </c>
      <c r="F182">
        <v>390.76</v>
      </c>
      <c r="G182" t="s">
        <v>10</v>
      </c>
      <c r="H182">
        <v>0.52</v>
      </c>
      <c r="I182" t="s">
        <v>222</v>
      </c>
      <c r="J182" s="4" t="s">
        <v>1</v>
      </c>
      <c r="O182"/>
      <c r="P182"/>
      <c r="Q182"/>
      <c r="R182"/>
      <c r="S182"/>
    </row>
    <row r="183" spans="1:19" x14ac:dyDescent="0.25">
      <c r="A183" t="s">
        <v>23</v>
      </c>
      <c r="B183">
        <v>1025253</v>
      </c>
      <c r="C183" t="s">
        <v>6292</v>
      </c>
      <c r="D183">
        <v>10000</v>
      </c>
      <c r="E183" t="s">
        <v>217</v>
      </c>
      <c r="F183">
        <v>868.24</v>
      </c>
      <c r="G183" t="s">
        <v>10</v>
      </c>
      <c r="H183">
        <v>0.09</v>
      </c>
      <c r="I183" t="s">
        <v>222</v>
      </c>
      <c r="J183" s="4" t="s">
        <v>1</v>
      </c>
      <c r="O183"/>
      <c r="P183"/>
      <c r="Q183"/>
      <c r="R183"/>
      <c r="S183"/>
    </row>
    <row r="184" spans="1:19" x14ac:dyDescent="0.25">
      <c r="A184" t="s">
        <v>23</v>
      </c>
      <c r="B184">
        <v>1025254</v>
      </c>
      <c r="C184" t="s">
        <v>6293</v>
      </c>
      <c r="D184" s="4">
        <v>10000</v>
      </c>
      <c r="E184" t="s">
        <v>217</v>
      </c>
      <c r="F184">
        <v>561.16</v>
      </c>
      <c r="G184" t="s">
        <v>10</v>
      </c>
      <c r="H184">
        <v>0.06</v>
      </c>
      <c r="I184" t="s">
        <v>222</v>
      </c>
      <c r="J184" s="4" t="s">
        <v>1</v>
      </c>
      <c r="O184"/>
      <c r="P184"/>
      <c r="Q184"/>
      <c r="R184"/>
      <c r="S184"/>
    </row>
    <row r="185" spans="1:19" x14ac:dyDescent="0.25">
      <c r="A185" t="s">
        <v>23</v>
      </c>
      <c r="B185">
        <v>1025255</v>
      </c>
      <c r="C185" t="s">
        <v>6294</v>
      </c>
      <c r="D185" s="4">
        <v>5000</v>
      </c>
      <c r="E185" t="s">
        <v>217</v>
      </c>
      <c r="F185">
        <v>978.53</v>
      </c>
      <c r="G185" t="s">
        <v>10</v>
      </c>
      <c r="H185">
        <v>0.2</v>
      </c>
      <c r="I185" t="s">
        <v>222</v>
      </c>
      <c r="J185" s="4" t="s">
        <v>1</v>
      </c>
      <c r="O185"/>
      <c r="P185"/>
      <c r="Q185"/>
      <c r="R185"/>
      <c r="S185"/>
    </row>
    <row r="186" spans="1:19" x14ac:dyDescent="0.25">
      <c r="A186" t="s">
        <v>23</v>
      </c>
      <c r="B186">
        <v>1025256</v>
      </c>
      <c r="C186" t="s">
        <v>6295</v>
      </c>
      <c r="D186" s="4">
        <v>5000</v>
      </c>
      <c r="E186" t="s">
        <v>217</v>
      </c>
      <c r="F186">
        <v>628.97</v>
      </c>
      <c r="G186" t="s">
        <v>10</v>
      </c>
      <c r="H186">
        <v>0.13</v>
      </c>
      <c r="I186" t="s">
        <v>222</v>
      </c>
      <c r="J186" s="4" t="s">
        <v>1</v>
      </c>
      <c r="O186"/>
      <c r="P186"/>
      <c r="Q186"/>
      <c r="R186"/>
      <c r="S186"/>
    </row>
    <row r="187" spans="1:19" x14ac:dyDescent="0.25">
      <c r="A187" t="s">
        <v>23</v>
      </c>
      <c r="B187">
        <v>1025261</v>
      </c>
      <c r="C187" t="s">
        <v>5918</v>
      </c>
      <c r="D187" s="4">
        <v>270</v>
      </c>
      <c r="E187" t="s">
        <v>217</v>
      </c>
      <c r="F187">
        <v>277.43</v>
      </c>
      <c r="G187" t="s">
        <v>10</v>
      </c>
      <c r="H187">
        <v>1.03</v>
      </c>
      <c r="I187" t="s">
        <v>222</v>
      </c>
      <c r="J187" s="4" t="s">
        <v>1</v>
      </c>
      <c r="O187"/>
      <c r="P187"/>
      <c r="Q187"/>
      <c r="R187"/>
      <c r="S187"/>
    </row>
    <row r="188" spans="1:19" x14ac:dyDescent="0.25">
      <c r="A188" t="s">
        <v>23</v>
      </c>
      <c r="B188">
        <v>1025262</v>
      </c>
      <c r="C188" t="s">
        <v>5919</v>
      </c>
      <c r="D188">
        <v>270</v>
      </c>
      <c r="E188" t="s">
        <v>217</v>
      </c>
      <c r="F188">
        <v>277.43</v>
      </c>
      <c r="G188" t="s">
        <v>10</v>
      </c>
      <c r="H188">
        <v>1.03</v>
      </c>
      <c r="I188" t="s">
        <v>222</v>
      </c>
      <c r="J188" s="4" t="s">
        <v>1</v>
      </c>
      <c r="O188"/>
      <c r="P188"/>
      <c r="Q188"/>
      <c r="R188"/>
      <c r="S188"/>
    </row>
    <row r="189" spans="1:19" x14ac:dyDescent="0.25">
      <c r="A189" t="s">
        <v>23</v>
      </c>
      <c r="B189">
        <v>1025263</v>
      </c>
      <c r="C189" t="s">
        <v>5877</v>
      </c>
      <c r="D189">
        <v>3520</v>
      </c>
      <c r="E189" t="s">
        <v>217</v>
      </c>
      <c r="F189">
        <v>710.73</v>
      </c>
      <c r="G189" t="s">
        <v>10</v>
      </c>
      <c r="H189">
        <v>0.2</v>
      </c>
      <c r="I189" t="s">
        <v>222</v>
      </c>
      <c r="J189" s="4" t="s">
        <v>1</v>
      </c>
      <c r="O189"/>
      <c r="P189"/>
      <c r="Q189"/>
      <c r="R189"/>
      <c r="S189"/>
    </row>
    <row r="190" spans="1:19" x14ac:dyDescent="0.25">
      <c r="A190" t="s">
        <v>23</v>
      </c>
      <c r="B190">
        <v>1025264</v>
      </c>
      <c r="C190" t="s">
        <v>5878</v>
      </c>
      <c r="D190">
        <v>3520</v>
      </c>
      <c r="E190" t="s">
        <v>217</v>
      </c>
      <c r="F190">
        <v>422.82</v>
      </c>
      <c r="G190" t="s">
        <v>10</v>
      </c>
      <c r="H190">
        <v>0.12</v>
      </c>
      <c r="I190" t="s">
        <v>222</v>
      </c>
      <c r="J190" s="4" t="s">
        <v>1</v>
      </c>
      <c r="O190"/>
      <c r="P190"/>
      <c r="Q190"/>
      <c r="R190"/>
      <c r="S190"/>
    </row>
    <row r="191" spans="1:19" x14ac:dyDescent="0.25">
      <c r="A191" t="s">
        <v>23</v>
      </c>
      <c r="B191">
        <v>1025276</v>
      </c>
      <c r="C191" t="s">
        <v>2549</v>
      </c>
      <c r="D191">
        <v>480</v>
      </c>
      <c r="E191" t="s">
        <v>217</v>
      </c>
      <c r="F191">
        <v>25.5</v>
      </c>
      <c r="G191" t="s">
        <v>10</v>
      </c>
      <c r="H191">
        <v>0.05</v>
      </c>
      <c r="I191" t="s">
        <v>222</v>
      </c>
      <c r="J191" s="4" t="s">
        <v>1</v>
      </c>
      <c r="O191"/>
      <c r="P191"/>
      <c r="Q191"/>
      <c r="R191"/>
      <c r="S191"/>
    </row>
    <row r="192" spans="1:19" x14ac:dyDescent="0.25">
      <c r="A192" t="s">
        <v>23</v>
      </c>
      <c r="B192">
        <v>1025280</v>
      </c>
      <c r="C192" t="s">
        <v>2507</v>
      </c>
      <c r="D192" s="4">
        <v>2572</v>
      </c>
      <c r="E192" t="s">
        <v>217</v>
      </c>
      <c r="F192">
        <v>1380.12</v>
      </c>
      <c r="G192" t="s">
        <v>10</v>
      </c>
      <c r="H192">
        <v>0.54</v>
      </c>
      <c r="I192" t="s">
        <v>222</v>
      </c>
      <c r="J192" s="4" t="s">
        <v>1</v>
      </c>
      <c r="O192"/>
      <c r="P192"/>
      <c r="Q192"/>
      <c r="R192"/>
      <c r="S192"/>
    </row>
    <row r="193" spans="1:19" x14ac:dyDescent="0.25">
      <c r="A193" t="s">
        <v>23</v>
      </c>
      <c r="B193">
        <v>1025282</v>
      </c>
      <c r="C193" t="s">
        <v>2624</v>
      </c>
      <c r="D193" s="4">
        <v>40</v>
      </c>
      <c r="E193" t="s">
        <v>217</v>
      </c>
      <c r="F193">
        <v>4.8</v>
      </c>
      <c r="G193" t="s">
        <v>10</v>
      </c>
      <c r="H193">
        <v>0.12</v>
      </c>
      <c r="I193" t="s">
        <v>222</v>
      </c>
      <c r="J193" s="4" t="s">
        <v>1</v>
      </c>
      <c r="O193"/>
      <c r="P193"/>
      <c r="Q193"/>
      <c r="R193"/>
      <c r="S193"/>
    </row>
    <row r="194" spans="1:19" x14ac:dyDescent="0.25">
      <c r="A194" t="s">
        <v>23</v>
      </c>
      <c r="B194">
        <v>1025286</v>
      </c>
      <c r="C194" t="s">
        <v>2747</v>
      </c>
      <c r="D194" s="4">
        <v>174</v>
      </c>
      <c r="E194" t="s">
        <v>217</v>
      </c>
      <c r="F194" s="1">
        <v>19.39</v>
      </c>
      <c r="G194" t="s">
        <v>10</v>
      </c>
      <c r="H194">
        <v>0.11</v>
      </c>
      <c r="I194" t="s">
        <v>222</v>
      </c>
      <c r="J194" s="4" t="s">
        <v>1</v>
      </c>
      <c r="O194"/>
      <c r="P194"/>
      <c r="Q194"/>
      <c r="R194"/>
      <c r="S194"/>
    </row>
    <row r="195" spans="1:19" x14ac:dyDescent="0.25">
      <c r="A195" t="s">
        <v>23</v>
      </c>
      <c r="B195">
        <v>1025320</v>
      </c>
      <c r="C195" t="s">
        <v>2484</v>
      </c>
      <c r="D195" s="4">
        <v>201</v>
      </c>
      <c r="E195" t="s">
        <v>217</v>
      </c>
      <c r="F195" s="1">
        <v>770.89</v>
      </c>
      <c r="G195" t="s">
        <v>10</v>
      </c>
      <c r="H195">
        <v>3.84</v>
      </c>
      <c r="I195" t="s">
        <v>222</v>
      </c>
      <c r="J195" s="4" t="s">
        <v>1</v>
      </c>
      <c r="O195"/>
      <c r="P195"/>
      <c r="Q195"/>
      <c r="R195"/>
      <c r="S195"/>
    </row>
    <row r="196" spans="1:19" x14ac:dyDescent="0.25">
      <c r="A196" t="s">
        <v>23</v>
      </c>
      <c r="B196">
        <v>1025332</v>
      </c>
      <c r="C196" t="s">
        <v>2508</v>
      </c>
      <c r="D196">
        <v>16594</v>
      </c>
      <c r="E196" t="s">
        <v>217</v>
      </c>
      <c r="F196" s="1">
        <v>10211.89</v>
      </c>
      <c r="G196" t="s">
        <v>10</v>
      </c>
      <c r="H196">
        <v>0.62</v>
      </c>
      <c r="I196" t="s">
        <v>222</v>
      </c>
      <c r="J196" s="4" t="s">
        <v>1</v>
      </c>
      <c r="O196"/>
      <c r="P196"/>
      <c r="Q196"/>
      <c r="R196"/>
      <c r="S196"/>
    </row>
    <row r="197" spans="1:19" x14ac:dyDescent="0.25">
      <c r="A197" t="s">
        <v>23</v>
      </c>
      <c r="B197">
        <v>1025333</v>
      </c>
      <c r="C197" t="s">
        <v>2550</v>
      </c>
      <c r="D197">
        <v>1505</v>
      </c>
      <c r="E197" t="s">
        <v>217</v>
      </c>
      <c r="F197">
        <v>917.51</v>
      </c>
      <c r="G197" t="s">
        <v>10</v>
      </c>
      <c r="H197">
        <v>0.61</v>
      </c>
      <c r="I197" t="s">
        <v>222</v>
      </c>
      <c r="J197" s="4" t="s">
        <v>1</v>
      </c>
      <c r="O197"/>
      <c r="P197"/>
      <c r="Q197"/>
      <c r="R197"/>
      <c r="S197"/>
    </row>
    <row r="198" spans="1:19" x14ac:dyDescent="0.25">
      <c r="A198" t="s">
        <v>23</v>
      </c>
      <c r="B198">
        <v>1025334</v>
      </c>
      <c r="C198" t="s">
        <v>2551</v>
      </c>
      <c r="D198">
        <v>607</v>
      </c>
      <c r="E198" t="s">
        <v>217</v>
      </c>
      <c r="F198" s="1">
        <v>370.2</v>
      </c>
      <c r="G198" t="s">
        <v>10</v>
      </c>
      <c r="H198">
        <v>0.61</v>
      </c>
      <c r="I198" t="s">
        <v>222</v>
      </c>
      <c r="J198" s="4" t="s">
        <v>1</v>
      </c>
      <c r="O198"/>
      <c r="P198"/>
      <c r="Q198"/>
      <c r="R198"/>
      <c r="S198"/>
    </row>
    <row r="199" spans="1:19" x14ac:dyDescent="0.25">
      <c r="A199" t="s">
        <v>23</v>
      </c>
      <c r="B199">
        <v>1025335</v>
      </c>
      <c r="C199" t="s">
        <v>2570</v>
      </c>
      <c r="D199">
        <v>5283</v>
      </c>
      <c r="E199" t="s">
        <v>217</v>
      </c>
      <c r="F199" s="1">
        <v>3575.61</v>
      </c>
      <c r="G199" t="s">
        <v>10</v>
      </c>
      <c r="H199">
        <v>0.68</v>
      </c>
      <c r="I199" t="s">
        <v>222</v>
      </c>
      <c r="J199" s="4" t="s">
        <v>1</v>
      </c>
      <c r="O199"/>
      <c r="P199"/>
      <c r="Q199"/>
      <c r="R199"/>
      <c r="S199"/>
    </row>
    <row r="200" spans="1:19" x14ac:dyDescent="0.25">
      <c r="A200" t="s">
        <v>23</v>
      </c>
      <c r="B200">
        <v>1025336</v>
      </c>
      <c r="C200" t="s">
        <v>2552</v>
      </c>
      <c r="D200">
        <v>618</v>
      </c>
      <c r="E200" t="s">
        <v>217</v>
      </c>
      <c r="F200">
        <v>412.35</v>
      </c>
      <c r="G200" t="s">
        <v>10</v>
      </c>
      <c r="H200">
        <v>0.67</v>
      </c>
      <c r="I200" t="s">
        <v>222</v>
      </c>
      <c r="J200" s="4" t="s">
        <v>1</v>
      </c>
      <c r="O200"/>
      <c r="P200"/>
      <c r="Q200"/>
      <c r="R200"/>
      <c r="S200"/>
    </row>
    <row r="201" spans="1:19" x14ac:dyDescent="0.25">
      <c r="A201" t="s">
        <v>23</v>
      </c>
      <c r="B201">
        <v>1025337</v>
      </c>
      <c r="C201" t="s">
        <v>2526</v>
      </c>
      <c r="D201">
        <v>250</v>
      </c>
      <c r="E201" t="s">
        <v>217</v>
      </c>
      <c r="F201">
        <v>161.19999999999999</v>
      </c>
      <c r="G201" t="s">
        <v>10</v>
      </c>
      <c r="H201">
        <v>0.64</v>
      </c>
      <c r="I201" t="s">
        <v>222</v>
      </c>
      <c r="J201" s="4" t="s">
        <v>1</v>
      </c>
      <c r="O201"/>
      <c r="P201"/>
      <c r="Q201"/>
      <c r="R201"/>
      <c r="S201"/>
    </row>
    <row r="202" spans="1:19" x14ac:dyDescent="0.25">
      <c r="A202" t="s">
        <v>23</v>
      </c>
      <c r="B202">
        <v>1025338</v>
      </c>
      <c r="C202" t="s">
        <v>5975</v>
      </c>
      <c r="D202" s="4">
        <v>207</v>
      </c>
      <c r="E202" t="s">
        <v>217</v>
      </c>
      <c r="F202">
        <v>131.01</v>
      </c>
      <c r="G202" t="s">
        <v>10</v>
      </c>
      <c r="H202">
        <v>0.63</v>
      </c>
      <c r="I202" t="s">
        <v>222</v>
      </c>
      <c r="J202" s="4" t="s">
        <v>1</v>
      </c>
      <c r="O202"/>
      <c r="P202"/>
      <c r="Q202"/>
      <c r="R202"/>
      <c r="S202"/>
    </row>
    <row r="203" spans="1:19" x14ac:dyDescent="0.25">
      <c r="A203" t="s">
        <v>23</v>
      </c>
      <c r="B203">
        <v>1025339</v>
      </c>
      <c r="C203" t="s">
        <v>2571</v>
      </c>
      <c r="D203">
        <v>512</v>
      </c>
      <c r="E203" t="s">
        <v>217</v>
      </c>
      <c r="F203">
        <v>339.25</v>
      </c>
      <c r="G203" t="s">
        <v>10</v>
      </c>
      <c r="H203">
        <v>0.66</v>
      </c>
      <c r="I203" t="s">
        <v>222</v>
      </c>
      <c r="J203" s="4" t="s">
        <v>1</v>
      </c>
      <c r="O203"/>
      <c r="P203"/>
      <c r="Q203"/>
      <c r="R203"/>
      <c r="S203"/>
    </row>
    <row r="204" spans="1:19" x14ac:dyDescent="0.25">
      <c r="A204" t="s">
        <v>23</v>
      </c>
      <c r="B204">
        <v>1025340</v>
      </c>
      <c r="C204" t="s">
        <v>2485</v>
      </c>
      <c r="D204">
        <v>2978</v>
      </c>
      <c r="E204" t="s">
        <v>217</v>
      </c>
      <c r="F204">
        <v>1983.78</v>
      </c>
      <c r="G204" t="s">
        <v>10</v>
      </c>
      <c r="H204">
        <v>0.67</v>
      </c>
      <c r="I204" t="s">
        <v>222</v>
      </c>
      <c r="J204" s="4" t="s">
        <v>1</v>
      </c>
      <c r="O204"/>
      <c r="P204"/>
      <c r="Q204"/>
      <c r="R204"/>
      <c r="S204"/>
    </row>
    <row r="205" spans="1:19" x14ac:dyDescent="0.25">
      <c r="A205" t="s">
        <v>23</v>
      </c>
      <c r="B205">
        <v>1025341</v>
      </c>
      <c r="C205" t="s">
        <v>2553</v>
      </c>
      <c r="D205">
        <v>8360</v>
      </c>
      <c r="E205" t="s">
        <v>217</v>
      </c>
      <c r="F205">
        <v>5544.99</v>
      </c>
      <c r="G205" t="s">
        <v>10</v>
      </c>
      <c r="H205">
        <v>0.66</v>
      </c>
      <c r="I205" t="s">
        <v>222</v>
      </c>
      <c r="J205" s="4" t="s">
        <v>1</v>
      </c>
      <c r="O205"/>
      <c r="P205"/>
      <c r="Q205"/>
      <c r="R205"/>
      <c r="S205"/>
    </row>
    <row r="206" spans="1:19" x14ac:dyDescent="0.25">
      <c r="A206" t="s">
        <v>23</v>
      </c>
      <c r="B206">
        <v>1025342</v>
      </c>
      <c r="C206" t="s">
        <v>2584</v>
      </c>
      <c r="D206">
        <v>537</v>
      </c>
      <c r="E206" t="s">
        <v>217</v>
      </c>
      <c r="F206">
        <v>353.42</v>
      </c>
      <c r="G206" t="s">
        <v>10</v>
      </c>
      <c r="H206">
        <v>0.66</v>
      </c>
      <c r="I206" t="s">
        <v>222</v>
      </c>
      <c r="J206" s="4" t="s">
        <v>1</v>
      </c>
      <c r="O206"/>
      <c r="P206"/>
      <c r="Q206"/>
      <c r="R206"/>
      <c r="S206"/>
    </row>
    <row r="207" spans="1:19" x14ac:dyDescent="0.25">
      <c r="A207" t="s">
        <v>23</v>
      </c>
      <c r="B207">
        <v>1025343</v>
      </c>
      <c r="C207" t="s">
        <v>2509</v>
      </c>
      <c r="D207">
        <v>667</v>
      </c>
      <c r="E207" t="s">
        <v>217</v>
      </c>
      <c r="F207">
        <v>440.51</v>
      </c>
      <c r="G207" t="s">
        <v>10</v>
      </c>
      <c r="H207">
        <v>0.66</v>
      </c>
      <c r="I207" t="s">
        <v>222</v>
      </c>
      <c r="J207" s="4" t="s">
        <v>1</v>
      </c>
      <c r="O207"/>
      <c r="P207"/>
      <c r="Q207"/>
      <c r="R207"/>
      <c r="S207"/>
    </row>
    <row r="208" spans="1:19" x14ac:dyDescent="0.25">
      <c r="A208" t="s">
        <v>23</v>
      </c>
      <c r="B208">
        <v>1025379</v>
      </c>
      <c r="C208" t="s">
        <v>2486</v>
      </c>
      <c r="D208" s="4">
        <v>6636</v>
      </c>
      <c r="E208" t="s">
        <v>217</v>
      </c>
      <c r="F208">
        <v>1254.6500000000001</v>
      </c>
      <c r="G208" t="s">
        <v>10</v>
      </c>
      <c r="H208">
        <v>0.19</v>
      </c>
      <c r="I208" t="s">
        <v>222</v>
      </c>
      <c r="J208" s="4" t="s">
        <v>1</v>
      </c>
      <c r="O208"/>
      <c r="P208"/>
      <c r="Q208"/>
      <c r="R208"/>
      <c r="S208"/>
    </row>
    <row r="209" spans="1:19" x14ac:dyDescent="0.25">
      <c r="A209" t="s">
        <v>23</v>
      </c>
      <c r="B209">
        <v>1025380</v>
      </c>
      <c r="C209" t="s">
        <v>5781</v>
      </c>
      <c r="D209" s="4">
        <v>232</v>
      </c>
      <c r="E209" t="s">
        <v>217</v>
      </c>
      <c r="F209">
        <v>135.13999999999999</v>
      </c>
      <c r="G209" t="s">
        <v>10</v>
      </c>
      <c r="H209">
        <v>0.57999999999999996</v>
      </c>
      <c r="I209" t="s">
        <v>222</v>
      </c>
      <c r="J209" s="4" t="s">
        <v>1</v>
      </c>
      <c r="O209"/>
      <c r="P209"/>
      <c r="Q209"/>
      <c r="R209"/>
      <c r="S209"/>
    </row>
    <row r="210" spans="1:19" x14ac:dyDescent="0.25">
      <c r="A210" t="s">
        <v>23</v>
      </c>
      <c r="B210">
        <v>1025382</v>
      </c>
      <c r="C210" t="s">
        <v>2681</v>
      </c>
      <c r="D210" s="4">
        <v>263</v>
      </c>
      <c r="E210" t="s">
        <v>217</v>
      </c>
      <c r="F210">
        <v>137.30000000000001</v>
      </c>
      <c r="G210" t="s">
        <v>10</v>
      </c>
      <c r="H210">
        <v>0.52</v>
      </c>
      <c r="I210" t="s">
        <v>222</v>
      </c>
      <c r="J210" s="4" t="s">
        <v>1</v>
      </c>
      <c r="O210"/>
      <c r="P210"/>
      <c r="Q210"/>
      <c r="R210"/>
      <c r="S210"/>
    </row>
    <row r="211" spans="1:19" x14ac:dyDescent="0.25">
      <c r="A211" t="s">
        <v>23</v>
      </c>
      <c r="B211">
        <v>1025384</v>
      </c>
      <c r="C211" t="s">
        <v>2510</v>
      </c>
      <c r="D211" s="4">
        <v>5818</v>
      </c>
      <c r="E211" t="s">
        <v>217</v>
      </c>
      <c r="F211">
        <v>883.87</v>
      </c>
      <c r="G211" t="s">
        <v>10</v>
      </c>
      <c r="H211">
        <v>0.15</v>
      </c>
      <c r="I211" t="s">
        <v>222</v>
      </c>
      <c r="J211" s="4" t="s">
        <v>1</v>
      </c>
      <c r="O211"/>
      <c r="P211"/>
      <c r="Q211"/>
      <c r="R211"/>
      <c r="S211"/>
    </row>
    <row r="212" spans="1:19" x14ac:dyDescent="0.25">
      <c r="A212" t="s">
        <v>23</v>
      </c>
      <c r="B212">
        <v>1025455</v>
      </c>
      <c r="C212" t="s">
        <v>2625</v>
      </c>
      <c r="D212" s="4">
        <v>2920</v>
      </c>
      <c r="E212" t="s">
        <v>217</v>
      </c>
      <c r="F212" s="1">
        <v>202.78</v>
      </c>
      <c r="G212" t="s">
        <v>10</v>
      </c>
      <c r="H212">
        <v>7.0000000000000007E-2</v>
      </c>
      <c r="I212" t="s">
        <v>222</v>
      </c>
      <c r="J212" s="4" t="s">
        <v>1</v>
      </c>
      <c r="O212"/>
      <c r="P212"/>
      <c r="Q212"/>
      <c r="R212"/>
      <c r="S212"/>
    </row>
    <row r="213" spans="1:19" x14ac:dyDescent="0.25">
      <c r="A213" t="s">
        <v>23</v>
      </c>
      <c r="B213">
        <v>1025463</v>
      </c>
      <c r="C213" t="s">
        <v>2554</v>
      </c>
      <c r="D213">
        <v>611</v>
      </c>
      <c r="E213" t="s">
        <v>217</v>
      </c>
      <c r="F213">
        <v>62.56</v>
      </c>
      <c r="G213" t="s">
        <v>10</v>
      </c>
      <c r="H213">
        <v>0.1</v>
      </c>
      <c r="I213" t="s">
        <v>222</v>
      </c>
      <c r="J213" s="4" t="s">
        <v>1</v>
      </c>
      <c r="O213"/>
      <c r="P213"/>
      <c r="Q213"/>
      <c r="R213"/>
      <c r="S213"/>
    </row>
    <row r="214" spans="1:19" x14ac:dyDescent="0.25">
      <c r="A214" t="s">
        <v>23</v>
      </c>
      <c r="B214">
        <v>1025465</v>
      </c>
      <c r="C214" t="s">
        <v>2555</v>
      </c>
      <c r="D214">
        <v>593</v>
      </c>
      <c r="E214" t="s">
        <v>217</v>
      </c>
      <c r="F214">
        <v>51.22</v>
      </c>
      <c r="G214" t="s">
        <v>10</v>
      </c>
      <c r="H214">
        <v>0.09</v>
      </c>
      <c r="I214" t="s">
        <v>222</v>
      </c>
      <c r="J214" s="4" t="s">
        <v>1</v>
      </c>
      <c r="O214"/>
      <c r="P214"/>
      <c r="Q214"/>
      <c r="R214"/>
      <c r="S214"/>
    </row>
    <row r="215" spans="1:19" x14ac:dyDescent="0.25">
      <c r="A215" t="s">
        <v>23</v>
      </c>
      <c r="B215">
        <v>1025480</v>
      </c>
      <c r="C215" t="s">
        <v>2640</v>
      </c>
      <c r="D215">
        <v>3509</v>
      </c>
      <c r="E215" t="s">
        <v>217</v>
      </c>
      <c r="F215">
        <v>515.55999999999995</v>
      </c>
      <c r="G215" t="s">
        <v>10</v>
      </c>
      <c r="H215">
        <v>0.15</v>
      </c>
      <c r="I215" t="s">
        <v>222</v>
      </c>
      <c r="J215" s="4" t="s">
        <v>1</v>
      </c>
      <c r="O215"/>
      <c r="P215"/>
      <c r="Q215"/>
      <c r="R215"/>
      <c r="S215"/>
    </row>
    <row r="216" spans="1:19" x14ac:dyDescent="0.25">
      <c r="A216" t="s">
        <v>23</v>
      </c>
      <c r="B216">
        <v>1025481</v>
      </c>
      <c r="C216" t="s">
        <v>2641</v>
      </c>
      <c r="D216" s="4">
        <v>3517</v>
      </c>
      <c r="E216" t="s">
        <v>217</v>
      </c>
      <c r="F216">
        <v>425.96</v>
      </c>
      <c r="G216" t="s">
        <v>10</v>
      </c>
      <c r="H216">
        <v>0.12</v>
      </c>
      <c r="I216" t="s">
        <v>222</v>
      </c>
      <c r="J216" s="4" t="s">
        <v>1</v>
      </c>
      <c r="O216"/>
      <c r="P216"/>
      <c r="Q216"/>
      <c r="R216"/>
      <c r="S216"/>
    </row>
    <row r="217" spans="1:19" x14ac:dyDescent="0.25">
      <c r="A217" t="s">
        <v>23</v>
      </c>
      <c r="B217">
        <v>1025501</v>
      </c>
      <c r="C217" t="s">
        <v>6096</v>
      </c>
      <c r="D217">
        <v>160</v>
      </c>
      <c r="E217" t="s">
        <v>217</v>
      </c>
      <c r="F217">
        <v>161.04</v>
      </c>
      <c r="G217" t="s">
        <v>10</v>
      </c>
      <c r="H217">
        <v>1.01</v>
      </c>
      <c r="I217" t="s">
        <v>222</v>
      </c>
      <c r="J217" s="4" t="s">
        <v>1</v>
      </c>
      <c r="O217"/>
      <c r="P217"/>
      <c r="Q217"/>
      <c r="R217"/>
      <c r="S217"/>
    </row>
    <row r="218" spans="1:19" x14ac:dyDescent="0.25">
      <c r="A218" t="s">
        <v>23</v>
      </c>
      <c r="B218">
        <v>1025502</v>
      </c>
      <c r="C218" t="s">
        <v>6097</v>
      </c>
      <c r="D218">
        <v>160</v>
      </c>
      <c r="E218" t="s">
        <v>217</v>
      </c>
      <c r="F218">
        <v>161.04</v>
      </c>
      <c r="G218" t="s">
        <v>10</v>
      </c>
      <c r="H218">
        <v>1.01</v>
      </c>
      <c r="I218" t="s">
        <v>222</v>
      </c>
      <c r="J218" s="4" t="s">
        <v>1</v>
      </c>
      <c r="O218"/>
      <c r="P218"/>
      <c r="Q218"/>
      <c r="R218"/>
      <c r="S218"/>
    </row>
    <row r="219" spans="1:19" x14ac:dyDescent="0.25">
      <c r="A219" t="s">
        <v>23</v>
      </c>
      <c r="B219">
        <v>1025503</v>
      </c>
      <c r="C219" t="s">
        <v>5976</v>
      </c>
      <c r="D219" s="4">
        <v>175</v>
      </c>
      <c r="E219" t="s">
        <v>217</v>
      </c>
      <c r="F219">
        <v>175.25</v>
      </c>
      <c r="G219" t="s">
        <v>10</v>
      </c>
      <c r="H219">
        <v>1</v>
      </c>
      <c r="I219" t="s">
        <v>222</v>
      </c>
      <c r="J219" s="4" t="s">
        <v>1</v>
      </c>
      <c r="O219"/>
      <c r="P219"/>
      <c r="Q219"/>
      <c r="R219"/>
      <c r="S219"/>
    </row>
    <row r="220" spans="1:19" x14ac:dyDescent="0.25">
      <c r="A220" t="s">
        <v>23</v>
      </c>
      <c r="B220">
        <v>1025513</v>
      </c>
      <c r="C220" t="s">
        <v>5822</v>
      </c>
      <c r="D220" s="4">
        <v>346</v>
      </c>
      <c r="E220" t="s">
        <v>217</v>
      </c>
      <c r="F220">
        <v>354.04</v>
      </c>
      <c r="G220" t="s">
        <v>10</v>
      </c>
      <c r="H220">
        <v>1.02</v>
      </c>
      <c r="I220" t="s">
        <v>222</v>
      </c>
      <c r="J220" s="4" t="s">
        <v>1</v>
      </c>
      <c r="O220"/>
      <c r="P220"/>
      <c r="Q220"/>
      <c r="R220"/>
      <c r="S220"/>
    </row>
    <row r="221" spans="1:19" x14ac:dyDescent="0.25">
      <c r="A221" t="s">
        <v>23</v>
      </c>
      <c r="B221">
        <v>1025514</v>
      </c>
      <c r="C221" t="s">
        <v>5823</v>
      </c>
      <c r="D221">
        <v>345</v>
      </c>
      <c r="E221" t="s">
        <v>217</v>
      </c>
      <c r="F221">
        <v>353</v>
      </c>
      <c r="G221" t="s">
        <v>10</v>
      </c>
      <c r="H221">
        <v>1.02</v>
      </c>
      <c r="I221" t="s">
        <v>222</v>
      </c>
      <c r="J221" s="4" t="s">
        <v>1</v>
      </c>
      <c r="O221"/>
      <c r="P221"/>
      <c r="Q221"/>
      <c r="R221"/>
      <c r="S221"/>
    </row>
    <row r="222" spans="1:19" x14ac:dyDescent="0.25">
      <c r="A222" t="s">
        <v>23</v>
      </c>
      <c r="B222">
        <v>1025516</v>
      </c>
      <c r="C222" t="s">
        <v>5782</v>
      </c>
      <c r="D222" s="4">
        <v>237</v>
      </c>
      <c r="E222" t="s">
        <v>217</v>
      </c>
      <c r="F222">
        <v>131.63999999999999</v>
      </c>
      <c r="G222" t="s">
        <v>10</v>
      </c>
      <c r="H222">
        <v>0.56000000000000005</v>
      </c>
      <c r="I222" t="s">
        <v>222</v>
      </c>
      <c r="J222" s="4" t="s">
        <v>1</v>
      </c>
      <c r="O222"/>
      <c r="P222"/>
      <c r="Q222"/>
      <c r="R222"/>
      <c r="S222"/>
    </row>
    <row r="223" spans="1:19" x14ac:dyDescent="0.25">
      <c r="A223" t="s">
        <v>23</v>
      </c>
      <c r="B223">
        <v>1025526</v>
      </c>
      <c r="C223" t="s">
        <v>5824</v>
      </c>
      <c r="D223" s="4">
        <v>200</v>
      </c>
      <c r="E223" t="s">
        <v>217</v>
      </c>
      <c r="F223">
        <v>202.85</v>
      </c>
      <c r="G223" t="s">
        <v>10</v>
      </c>
      <c r="H223">
        <v>1.01</v>
      </c>
      <c r="I223" t="s">
        <v>222</v>
      </c>
      <c r="J223" s="4" t="s">
        <v>1</v>
      </c>
      <c r="O223"/>
      <c r="P223"/>
      <c r="Q223"/>
      <c r="R223"/>
      <c r="S223"/>
    </row>
    <row r="224" spans="1:19" x14ac:dyDescent="0.25">
      <c r="A224" t="s">
        <v>23</v>
      </c>
      <c r="B224">
        <v>1025528</v>
      </c>
      <c r="C224" t="s">
        <v>5825</v>
      </c>
      <c r="D224">
        <v>200</v>
      </c>
      <c r="E224" t="s">
        <v>217</v>
      </c>
      <c r="F224">
        <v>362.53</v>
      </c>
      <c r="G224" t="s">
        <v>10</v>
      </c>
      <c r="H224">
        <v>1.81</v>
      </c>
      <c r="I224" t="s">
        <v>222</v>
      </c>
      <c r="J224" s="4" t="s">
        <v>1</v>
      </c>
      <c r="O224"/>
      <c r="P224"/>
      <c r="Q224"/>
      <c r="R224"/>
      <c r="S224"/>
    </row>
    <row r="225" spans="1:19" x14ac:dyDescent="0.25">
      <c r="A225" t="s">
        <v>23</v>
      </c>
      <c r="B225">
        <v>1025531</v>
      </c>
      <c r="C225" t="s">
        <v>5826</v>
      </c>
      <c r="D225" s="4">
        <v>137</v>
      </c>
      <c r="E225" t="s">
        <v>217</v>
      </c>
      <c r="F225" s="1">
        <v>139.25</v>
      </c>
      <c r="G225" t="s">
        <v>10</v>
      </c>
      <c r="H225">
        <v>1.02</v>
      </c>
      <c r="I225" t="s">
        <v>222</v>
      </c>
      <c r="J225" s="4" t="s">
        <v>1</v>
      </c>
      <c r="O225"/>
      <c r="P225"/>
      <c r="Q225"/>
      <c r="R225"/>
      <c r="S225"/>
    </row>
    <row r="226" spans="1:19" x14ac:dyDescent="0.25">
      <c r="A226" t="s">
        <v>23</v>
      </c>
      <c r="B226">
        <v>1025533</v>
      </c>
      <c r="C226" t="s">
        <v>5827</v>
      </c>
      <c r="D226" s="4">
        <v>143</v>
      </c>
      <c r="E226" t="s">
        <v>217</v>
      </c>
      <c r="F226">
        <v>145.35</v>
      </c>
      <c r="G226" t="s">
        <v>10</v>
      </c>
      <c r="H226">
        <v>1.02</v>
      </c>
      <c r="I226" t="s">
        <v>222</v>
      </c>
      <c r="J226" s="4" t="s">
        <v>1</v>
      </c>
      <c r="O226"/>
      <c r="P226"/>
      <c r="Q226"/>
      <c r="R226"/>
      <c r="S226"/>
    </row>
    <row r="227" spans="1:19" x14ac:dyDescent="0.25">
      <c r="A227" t="s">
        <v>23</v>
      </c>
      <c r="B227">
        <v>1025534</v>
      </c>
      <c r="C227" t="s">
        <v>6152</v>
      </c>
      <c r="D227" s="4">
        <v>395</v>
      </c>
      <c r="E227" t="s">
        <v>217</v>
      </c>
      <c r="F227">
        <v>400.12</v>
      </c>
      <c r="G227" t="s">
        <v>10</v>
      </c>
      <c r="H227">
        <v>1.01</v>
      </c>
      <c r="I227" t="s">
        <v>222</v>
      </c>
      <c r="J227" s="4" t="s">
        <v>1</v>
      </c>
      <c r="O227"/>
      <c r="P227"/>
      <c r="Q227"/>
      <c r="R227"/>
      <c r="S227"/>
    </row>
    <row r="228" spans="1:19" x14ac:dyDescent="0.25">
      <c r="A228" t="s">
        <v>23</v>
      </c>
      <c r="B228">
        <v>1025535</v>
      </c>
      <c r="C228" t="s">
        <v>6153</v>
      </c>
      <c r="D228">
        <v>393</v>
      </c>
      <c r="E228" t="s">
        <v>217</v>
      </c>
      <c r="F228">
        <v>398.09</v>
      </c>
      <c r="G228" t="s">
        <v>10</v>
      </c>
      <c r="H228">
        <v>1.01</v>
      </c>
      <c r="I228" t="s">
        <v>222</v>
      </c>
      <c r="J228" s="4" t="s">
        <v>1</v>
      </c>
      <c r="O228"/>
      <c r="P228"/>
      <c r="Q228"/>
      <c r="R228"/>
      <c r="S228"/>
    </row>
    <row r="229" spans="1:19" x14ac:dyDescent="0.25">
      <c r="A229" t="s">
        <v>23</v>
      </c>
      <c r="B229">
        <v>1025538</v>
      </c>
      <c r="C229" t="s">
        <v>6154</v>
      </c>
      <c r="D229">
        <v>315</v>
      </c>
      <c r="E229" t="s">
        <v>217</v>
      </c>
      <c r="F229">
        <v>173.64</v>
      </c>
      <c r="G229" t="s">
        <v>10</v>
      </c>
      <c r="H229">
        <v>0.55000000000000004</v>
      </c>
      <c r="I229" t="s">
        <v>222</v>
      </c>
      <c r="J229" s="4" t="s">
        <v>1</v>
      </c>
      <c r="O229"/>
      <c r="P229"/>
      <c r="Q229"/>
      <c r="R229"/>
      <c r="S229"/>
    </row>
    <row r="230" spans="1:19" x14ac:dyDescent="0.25">
      <c r="A230" t="s">
        <v>23</v>
      </c>
      <c r="B230">
        <v>1025741</v>
      </c>
      <c r="C230" t="s">
        <v>2604</v>
      </c>
      <c r="D230">
        <v>2700</v>
      </c>
      <c r="E230" t="s">
        <v>217</v>
      </c>
      <c r="F230">
        <v>535.98</v>
      </c>
      <c r="G230" t="s">
        <v>10</v>
      </c>
      <c r="H230">
        <v>0.2</v>
      </c>
      <c r="I230" t="s">
        <v>222</v>
      </c>
      <c r="J230" s="4" t="s">
        <v>1</v>
      </c>
      <c r="O230"/>
      <c r="P230"/>
      <c r="Q230"/>
      <c r="R230"/>
      <c r="S230"/>
    </row>
    <row r="231" spans="1:19" x14ac:dyDescent="0.25">
      <c r="A231" t="s">
        <v>23</v>
      </c>
      <c r="B231">
        <v>1025742</v>
      </c>
      <c r="C231" t="s">
        <v>2605</v>
      </c>
      <c r="D231" s="4">
        <v>2827</v>
      </c>
      <c r="E231" t="s">
        <v>217</v>
      </c>
      <c r="F231" s="1">
        <v>334.02</v>
      </c>
      <c r="G231" t="s">
        <v>10</v>
      </c>
      <c r="H231">
        <v>0.12</v>
      </c>
      <c r="I231" t="s">
        <v>222</v>
      </c>
      <c r="J231" s="4" t="s">
        <v>1</v>
      </c>
      <c r="O231"/>
      <c r="P231"/>
      <c r="Q231"/>
      <c r="R231"/>
      <c r="S231"/>
    </row>
    <row r="232" spans="1:19" x14ac:dyDescent="0.25">
      <c r="A232" t="s">
        <v>23</v>
      </c>
      <c r="B232">
        <v>1025756</v>
      </c>
      <c r="C232" t="s">
        <v>2748</v>
      </c>
      <c r="D232" s="4">
        <v>300</v>
      </c>
      <c r="E232" t="s">
        <v>217</v>
      </c>
      <c r="F232">
        <v>24.4</v>
      </c>
      <c r="G232" t="s">
        <v>10</v>
      </c>
      <c r="H232">
        <v>0.08</v>
      </c>
      <c r="I232" t="s">
        <v>222</v>
      </c>
      <c r="J232" s="4" t="s">
        <v>1</v>
      </c>
      <c r="O232"/>
      <c r="P232"/>
      <c r="Q232"/>
      <c r="R232"/>
      <c r="S232"/>
    </row>
    <row r="233" spans="1:19" x14ac:dyDescent="0.25">
      <c r="A233" t="s">
        <v>23</v>
      </c>
      <c r="B233">
        <v>1025792</v>
      </c>
      <c r="C233" t="s">
        <v>2749</v>
      </c>
      <c r="D233">
        <v>286</v>
      </c>
      <c r="E233" t="s">
        <v>217</v>
      </c>
      <c r="F233">
        <v>23.26</v>
      </c>
      <c r="G233" t="s">
        <v>10</v>
      </c>
      <c r="H233">
        <v>0.08</v>
      </c>
      <c r="I233" t="s">
        <v>222</v>
      </c>
      <c r="J233" s="4" t="s">
        <v>1</v>
      </c>
      <c r="O233"/>
      <c r="P233"/>
      <c r="Q233"/>
      <c r="R233"/>
      <c r="S233"/>
    </row>
    <row r="234" spans="1:19" x14ac:dyDescent="0.25">
      <c r="A234" t="s">
        <v>23</v>
      </c>
      <c r="B234">
        <v>1025793</v>
      </c>
      <c r="C234" t="s">
        <v>5828</v>
      </c>
      <c r="D234" s="4">
        <v>3506</v>
      </c>
      <c r="E234" t="s">
        <v>217</v>
      </c>
      <c r="F234" s="1">
        <v>546.4</v>
      </c>
      <c r="G234" t="s">
        <v>10</v>
      </c>
      <c r="H234">
        <v>0.16</v>
      </c>
      <c r="I234" t="s">
        <v>222</v>
      </c>
      <c r="J234" s="4" t="s">
        <v>1</v>
      </c>
      <c r="O234"/>
      <c r="P234"/>
      <c r="Q234"/>
      <c r="R234"/>
      <c r="S234"/>
    </row>
    <row r="235" spans="1:19" x14ac:dyDescent="0.25">
      <c r="A235" t="s">
        <v>23</v>
      </c>
      <c r="B235">
        <v>1025794</v>
      </c>
      <c r="C235" t="s">
        <v>5829</v>
      </c>
      <c r="D235" s="4">
        <v>3537</v>
      </c>
      <c r="E235" t="s">
        <v>217</v>
      </c>
      <c r="F235" s="1">
        <v>432.51</v>
      </c>
      <c r="G235" t="s">
        <v>10</v>
      </c>
      <c r="H235">
        <v>0.12</v>
      </c>
      <c r="I235" t="s">
        <v>222</v>
      </c>
      <c r="J235" s="4" t="s">
        <v>1</v>
      </c>
      <c r="O235"/>
      <c r="P235"/>
      <c r="Q235"/>
      <c r="R235"/>
      <c r="S235"/>
    </row>
    <row r="236" spans="1:19" x14ac:dyDescent="0.25">
      <c r="A236" t="s">
        <v>23</v>
      </c>
      <c r="B236">
        <v>1025802</v>
      </c>
      <c r="C236" t="s">
        <v>2606</v>
      </c>
      <c r="D236">
        <v>1858</v>
      </c>
      <c r="E236" t="s">
        <v>217</v>
      </c>
      <c r="F236">
        <v>133.4</v>
      </c>
      <c r="G236" t="s">
        <v>10</v>
      </c>
      <c r="H236">
        <v>7.0000000000000007E-2</v>
      </c>
      <c r="I236" t="s">
        <v>222</v>
      </c>
      <c r="J236" s="4" t="s">
        <v>1</v>
      </c>
      <c r="O236"/>
      <c r="P236"/>
      <c r="Q236"/>
      <c r="R236"/>
      <c r="S236"/>
    </row>
    <row r="237" spans="1:19" x14ac:dyDescent="0.25">
      <c r="A237" t="s">
        <v>23</v>
      </c>
      <c r="B237">
        <v>1025822</v>
      </c>
      <c r="C237" t="s">
        <v>2607</v>
      </c>
      <c r="D237">
        <v>2100</v>
      </c>
      <c r="E237" t="s">
        <v>217</v>
      </c>
      <c r="F237">
        <v>309.04000000000002</v>
      </c>
      <c r="G237" t="s">
        <v>10</v>
      </c>
      <c r="H237">
        <v>0.15</v>
      </c>
      <c r="I237" t="s">
        <v>222</v>
      </c>
      <c r="J237" s="4" t="s">
        <v>1</v>
      </c>
      <c r="O237"/>
      <c r="P237"/>
      <c r="Q237"/>
      <c r="R237"/>
      <c r="S237"/>
    </row>
    <row r="238" spans="1:19" x14ac:dyDescent="0.25">
      <c r="A238" t="s">
        <v>23</v>
      </c>
      <c r="B238">
        <v>1025823</v>
      </c>
      <c r="C238" t="s">
        <v>2608</v>
      </c>
      <c r="D238" s="4">
        <v>2000</v>
      </c>
      <c r="E238" t="s">
        <v>217</v>
      </c>
      <c r="F238">
        <v>242.61</v>
      </c>
      <c r="G238" t="s">
        <v>10</v>
      </c>
      <c r="H238">
        <v>0.12</v>
      </c>
      <c r="I238" t="s">
        <v>222</v>
      </c>
      <c r="J238" s="4" t="s">
        <v>1</v>
      </c>
      <c r="O238"/>
      <c r="P238"/>
      <c r="Q238"/>
      <c r="R238"/>
      <c r="S238"/>
    </row>
    <row r="239" spans="1:19" x14ac:dyDescent="0.25">
      <c r="A239" t="s">
        <v>23</v>
      </c>
      <c r="B239">
        <v>1025825</v>
      </c>
      <c r="C239" t="s">
        <v>2585</v>
      </c>
      <c r="D239" s="4">
        <v>373</v>
      </c>
      <c r="E239" t="s">
        <v>217</v>
      </c>
      <c r="F239">
        <v>240.01</v>
      </c>
      <c r="G239" t="s">
        <v>10</v>
      </c>
      <c r="H239">
        <v>0.64</v>
      </c>
      <c r="I239" t="s">
        <v>222</v>
      </c>
      <c r="J239" s="4" t="s">
        <v>1</v>
      </c>
      <c r="O239"/>
      <c r="P239"/>
      <c r="Q239"/>
      <c r="R239"/>
      <c r="S239"/>
    </row>
    <row r="240" spans="1:19" x14ac:dyDescent="0.25">
      <c r="A240" t="s">
        <v>23</v>
      </c>
      <c r="B240">
        <v>1025835</v>
      </c>
      <c r="C240" t="s">
        <v>2511</v>
      </c>
      <c r="D240" s="4">
        <v>2246</v>
      </c>
      <c r="E240" t="s">
        <v>217</v>
      </c>
      <c r="F240" s="1">
        <v>1489.31</v>
      </c>
      <c r="G240" t="s">
        <v>10</v>
      </c>
      <c r="H240">
        <v>0.66</v>
      </c>
      <c r="I240" t="s">
        <v>222</v>
      </c>
      <c r="J240" s="4" t="s">
        <v>1</v>
      </c>
      <c r="O240"/>
      <c r="P240"/>
      <c r="Q240"/>
      <c r="R240"/>
      <c r="S240"/>
    </row>
    <row r="241" spans="1:19" x14ac:dyDescent="0.25">
      <c r="A241" t="s">
        <v>23</v>
      </c>
      <c r="B241">
        <v>1025854</v>
      </c>
      <c r="C241" t="s">
        <v>2586</v>
      </c>
      <c r="D241">
        <v>337</v>
      </c>
      <c r="E241" t="s">
        <v>217</v>
      </c>
      <c r="F241">
        <v>69.16</v>
      </c>
      <c r="G241" t="s">
        <v>10</v>
      </c>
      <c r="H241">
        <v>0.21</v>
      </c>
      <c r="I241" t="s">
        <v>222</v>
      </c>
      <c r="J241" s="4" t="s">
        <v>1</v>
      </c>
      <c r="O241"/>
      <c r="P241"/>
      <c r="Q241"/>
      <c r="R241"/>
      <c r="S241"/>
    </row>
    <row r="242" spans="1:19" x14ac:dyDescent="0.25">
      <c r="A242" t="s">
        <v>23</v>
      </c>
      <c r="B242">
        <v>1025855</v>
      </c>
      <c r="C242" t="s">
        <v>2587</v>
      </c>
      <c r="D242" s="4">
        <v>316</v>
      </c>
      <c r="E242" t="s">
        <v>217</v>
      </c>
      <c r="F242" s="1">
        <v>38.58</v>
      </c>
      <c r="G242" t="s">
        <v>10</v>
      </c>
      <c r="H242">
        <v>0.12</v>
      </c>
      <c r="I242" t="s">
        <v>222</v>
      </c>
      <c r="J242" s="4" t="s">
        <v>1</v>
      </c>
      <c r="O242"/>
      <c r="P242"/>
      <c r="Q242"/>
      <c r="R242"/>
      <c r="S242"/>
    </row>
    <row r="243" spans="1:19" x14ac:dyDescent="0.25">
      <c r="A243" t="s">
        <v>23</v>
      </c>
      <c r="B243">
        <v>1025858</v>
      </c>
      <c r="C243" t="s">
        <v>2588</v>
      </c>
      <c r="D243" s="4">
        <v>3450</v>
      </c>
      <c r="E243" t="s">
        <v>217</v>
      </c>
      <c r="F243" s="1">
        <v>502.53</v>
      </c>
      <c r="G243" t="s">
        <v>10</v>
      </c>
      <c r="H243">
        <v>0.15</v>
      </c>
      <c r="I243" t="s">
        <v>222</v>
      </c>
      <c r="J243" s="4" t="s">
        <v>1</v>
      </c>
      <c r="O243"/>
      <c r="P243"/>
      <c r="Q243"/>
      <c r="R243"/>
      <c r="S243"/>
    </row>
    <row r="244" spans="1:19" x14ac:dyDescent="0.25">
      <c r="A244" t="s">
        <v>23</v>
      </c>
      <c r="B244">
        <v>1025864</v>
      </c>
      <c r="C244" t="s">
        <v>2626</v>
      </c>
      <c r="D244">
        <v>2975</v>
      </c>
      <c r="E244" t="s">
        <v>217</v>
      </c>
      <c r="F244">
        <v>604.20000000000005</v>
      </c>
      <c r="G244" t="s">
        <v>10</v>
      </c>
      <c r="H244">
        <v>0.2</v>
      </c>
      <c r="I244" t="s">
        <v>222</v>
      </c>
      <c r="J244" s="4" t="s">
        <v>1</v>
      </c>
      <c r="O244"/>
      <c r="P244"/>
      <c r="Q244"/>
      <c r="R244"/>
      <c r="S244"/>
    </row>
    <row r="245" spans="1:19" x14ac:dyDescent="0.25">
      <c r="A245" t="s">
        <v>23</v>
      </c>
      <c r="B245">
        <v>1025865</v>
      </c>
      <c r="C245" t="s">
        <v>2627</v>
      </c>
      <c r="D245" s="4">
        <v>2969</v>
      </c>
      <c r="E245" t="s">
        <v>217</v>
      </c>
      <c r="F245">
        <v>358.73</v>
      </c>
      <c r="G245" t="s">
        <v>10</v>
      </c>
      <c r="H245">
        <v>0.12</v>
      </c>
      <c r="I245" t="s">
        <v>222</v>
      </c>
      <c r="J245" s="4" t="s">
        <v>1</v>
      </c>
      <c r="O245"/>
      <c r="P245"/>
      <c r="Q245"/>
      <c r="R245"/>
      <c r="S245"/>
    </row>
    <row r="246" spans="1:19" x14ac:dyDescent="0.25">
      <c r="A246" t="s">
        <v>23</v>
      </c>
      <c r="B246">
        <v>1025916</v>
      </c>
      <c r="C246" t="s">
        <v>5783</v>
      </c>
      <c r="D246" s="4">
        <v>672</v>
      </c>
      <c r="E246" t="s">
        <v>217</v>
      </c>
      <c r="F246">
        <v>368.93</v>
      </c>
      <c r="G246" t="s">
        <v>10</v>
      </c>
      <c r="H246">
        <v>0.55000000000000004</v>
      </c>
      <c r="I246" t="s">
        <v>222</v>
      </c>
      <c r="J246" s="4" t="s">
        <v>1</v>
      </c>
      <c r="O246"/>
      <c r="P246"/>
      <c r="Q246"/>
      <c r="R246"/>
      <c r="S246"/>
    </row>
    <row r="247" spans="1:19" x14ac:dyDescent="0.25">
      <c r="A247" t="s">
        <v>23</v>
      </c>
      <c r="B247">
        <v>1025917</v>
      </c>
      <c r="C247" t="s">
        <v>5784</v>
      </c>
      <c r="D247" s="4">
        <v>667</v>
      </c>
      <c r="E247" t="s">
        <v>217</v>
      </c>
      <c r="F247">
        <v>366.3</v>
      </c>
      <c r="G247" t="s">
        <v>10</v>
      </c>
      <c r="H247">
        <v>0.55000000000000004</v>
      </c>
      <c r="I247" t="s">
        <v>222</v>
      </c>
      <c r="J247" s="4" t="s">
        <v>1</v>
      </c>
      <c r="O247"/>
      <c r="P247"/>
      <c r="Q247"/>
      <c r="R247"/>
      <c r="S247"/>
    </row>
    <row r="248" spans="1:19" x14ac:dyDescent="0.25">
      <c r="A248" t="s">
        <v>23</v>
      </c>
      <c r="B248">
        <v>1025919</v>
      </c>
      <c r="C248" t="s">
        <v>6098</v>
      </c>
      <c r="D248" s="4">
        <v>189</v>
      </c>
      <c r="E248" t="s">
        <v>217</v>
      </c>
      <c r="F248">
        <v>190.72</v>
      </c>
      <c r="G248" t="s">
        <v>10</v>
      </c>
      <c r="H248">
        <v>1.01</v>
      </c>
      <c r="I248" t="s">
        <v>222</v>
      </c>
      <c r="J248" s="4" t="s">
        <v>1</v>
      </c>
      <c r="O248"/>
      <c r="P248"/>
      <c r="Q248"/>
      <c r="R248"/>
      <c r="S248"/>
    </row>
    <row r="249" spans="1:19" x14ac:dyDescent="0.25">
      <c r="A249" t="s">
        <v>23</v>
      </c>
      <c r="B249">
        <v>1025920</v>
      </c>
      <c r="C249" t="s">
        <v>6099</v>
      </c>
      <c r="D249" s="4">
        <v>189</v>
      </c>
      <c r="E249" t="s">
        <v>217</v>
      </c>
      <c r="F249">
        <v>340.85</v>
      </c>
      <c r="G249" t="s">
        <v>10</v>
      </c>
      <c r="H249">
        <v>1.8</v>
      </c>
      <c r="I249" t="s">
        <v>222</v>
      </c>
      <c r="J249" s="4" t="s">
        <v>1</v>
      </c>
      <c r="O249"/>
      <c r="P249"/>
      <c r="Q249"/>
      <c r="R249"/>
      <c r="S249"/>
    </row>
    <row r="250" spans="1:19" x14ac:dyDescent="0.25">
      <c r="A250" t="s">
        <v>23</v>
      </c>
      <c r="B250">
        <v>1025923</v>
      </c>
      <c r="C250" t="s">
        <v>5879</v>
      </c>
      <c r="D250" s="4">
        <v>100</v>
      </c>
      <c r="E250" t="s">
        <v>217</v>
      </c>
      <c r="F250">
        <v>100.5</v>
      </c>
      <c r="G250" t="s">
        <v>10</v>
      </c>
      <c r="H250">
        <v>1.01</v>
      </c>
      <c r="I250" t="s">
        <v>222</v>
      </c>
      <c r="J250" s="4" t="s">
        <v>1</v>
      </c>
      <c r="O250"/>
      <c r="P250"/>
      <c r="Q250"/>
      <c r="R250"/>
      <c r="S250"/>
    </row>
    <row r="251" spans="1:19" x14ac:dyDescent="0.25">
      <c r="A251" t="s">
        <v>23</v>
      </c>
      <c r="B251">
        <v>1025924</v>
      </c>
      <c r="C251" t="s">
        <v>5880</v>
      </c>
      <c r="D251" s="4">
        <v>90</v>
      </c>
      <c r="E251" t="s">
        <v>217</v>
      </c>
      <c r="F251">
        <v>90.44</v>
      </c>
      <c r="G251" t="s">
        <v>10</v>
      </c>
      <c r="H251">
        <v>1</v>
      </c>
      <c r="I251" t="s">
        <v>222</v>
      </c>
      <c r="J251" s="4" t="s">
        <v>1</v>
      </c>
      <c r="O251"/>
      <c r="P251"/>
      <c r="Q251"/>
      <c r="R251"/>
      <c r="S251"/>
    </row>
    <row r="252" spans="1:19" x14ac:dyDescent="0.25">
      <c r="A252" t="s">
        <v>23</v>
      </c>
      <c r="B252">
        <v>1025925</v>
      </c>
      <c r="C252" t="s">
        <v>5920</v>
      </c>
      <c r="D252">
        <v>135</v>
      </c>
      <c r="E252" t="s">
        <v>217</v>
      </c>
      <c r="F252">
        <v>136.53</v>
      </c>
      <c r="G252" t="s">
        <v>10</v>
      </c>
      <c r="H252">
        <v>1.01</v>
      </c>
      <c r="I252" t="s">
        <v>222</v>
      </c>
      <c r="J252" s="4" t="s">
        <v>1</v>
      </c>
      <c r="O252"/>
      <c r="P252"/>
      <c r="Q252"/>
      <c r="R252"/>
      <c r="S252"/>
    </row>
    <row r="253" spans="1:19" x14ac:dyDescent="0.25">
      <c r="A253" t="s">
        <v>23</v>
      </c>
      <c r="B253">
        <v>1025926</v>
      </c>
      <c r="C253" t="s">
        <v>6100</v>
      </c>
      <c r="D253">
        <v>188</v>
      </c>
      <c r="E253" t="s">
        <v>217</v>
      </c>
      <c r="F253">
        <v>190.02</v>
      </c>
      <c r="G253" t="s">
        <v>10</v>
      </c>
      <c r="H253">
        <v>1.01</v>
      </c>
      <c r="I253" t="s">
        <v>222</v>
      </c>
      <c r="J253" s="4" t="s">
        <v>1</v>
      </c>
      <c r="O253"/>
      <c r="P253"/>
      <c r="Q253"/>
      <c r="R253"/>
      <c r="S253"/>
    </row>
    <row r="254" spans="1:19" x14ac:dyDescent="0.25">
      <c r="A254" t="s">
        <v>23</v>
      </c>
      <c r="B254">
        <v>1025927</v>
      </c>
      <c r="C254" t="s">
        <v>5810</v>
      </c>
      <c r="D254" s="4">
        <v>393</v>
      </c>
      <c r="E254" t="s">
        <v>217</v>
      </c>
      <c r="F254">
        <v>398.93</v>
      </c>
      <c r="G254" t="s">
        <v>10</v>
      </c>
      <c r="H254">
        <v>1.02</v>
      </c>
      <c r="I254" t="s">
        <v>222</v>
      </c>
      <c r="J254" s="4" t="s">
        <v>1</v>
      </c>
      <c r="O254"/>
      <c r="P254"/>
      <c r="Q254"/>
      <c r="R254"/>
      <c r="S254"/>
    </row>
    <row r="255" spans="1:19" x14ac:dyDescent="0.25">
      <c r="A255" t="s">
        <v>23</v>
      </c>
      <c r="B255">
        <v>1025930</v>
      </c>
      <c r="C255" t="s">
        <v>6224</v>
      </c>
      <c r="D255" s="4">
        <v>195</v>
      </c>
      <c r="E255" t="s">
        <v>217</v>
      </c>
      <c r="F255">
        <v>203.74</v>
      </c>
      <c r="G255" t="s">
        <v>10</v>
      </c>
      <c r="H255">
        <v>1.04</v>
      </c>
      <c r="I255" t="s">
        <v>222</v>
      </c>
      <c r="J255" s="4" t="s">
        <v>1</v>
      </c>
      <c r="O255"/>
      <c r="P255"/>
      <c r="Q255"/>
      <c r="R255"/>
      <c r="S255"/>
    </row>
    <row r="256" spans="1:19" x14ac:dyDescent="0.25">
      <c r="A256" t="s">
        <v>23</v>
      </c>
      <c r="B256">
        <v>1025931</v>
      </c>
      <c r="C256" t="s">
        <v>6225</v>
      </c>
      <c r="D256" s="4">
        <v>195</v>
      </c>
      <c r="E256" t="s">
        <v>217</v>
      </c>
      <c r="F256">
        <v>203.74</v>
      </c>
      <c r="G256" t="s">
        <v>10</v>
      </c>
      <c r="H256">
        <v>1.04</v>
      </c>
      <c r="I256" t="s">
        <v>222</v>
      </c>
      <c r="J256" s="4" t="s">
        <v>1</v>
      </c>
      <c r="O256"/>
      <c r="P256"/>
      <c r="Q256"/>
      <c r="R256"/>
      <c r="S256"/>
    </row>
    <row r="257" spans="1:19" x14ac:dyDescent="0.25">
      <c r="A257" t="s">
        <v>23</v>
      </c>
      <c r="B257">
        <v>1025932</v>
      </c>
      <c r="C257" t="s">
        <v>5811</v>
      </c>
      <c r="D257" s="4">
        <v>195</v>
      </c>
      <c r="E257" t="s">
        <v>217</v>
      </c>
      <c r="F257">
        <v>195.65</v>
      </c>
      <c r="G257" t="s">
        <v>10</v>
      </c>
      <c r="H257">
        <v>1</v>
      </c>
      <c r="I257" t="s">
        <v>222</v>
      </c>
      <c r="J257" s="4" t="s">
        <v>1</v>
      </c>
      <c r="O257"/>
      <c r="P257"/>
      <c r="Q257"/>
      <c r="R257"/>
      <c r="S257"/>
    </row>
    <row r="258" spans="1:19" x14ac:dyDescent="0.25">
      <c r="A258" t="s">
        <v>23</v>
      </c>
      <c r="B258">
        <v>1025934</v>
      </c>
      <c r="C258" t="s">
        <v>5921</v>
      </c>
      <c r="D258" s="4">
        <v>35</v>
      </c>
      <c r="E258" t="s">
        <v>217</v>
      </c>
      <c r="F258">
        <v>35.32</v>
      </c>
      <c r="G258" t="s">
        <v>10</v>
      </c>
      <c r="H258">
        <v>1.01</v>
      </c>
      <c r="I258" t="s">
        <v>222</v>
      </c>
      <c r="J258" s="4" t="s">
        <v>1</v>
      </c>
      <c r="O258"/>
      <c r="P258"/>
      <c r="Q258"/>
      <c r="R258"/>
      <c r="S258"/>
    </row>
    <row r="259" spans="1:19" x14ac:dyDescent="0.25">
      <c r="A259" t="s">
        <v>23</v>
      </c>
      <c r="B259">
        <v>1025936</v>
      </c>
      <c r="C259" t="s">
        <v>5977</v>
      </c>
      <c r="D259" s="4">
        <v>351</v>
      </c>
      <c r="E259" t="s">
        <v>217</v>
      </c>
      <c r="F259">
        <v>354.75</v>
      </c>
      <c r="G259" t="s">
        <v>10</v>
      </c>
      <c r="H259">
        <v>1.01</v>
      </c>
      <c r="I259" t="s">
        <v>222</v>
      </c>
      <c r="J259" s="4" t="s">
        <v>1</v>
      </c>
      <c r="O259"/>
      <c r="P259"/>
      <c r="Q259"/>
      <c r="R259"/>
      <c r="S259"/>
    </row>
    <row r="260" spans="1:19" x14ac:dyDescent="0.25">
      <c r="A260" t="s">
        <v>23</v>
      </c>
      <c r="B260">
        <v>1025937</v>
      </c>
      <c r="C260" t="s">
        <v>5978</v>
      </c>
      <c r="D260" s="4">
        <v>353</v>
      </c>
      <c r="E260" t="s">
        <v>217</v>
      </c>
      <c r="F260">
        <v>356.78</v>
      </c>
      <c r="G260" t="s">
        <v>10</v>
      </c>
      <c r="H260">
        <v>1.01</v>
      </c>
      <c r="I260" t="s">
        <v>222</v>
      </c>
      <c r="J260" s="4" t="s">
        <v>1</v>
      </c>
      <c r="O260"/>
      <c r="P260"/>
      <c r="Q260"/>
      <c r="R260"/>
      <c r="S260"/>
    </row>
    <row r="261" spans="1:19" x14ac:dyDescent="0.25">
      <c r="A261" t="s">
        <v>23</v>
      </c>
      <c r="B261">
        <v>1025939</v>
      </c>
      <c r="C261" t="s">
        <v>6101</v>
      </c>
      <c r="D261">
        <v>180</v>
      </c>
      <c r="E261" t="s">
        <v>217</v>
      </c>
      <c r="F261">
        <v>181.64</v>
      </c>
      <c r="G261" t="s">
        <v>10</v>
      </c>
      <c r="H261">
        <v>1.01</v>
      </c>
      <c r="I261" t="s">
        <v>222</v>
      </c>
      <c r="J261" s="4" t="s">
        <v>1</v>
      </c>
      <c r="O261"/>
      <c r="P261"/>
      <c r="Q261"/>
      <c r="R261"/>
      <c r="S261"/>
    </row>
    <row r="262" spans="1:19" x14ac:dyDescent="0.25">
      <c r="A262" t="s">
        <v>23</v>
      </c>
      <c r="B262">
        <v>1025940</v>
      </c>
      <c r="C262" t="s">
        <v>6102</v>
      </c>
      <c r="D262">
        <v>180</v>
      </c>
      <c r="E262" t="s">
        <v>217</v>
      </c>
      <c r="F262">
        <v>181.64</v>
      </c>
      <c r="G262" t="s">
        <v>10</v>
      </c>
      <c r="H262">
        <v>1.01</v>
      </c>
      <c r="I262" t="s">
        <v>222</v>
      </c>
      <c r="J262" s="4" t="s">
        <v>1</v>
      </c>
      <c r="O262"/>
      <c r="P262"/>
      <c r="Q262"/>
      <c r="R262"/>
      <c r="S262"/>
    </row>
    <row r="263" spans="1:19" x14ac:dyDescent="0.25">
      <c r="A263" t="s">
        <v>23</v>
      </c>
      <c r="B263">
        <v>1025943</v>
      </c>
      <c r="C263" t="s">
        <v>5785</v>
      </c>
      <c r="D263">
        <v>120</v>
      </c>
      <c r="E263" t="s">
        <v>217</v>
      </c>
      <c r="F263">
        <v>66.44</v>
      </c>
      <c r="G263" t="s">
        <v>10</v>
      </c>
      <c r="H263">
        <v>0.55000000000000004</v>
      </c>
      <c r="I263" t="s">
        <v>222</v>
      </c>
      <c r="J263" s="4" t="s">
        <v>1</v>
      </c>
      <c r="O263"/>
      <c r="P263"/>
      <c r="Q263"/>
      <c r="R263"/>
      <c r="S263"/>
    </row>
    <row r="264" spans="1:19" x14ac:dyDescent="0.25">
      <c r="A264" t="s">
        <v>23</v>
      </c>
      <c r="B264">
        <v>1025944</v>
      </c>
      <c r="C264" t="s">
        <v>5786</v>
      </c>
      <c r="D264">
        <v>293</v>
      </c>
      <c r="E264" t="s">
        <v>217</v>
      </c>
      <c r="F264">
        <v>160.33000000000001</v>
      </c>
      <c r="G264" t="s">
        <v>10</v>
      </c>
      <c r="H264">
        <v>0.55000000000000004</v>
      </c>
      <c r="I264" t="s">
        <v>222</v>
      </c>
      <c r="J264" s="4" t="s">
        <v>1</v>
      </c>
      <c r="O264"/>
      <c r="P264"/>
      <c r="Q264"/>
      <c r="R264"/>
      <c r="S264"/>
    </row>
    <row r="265" spans="1:19" x14ac:dyDescent="0.25">
      <c r="A265" t="s">
        <v>23</v>
      </c>
      <c r="B265">
        <v>1025946</v>
      </c>
      <c r="C265" t="s">
        <v>5787</v>
      </c>
      <c r="D265">
        <v>361</v>
      </c>
      <c r="E265" t="s">
        <v>217</v>
      </c>
      <c r="F265">
        <v>198.42</v>
      </c>
      <c r="G265" t="s">
        <v>10</v>
      </c>
      <c r="H265">
        <v>0.55000000000000004</v>
      </c>
      <c r="I265" t="s">
        <v>222</v>
      </c>
      <c r="J265" s="4" t="s">
        <v>1</v>
      </c>
      <c r="O265"/>
      <c r="P265"/>
      <c r="Q265"/>
      <c r="R265"/>
      <c r="S265"/>
    </row>
    <row r="266" spans="1:19" x14ac:dyDescent="0.25">
      <c r="A266" t="s">
        <v>23</v>
      </c>
      <c r="B266">
        <v>1025964</v>
      </c>
      <c r="C266" t="s">
        <v>5979</v>
      </c>
      <c r="D266">
        <v>500</v>
      </c>
      <c r="E266" t="s">
        <v>217</v>
      </c>
      <c r="F266">
        <v>507.35</v>
      </c>
      <c r="G266" t="s">
        <v>10</v>
      </c>
      <c r="H266">
        <v>1.01</v>
      </c>
      <c r="I266" t="s">
        <v>222</v>
      </c>
      <c r="J266" s="4" t="s">
        <v>1</v>
      </c>
      <c r="O266"/>
      <c r="P266"/>
      <c r="Q266"/>
      <c r="R266"/>
      <c r="S266"/>
    </row>
    <row r="267" spans="1:19" x14ac:dyDescent="0.25">
      <c r="A267" t="s">
        <v>23</v>
      </c>
      <c r="B267">
        <v>1025969</v>
      </c>
      <c r="C267" t="s">
        <v>2589</v>
      </c>
      <c r="D267">
        <v>30800</v>
      </c>
      <c r="E267" t="s">
        <v>217</v>
      </c>
      <c r="F267">
        <v>1362.58</v>
      </c>
      <c r="G267" t="s">
        <v>10</v>
      </c>
      <c r="H267">
        <v>0.04</v>
      </c>
      <c r="I267" t="s">
        <v>222</v>
      </c>
      <c r="J267" s="4" t="s">
        <v>1</v>
      </c>
      <c r="O267"/>
      <c r="P267"/>
      <c r="Q267"/>
      <c r="R267"/>
      <c r="S267"/>
    </row>
    <row r="268" spans="1:19" x14ac:dyDescent="0.25">
      <c r="A268" t="s">
        <v>23</v>
      </c>
      <c r="B268">
        <v>1025970</v>
      </c>
      <c r="C268" t="s">
        <v>2590</v>
      </c>
      <c r="D268">
        <v>30800</v>
      </c>
      <c r="E268" t="s">
        <v>217</v>
      </c>
      <c r="F268">
        <v>1124.4100000000001</v>
      </c>
      <c r="G268" t="s">
        <v>10</v>
      </c>
      <c r="H268">
        <v>0.04</v>
      </c>
      <c r="I268" t="s">
        <v>222</v>
      </c>
      <c r="J268" s="4" t="s">
        <v>1</v>
      </c>
      <c r="O268"/>
      <c r="P268"/>
      <c r="Q268"/>
      <c r="R268"/>
      <c r="S268"/>
    </row>
    <row r="269" spans="1:19" x14ac:dyDescent="0.25">
      <c r="A269" t="s">
        <v>23</v>
      </c>
      <c r="B269">
        <v>1026005</v>
      </c>
      <c r="C269" t="s">
        <v>2591</v>
      </c>
      <c r="D269">
        <v>4850</v>
      </c>
      <c r="E269" t="s">
        <v>217</v>
      </c>
      <c r="F269">
        <v>709.22</v>
      </c>
      <c r="G269" t="s">
        <v>10</v>
      </c>
      <c r="H269">
        <v>0.15</v>
      </c>
      <c r="I269" t="s">
        <v>222</v>
      </c>
      <c r="J269" s="4" t="s">
        <v>1</v>
      </c>
      <c r="O269"/>
      <c r="P269"/>
      <c r="Q269"/>
      <c r="R269"/>
      <c r="S269"/>
    </row>
    <row r="270" spans="1:19" x14ac:dyDescent="0.25">
      <c r="A270" t="s">
        <v>23</v>
      </c>
      <c r="B270">
        <v>1026015</v>
      </c>
      <c r="C270" t="s">
        <v>2682</v>
      </c>
      <c r="D270">
        <v>877</v>
      </c>
      <c r="E270" t="s">
        <v>217</v>
      </c>
      <c r="F270">
        <v>134.28</v>
      </c>
      <c r="G270" t="s">
        <v>10</v>
      </c>
      <c r="H270">
        <v>0.15</v>
      </c>
      <c r="I270" t="s">
        <v>222</v>
      </c>
      <c r="J270" s="4" t="s">
        <v>1</v>
      </c>
      <c r="O270"/>
      <c r="P270"/>
      <c r="Q270"/>
      <c r="R270"/>
      <c r="S270"/>
    </row>
    <row r="271" spans="1:19" x14ac:dyDescent="0.25">
      <c r="A271" t="s">
        <v>23</v>
      </c>
      <c r="B271">
        <v>1026016</v>
      </c>
      <c r="C271" t="s">
        <v>2683</v>
      </c>
      <c r="D271">
        <v>964</v>
      </c>
      <c r="E271" t="s">
        <v>217</v>
      </c>
      <c r="F271">
        <v>115.82</v>
      </c>
      <c r="G271" t="s">
        <v>10</v>
      </c>
      <c r="H271">
        <v>0.12</v>
      </c>
      <c r="I271" t="s">
        <v>222</v>
      </c>
      <c r="J271" s="4" t="s">
        <v>1</v>
      </c>
      <c r="O271"/>
      <c r="P271"/>
      <c r="Q271"/>
      <c r="R271"/>
      <c r="S271"/>
    </row>
    <row r="272" spans="1:19" x14ac:dyDescent="0.25">
      <c r="A272" t="s">
        <v>23</v>
      </c>
      <c r="B272">
        <v>1026019</v>
      </c>
      <c r="C272" t="s">
        <v>5763</v>
      </c>
      <c r="D272">
        <v>181</v>
      </c>
      <c r="E272" t="s">
        <v>217</v>
      </c>
      <c r="F272">
        <v>99.26</v>
      </c>
      <c r="G272" t="s">
        <v>10</v>
      </c>
      <c r="H272">
        <v>0.55000000000000004</v>
      </c>
      <c r="I272" t="s">
        <v>222</v>
      </c>
      <c r="J272" s="4" t="s">
        <v>1</v>
      </c>
      <c r="O272"/>
      <c r="P272"/>
      <c r="Q272"/>
      <c r="R272"/>
      <c r="S272"/>
    </row>
    <row r="273" spans="1:19" x14ac:dyDescent="0.25">
      <c r="A273" t="s">
        <v>23</v>
      </c>
      <c r="B273">
        <v>1026023</v>
      </c>
      <c r="C273" t="s">
        <v>5764</v>
      </c>
      <c r="D273">
        <v>176</v>
      </c>
      <c r="E273" t="s">
        <v>217</v>
      </c>
      <c r="F273">
        <v>178.1</v>
      </c>
      <c r="G273" t="s">
        <v>10</v>
      </c>
      <c r="H273">
        <v>1.01</v>
      </c>
      <c r="I273" t="s">
        <v>222</v>
      </c>
      <c r="J273" s="4" t="s">
        <v>1</v>
      </c>
      <c r="O273"/>
      <c r="P273"/>
      <c r="Q273"/>
      <c r="R273"/>
      <c r="S273"/>
    </row>
    <row r="274" spans="1:19" x14ac:dyDescent="0.25">
      <c r="A274" t="s">
        <v>23</v>
      </c>
      <c r="B274">
        <v>1026029</v>
      </c>
      <c r="C274" t="s">
        <v>5765</v>
      </c>
      <c r="D274">
        <v>79</v>
      </c>
      <c r="E274" t="s">
        <v>217</v>
      </c>
      <c r="F274">
        <v>43.7</v>
      </c>
      <c r="G274" t="s">
        <v>10</v>
      </c>
      <c r="H274">
        <v>0.55000000000000004</v>
      </c>
      <c r="I274" t="s">
        <v>222</v>
      </c>
      <c r="J274" s="4" t="s">
        <v>1</v>
      </c>
      <c r="O274"/>
      <c r="P274"/>
      <c r="Q274"/>
      <c r="R274"/>
      <c r="S274"/>
    </row>
    <row r="275" spans="1:19" x14ac:dyDescent="0.25">
      <c r="A275" t="s">
        <v>23</v>
      </c>
      <c r="B275">
        <v>1026030</v>
      </c>
      <c r="C275" t="s">
        <v>5766</v>
      </c>
      <c r="D275" s="4">
        <v>460</v>
      </c>
      <c r="E275" t="s">
        <v>217</v>
      </c>
      <c r="F275">
        <v>257.32</v>
      </c>
      <c r="G275" t="s">
        <v>10</v>
      </c>
      <c r="H275">
        <v>0.56000000000000005</v>
      </c>
      <c r="I275" t="s">
        <v>222</v>
      </c>
      <c r="J275" s="4" t="s">
        <v>1</v>
      </c>
      <c r="O275"/>
      <c r="P275"/>
      <c r="Q275"/>
      <c r="R275"/>
      <c r="S275"/>
    </row>
    <row r="276" spans="1:19" x14ac:dyDescent="0.25">
      <c r="A276" t="s">
        <v>23</v>
      </c>
      <c r="B276">
        <v>1026051</v>
      </c>
      <c r="C276" t="s">
        <v>6039</v>
      </c>
      <c r="D276" s="4">
        <v>2</v>
      </c>
      <c r="E276" t="s">
        <v>217</v>
      </c>
      <c r="F276">
        <v>3.31</v>
      </c>
      <c r="G276" t="s">
        <v>10</v>
      </c>
      <c r="H276">
        <v>1.66</v>
      </c>
      <c r="I276" t="s">
        <v>222</v>
      </c>
      <c r="J276" s="4" t="s">
        <v>1</v>
      </c>
      <c r="O276"/>
      <c r="P276"/>
      <c r="Q276"/>
      <c r="R276"/>
      <c r="S276"/>
    </row>
    <row r="277" spans="1:19" x14ac:dyDescent="0.25">
      <c r="A277" t="s">
        <v>23</v>
      </c>
      <c r="B277">
        <v>1026088</v>
      </c>
      <c r="C277" t="s">
        <v>5767</v>
      </c>
      <c r="D277" s="4">
        <v>1627</v>
      </c>
      <c r="E277" t="s">
        <v>217</v>
      </c>
      <c r="F277">
        <v>389.07</v>
      </c>
      <c r="G277" t="s">
        <v>10</v>
      </c>
      <c r="H277">
        <v>0.24</v>
      </c>
      <c r="I277" t="s">
        <v>222</v>
      </c>
      <c r="J277" s="4" t="s">
        <v>1</v>
      </c>
      <c r="O277"/>
      <c r="P277"/>
      <c r="Q277"/>
      <c r="R277"/>
      <c r="S277"/>
    </row>
    <row r="278" spans="1:19" x14ac:dyDescent="0.25">
      <c r="A278" t="s">
        <v>23</v>
      </c>
      <c r="B278">
        <v>1026270</v>
      </c>
      <c r="C278" t="s">
        <v>5788</v>
      </c>
      <c r="D278" s="4">
        <v>2396</v>
      </c>
      <c r="E278" t="s">
        <v>217</v>
      </c>
      <c r="F278">
        <v>476.32</v>
      </c>
      <c r="G278" t="s">
        <v>10</v>
      </c>
      <c r="H278">
        <v>0.2</v>
      </c>
      <c r="I278" t="s">
        <v>222</v>
      </c>
      <c r="J278" s="4" t="s">
        <v>1</v>
      </c>
      <c r="O278"/>
      <c r="P278"/>
      <c r="Q278"/>
      <c r="R278"/>
      <c r="S278"/>
    </row>
    <row r="279" spans="1:19" x14ac:dyDescent="0.25">
      <c r="A279" t="s">
        <v>23</v>
      </c>
      <c r="B279">
        <v>1026271</v>
      </c>
      <c r="C279" t="s">
        <v>5789</v>
      </c>
      <c r="D279">
        <v>2378</v>
      </c>
      <c r="E279" t="s">
        <v>217</v>
      </c>
      <c r="F279">
        <v>509.86</v>
      </c>
      <c r="G279" t="s">
        <v>10</v>
      </c>
      <c r="H279">
        <v>0.21</v>
      </c>
      <c r="I279" t="s">
        <v>222</v>
      </c>
      <c r="J279" s="4" t="s">
        <v>1</v>
      </c>
      <c r="O279"/>
      <c r="P279"/>
      <c r="Q279"/>
      <c r="R279"/>
      <c r="S279"/>
    </row>
    <row r="280" spans="1:19" x14ac:dyDescent="0.25">
      <c r="A280" t="s">
        <v>23</v>
      </c>
      <c r="B280">
        <v>1026272</v>
      </c>
      <c r="C280" t="s">
        <v>5790</v>
      </c>
      <c r="D280" s="4">
        <v>419</v>
      </c>
      <c r="E280" t="s">
        <v>217</v>
      </c>
      <c r="F280">
        <v>419.3</v>
      </c>
      <c r="G280" t="s">
        <v>10</v>
      </c>
      <c r="H280">
        <v>1</v>
      </c>
      <c r="I280" t="s">
        <v>222</v>
      </c>
      <c r="J280" s="4" t="s">
        <v>1</v>
      </c>
      <c r="O280"/>
      <c r="P280"/>
      <c r="Q280"/>
      <c r="R280"/>
      <c r="S280"/>
    </row>
    <row r="281" spans="1:19" x14ac:dyDescent="0.25">
      <c r="A281" t="s">
        <v>23</v>
      </c>
      <c r="B281">
        <v>1026329</v>
      </c>
      <c r="C281" t="s">
        <v>5768</v>
      </c>
      <c r="D281" s="4">
        <v>129</v>
      </c>
      <c r="E281" t="s">
        <v>217</v>
      </c>
      <c r="F281">
        <v>23.98</v>
      </c>
      <c r="G281" t="s">
        <v>10</v>
      </c>
      <c r="H281">
        <v>0.19</v>
      </c>
      <c r="I281" t="s">
        <v>222</v>
      </c>
      <c r="J281" s="4" t="s">
        <v>1</v>
      </c>
      <c r="O281"/>
      <c r="P281"/>
      <c r="Q281"/>
      <c r="R281"/>
      <c r="S281"/>
    </row>
    <row r="282" spans="1:19" x14ac:dyDescent="0.25">
      <c r="A282" t="s">
        <v>23</v>
      </c>
      <c r="B282">
        <v>1026331</v>
      </c>
      <c r="C282" t="s">
        <v>5812</v>
      </c>
      <c r="D282" s="4">
        <v>300</v>
      </c>
      <c r="E282" t="s">
        <v>217</v>
      </c>
      <c r="F282">
        <v>168</v>
      </c>
      <c r="G282" t="s">
        <v>10</v>
      </c>
      <c r="H282">
        <v>0.56000000000000005</v>
      </c>
      <c r="I282" t="s">
        <v>222</v>
      </c>
      <c r="J282" s="4" t="s">
        <v>1</v>
      </c>
      <c r="O282"/>
      <c r="P282"/>
      <c r="Q282"/>
      <c r="R282"/>
      <c r="S282"/>
    </row>
    <row r="283" spans="1:19" x14ac:dyDescent="0.25">
      <c r="A283" t="s">
        <v>23</v>
      </c>
      <c r="B283">
        <v>1026332</v>
      </c>
      <c r="C283" t="s">
        <v>5813</v>
      </c>
      <c r="D283">
        <v>300</v>
      </c>
      <c r="E283" t="s">
        <v>217</v>
      </c>
      <c r="F283">
        <v>168</v>
      </c>
      <c r="G283" t="s">
        <v>10</v>
      </c>
      <c r="H283">
        <v>0.56000000000000005</v>
      </c>
      <c r="I283" t="s">
        <v>222</v>
      </c>
      <c r="J283" s="4" t="s">
        <v>1</v>
      </c>
      <c r="O283"/>
      <c r="P283"/>
      <c r="Q283"/>
      <c r="R283"/>
      <c r="S283"/>
    </row>
    <row r="284" spans="1:19" x14ac:dyDescent="0.25">
      <c r="A284" t="s">
        <v>23</v>
      </c>
      <c r="B284">
        <v>1026355</v>
      </c>
      <c r="C284" t="s">
        <v>2661</v>
      </c>
      <c r="D284">
        <v>158</v>
      </c>
      <c r="E284" t="s">
        <v>217</v>
      </c>
      <c r="F284">
        <v>13.02</v>
      </c>
      <c r="G284" t="s">
        <v>10</v>
      </c>
      <c r="H284">
        <v>0.08</v>
      </c>
      <c r="I284" t="s">
        <v>222</v>
      </c>
      <c r="J284" s="4" t="s">
        <v>1</v>
      </c>
      <c r="O284"/>
      <c r="P284"/>
      <c r="Q284"/>
      <c r="R284"/>
      <c r="S284"/>
    </row>
    <row r="285" spans="1:19" x14ac:dyDescent="0.25">
      <c r="A285" t="s">
        <v>23</v>
      </c>
      <c r="B285">
        <v>1026362</v>
      </c>
      <c r="C285" t="s">
        <v>6040</v>
      </c>
      <c r="D285" s="4">
        <v>16850</v>
      </c>
      <c r="E285" t="s">
        <v>217</v>
      </c>
      <c r="F285">
        <v>574.84</v>
      </c>
      <c r="G285" t="s">
        <v>10</v>
      </c>
      <c r="H285">
        <v>0.03</v>
      </c>
      <c r="I285" t="s">
        <v>222</v>
      </c>
      <c r="J285" s="4" t="s">
        <v>1</v>
      </c>
      <c r="O285"/>
      <c r="P285"/>
      <c r="Q285"/>
      <c r="R285"/>
      <c r="S285"/>
    </row>
    <row r="286" spans="1:19" x14ac:dyDescent="0.25">
      <c r="A286" t="s">
        <v>23</v>
      </c>
      <c r="B286">
        <v>1026367</v>
      </c>
      <c r="C286" t="s">
        <v>5980</v>
      </c>
      <c r="D286" s="4">
        <v>3790</v>
      </c>
      <c r="E286" t="s">
        <v>217</v>
      </c>
      <c r="F286">
        <v>461.4</v>
      </c>
      <c r="G286" t="s">
        <v>10</v>
      </c>
      <c r="H286">
        <v>0.12</v>
      </c>
      <c r="I286" t="s">
        <v>222</v>
      </c>
      <c r="J286" s="4" t="s">
        <v>1</v>
      </c>
      <c r="O286"/>
      <c r="P286"/>
      <c r="Q286"/>
      <c r="R286"/>
      <c r="S286"/>
    </row>
    <row r="287" spans="1:19" x14ac:dyDescent="0.25">
      <c r="A287" t="s">
        <v>23</v>
      </c>
      <c r="B287">
        <v>1026368</v>
      </c>
      <c r="C287" t="s">
        <v>5791</v>
      </c>
      <c r="D287" s="4">
        <v>4868</v>
      </c>
      <c r="E287" t="s">
        <v>217</v>
      </c>
      <c r="F287">
        <v>586.77</v>
      </c>
      <c r="G287" t="s">
        <v>10</v>
      </c>
      <c r="H287">
        <v>0.12</v>
      </c>
      <c r="I287" t="s">
        <v>222</v>
      </c>
      <c r="J287" s="4" t="s">
        <v>1</v>
      </c>
      <c r="O287"/>
      <c r="P287"/>
      <c r="Q287"/>
      <c r="R287"/>
      <c r="S287"/>
    </row>
    <row r="288" spans="1:19" x14ac:dyDescent="0.25">
      <c r="A288" t="s">
        <v>23</v>
      </c>
      <c r="B288">
        <v>1026407</v>
      </c>
      <c r="C288" t="s">
        <v>2814</v>
      </c>
      <c r="D288" s="4">
        <v>10641</v>
      </c>
      <c r="E288" t="s">
        <v>217</v>
      </c>
      <c r="F288">
        <v>589.92999999999995</v>
      </c>
      <c r="G288" t="s">
        <v>10</v>
      </c>
      <c r="H288">
        <v>0.06</v>
      </c>
      <c r="I288" t="s">
        <v>222</v>
      </c>
      <c r="J288" s="4" t="s">
        <v>1</v>
      </c>
      <c r="O288"/>
      <c r="P288"/>
      <c r="Q288"/>
      <c r="R288"/>
      <c r="S288"/>
    </row>
    <row r="289" spans="1:19" x14ac:dyDescent="0.25">
      <c r="A289" t="s">
        <v>23</v>
      </c>
      <c r="B289">
        <v>1026410</v>
      </c>
      <c r="C289" t="s">
        <v>5830</v>
      </c>
      <c r="D289" s="4">
        <v>976</v>
      </c>
      <c r="E289" t="s">
        <v>217</v>
      </c>
      <c r="F289">
        <v>61.25</v>
      </c>
      <c r="G289" t="s">
        <v>10</v>
      </c>
      <c r="H289">
        <v>0.06</v>
      </c>
      <c r="I289" t="s">
        <v>222</v>
      </c>
      <c r="J289" s="4" t="s">
        <v>1</v>
      </c>
      <c r="O289"/>
      <c r="P289"/>
      <c r="Q289"/>
      <c r="R289"/>
      <c r="S289"/>
    </row>
    <row r="290" spans="1:19" x14ac:dyDescent="0.25">
      <c r="A290" t="s">
        <v>23</v>
      </c>
      <c r="B290">
        <v>1026413</v>
      </c>
      <c r="C290" t="s">
        <v>6155</v>
      </c>
      <c r="D290" s="4">
        <v>4000</v>
      </c>
      <c r="E290" t="s">
        <v>217</v>
      </c>
      <c r="F290">
        <v>610.02</v>
      </c>
      <c r="G290" t="s">
        <v>10</v>
      </c>
      <c r="H290">
        <v>0.15</v>
      </c>
      <c r="I290" t="s">
        <v>222</v>
      </c>
      <c r="J290" s="4" t="s">
        <v>1</v>
      </c>
      <c r="O290"/>
      <c r="P290"/>
      <c r="Q290"/>
      <c r="R290"/>
      <c r="S290"/>
    </row>
    <row r="291" spans="1:19" x14ac:dyDescent="0.25">
      <c r="A291" t="s">
        <v>23</v>
      </c>
      <c r="B291">
        <v>1026414</v>
      </c>
      <c r="C291" t="s">
        <v>6156</v>
      </c>
      <c r="D291" s="4">
        <v>4000</v>
      </c>
      <c r="E291" t="s">
        <v>217</v>
      </c>
      <c r="F291">
        <v>867.74</v>
      </c>
      <c r="G291" t="s">
        <v>10</v>
      </c>
      <c r="H291">
        <v>0.22</v>
      </c>
      <c r="I291" t="s">
        <v>222</v>
      </c>
      <c r="J291" s="4" t="s">
        <v>1</v>
      </c>
      <c r="O291"/>
      <c r="P291"/>
      <c r="Q291"/>
      <c r="R291"/>
      <c r="S291"/>
    </row>
    <row r="292" spans="1:19" x14ac:dyDescent="0.25">
      <c r="A292" t="s">
        <v>23</v>
      </c>
      <c r="B292">
        <v>1026417</v>
      </c>
      <c r="C292" t="s">
        <v>5831</v>
      </c>
      <c r="D292" s="4">
        <v>5730</v>
      </c>
      <c r="E292" t="s">
        <v>217</v>
      </c>
      <c r="F292">
        <v>621.88</v>
      </c>
      <c r="G292" t="s">
        <v>10</v>
      </c>
      <c r="H292">
        <v>0.11</v>
      </c>
      <c r="I292" t="s">
        <v>222</v>
      </c>
      <c r="J292" s="4" t="s">
        <v>1</v>
      </c>
      <c r="O292"/>
      <c r="P292"/>
      <c r="Q292"/>
      <c r="R292"/>
      <c r="S292"/>
    </row>
    <row r="293" spans="1:19" x14ac:dyDescent="0.25">
      <c r="A293" t="s">
        <v>23</v>
      </c>
      <c r="B293">
        <v>1026419</v>
      </c>
      <c r="C293" t="s">
        <v>5832</v>
      </c>
      <c r="D293">
        <v>2870</v>
      </c>
      <c r="E293" t="s">
        <v>217</v>
      </c>
      <c r="F293">
        <v>440.19</v>
      </c>
      <c r="G293" t="s">
        <v>10</v>
      </c>
      <c r="H293">
        <v>0.15</v>
      </c>
      <c r="I293" t="s">
        <v>222</v>
      </c>
      <c r="J293" s="4" t="s">
        <v>1</v>
      </c>
      <c r="O293"/>
      <c r="P293"/>
      <c r="Q293"/>
      <c r="R293"/>
      <c r="S293"/>
    </row>
    <row r="294" spans="1:19" x14ac:dyDescent="0.25">
      <c r="A294" t="s">
        <v>23</v>
      </c>
      <c r="B294">
        <v>1026420</v>
      </c>
      <c r="C294" t="s">
        <v>5833</v>
      </c>
      <c r="D294">
        <v>2880</v>
      </c>
      <c r="E294" t="s">
        <v>217</v>
      </c>
      <c r="F294">
        <v>346.59</v>
      </c>
      <c r="G294" t="s">
        <v>10</v>
      </c>
      <c r="H294">
        <v>0.12</v>
      </c>
      <c r="I294" t="s">
        <v>222</v>
      </c>
      <c r="J294" s="4" t="s">
        <v>1</v>
      </c>
      <c r="O294"/>
      <c r="P294"/>
      <c r="Q294"/>
      <c r="R294"/>
      <c r="S294"/>
    </row>
    <row r="295" spans="1:19" x14ac:dyDescent="0.25">
      <c r="A295" t="s">
        <v>23</v>
      </c>
      <c r="B295">
        <v>1026421</v>
      </c>
      <c r="C295" t="s">
        <v>6296</v>
      </c>
      <c r="D295">
        <v>3400</v>
      </c>
      <c r="E295" t="s">
        <v>217</v>
      </c>
      <c r="F295">
        <v>536.36</v>
      </c>
      <c r="G295" t="s">
        <v>10</v>
      </c>
      <c r="H295">
        <v>0.16</v>
      </c>
      <c r="I295" t="s">
        <v>222</v>
      </c>
      <c r="J295" s="4" t="s">
        <v>1</v>
      </c>
      <c r="O295"/>
      <c r="P295"/>
      <c r="Q295"/>
      <c r="R295"/>
      <c r="S295"/>
    </row>
    <row r="296" spans="1:19" x14ac:dyDescent="0.25">
      <c r="A296" t="s">
        <v>23</v>
      </c>
      <c r="B296">
        <v>1026446</v>
      </c>
      <c r="C296" t="s">
        <v>6297</v>
      </c>
      <c r="D296">
        <v>3400</v>
      </c>
      <c r="E296" t="s">
        <v>217</v>
      </c>
      <c r="F296">
        <v>762.95</v>
      </c>
      <c r="G296" t="s">
        <v>10</v>
      </c>
      <c r="H296">
        <v>0.22</v>
      </c>
      <c r="I296" t="s">
        <v>222</v>
      </c>
      <c r="J296" s="4" t="s">
        <v>1</v>
      </c>
      <c r="O296"/>
      <c r="P296"/>
      <c r="Q296"/>
      <c r="R296"/>
      <c r="S296"/>
    </row>
    <row r="297" spans="1:19" x14ac:dyDescent="0.25">
      <c r="A297" t="s">
        <v>23</v>
      </c>
      <c r="B297">
        <v>1026455</v>
      </c>
      <c r="C297" t="s">
        <v>6041</v>
      </c>
      <c r="D297" s="4">
        <v>3350</v>
      </c>
      <c r="E297" t="s">
        <v>217</v>
      </c>
      <c r="F297">
        <v>484.96</v>
      </c>
      <c r="G297" t="s">
        <v>10</v>
      </c>
      <c r="H297">
        <v>0.14000000000000001</v>
      </c>
      <c r="I297" t="s">
        <v>222</v>
      </c>
      <c r="J297" s="4" t="s">
        <v>1</v>
      </c>
      <c r="O297"/>
      <c r="P297"/>
      <c r="Q297"/>
      <c r="R297"/>
      <c r="S297"/>
    </row>
    <row r="298" spans="1:19" x14ac:dyDescent="0.25">
      <c r="A298" t="s">
        <v>23</v>
      </c>
      <c r="B298">
        <v>1026456</v>
      </c>
      <c r="C298" t="s">
        <v>6042</v>
      </c>
      <c r="D298">
        <v>3350</v>
      </c>
      <c r="E298" t="s">
        <v>217</v>
      </c>
      <c r="F298">
        <v>399.76</v>
      </c>
      <c r="G298" t="s">
        <v>10</v>
      </c>
      <c r="H298">
        <v>0.12</v>
      </c>
      <c r="I298" t="s">
        <v>222</v>
      </c>
      <c r="J298" s="4" t="s">
        <v>1</v>
      </c>
      <c r="O298"/>
      <c r="P298"/>
      <c r="Q298"/>
      <c r="R298"/>
      <c r="S298"/>
    </row>
    <row r="299" spans="1:19" x14ac:dyDescent="0.25">
      <c r="A299" t="s">
        <v>23</v>
      </c>
      <c r="B299">
        <v>1026466</v>
      </c>
      <c r="C299" t="s">
        <v>6103</v>
      </c>
      <c r="D299" s="4">
        <v>1530</v>
      </c>
      <c r="E299" t="s">
        <v>217</v>
      </c>
      <c r="F299">
        <v>221.42</v>
      </c>
      <c r="G299" t="s">
        <v>10</v>
      </c>
      <c r="H299">
        <v>0.14000000000000001</v>
      </c>
      <c r="I299" t="s">
        <v>222</v>
      </c>
      <c r="J299" s="4" t="s">
        <v>1</v>
      </c>
      <c r="O299"/>
      <c r="P299"/>
      <c r="Q299"/>
      <c r="R299"/>
      <c r="S299"/>
    </row>
    <row r="300" spans="1:19" x14ac:dyDescent="0.25">
      <c r="A300" t="s">
        <v>23</v>
      </c>
      <c r="B300">
        <v>1026467</v>
      </c>
      <c r="C300" t="s">
        <v>6104</v>
      </c>
      <c r="D300" s="4">
        <v>6525</v>
      </c>
      <c r="E300" t="s">
        <v>217</v>
      </c>
      <c r="F300">
        <v>806.65</v>
      </c>
      <c r="G300" t="s">
        <v>10</v>
      </c>
      <c r="H300">
        <v>0.12</v>
      </c>
      <c r="I300" t="s">
        <v>222</v>
      </c>
      <c r="J300" s="4" t="s">
        <v>1</v>
      </c>
      <c r="O300"/>
      <c r="P300"/>
      <c r="Q300"/>
      <c r="R300"/>
      <c r="S300"/>
    </row>
    <row r="301" spans="1:19" x14ac:dyDescent="0.25">
      <c r="A301" t="s">
        <v>23</v>
      </c>
      <c r="B301">
        <v>1026481</v>
      </c>
      <c r="C301" t="s">
        <v>2662</v>
      </c>
      <c r="D301" s="4">
        <v>110</v>
      </c>
      <c r="E301" t="s">
        <v>217</v>
      </c>
      <c r="F301">
        <v>13.24</v>
      </c>
      <c r="G301" t="s">
        <v>10</v>
      </c>
      <c r="H301">
        <v>0.12</v>
      </c>
      <c r="I301" t="s">
        <v>222</v>
      </c>
      <c r="J301" s="4" t="s">
        <v>1</v>
      </c>
      <c r="O301"/>
      <c r="P301"/>
      <c r="Q301"/>
      <c r="R301"/>
      <c r="S301"/>
    </row>
    <row r="302" spans="1:19" x14ac:dyDescent="0.25">
      <c r="A302" t="s">
        <v>23</v>
      </c>
      <c r="B302">
        <v>1026490</v>
      </c>
      <c r="C302" t="s">
        <v>5981</v>
      </c>
      <c r="D302">
        <v>22480</v>
      </c>
      <c r="E302" t="s">
        <v>217</v>
      </c>
      <c r="F302">
        <v>1524.13</v>
      </c>
      <c r="G302" t="s">
        <v>10</v>
      </c>
      <c r="H302">
        <v>7.0000000000000007E-2</v>
      </c>
      <c r="I302" t="s">
        <v>222</v>
      </c>
      <c r="J302" s="4" t="s">
        <v>1</v>
      </c>
      <c r="O302"/>
      <c r="P302"/>
      <c r="Q302"/>
      <c r="R302"/>
      <c r="S302"/>
    </row>
    <row r="303" spans="1:19" x14ac:dyDescent="0.25">
      <c r="A303" t="s">
        <v>23</v>
      </c>
      <c r="B303">
        <v>1026497</v>
      </c>
      <c r="C303" t="s">
        <v>6226</v>
      </c>
      <c r="D303" s="4">
        <v>3318</v>
      </c>
      <c r="E303" t="s">
        <v>217</v>
      </c>
      <c r="F303">
        <v>746.09</v>
      </c>
      <c r="G303" t="s">
        <v>10</v>
      </c>
      <c r="H303">
        <v>0.22</v>
      </c>
      <c r="I303" t="s">
        <v>222</v>
      </c>
      <c r="J303" s="4" t="s">
        <v>1</v>
      </c>
      <c r="O303"/>
      <c r="P303"/>
      <c r="Q303"/>
      <c r="R303"/>
      <c r="S303"/>
    </row>
    <row r="304" spans="1:19" x14ac:dyDescent="0.25">
      <c r="A304" t="s">
        <v>23</v>
      </c>
      <c r="B304">
        <v>1026670</v>
      </c>
      <c r="C304" t="s">
        <v>2698</v>
      </c>
      <c r="D304">
        <v>2330</v>
      </c>
      <c r="E304" t="s">
        <v>217</v>
      </c>
      <c r="F304">
        <v>252.81</v>
      </c>
      <c r="G304" t="s">
        <v>10</v>
      </c>
      <c r="H304">
        <v>0.11</v>
      </c>
      <c r="I304" t="s">
        <v>222</v>
      </c>
      <c r="J304" s="4" t="s">
        <v>1</v>
      </c>
      <c r="O304"/>
      <c r="P304"/>
      <c r="Q304"/>
      <c r="R304"/>
      <c r="S304"/>
    </row>
    <row r="305" spans="1:19" x14ac:dyDescent="0.25">
      <c r="A305" t="s">
        <v>23</v>
      </c>
      <c r="B305">
        <v>1026672</v>
      </c>
      <c r="C305" t="s">
        <v>6157</v>
      </c>
      <c r="D305">
        <v>3490</v>
      </c>
      <c r="E305" t="s">
        <v>217</v>
      </c>
      <c r="F305">
        <v>531.48</v>
      </c>
      <c r="G305" t="s">
        <v>10</v>
      </c>
      <c r="H305">
        <v>0.15</v>
      </c>
      <c r="I305" t="s">
        <v>222</v>
      </c>
      <c r="J305" s="4" t="s">
        <v>1</v>
      </c>
      <c r="O305"/>
      <c r="P305"/>
      <c r="Q305"/>
      <c r="R305"/>
      <c r="S305"/>
    </row>
    <row r="306" spans="1:19" x14ac:dyDescent="0.25">
      <c r="A306" t="s">
        <v>23</v>
      </c>
      <c r="B306">
        <v>1026673</v>
      </c>
      <c r="C306" t="s">
        <v>2699</v>
      </c>
      <c r="D306">
        <v>1490</v>
      </c>
      <c r="E306" t="s">
        <v>217</v>
      </c>
      <c r="F306">
        <v>179.61</v>
      </c>
      <c r="G306" t="s">
        <v>10</v>
      </c>
      <c r="H306">
        <v>0.12</v>
      </c>
      <c r="I306" t="s">
        <v>222</v>
      </c>
      <c r="J306" s="4" t="s">
        <v>1</v>
      </c>
      <c r="O306"/>
      <c r="P306"/>
      <c r="Q306"/>
      <c r="R306"/>
      <c r="S306"/>
    </row>
    <row r="307" spans="1:19" x14ac:dyDescent="0.25">
      <c r="A307" t="s">
        <v>23</v>
      </c>
      <c r="B307">
        <v>1026676</v>
      </c>
      <c r="C307" t="s">
        <v>5834</v>
      </c>
      <c r="D307" s="4">
        <v>6000</v>
      </c>
      <c r="E307" t="s">
        <v>217</v>
      </c>
      <c r="F307">
        <v>420.58</v>
      </c>
      <c r="G307" t="s">
        <v>10</v>
      </c>
      <c r="H307">
        <v>7.0000000000000007E-2</v>
      </c>
      <c r="I307" t="s">
        <v>222</v>
      </c>
      <c r="J307" s="4" t="s">
        <v>1</v>
      </c>
      <c r="O307"/>
      <c r="P307"/>
      <c r="Q307"/>
      <c r="R307"/>
      <c r="S307"/>
    </row>
    <row r="308" spans="1:19" x14ac:dyDescent="0.25">
      <c r="A308" t="s">
        <v>23</v>
      </c>
      <c r="B308">
        <v>1026678</v>
      </c>
      <c r="C308" t="s">
        <v>6158</v>
      </c>
      <c r="D308" s="4">
        <v>4030</v>
      </c>
      <c r="E308" t="s">
        <v>217</v>
      </c>
      <c r="F308">
        <v>280.29000000000002</v>
      </c>
      <c r="G308" t="s">
        <v>10</v>
      </c>
      <c r="H308">
        <v>7.0000000000000007E-2</v>
      </c>
      <c r="I308" t="s">
        <v>222</v>
      </c>
      <c r="J308" s="4" t="s">
        <v>1</v>
      </c>
      <c r="O308"/>
      <c r="P308"/>
      <c r="Q308"/>
      <c r="R308"/>
      <c r="S308"/>
    </row>
    <row r="309" spans="1:19" x14ac:dyDescent="0.25">
      <c r="A309" t="s">
        <v>23</v>
      </c>
      <c r="B309">
        <v>1026679</v>
      </c>
      <c r="C309" t="s">
        <v>6159</v>
      </c>
      <c r="D309" s="4">
        <v>4030</v>
      </c>
      <c r="E309" t="s">
        <v>217</v>
      </c>
      <c r="F309">
        <v>215.61</v>
      </c>
      <c r="G309" t="s">
        <v>10</v>
      </c>
      <c r="H309">
        <v>0.05</v>
      </c>
      <c r="I309" t="s">
        <v>222</v>
      </c>
      <c r="J309" s="4" t="s">
        <v>1</v>
      </c>
      <c r="O309"/>
      <c r="P309"/>
      <c r="Q309"/>
      <c r="R309"/>
      <c r="S309"/>
    </row>
    <row r="310" spans="1:19" x14ac:dyDescent="0.25">
      <c r="A310" t="s">
        <v>23</v>
      </c>
      <c r="B310">
        <v>1026682</v>
      </c>
      <c r="C310" t="s">
        <v>5792</v>
      </c>
      <c r="D310" s="4">
        <v>930</v>
      </c>
      <c r="E310" t="s">
        <v>217</v>
      </c>
      <c r="F310">
        <v>64.959999999999994</v>
      </c>
      <c r="G310" t="s">
        <v>10</v>
      </c>
      <c r="H310">
        <v>7.0000000000000007E-2</v>
      </c>
      <c r="I310" t="s">
        <v>222</v>
      </c>
      <c r="J310" s="4" t="s">
        <v>1</v>
      </c>
      <c r="O310"/>
      <c r="P310"/>
      <c r="Q310"/>
      <c r="R310"/>
      <c r="S310"/>
    </row>
    <row r="311" spans="1:19" x14ac:dyDescent="0.25">
      <c r="A311" t="s">
        <v>23</v>
      </c>
      <c r="B311">
        <v>1026684</v>
      </c>
      <c r="C311" t="s">
        <v>5769</v>
      </c>
      <c r="D311" s="4">
        <v>700</v>
      </c>
      <c r="E311" t="s">
        <v>217</v>
      </c>
      <c r="F311">
        <v>48.4</v>
      </c>
      <c r="G311" t="s">
        <v>10</v>
      </c>
      <c r="H311">
        <v>7.0000000000000007E-2</v>
      </c>
      <c r="I311" t="s">
        <v>222</v>
      </c>
      <c r="J311" s="4" t="s">
        <v>1</v>
      </c>
      <c r="O311"/>
      <c r="P311"/>
      <c r="Q311"/>
      <c r="R311"/>
      <c r="S311"/>
    </row>
    <row r="312" spans="1:19" x14ac:dyDescent="0.25">
      <c r="A312" t="s">
        <v>23</v>
      </c>
      <c r="B312">
        <v>1026686</v>
      </c>
      <c r="C312" t="s">
        <v>5793</v>
      </c>
      <c r="D312">
        <v>3862</v>
      </c>
      <c r="E312" t="s">
        <v>217</v>
      </c>
      <c r="F312">
        <v>270.37</v>
      </c>
      <c r="G312" t="s">
        <v>10</v>
      </c>
      <c r="H312">
        <v>7.0000000000000007E-2</v>
      </c>
      <c r="I312" t="s">
        <v>222</v>
      </c>
      <c r="J312" s="4" t="s">
        <v>1</v>
      </c>
      <c r="O312"/>
      <c r="P312"/>
      <c r="Q312"/>
      <c r="R312"/>
      <c r="S312"/>
    </row>
    <row r="313" spans="1:19" x14ac:dyDescent="0.25">
      <c r="A313" t="s">
        <v>23</v>
      </c>
      <c r="B313">
        <v>1026688</v>
      </c>
      <c r="C313" t="s">
        <v>5835</v>
      </c>
      <c r="D313">
        <v>1900</v>
      </c>
      <c r="E313" t="s">
        <v>217</v>
      </c>
      <c r="F313">
        <v>175.79</v>
      </c>
      <c r="G313" t="s">
        <v>10</v>
      </c>
      <c r="H313">
        <v>0.09</v>
      </c>
      <c r="I313" t="s">
        <v>222</v>
      </c>
      <c r="J313" s="4" t="s">
        <v>1</v>
      </c>
      <c r="O313"/>
      <c r="P313"/>
      <c r="Q313"/>
      <c r="R313"/>
      <c r="S313"/>
    </row>
    <row r="314" spans="1:19" x14ac:dyDescent="0.25">
      <c r="A314" t="s">
        <v>23</v>
      </c>
      <c r="B314">
        <v>1026702</v>
      </c>
      <c r="C314" t="s">
        <v>5923</v>
      </c>
      <c r="D314">
        <v>1310</v>
      </c>
      <c r="E314" t="s">
        <v>217</v>
      </c>
      <c r="F314">
        <v>136.1</v>
      </c>
      <c r="G314" t="s">
        <v>10</v>
      </c>
      <c r="H314">
        <v>0.1</v>
      </c>
      <c r="I314" t="s">
        <v>222</v>
      </c>
      <c r="J314" s="4" t="s">
        <v>1</v>
      </c>
      <c r="O314"/>
      <c r="P314"/>
      <c r="Q314"/>
      <c r="R314"/>
      <c r="S314"/>
    </row>
    <row r="315" spans="1:19" x14ac:dyDescent="0.25">
      <c r="A315" t="s">
        <v>23</v>
      </c>
      <c r="B315">
        <v>1026703</v>
      </c>
      <c r="C315" t="s">
        <v>5924</v>
      </c>
      <c r="D315">
        <v>1300</v>
      </c>
      <c r="E315" t="s">
        <v>217</v>
      </c>
      <c r="F315">
        <v>107.53</v>
      </c>
      <c r="G315" t="s">
        <v>10</v>
      </c>
      <c r="H315">
        <v>0.08</v>
      </c>
      <c r="I315" t="s">
        <v>222</v>
      </c>
      <c r="J315" s="4" t="s">
        <v>1</v>
      </c>
      <c r="O315"/>
      <c r="P315"/>
      <c r="Q315"/>
      <c r="R315"/>
      <c r="S315"/>
    </row>
    <row r="316" spans="1:19" x14ac:dyDescent="0.25">
      <c r="A316" t="s">
        <v>23</v>
      </c>
      <c r="B316">
        <v>1026706</v>
      </c>
      <c r="C316" t="s">
        <v>5836</v>
      </c>
      <c r="D316">
        <v>3853</v>
      </c>
      <c r="E316" t="s">
        <v>217</v>
      </c>
      <c r="F316">
        <v>505.68</v>
      </c>
      <c r="G316" t="s">
        <v>10</v>
      </c>
      <c r="H316">
        <v>0.13</v>
      </c>
      <c r="I316" t="s">
        <v>222</v>
      </c>
      <c r="J316" s="4" t="s">
        <v>1</v>
      </c>
      <c r="O316"/>
      <c r="P316"/>
      <c r="Q316"/>
      <c r="R316"/>
      <c r="S316"/>
    </row>
    <row r="317" spans="1:19" x14ac:dyDescent="0.25">
      <c r="A317" t="s">
        <v>23</v>
      </c>
      <c r="B317">
        <v>1026707</v>
      </c>
      <c r="C317" t="s">
        <v>5837</v>
      </c>
      <c r="D317">
        <v>3854</v>
      </c>
      <c r="E317" t="s">
        <v>217</v>
      </c>
      <c r="F317">
        <v>463.32</v>
      </c>
      <c r="G317" t="s">
        <v>10</v>
      </c>
      <c r="H317">
        <v>0.12</v>
      </c>
      <c r="I317" t="s">
        <v>222</v>
      </c>
      <c r="J317" s="4" t="s">
        <v>1</v>
      </c>
      <c r="O317"/>
      <c r="P317"/>
      <c r="Q317"/>
      <c r="R317"/>
      <c r="S317"/>
    </row>
    <row r="318" spans="1:19" x14ac:dyDescent="0.25">
      <c r="A318" t="s">
        <v>23</v>
      </c>
      <c r="B318">
        <v>1026709</v>
      </c>
      <c r="C318" t="s">
        <v>6105</v>
      </c>
      <c r="D318">
        <v>250</v>
      </c>
      <c r="E318" t="s">
        <v>217</v>
      </c>
      <c r="F318">
        <v>24.45</v>
      </c>
      <c r="G318" t="s">
        <v>10</v>
      </c>
      <c r="H318">
        <v>0.1</v>
      </c>
      <c r="I318" t="s">
        <v>222</v>
      </c>
      <c r="J318" s="4" t="s">
        <v>1</v>
      </c>
      <c r="O318"/>
      <c r="P318"/>
      <c r="Q318"/>
      <c r="R318"/>
      <c r="S318"/>
    </row>
    <row r="319" spans="1:19" x14ac:dyDescent="0.25">
      <c r="A319" t="s">
        <v>23</v>
      </c>
      <c r="B319">
        <v>1026715</v>
      </c>
      <c r="C319" t="s">
        <v>6043</v>
      </c>
      <c r="D319">
        <v>2080</v>
      </c>
      <c r="E319" t="s">
        <v>217</v>
      </c>
      <c r="F319">
        <v>213.45</v>
      </c>
      <c r="G319" t="s">
        <v>10</v>
      </c>
      <c r="H319">
        <v>0.1</v>
      </c>
      <c r="I319" t="s">
        <v>222</v>
      </c>
      <c r="J319" s="4" t="s">
        <v>1</v>
      </c>
      <c r="O319"/>
      <c r="P319"/>
      <c r="Q319"/>
      <c r="R319"/>
      <c r="S319"/>
    </row>
    <row r="320" spans="1:19" x14ac:dyDescent="0.25">
      <c r="A320" t="s">
        <v>23</v>
      </c>
      <c r="B320">
        <v>1026716</v>
      </c>
      <c r="C320" t="s">
        <v>6044</v>
      </c>
      <c r="D320">
        <v>2060</v>
      </c>
      <c r="E320" t="s">
        <v>217</v>
      </c>
      <c r="F320">
        <v>305.07</v>
      </c>
      <c r="G320" t="s">
        <v>10</v>
      </c>
      <c r="H320">
        <v>0.15</v>
      </c>
      <c r="I320" t="s">
        <v>222</v>
      </c>
      <c r="J320" s="4" t="s">
        <v>1</v>
      </c>
      <c r="O320"/>
      <c r="P320"/>
      <c r="Q320"/>
      <c r="R320"/>
      <c r="S320"/>
    </row>
    <row r="321" spans="1:19" x14ac:dyDescent="0.25">
      <c r="A321" t="s">
        <v>23</v>
      </c>
      <c r="B321">
        <v>1026723</v>
      </c>
      <c r="C321" t="s">
        <v>5982</v>
      </c>
      <c r="D321">
        <v>5770</v>
      </c>
      <c r="E321" t="s">
        <v>217</v>
      </c>
      <c r="F321">
        <v>380.88</v>
      </c>
      <c r="G321" t="s">
        <v>10</v>
      </c>
      <c r="H321">
        <v>7.0000000000000007E-2</v>
      </c>
      <c r="I321" t="s">
        <v>222</v>
      </c>
      <c r="J321" s="4" t="s">
        <v>1</v>
      </c>
      <c r="O321"/>
      <c r="P321"/>
      <c r="Q321"/>
      <c r="R321"/>
      <c r="S321"/>
    </row>
    <row r="322" spans="1:19" x14ac:dyDescent="0.25">
      <c r="A322" t="s">
        <v>23</v>
      </c>
      <c r="B322">
        <v>1026724</v>
      </c>
      <c r="C322" t="s">
        <v>5983</v>
      </c>
      <c r="D322">
        <v>5790</v>
      </c>
      <c r="E322" t="s">
        <v>217</v>
      </c>
      <c r="F322">
        <v>307.81</v>
      </c>
      <c r="G322" t="s">
        <v>10</v>
      </c>
      <c r="H322">
        <v>0.05</v>
      </c>
      <c r="I322" t="s">
        <v>222</v>
      </c>
      <c r="J322" s="4" t="s">
        <v>1</v>
      </c>
      <c r="O322"/>
      <c r="P322"/>
      <c r="Q322"/>
      <c r="R322"/>
      <c r="S322"/>
    </row>
    <row r="323" spans="1:19" x14ac:dyDescent="0.25">
      <c r="A323" t="s">
        <v>23</v>
      </c>
      <c r="B323">
        <v>1026725</v>
      </c>
      <c r="C323" t="s">
        <v>5770</v>
      </c>
      <c r="D323">
        <v>1000</v>
      </c>
      <c r="E323" t="s">
        <v>217</v>
      </c>
      <c r="F323">
        <v>147.94999999999999</v>
      </c>
      <c r="G323" t="s">
        <v>10</v>
      </c>
      <c r="H323">
        <v>0.15</v>
      </c>
      <c r="I323" t="s">
        <v>222</v>
      </c>
      <c r="J323" s="4" t="s">
        <v>1</v>
      </c>
      <c r="O323"/>
      <c r="P323"/>
      <c r="Q323"/>
      <c r="R323"/>
      <c r="S323"/>
    </row>
    <row r="324" spans="1:19" x14ac:dyDescent="0.25">
      <c r="A324" t="s">
        <v>23</v>
      </c>
      <c r="B324">
        <v>1026726</v>
      </c>
      <c r="C324" t="s">
        <v>5771</v>
      </c>
      <c r="D324">
        <v>1010</v>
      </c>
      <c r="E324" t="s">
        <v>217</v>
      </c>
      <c r="F324">
        <v>123.16</v>
      </c>
      <c r="G324" t="s">
        <v>10</v>
      </c>
      <c r="H324">
        <v>0.12</v>
      </c>
      <c r="I324" t="s">
        <v>222</v>
      </c>
      <c r="J324" s="4" t="s">
        <v>1</v>
      </c>
      <c r="O324"/>
      <c r="P324"/>
      <c r="Q324"/>
      <c r="R324"/>
      <c r="S324"/>
    </row>
    <row r="325" spans="1:19" x14ac:dyDescent="0.25">
      <c r="A325" t="s">
        <v>23</v>
      </c>
      <c r="B325">
        <v>1026729</v>
      </c>
      <c r="C325" t="s">
        <v>6160</v>
      </c>
      <c r="D325">
        <v>2170</v>
      </c>
      <c r="E325" t="s">
        <v>217</v>
      </c>
      <c r="F325">
        <v>222.98</v>
      </c>
      <c r="G325" t="s">
        <v>10</v>
      </c>
      <c r="H325">
        <v>0.1</v>
      </c>
      <c r="I325" t="s">
        <v>222</v>
      </c>
      <c r="J325" s="4" t="s">
        <v>1</v>
      </c>
      <c r="O325"/>
      <c r="P325"/>
      <c r="Q325"/>
      <c r="R325"/>
      <c r="S325"/>
    </row>
    <row r="326" spans="1:19" x14ac:dyDescent="0.25">
      <c r="A326" t="s">
        <v>23</v>
      </c>
      <c r="B326">
        <v>1026730</v>
      </c>
      <c r="C326" t="s">
        <v>6161</v>
      </c>
      <c r="D326">
        <v>2170</v>
      </c>
      <c r="E326" t="s">
        <v>217</v>
      </c>
      <c r="F326">
        <v>177.52</v>
      </c>
      <c r="G326" t="s">
        <v>10</v>
      </c>
      <c r="H326">
        <v>0.08</v>
      </c>
      <c r="I326" t="s">
        <v>222</v>
      </c>
      <c r="J326" s="4" t="s">
        <v>1</v>
      </c>
      <c r="O326"/>
      <c r="P326"/>
      <c r="Q326"/>
      <c r="R326"/>
      <c r="S326"/>
    </row>
    <row r="327" spans="1:19" x14ac:dyDescent="0.25">
      <c r="A327" t="s">
        <v>23</v>
      </c>
      <c r="B327">
        <v>1026855</v>
      </c>
      <c r="C327" t="s">
        <v>5984</v>
      </c>
      <c r="D327">
        <v>923</v>
      </c>
      <c r="E327" t="s">
        <v>217</v>
      </c>
      <c r="F327">
        <v>133.63</v>
      </c>
      <c r="G327" t="s">
        <v>10</v>
      </c>
      <c r="H327">
        <v>0.14000000000000001</v>
      </c>
      <c r="I327" t="s">
        <v>222</v>
      </c>
      <c r="J327" s="4" t="s">
        <v>1</v>
      </c>
      <c r="O327"/>
      <c r="P327"/>
      <c r="Q327"/>
      <c r="R327"/>
      <c r="S327"/>
    </row>
    <row r="328" spans="1:19" x14ac:dyDescent="0.25">
      <c r="A328" t="s">
        <v>23</v>
      </c>
      <c r="B328">
        <v>1026856</v>
      </c>
      <c r="C328" t="s">
        <v>5985</v>
      </c>
      <c r="D328" s="4">
        <v>2923</v>
      </c>
      <c r="E328" t="s">
        <v>217</v>
      </c>
      <c r="F328">
        <v>347.58</v>
      </c>
      <c r="G328" t="s">
        <v>10</v>
      </c>
      <c r="H328">
        <v>0.12</v>
      </c>
      <c r="I328" t="s">
        <v>222</v>
      </c>
      <c r="J328" s="4" t="s">
        <v>1</v>
      </c>
      <c r="O328"/>
      <c r="P328"/>
      <c r="Q328"/>
      <c r="R328"/>
      <c r="S328"/>
    </row>
    <row r="329" spans="1:19" x14ac:dyDescent="0.25">
      <c r="A329" t="s">
        <v>23</v>
      </c>
      <c r="B329">
        <v>1026859</v>
      </c>
      <c r="C329" t="s">
        <v>6106</v>
      </c>
      <c r="D329">
        <v>3305</v>
      </c>
      <c r="E329" t="s">
        <v>217</v>
      </c>
      <c r="F329">
        <v>502.48</v>
      </c>
      <c r="G329" t="s">
        <v>10</v>
      </c>
      <c r="H329">
        <v>0.15</v>
      </c>
      <c r="I329" t="s">
        <v>222</v>
      </c>
      <c r="J329" s="4" t="s">
        <v>1</v>
      </c>
      <c r="O329"/>
      <c r="P329"/>
      <c r="Q329"/>
      <c r="R329"/>
      <c r="S329"/>
    </row>
    <row r="330" spans="1:19" x14ac:dyDescent="0.25">
      <c r="A330" t="s">
        <v>23</v>
      </c>
      <c r="B330">
        <v>1026860</v>
      </c>
      <c r="C330" t="s">
        <v>6107</v>
      </c>
      <c r="D330">
        <v>3305</v>
      </c>
      <c r="E330" t="s">
        <v>217</v>
      </c>
      <c r="F330">
        <v>394.27</v>
      </c>
      <c r="G330" t="s">
        <v>10</v>
      </c>
      <c r="H330">
        <v>0.12</v>
      </c>
      <c r="I330" t="s">
        <v>222</v>
      </c>
      <c r="J330" s="4" t="s">
        <v>1</v>
      </c>
      <c r="O330"/>
      <c r="P330"/>
      <c r="Q330"/>
      <c r="R330"/>
      <c r="S330"/>
    </row>
    <row r="331" spans="1:19" x14ac:dyDescent="0.25">
      <c r="A331" t="s">
        <v>23</v>
      </c>
      <c r="B331">
        <v>1026861</v>
      </c>
      <c r="C331" t="s">
        <v>5881</v>
      </c>
      <c r="D331">
        <v>330</v>
      </c>
      <c r="E331" t="s">
        <v>217</v>
      </c>
      <c r="F331">
        <v>33.93</v>
      </c>
      <c r="G331" t="s">
        <v>10</v>
      </c>
      <c r="H331">
        <v>0.1</v>
      </c>
      <c r="I331" t="s">
        <v>222</v>
      </c>
      <c r="J331" s="4" t="s">
        <v>1</v>
      </c>
      <c r="O331"/>
      <c r="P331"/>
      <c r="Q331"/>
      <c r="R331"/>
      <c r="S331"/>
    </row>
    <row r="332" spans="1:19" x14ac:dyDescent="0.25">
      <c r="A332" t="s">
        <v>23</v>
      </c>
      <c r="B332">
        <v>1026864</v>
      </c>
      <c r="C332" t="s">
        <v>5838</v>
      </c>
      <c r="D332">
        <v>1220</v>
      </c>
      <c r="E332" t="s">
        <v>217</v>
      </c>
      <c r="F332">
        <v>149.19</v>
      </c>
      <c r="G332" t="s">
        <v>10</v>
      </c>
      <c r="H332">
        <v>0.12</v>
      </c>
      <c r="I332" t="s">
        <v>222</v>
      </c>
      <c r="J332" s="4" t="s">
        <v>1</v>
      </c>
      <c r="O332"/>
      <c r="P332"/>
      <c r="Q332"/>
      <c r="R332"/>
      <c r="S332"/>
    </row>
    <row r="333" spans="1:19" x14ac:dyDescent="0.25">
      <c r="A333" t="s">
        <v>23</v>
      </c>
      <c r="B333">
        <v>1026865</v>
      </c>
      <c r="C333" t="s">
        <v>2815</v>
      </c>
      <c r="D333" s="4">
        <v>7530</v>
      </c>
      <c r="E333" t="s">
        <v>217</v>
      </c>
      <c r="F333">
        <v>622.78</v>
      </c>
      <c r="G333" t="s">
        <v>10</v>
      </c>
      <c r="H333">
        <v>0.08</v>
      </c>
      <c r="I333" t="s">
        <v>222</v>
      </c>
      <c r="J333" s="4" t="s">
        <v>1</v>
      </c>
      <c r="O333"/>
      <c r="P333"/>
      <c r="Q333"/>
      <c r="R333"/>
      <c r="S333"/>
    </row>
    <row r="334" spans="1:19" x14ac:dyDescent="0.25">
      <c r="A334" t="s">
        <v>23</v>
      </c>
      <c r="B334">
        <v>1026867</v>
      </c>
      <c r="C334" t="s">
        <v>5794</v>
      </c>
      <c r="D334">
        <v>5510</v>
      </c>
      <c r="E334" t="s">
        <v>217</v>
      </c>
      <c r="F334">
        <v>328.4</v>
      </c>
      <c r="G334" t="s">
        <v>10</v>
      </c>
      <c r="H334">
        <v>0.06</v>
      </c>
      <c r="I334" t="s">
        <v>222</v>
      </c>
      <c r="J334" s="4" t="s">
        <v>1</v>
      </c>
      <c r="O334"/>
      <c r="P334"/>
      <c r="Q334"/>
      <c r="R334"/>
      <c r="S334"/>
    </row>
    <row r="335" spans="1:19" x14ac:dyDescent="0.25">
      <c r="A335" t="s">
        <v>23</v>
      </c>
      <c r="B335">
        <v>1026868</v>
      </c>
      <c r="C335" t="s">
        <v>5839</v>
      </c>
      <c r="D335">
        <v>2300</v>
      </c>
      <c r="E335" t="s">
        <v>217</v>
      </c>
      <c r="F335">
        <v>334.35</v>
      </c>
      <c r="G335" t="s">
        <v>10</v>
      </c>
      <c r="H335">
        <v>0.15</v>
      </c>
      <c r="I335" t="s">
        <v>222</v>
      </c>
      <c r="J335" s="4" t="s">
        <v>1</v>
      </c>
      <c r="O335"/>
      <c r="P335"/>
      <c r="Q335"/>
      <c r="R335"/>
      <c r="S335"/>
    </row>
    <row r="336" spans="1:19" x14ac:dyDescent="0.25">
      <c r="A336" t="s">
        <v>23</v>
      </c>
      <c r="B336">
        <v>1026872</v>
      </c>
      <c r="C336" t="s">
        <v>2750</v>
      </c>
      <c r="D336" s="4">
        <v>3427</v>
      </c>
      <c r="E336" t="s">
        <v>217</v>
      </c>
      <c r="F336" s="1">
        <v>461.73</v>
      </c>
      <c r="G336" t="s">
        <v>10</v>
      </c>
      <c r="H336">
        <v>0.13</v>
      </c>
      <c r="I336" t="s">
        <v>222</v>
      </c>
      <c r="J336" s="4" t="s">
        <v>1</v>
      </c>
      <c r="O336"/>
      <c r="P336"/>
      <c r="Q336"/>
      <c r="R336"/>
      <c r="S336"/>
    </row>
    <row r="337" spans="1:19" x14ac:dyDescent="0.25">
      <c r="A337" t="s">
        <v>23</v>
      </c>
      <c r="B337">
        <v>1026875</v>
      </c>
      <c r="C337" t="s">
        <v>6045</v>
      </c>
      <c r="D337" s="4">
        <v>4300</v>
      </c>
      <c r="E337" t="s">
        <v>217</v>
      </c>
      <c r="F337" s="1">
        <v>240.59</v>
      </c>
      <c r="G337" t="s">
        <v>10</v>
      </c>
      <c r="H337">
        <v>0.06</v>
      </c>
      <c r="I337" t="s">
        <v>222</v>
      </c>
      <c r="J337" s="4" t="s">
        <v>1</v>
      </c>
      <c r="O337"/>
      <c r="P337"/>
      <c r="Q337"/>
      <c r="R337"/>
      <c r="S337"/>
    </row>
    <row r="338" spans="1:19" x14ac:dyDescent="0.25">
      <c r="A338" t="s">
        <v>23</v>
      </c>
      <c r="B338">
        <v>1026876</v>
      </c>
      <c r="C338" t="s">
        <v>5986</v>
      </c>
      <c r="D338">
        <v>3590</v>
      </c>
      <c r="E338" t="s">
        <v>217</v>
      </c>
      <c r="F338">
        <v>251.85</v>
      </c>
      <c r="G338" t="s">
        <v>10</v>
      </c>
      <c r="H338">
        <v>7.0000000000000007E-2</v>
      </c>
      <c r="I338" t="s">
        <v>222</v>
      </c>
      <c r="J338" s="4" t="s">
        <v>1</v>
      </c>
      <c r="O338"/>
      <c r="P338"/>
      <c r="Q338"/>
      <c r="R338"/>
      <c r="S338"/>
    </row>
    <row r="339" spans="1:19" x14ac:dyDescent="0.25">
      <c r="A339" t="s">
        <v>23</v>
      </c>
      <c r="B339">
        <v>1026877</v>
      </c>
      <c r="C339" t="s">
        <v>5987</v>
      </c>
      <c r="D339" s="4">
        <v>3430</v>
      </c>
      <c r="E339" t="s">
        <v>217</v>
      </c>
      <c r="F339">
        <v>184.9</v>
      </c>
      <c r="G339" t="s">
        <v>10</v>
      </c>
      <c r="H339">
        <v>0.05</v>
      </c>
      <c r="I339" t="s">
        <v>222</v>
      </c>
      <c r="J339" s="4" t="s">
        <v>1</v>
      </c>
      <c r="O339"/>
      <c r="P339"/>
      <c r="Q339"/>
      <c r="R339"/>
      <c r="S339"/>
    </row>
    <row r="340" spans="1:19" x14ac:dyDescent="0.25">
      <c r="A340" t="s">
        <v>23</v>
      </c>
      <c r="B340">
        <v>1026878</v>
      </c>
      <c r="C340" t="s">
        <v>5925</v>
      </c>
      <c r="D340" s="4">
        <v>3560</v>
      </c>
      <c r="E340" t="s">
        <v>217</v>
      </c>
      <c r="F340">
        <v>540.29999999999995</v>
      </c>
      <c r="G340" t="s">
        <v>10</v>
      </c>
      <c r="H340">
        <v>0.15</v>
      </c>
      <c r="I340" t="s">
        <v>222</v>
      </c>
      <c r="J340" s="4" t="s">
        <v>1</v>
      </c>
      <c r="O340"/>
      <c r="P340"/>
      <c r="Q340"/>
      <c r="R340"/>
      <c r="S340"/>
    </row>
    <row r="341" spans="1:19" x14ac:dyDescent="0.25">
      <c r="A341" t="s">
        <v>23</v>
      </c>
      <c r="B341">
        <v>1026936</v>
      </c>
      <c r="C341" t="s">
        <v>6108</v>
      </c>
      <c r="D341" s="4">
        <v>1170</v>
      </c>
      <c r="E341" t="s">
        <v>217</v>
      </c>
      <c r="F341">
        <v>130.47999999999999</v>
      </c>
      <c r="G341" t="s">
        <v>10</v>
      </c>
      <c r="H341">
        <v>0.11</v>
      </c>
      <c r="I341" t="s">
        <v>222</v>
      </c>
      <c r="J341" s="4" t="s">
        <v>1</v>
      </c>
      <c r="O341"/>
      <c r="P341"/>
      <c r="Q341"/>
      <c r="R341"/>
      <c r="S341"/>
    </row>
    <row r="342" spans="1:19" x14ac:dyDescent="0.25">
      <c r="A342" t="s">
        <v>23</v>
      </c>
      <c r="B342">
        <v>1026937</v>
      </c>
      <c r="C342" t="s">
        <v>6109</v>
      </c>
      <c r="D342" s="4">
        <v>1150</v>
      </c>
      <c r="E342" t="s">
        <v>217</v>
      </c>
      <c r="F342">
        <v>96.67</v>
      </c>
      <c r="G342" t="s">
        <v>10</v>
      </c>
      <c r="H342">
        <v>0.08</v>
      </c>
      <c r="I342" t="s">
        <v>222</v>
      </c>
      <c r="J342" s="4" t="s">
        <v>1</v>
      </c>
      <c r="O342"/>
      <c r="P342"/>
      <c r="Q342"/>
      <c r="R342"/>
      <c r="S342"/>
    </row>
    <row r="343" spans="1:19" x14ac:dyDescent="0.25">
      <c r="A343" t="s">
        <v>23</v>
      </c>
      <c r="B343">
        <v>1026938</v>
      </c>
      <c r="C343" t="s">
        <v>6046</v>
      </c>
      <c r="D343">
        <v>2560</v>
      </c>
      <c r="E343" t="s">
        <v>217</v>
      </c>
      <c r="F343">
        <v>390.43</v>
      </c>
      <c r="G343" t="s">
        <v>10</v>
      </c>
      <c r="H343">
        <v>0.15</v>
      </c>
      <c r="I343" t="s">
        <v>222</v>
      </c>
      <c r="J343" s="4" t="s">
        <v>1</v>
      </c>
      <c r="O343"/>
      <c r="P343"/>
      <c r="Q343"/>
      <c r="R343"/>
      <c r="S343"/>
    </row>
    <row r="344" spans="1:19" x14ac:dyDescent="0.25">
      <c r="A344" t="s">
        <v>23</v>
      </c>
      <c r="B344">
        <v>1026939</v>
      </c>
      <c r="C344" t="s">
        <v>6047</v>
      </c>
      <c r="D344">
        <v>2560</v>
      </c>
      <c r="E344" t="s">
        <v>217</v>
      </c>
      <c r="F344">
        <v>306.35000000000002</v>
      </c>
      <c r="G344" t="s">
        <v>10</v>
      </c>
      <c r="H344">
        <v>0.12</v>
      </c>
      <c r="I344" t="s">
        <v>222</v>
      </c>
      <c r="J344" s="4" t="s">
        <v>1</v>
      </c>
      <c r="O344"/>
      <c r="P344"/>
      <c r="Q344"/>
      <c r="R344"/>
      <c r="S344"/>
    </row>
    <row r="345" spans="1:19" x14ac:dyDescent="0.25">
      <c r="A345" t="s">
        <v>23</v>
      </c>
      <c r="B345">
        <v>1026942</v>
      </c>
      <c r="C345" t="s">
        <v>6162</v>
      </c>
      <c r="D345">
        <v>4220</v>
      </c>
      <c r="E345" t="s">
        <v>217</v>
      </c>
      <c r="F345">
        <v>611.71</v>
      </c>
      <c r="G345" t="s">
        <v>10</v>
      </c>
      <c r="H345">
        <v>0.14000000000000001</v>
      </c>
      <c r="I345" t="s">
        <v>222</v>
      </c>
      <c r="J345" s="4" t="s">
        <v>1</v>
      </c>
      <c r="O345"/>
      <c r="P345"/>
      <c r="Q345"/>
      <c r="R345"/>
      <c r="S345"/>
    </row>
    <row r="346" spans="1:19" x14ac:dyDescent="0.25">
      <c r="A346" t="s">
        <v>23</v>
      </c>
      <c r="B346">
        <v>1026943</v>
      </c>
      <c r="C346" t="s">
        <v>6163</v>
      </c>
      <c r="D346">
        <v>4220</v>
      </c>
      <c r="E346" t="s">
        <v>217</v>
      </c>
      <c r="F346">
        <v>504.25</v>
      </c>
      <c r="G346" t="s">
        <v>10</v>
      </c>
      <c r="H346">
        <v>0.12</v>
      </c>
      <c r="I346" t="s">
        <v>222</v>
      </c>
      <c r="J346" s="4" t="s">
        <v>1</v>
      </c>
      <c r="O346"/>
      <c r="P346"/>
      <c r="Q346"/>
      <c r="R346"/>
      <c r="S346"/>
    </row>
    <row r="347" spans="1:19" x14ac:dyDescent="0.25">
      <c r="A347" t="s">
        <v>23</v>
      </c>
      <c r="B347">
        <v>1026946</v>
      </c>
      <c r="C347" t="s">
        <v>5840</v>
      </c>
      <c r="D347">
        <v>534</v>
      </c>
      <c r="E347" t="s">
        <v>217</v>
      </c>
      <c r="F347">
        <v>58.37</v>
      </c>
      <c r="G347" t="s">
        <v>10</v>
      </c>
      <c r="H347">
        <v>0.11</v>
      </c>
      <c r="I347" t="s">
        <v>222</v>
      </c>
      <c r="J347" s="4" t="s">
        <v>1</v>
      </c>
      <c r="O347"/>
      <c r="P347"/>
      <c r="Q347"/>
      <c r="R347"/>
      <c r="S347"/>
    </row>
    <row r="348" spans="1:19" x14ac:dyDescent="0.25">
      <c r="A348" t="s">
        <v>23</v>
      </c>
      <c r="B348">
        <v>1026950</v>
      </c>
      <c r="C348" t="s">
        <v>5795</v>
      </c>
      <c r="D348">
        <v>330</v>
      </c>
      <c r="E348" t="s">
        <v>217</v>
      </c>
      <c r="F348">
        <v>50.33</v>
      </c>
      <c r="G348" t="s">
        <v>10</v>
      </c>
      <c r="H348">
        <v>0.15</v>
      </c>
      <c r="I348" t="s">
        <v>222</v>
      </c>
      <c r="J348" s="4" t="s">
        <v>1</v>
      </c>
      <c r="O348"/>
      <c r="P348"/>
      <c r="Q348"/>
      <c r="R348"/>
      <c r="S348"/>
    </row>
    <row r="349" spans="1:19" x14ac:dyDescent="0.25">
      <c r="A349" t="s">
        <v>23</v>
      </c>
      <c r="B349">
        <v>1026954</v>
      </c>
      <c r="C349" t="s">
        <v>5772</v>
      </c>
      <c r="D349">
        <v>8600</v>
      </c>
      <c r="E349" t="s">
        <v>217</v>
      </c>
      <c r="F349">
        <v>613.54999999999995</v>
      </c>
      <c r="G349" t="s">
        <v>10</v>
      </c>
      <c r="H349">
        <v>7.0000000000000007E-2</v>
      </c>
      <c r="I349" t="s">
        <v>222</v>
      </c>
      <c r="J349" s="4" t="s">
        <v>1</v>
      </c>
      <c r="O349"/>
      <c r="P349"/>
      <c r="Q349"/>
      <c r="R349"/>
      <c r="S349"/>
    </row>
    <row r="350" spans="1:19" x14ac:dyDescent="0.25">
      <c r="A350" t="s">
        <v>23</v>
      </c>
      <c r="B350">
        <v>1026971</v>
      </c>
      <c r="C350" t="s">
        <v>5814</v>
      </c>
      <c r="D350">
        <v>4</v>
      </c>
      <c r="E350" t="s">
        <v>217</v>
      </c>
      <c r="F350">
        <v>4.03</v>
      </c>
      <c r="G350" t="s">
        <v>10</v>
      </c>
      <c r="H350">
        <v>1.01</v>
      </c>
      <c r="I350" t="s">
        <v>222</v>
      </c>
      <c r="J350" s="4" t="s">
        <v>1</v>
      </c>
      <c r="O350"/>
      <c r="P350"/>
      <c r="Q350"/>
      <c r="R350"/>
      <c r="S350"/>
    </row>
    <row r="351" spans="1:19" x14ac:dyDescent="0.25">
      <c r="A351" t="s">
        <v>23</v>
      </c>
      <c r="B351">
        <v>1026973</v>
      </c>
      <c r="C351" t="s">
        <v>5841</v>
      </c>
      <c r="D351">
        <v>91</v>
      </c>
      <c r="E351" t="s">
        <v>217</v>
      </c>
      <c r="F351">
        <v>9.94</v>
      </c>
      <c r="G351" t="s">
        <v>10</v>
      </c>
      <c r="H351">
        <v>0.11</v>
      </c>
      <c r="I351" t="s">
        <v>222</v>
      </c>
      <c r="J351" s="4" t="s">
        <v>1</v>
      </c>
      <c r="O351"/>
      <c r="P351"/>
      <c r="Q351"/>
      <c r="R351"/>
      <c r="S351"/>
    </row>
    <row r="352" spans="1:19" x14ac:dyDescent="0.25">
      <c r="A352" t="s">
        <v>23</v>
      </c>
      <c r="B352">
        <v>1026974</v>
      </c>
      <c r="C352" t="s">
        <v>5842</v>
      </c>
      <c r="D352" s="4">
        <v>108</v>
      </c>
      <c r="E352" t="s">
        <v>217</v>
      </c>
      <c r="F352">
        <v>8.89</v>
      </c>
      <c r="G352" t="s">
        <v>10</v>
      </c>
      <c r="H352">
        <v>0.08</v>
      </c>
      <c r="I352" t="s">
        <v>222</v>
      </c>
      <c r="J352" s="4" t="s">
        <v>1</v>
      </c>
      <c r="O352"/>
      <c r="P352"/>
      <c r="Q352"/>
      <c r="R352"/>
      <c r="S352"/>
    </row>
    <row r="353" spans="1:19" x14ac:dyDescent="0.25">
      <c r="A353" t="s">
        <v>23</v>
      </c>
      <c r="B353">
        <v>1026975</v>
      </c>
      <c r="C353" t="s">
        <v>5843</v>
      </c>
      <c r="D353">
        <v>3466</v>
      </c>
      <c r="E353" t="s">
        <v>217</v>
      </c>
      <c r="F353">
        <v>535.71</v>
      </c>
      <c r="G353" t="s">
        <v>10</v>
      </c>
      <c r="H353">
        <v>0.15</v>
      </c>
      <c r="I353" t="s">
        <v>222</v>
      </c>
      <c r="J353" s="4" t="s">
        <v>1</v>
      </c>
      <c r="O353"/>
      <c r="P353"/>
      <c r="Q353"/>
      <c r="R353"/>
      <c r="S353"/>
    </row>
    <row r="354" spans="1:19" x14ac:dyDescent="0.25">
      <c r="A354" t="s">
        <v>23</v>
      </c>
      <c r="B354">
        <v>1026976</v>
      </c>
      <c r="C354" t="s">
        <v>5844</v>
      </c>
      <c r="D354">
        <v>3474</v>
      </c>
      <c r="E354" t="s">
        <v>217</v>
      </c>
      <c r="F354">
        <v>421.31</v>
      </c>
      <c r="G354" t="s">
        <v>10</v>
      </c>
      <c r="H354">
        <v>0.12</v>
      </c>
      <c r="I354" t="s">
        <v>222</v>
      </c>
      <c r="J354" s="4" t="s">
        <v>1</v>
      </c>
      <c r="O354"/>
      <c r="P354"/>
      <c r="Q354"/>
      <c r="R354"/>
      <c r="S354"/>
    </row>
    <row r="355" spans="1:19" x14ac:dyDescent="0.25">
      <c r="A355" t="s">
        <v>23</v>
      </c>
      <c r="B355">
        <v>1026999</v>
      </c>
      <c r="C355" t="s">
        <v>2700</v>
      </c>
      <c r="D355">
        <v>2049</v>
      </c>
      <c r="E355" t="s">
        <v>217</v>
      </c>
      <c r="F355">
        <v>119.91</v>
      </c>
      <c r="G355" t="s">
        <v>10</v>
      </c>
      <c r="H355">
        <v>0.06</v>
      </c>
      <c r="I355" t="s">
        <v>222</v>
      </c>
      <c r="J355" s="4" t="s">
        <v>1</v>
      </c>
      <c r="O355"/>
      <c r="P355"/>
      <c r="Q355"/>
      <c r="R355"/>
      <c r="S355"/>
    </row>
    <row r="356" spans="1:19" x14ac:dyDescent="0.25">
      <c r="A356" t="s">
        <v>23</v>
      </c>
      <c r="B356">
        <v>1027010</v>
      </c>
      <c r="C356" t="s">
        <v>2816</v>
      </c>
      <c r="D356" s="4">
        <v>95000</v>
      </c>
      <c r="E356" t="s">
        <v>217</v>
      </c>
      <c r="F356" s="1">
        <v>2281.17</v>
      </c>
      <c r="G356" t="s">
        <v>10</v>
      </c>
      <c r="H356">
        <v>0.02</v>
      </c>
      <c r="I356" t="s">
        <v>222</v>
      </c>
      <c r="J356" s="4" t="s">
        <v>1</v>
      </c>
      <c r="O356"/>
      <c r="P356"/>
      <c r="Q356"/>
      <c r="R356"/>
      <c r="S356"/>
    </row>
    <row r="357" spans="1:19" x14ac:dyDescent="0.25">
      <c r="A357" t="s">
        <v>23</v>
      </c>
      <c r="B357">
        <v>1027058</v>
      </c>
      <c r="C357" t="s">
        <v>6048</v>
      </c>
      <c r="D357" s="4">
        <v>2960</v>
      </c>
      <c r="E357" t="s">
        <v>217</v>
      </c>
      <c r="F357">
        <v>234.61</v>
      </c>
      <c r="G357" t="s">
        <v>10</v>
      </c>
      <c r="H357">
        <v>0.08</v>
      </c>
      <c r="I357" t="s">
        <v>222</v>
      </c>
      <c r="J357" s="4" t="s">
        <v>1</v>
      </c>
      <c r="O357"/>
      <c r="P357"/>
      <c r="Q357"/>
      <c r="R357"/>
      <c r="S357"/>
    </row>
    <row r="358" spans="1:19" x14ac:dyDescent="0.25">
      <c r="A358" t="s">
        <v>23</v>
      </c>
      <c r="B358">
        <v>1027059</v>
      </c>
      <c r="C358" t="s">
        <v>6049</v>
      </c>
      <c r="D358" s="4">
        <v>2940</v>
      </c>
      <c r="E358" t="s">
        <v>217</v>
      </c>
      <c r="F358">
        <v>136.88999999999999</v>
      </c>
      <c r="G358" t="s">
        <v>10</v>
      </c>
      <c r="H358">
        <v>0.05</v>
      </c>
      <c r="I358" t="s">
        <v>222</v>
      </c>
      <c r="J358" s="4" t="s">
        <v>1</v>
      </c>
      <c r="O358"/>
      <c r="P358"/>
      <c r="Q358"/>
      <c r="R358"/>
      <c r="S358"/>
    </row>
    <row r="359" spans="1:19" x14ac:dyDescent="0.25">
      <c r="A359" t="s">
        <v>23</v>
      </c>
      <c r="B359">
        <v>1027128</v>
      </c>
      <c r="C359" t="s">
        <v>5773</v>
      </c>
      <c r="D359" s="4">
        <v>4350</v>
      </c>
      <c r="E359" t="s">
        <v>217</v>
      </c>
      <c r="F359">
        <v>309.85000000000002</v>
      </c>
      <c r="G359" t="s">
        <v>10</v>
      </c>
      <c r="H359">
        <v>7.0000000000000007E-2</v>
      </c>
      <c r="I359" t="s">
        <v>222</v>
      </c>
      <c r="J359" s="4" t="s">
        <v>1</v>
      </c>
      <c r="O359"/>
      <c r="P359"/>
      <c r="Q359"/>
      <c r="R359"/>
      <c r="S359"/>
    </row>
    <row r="360" spans="1:19" x14ac:dyDescent="0.25">
      <c r="A360" t="s">
        <v>23</v>
      </c>
      <c r="B360">
        <v>1027131</v>
      </c>
      <c r="C360" t="s">
        <v>6164</v>
      </c>
      <c r="D360">
        <v>2470</v>
      </c>
      <c r="E360" t="s">
        <v>217</v>
      </c>
      <c r="F360">
        <v>294.88</v>
      </c>
      <c r="G360" t="s">
        <v>10</v>
      </c>
      <c r="H360">
        <v>0.12</v>
      </c>
      <c r="I360" t="s">
        <v>222</v>
      </c>
      <c r="J360" s="4" t="s">
        <v>1</v>
      </c>
      <c r="O360"/>
      <c r="P360"/>
      <c r="Q360"/>
      <c r="R360"/>
      <c r="S360"/>
    </row>
    <row r="361" spans="1:19" x14ac:dyDescent="0.25">
      <c r="A361" t="s">
        <v>23</v>
      </c>
      <c r="B361">
        <v>1027138</v>
      </c>
      <c r="C361" t="s">
        <v>5815</v>
      </c>
      <c r="D361">
        <v>2495</v>
      </c>
      <c r="E361" t="s">
        <v>217</v>
      </c>
      <c r="F361">
        <v>303.98</v>
      </c>
      <c r="G361" t="s">
        <v>10</v>
      </c>
      <c r="H361">
        <v>0.12</v>
      </c>
      <c r="I361" t="s">
        <v>222</v>
      </c>
      <c r="J361" s="4" t="s">
        <v>1</v>
      </c>
      <c r="O361"/>
      <c r="P361"/>
      <c r="Q361"/>
      <c r="R361"/>
      <c r="S361"/>
    </row>
    <row r="362" spans="1:19" x14ac:dyDescent="0.25">
      <c r="A362" t="s">
        <v>23</v>
      </c>
      <c r="B362">
        <v>1027140</v>
      </c>
      <c r="C362" t="s">
        <v>6165</v>
      </c>
      <c r="D362">
        <v>3450</v>
      </c>
      <c r="E362" t="s">
        <v>217</v>
      </c>
      <c r="F362">
        <v>747.34</v>
      </c>
      <c r="G362" t="s">
        <v>10</v>
      </c>
      <c r="H362">
        <v>0.22</v>
      </c>
      <c r="I362" t="s">
        <v>222</v>
      </c>
      <c r="J362" s="4" t="s">
        <v>1</v>
      </c>
      <c r="O362"/>
      <c r="P362"/>
      <c r="Q362"/>
      <c r="R362"/>
      <c r="S362"/>
    </row>
    <row r="363" spans="1:19" x14ac:dyDescent="0.25">
      <c r="A363" t="s">
        <v>23</v>
      </c>
      <c r="B363">
        <v>1027166</v>
      </c>
      <c r="C363" t="s">
        <v>6166</v>
      </c>
      <c r="D363">
        <v>3600</v>
      </c>
      <c r="E363" t="s">
        <v>217</v>
      </c>
      <c r="F363">
        <v>723.07</v>
      </c>
      <c r="G363" t="s">
        <v>10</v>
      </c>
      <c r="H363">
        <v>0.2</v>
      </c>
      <c r="I363" t="s">
        <v>222</v>
      </c>
      <c r="J363" s="4" t="s">
        <v>1</v>
      </c>
      <c r="O363"/>
      <c r="P363"/>
      <c r="Q363"/>
      <c r="R363"/>
      <c r="S363"/>
    </row>
    <row r="364" spans="1:19" x14ac:dyDescent="0.25">
      <c r="A364" t="s">
        <v>23</v>
      </c>
      <c r="B364">
        <v>1027167</v>
      </c>
      <c r="C364" t="s">
        <v>6167</v>
      </c>
      <c r="D364">
        <v>3600</v>
      </c>
      <c r="E364" t="s">
        <v>217</v>
      </c>
      <c r="F364">
        <v>430.16</v>
      </c>
      <c r="G364" t="s">
        <v>10</v>
      </c>
      <c r="H364">
        <v>0.12</v>
      </c>
      <c r="I364" t="s">
        <v>222</v>
      </c>
      <c r="J364" s="4" t="s">
        <v>1</v>
      </c>
      <c r="O364"/>
      <c r="P364"/>
      <c r="Q364"/>
      <c r="R364"/>
      <c r="S364"/>
    </row>
    <row r="365" spans="1:19" x14ac:dyDescent="0.25">
      <c r="A365" t="s">
        <v>23</v>
      </c>
      <c r="B365">
        <v>1027174</v>
      </c>
      <c r="C365" t="s">
        <v>5926</v>
      </c>
      <c r="D365">
        <v>134</v>
      </c>
      <c r="E365" t="s">
        <v>217</v>
      </c>
      <c r="F365">
        <v>135.52000000000001</v>
      </c>
      <c r="G365" t="s">
        <v>10</v>
      </c>
      <c r="H365">
        <v>1.01</v>
      </c>
      <c r="I365" t="s">
        <v>222</v>
      </c>
      <c r="J365" s="4" t="s">
        <v>1</v>
      </c>
      <c r="O365"/>
      <c r="P365"/>
      <c r="Q365"/>
      <c r="R365"/>
      <c r="S365"/>
    </row>
    <row r="366" spans="1:19" x14ac:dyDescent="0.25">
      <c r="A366" t="s">
        <v>23</v>
      </c>
      <c r="B366">
        <v>1027176</v>
      </c>
      <c r="C366" t="s">
        <v>5988</v>
      </c>
      <c r="D366">
        <v>180</v>
      </c>
      <c r="E366" t="s">
        <v>217</v>
      </c>
      <c r="F366">
        <v>180.26</v>
      </c>
      <c r="G366" t="s">
        <v>10</v>
      </c>
      <c r="H366">
        <v>1</v>
      </c>
      <c r="I366" t="s">
        <v>222</v>
      </c>
      <c r="J366" s="4" t="s">
        <v>1</v>
      </c>
      <c r="O366"/>
      <c r="P366"/>
      <c r="Q366"/>
      <c r="R366"/>
      <c r="S366"/>
    </row>
    <row r="367" spans="1:19" x14ac:dyDescent="0.25">
      <c r="A367" t="s">
        <v>23</v>
      </c>
      <c r="B367">
        <v>1027224</v>
      </c>
      <c r="C367" t="s">
        <v>5774</v>
      </c>
      <c r="D367">
        <v>1000</v>
      </c>
      <c r="E367" t="s">
        <v>217</v>
      </c>
      <c r="F367">
        <v>52.18</v>
      </c>
      <c r="G367" t="s">
        <v>10</v>
      </c>
      <c r="H367">
        <v>0.05</v>
      </c>
      <c r="I367" t="s">
        <v>222</v>
      </c>
      <c r="J367" s="4" t="s">
        <v>1</v>
      </c>
      <c r="O367"/>
      <c r="P367"/>
      <c r="Q367"/>
      <c r="R367"/>
      <c r="S367"/>
    </row>
    <row r="368" spans="1:19" x14ac:dyDescent="0.25">
      <c r="A368" t="s">
        <v>23</v>
      </c>
      <c r="B368">
        <v>1027379</v>
      </c>
      <c r="C368" t="s">
        <v>6050</v>
      </c>
      <c r="D368" s="4">
        <v>3850</v>
      </c>
      <c r="E368" t="s">
        <v>217</v>
      </c>
      <c r="F368">
        <v>859.26</v>
      </c>
      <c r="G368" t="s">
        <v>10</v>
      </c>
      <c r="H368">
        <v>0.22</v>
      </c>
      <c r="I368" t="s">
        <v>222</v>
      </c>
      <c r="J368" s="4" t="s">
        <v>1</v>
      </c>
      <c r="O368"/>
      <c r="P368"/>
      <c r="Q368"/>
      <c r="R368"/>
      <c r="S368"/>
    </row>
    <row r="369" spans="1:19" x14ac:dyDescent="0.25">
      <c r="A369" t="s">
        <v>23</v>
      </c>
      <c r="B369">
        <v>1027402</v>
      </c>
      <c r="C369" t="s">
        <v>5882</v>
      </c>
      <c r="D369" s="4">
        <v>90</v>
      </c>
      <c r="E369" t="s">
        <v>217</v>
      </c>
      <c r="F369">
        <v>10.82</v>
      </c>
      <c r="G369" t="s">
        <v>10</v>
      </c>
      <c r="H369">
        <v>0.12</v>
      </c>
      <c r="I369" t="s">
        <v>222</v>
      </c>
      <c r="J369" s="4" t="s">
        <v>1</v>
      </c>
      <c r="O369"/>
      <c r="P369"/>
      <c r="Q369"/>
      <c r="R369"/>
      <c r="S369"/>
    </row>
    <row r="370" spans="1:19" x14ac:dyDescent="0.25">
      <c r="A370" t="s">
        <v>23</v>
      </c>
      <c r="B370">
        <v>1027403</v>
      </c>
      <c r="C370" t="s">
        <v>5883</v>
      </c>
      <c r="D370">
        <v>5300</v>
      </c>
      <c r="E370" t="s">
        <v>217</v>
      </c>
      <c r="F370">
        <v>477.97</v>
      </c>
      <c r="G370" t="s">
        <v>10</v>
      </c>
      <c r="H370">
        <v>0.09</v>
      </c>
      <c r="I370" t="s">
        <v>222</v>
      </c>
      <c r="J370" s="4" t="s">
        <v>1</v>
      </c>
      <c r="O370"/>
      <c r="P370"/>
      <c r="Q370"/>
      <c r="R370"/>
      <c r="S370"/>
    </row>
    <row r="371" spans="1:19" x14ac:dyDescent="0.25">
      <c r="A371" t="s">
        <v>23</v>
      </c>
      <c r="B371">
        <v>1027404</v>
      </c>
      <c r="C371" t="s">
        <v>5989</v>
      </c>
      <c r="D371">
        <v>678</v>
      </c>
      <c r="E371" t="s">
        <v>217</v>
      </c>
      <c r="F371">
        <v>48.25</v>
      </c>
      <c r="G371" t="s">
        <v>10</v>
      </c>
      <c r="H371">
        <v>7.0000000000000007E-2</v>
      </c>
      <c r="I371" t="s">
        <v>222</v>
      </c>
      <c r="J371" s="4" t="s">
        <v>1</v>
      </c>
      <c r="O371"/>
      <c r="P371"/>
      <c r="Q371"/>
      <c r="R371"/>
      <c r="S371"/>
    </row>
    <row r="372" spans="1:19" x14ac:dyDescent="0.25">
      <c r="A372" t="s">
        <v>23</v>
      </c>
      <c r="B372">
        <v>1027405</v>
      </c>
      <c r="C372" t="s">
        <v>6051</v>
      </c>
      <c r="D372">
        <v>6420</v>
      </c>
      <c r="E372" t="s">
        <v>217</v>
      </c>
      <c r="F372">
        <v>791.02</v>
      </c>
      <c r="G372" t="s">
        <v>10</v>
      </c>
      <c r="H372">
        <v>0.12</v>
      </c>
      <c r="I372" t="s">
        <v>222</v>
      </c>
      <c r="J372" s="4" t="s">
        <v>1</v>
      </c>
      <c r="O372"/>
      <c r="P372"/>
      <c r="Q372"/>
      <c r="R372"/>
      <c r="S372"/>
    </row>
    <row r="373" spans="1:19" x14ac:dyDescent="0.25">
      <c r="A373" t="s">
        <v>23</v>
      </c>
      <c r="B373">
        <v>1027407</v>
      </c>
      <c r="C373" t="s">
        <v>5990</v>
      </c>
      <c r="D373" s="4">
        <v>9450</v>
      </c>
      <c r="E373" t="s">
        <v>217</v>
      </c>
      <c r="F373">
        <v>357.01</v>
      </c>
      <c r="G373" t="s">
        <v>10</v>
      </c>
      <c r="H373">
        <v>0.04</v>
      </c>
      <c r="I373" t="s">
        <v>222</v>
      </c>
      <c r="J373" s="4" t="s">
        <v>1</v>
      </c>
      <c r="O373"/>
      <c r="P373"/>
      <c r="Q373"/>
      <c r="R373"/>
      <c r="S373"/>
    </row>
    <row r="374" spans="1:19" x14ac:dyDescent="0.25">
      <c r="A374" t="s">
        <v>23</v>
      </c>
      <c r="B374">
        <v>1027409</v>
      </c>
      <c r="C374" t="s">
        <v>5884</v>
      </c>
      <c r="D374" s="4">
        <v>14270</v>
      </c>
      <c r="E374" t="s">
        <v>217</v>
      </c>
      <c r="F374" s="1">
        <v>529.08000000000004</v>
      </c>
      <c r="G374" t="s">
        <v>10</v>
      </c>
      <c r="H374">
        <v>0.04</v>
      </c>
      <c r="I374" t="s">
        <v>222</v>
      </c>
      <c r="J374" s="4" t="s">
        <v>1</v>
      </c>
      <c r="O374"/>
      <c r="P374"/>
      <c r="Q374"/>
      <c r="R374"/>
      <c r="S374"/>
    </row>
    <row r="375" spans="1:19" x14ac:dyDescent="0.25">
      <c r="A375" t="s">
        <v>23</v>
      </c>
      <c r="B375">
        <v>1027412</v>
      </c>
      <c r="C375" t="s">
        <v>6052</v>
      </c>
      <c r="D375" s="4">
        <v>16850</v>
      </c>
      <c r="E375" t="s">
        <v>217</v>
      </c>
      <c r="F375">
        <v>623.36</v>
      </c>
      <c r="G375" t="s">
        <v>10</v>
      </c>
      <c r="H375">
        <v>0.04</v>
      </c>
      <c r="I375" t="s">
        <v>222</v>
      </c>
      <c r="J375" s="4" t="s">
        <v>1</v>
      </c>
      <c r="O375"/>
      <c r="P375"/>
      <c r="Q375"/>
      <c r="R375"/>
      <c r="S375"/>
    </row>
    <row r="376" spans="1:19" x14ac:dyDescent="0.25">
      <c r="A376" t="s">
        <v>23</v>
      </c>
      <c r="B376">
        <v>1027413</v>
      </c>
      <c r="C376" t="s">
        <v>5991</v>
      </c>
      <c r="D376" s="4">
        <v>310</v>
      </c>
      <c r="E376" t="s">
        <v>217</v>
      </c>
      <c r="F376">
        <v>18.36</v>
      </c>
      <c r="G376" t="s">
        <v>10</v>
      </c>
      <c r="H376">
        <v>0.06</v>
      </c>
      <c r="I376" t="s">
        <v>222</v>
      </c>
      <c r="J376" s="4" t="s">
        <v>1</v>
      </c>
      <c r="O376"/>
      <c r="P376"/>
      <c r="Q376"/>
      <c r="R376"/>
      <c r="S376"/>
    </row>
    <row r="377" spans="1:19" x14ac:dyDescent="0.25">
      <c r="A377" t="s">
        <v>23</v>
      </c>
      <c r="B377">
        <v>1027414</v>
      </c>
      <c r="C377" t="s">
        <v>5922</v>
      </c>
      <c r="D377" s="4">
        <v>2250</v>
      </c>
      <c r="E377" t="s">
        <v>217</v>
      </c>
      <c r="F377">
        <v>186.36</v>
      </c>
      <c r="G377" t="s">
        <v>10</v>
      </c>
      <c r="H377">
        <v>0.08</v>
      </c>
      <c r="I377" t="s">
        <v>222</v>
      </c>
      <c r="J377" s="4" t="s">
        <v>1</v>
      </c>
      <c r="O377"/>
      <c r="P377"/>
      <c r="Q377"/>
      <c r="R377"/>
      <c r="S377"/>
    </row>
    <row r="378" spans="1:19" x14ac:dyDescent="0.25">
      <c r="A378" t="s">
        <v>23</v>
      </c>
      <c r="B378">
        <v>1027415</v>
      </c>
      <c r="C378" t="s">
        <v>5927</v>
      </c>
      <c r="D378" s="4">
        <v>420</v>
      </c>
      <c r="E378" t="s">
        <v>217</v>
      </c>
      <c r="F378">
        <v>23.56</v>
      </c>
      <c r="G378" t="s">
        <v>10</v>
      </c>
      <c r="H378">
        <v>0.06</v>
      </c>
      <c r="I378" t="s">
        <v>222</v>
      </c>
      <c r="J378" s="4" t="s">
        <v>1</v>
      </c>
      <c r="O378"/>
      <c r="P378"/>
      <c r="Q378"/>
      <c r="R378"/>
      <c r="S378"/>
    </row>
    <row r="379" spans="1:19" x14ac:dyDescent="0.25">
      <c r="A379" t="s">
        <v>23</v>
      </c>
      <c r="B379">
        <v>1027418</v>
      </c>
      <c r="C379" t="s">
        <v>5845</v>
      </c>
      <c r="D379" s="4">
        <v>130</v>
      </c>
      <c r="E379" t="s">
        <v>217</v>
      </c>
      <c r="F379">
        <v>133.47</v>
      </c>
      <c r="G379" t="s">
        <v>10</v>
      </c>
      <c r="H379">
        <v>1.03</v>
      </c>
      <c r="I379" t="s">
        <v>222</v>
      </c>
      <c r="J379" s="4" t="s">
        <v>1</v>
      </c>
      <c r="O379"/>
      <c r="P379"/>
      <c r="Q379"/>
      <c r="R379"/>
      <c r="S379"/>
    </row>
    <row r="380" spans="1:19" x14ac:dyDescent="0.25">
      <c r="A380" t="s">
        <v>23</v>
      </c>
      <c r="B380">
        <v>1027543</v>
      </c>
      <c r="C380" t="s">
        <v>5928</v>
      </c>
      <c r="D380" s="4">
        <v>3</v>
      </c>
      <c r="E380" t="s">
        <v>217</v>
      </c>
      <c r="F380">
        <v>66.47</v>
      </c>
      <c r="G380" t="s">
        <v>10</v>
      </c>
      <c r="H380">
        <v>22.16</v>
      </c>
      <c r="I380" t="s">
        <v>222</v>
      </c>
      <c r="J380" s="4" t="s">
        <v>1</v>
      </c>
      <c r="O380"/>
      <c r="P380"/>
      <c r="Q380"/>
      <c r="R380"/>
      <c r="S380"/>
    </row>
    <row r="381" spans="1:19" x14ac:dyDescent="0.25">
      <c r="A381" t="s">
        <v>23</v>
      </c>
      <c r="B381">
        <v>1027544</v>
      </c>
      <c r="C381" t="s">
        <v>5885</v>
      </c>
      <c r="D381" s="4">
        <v>815</v>
      </c>
      <c r="E381" t="s">
        <v>217</v>
      </c>
      <c r="F381">
        <v>566.1</v>
      </c>
      <c r="G381" t="s">
        <v>10</v>
      </c>
      <c r="H381">
        <v>0.69</v>
      </c>
      <c r="I381" t="s">
        <v>222</v>
      </c>
      <c r="J381" s="4" t="s">
        <v>1</v>
      </c>
      <c r="O381"/>
      <c r="P381"/>
      <c r="Q381"/>
      <c r="R381"/>
      <c r="S381"/>
    </row>
    <row r="382" spans="1:19" x14ac:dyDescent="0.25">
      <c r="A382" t="s">
        <v>23</v>
      </c>
      <c r="B382">
        <v>1027549</v>
      </c>
      <c r="C382" t="s">
        <v>5846</v>
      </c>
      <c r="D382" s="4">
        <v>2722</v>
      </c>
      <c r="E382" t="s">
        <v>217</v>
      </c>
      <c r="F382">
        <v>542.76</v>
      </c>
      <c r="G382" t="s">
        <v>10</v>
      </c>
      <c r="H382">
        <v>0.2</v>
      </c>
      <c r="I382" t="s">
        <v>222</v>
      </c>
      <c r="J382" s="4" t="s">
        <v>1</v>
      </c>
      <c r="O382"/>
      <c r="P382"/>
      <c r="Q382"/>
      <c r="R382"/>
      <c r="S382"/>
    </row>
    <row r="383" spans="1:19" x14ac:dyDescent="0.25">
      <c r="A383" t="s">
        <v>23</v>
      </c>
      <c r="B383">
        <v>1027551</v>
      </c>
      <c r="C383" t="s">
        <v>5796</v>
      </c>
      <c r="D383" s="4">
        <v>388</v>
      </c>
      <c r="E383" t="s">
        <v>217</v>
      </c>
      <c r="F383">
        <v>709.54</v>
      </c>
      <c r="G383" t="s">
        <v>10</v>
      </c>
      <c r="H383">
        <v>1.83</v>
      </c>
      <c r="I383" t="s">
        <v>222</v>
      </c>
      <c r="J383" s="4" t="s">
        <v>1</v>
      </c>
      <c r="O383"/>
      <c r="P383"/>
      <c r="Q383"/>
      <c r="R383"/>
      <c r="S383"/>
    </row>
    <row r="384" spans="1:19" x14ac:dyDescent="0.25">
      <c r="A384" t="s">
        <v>23</v>
      </c>
      <c r="B384">
        <v>1027554</v>
      </c>
      <c r="C384" t="s">
        <v>5847</v>
      </c>
      <c r="D384" s="4">
        <v>1</v>
      </c>
      <c r="E384" t="s">
        <v>217</v>
      </c>
      <c r="F384">
        <v>21.99</v>
      </c>
      <c r="G384" t="s">
        <v>10</v>
      </c>
      <c r="H384">
        <v>21.99</v>
      </c>
      <c r="I384" t="s">
        <v>222</v>
      </c>
      <c r="J384" s="4" t="s">
        <v>1</v>
      </c>
      <c r="O384"/>
      <c r="P384"/>
      <c r="Q384"/>
      <c r="R384"/>
      <c r="S384"/>
    </row>
    <row r="385" spans="1:19" x14ac:dyDescent="0.25">
      <c r="A385" t="s">
        <v>23</v>
      </c>
      <c r="B385">
        <v>1027556</v>
      </c>
      <c r="C385" t="s">
        <v>5797</v>
      </c>
      <c r="D385">
        <v>388</v>
      </c>
      <c r="E385" t="s">
        <v>217</v>
      </c>
      <c r="F385">
        <v>260.64</v>
      </c>
      <c r="G385" t="s">
        <v>10</v>
      </c>
      <c r="H385">
        <v>0.67</v>
      </c>
      <c r="I385" t="s">
        <v>222</v>
      </c>
      <c r="J385" s="4" t="s">
        <v>1</v>
      </c>
      <c r="O385"/>
      <c r="P385"/>
      <c r="Q385"/>
      <c r="R385"/>
      <c r="S385"/>
    </row>
    <row r="386" spans="1:19" x14ac:dyDescent="0.25">
      <c r="A386" t="s">
        <v>23</v>
      </c>
      <c r="B386">
        <v>1027641</v>
      </c>
      <c r="C386" t="s">
        <v>5886</v>
      </c>
      <c r="D386">
        <v>1500</v>
      </c>
      <c r="E386" t="s">
        <v>217</v>
      </c>
      <c r="F386">
        <v>232.74</v>
      </c>
      <c r="G386" t="s">
        <v>10</v>
      </c>
      <c r="H386">
        <v>0.16</v>
      </c>
      <c r="I386" t="s">
        <v>222</v>
      </c>
      <c r="J386" s="4" t="s">
        <v>1</v>
      </c>
      <c r="O386"/>
      <c r="P386"/>
      <c r="Q386"/>
      <c r="R386"/>
      <c r="S386"/>
    </row>
    <row r="387" spans="1:19" x14ac:dyDescent="0.25">
      <c r="A387" t="s">
        <v>23</v>
      </c>
      <c r="B387">
        <v>1027645</v>
      </c>
      <c r="C387" t="s">
        <v>5929</v>
      </c>
      <c r="D387" s="4">
        <v>3930</v>
      </c>
      <c r="E387" t="s">
        <v>217</v>
      </c>
      <c r="F387">
        <v>224.98</v>
      </c>
      <c r="G387" t="s">
        <v>10</v>
      </c>
      <c r="H387">
        <v>0.06</v>
      </c>
      <c r="I387" t="s">
        <v>222</v>
      </c>
      <c r="J387" s="4" t="s">
        <v>1</v>
      </c>
      <c r="O387"/>
      <c r="P387"/>
      <c r="Q387"/>
      <c r="R387"/>
      <c r="S387"/>
    </row>
    <row r="388" spans="1:19" x14ac:dyDescent="0.25">
      <c r="A388" t="s">
        <v>23</v>
      </c>
      <c r="B388">
        <v>1027646</v>
      </c>
      <c r="C388" t="s">
        <v>5930</v>
      </c>
      <c r="D388" s="4">
        <v>3940</v>
      </c>
      <c r="E388" t="s">
        <v>217</v>
      </c>
      <c r="F388">
        <v>193.26</v>
      </c>
      <c r="G388" t="s">
        <v>10</v>
      </c>
      <c r="H388">
        <v>0.05</v>
      </c>
      <c r="I388" t="s">
        <v>222</v>
      </c>
      <c r="J388" s="4" t="s">
        <v>1</v>
      </c>
      <c r="O388"/>
      <c r="P388"/>
      <c r="Q388"/>
      <c r="R388"/>
      <c r="S388"/>
    </row>
    <row r="389" spans="1:19" x14ac:dyDescent="0.25">
      <c r="A389" t="s">
        <v>23</v>
      </c>
      <c r="B389">
        <v>1027749</v>
      </c>
      <c r="C389" t="s">
        <v>6227</v>
      </c>
      <c r="D389" s="4">
        <v>2085</v>
      </c>
      <c r="E389" t="s">
        <v>217</v>
      </c>
      <c r="F389">
        <v>1204.4100000000001</v>
      </c>
      <c r="G389" t="s">
        <v>10</v>
      </c>
      <c r="H389">
        <v>0.57999999999999996</v>
      </c>
      <c r="I389" t="s">
        <v>222</v>
      </c>
      <c r="J389" s="4" t="s">
        <v>1</v>
      </c>
      <c r="O389"/>
      <c r="P389"/>
      <c r="Q389"/>
      <c r="R389"/>
      <c r="S389"/>
    </row>
    <row r="390" spans="1:19" x14ac:dyDescent="0.25">
      <c r="A390" t="s">
        <v>23</v>
      </c>
      <c r="B390">
        <v>1027750</v>
      </c>
      <c r="C390" t="s">
        <v>6228</v>
      </c>
      <c r="D390">
        <v>2085</v>
      </c>
      <c r="E390" t="s">
        <v>217</v>
      </c>
      <c r="F390">
        <v>1204.4100000000001</v>
      </c>
      <c r="G390" t="s">
        <v>10</v>
      </c>
      <c r="H390">
        <v>0.57999999999999996</v>
      </c>
      <c r="I390" t="s">
        <v>222</v>
      </c>
      <c r="J390" s="4" t="s">
        <v>1</v>
      </c>
      <c r="O390"/>
      <c r="P390"/>
      <c r="Q390"/>
      <c r="R390"/>
      <c r="S390"/>
    </row>
    <row r="391" spans="1:19" x14ac:dyDescent="0.25">
      <c r="A391" t="s">
        <v>23</v>
      </c>
      <c r="B391">
        <v>1027771</v>
      </c>
      <c r="C391" t="s">
        <v>6298</v>
      </c>
      <c r="D391">
        <v>213</v>
      </c>
      <c r="E391" t="s">
        <v>217</v>
      </c>
      <c r="F391">
        <v>222.13</v>
      </c>
      <c r="G391" t="s">
        <v>10</v>
      </c>
      <c r="H391">
        <v>1.04</v>
      </c>
      <c r="I391" t="s">
        <v>222</v>
      </c>
      <c r="J391" s="4" t="s">
        <v>1</v>
      </c>
      <c r="O391"/>
      <c r="P391"/>
      <c r="Q391"/>
      <c r="R391"/>
      <c r="S391"/>
    </row>
    <row r="392" spans="1:19" x14ac:dyDescent="0.25">
      <c r="A392" t="s">
        <v>23</v>
      </c>
      <c r="B392">
        <v>1027772</v>
      </c>
      <c r="C392" t="s">
        <v>6299</v>
      </c>
      <c r="D392" s="4">
        <v>212</v>
      </c>
      <c r="E392" t="s">
        <v>217</v>
      </c>
      <c r="F392">
        <v>221.09</v>
      </c>
      <c r="G392" t="s">
        <v>10</v>
      </c>
      <c r="H392">
        <v>1.04</v>
      </c>
      <c r="I392" t="s">
        <v>222</v>
      </c>
      <c r="J392" s="4" t="s">
        <v>1</v>
      </c>
      <c r="O392"/>
      <c r="P392"/>
      <c r="Q392"/>
      <c r="R392"/>
      <c r="S392"/>
    </row>
    <row r="393" spans="1:19" x14ac:dyDescent="0.25">
      <c r="A393" t="s">
        <v>23</v>
      </c>
      <c r="B393">
        <v>1027773</v>
      </c>
      <c r="C393" t="s">
        <v>6300</v>
      </c>
      <c r="D393">
        <v>500</v>
      </c>
      <c r="E393" t="s">
        <v>217</v>
      </c>
      <c r="F393">
        <v>531.23</v>
      </c>
      <c r="G393" t="s">
        <v>10</v>
      </c>
      <c r="H393">
        <v>1.06</v>
      </c>
      <c r="I393" t="s">
        <v>222</v>
      </c>
      <c r="J393" s="4" t="s">
        <v>1</v>
      </c>
      <c r="O393"/>
      <c r="P393"/>
      <c r="Q393"/>
      <c r="R393"/>
      <c r="S393"/>
    </row>
    <row r="394" spans="1:19" x14ac:dyDescent="0.25">
      <c r="A394" t="s">
        <v>23</v>
      </c>
      <c r="B394">
        <v>1027774</v>
      </c>
      <c r="C394" t="s">
        <v>6301</v>
      </c>
      <c r="D394" s="4">
        <v>500</v>
      </c>
      <c r="E394" t="s">
        <v>217</v>
      </c>
      <c r="F394">
        <v>531.23</v>
      </c>
      <c r="G394" t="s">
        <v>10</v>
      </c>
      <c r="H394">
        <v>1.06</v>
      </c>
      <c r="I394" t="s">
        <v>222</v>
      </c>
      <c r="J394" s="4" t="s">
        <v>1</v>
      </c>
      <c r="O394"/>
      <c r="P394"/>
      <c r="Q394"/>
      <c r="R394"/>
      <c r="S394"/>
    </row>
    <row r="395" spans="1:19" x14ac:dyDescent="0.25">
      <c r="A395" t="s">
        <v>23</v>
      </c>
      <c r="B395">
        <v>1027812</v>
      </c>
      <c r="C395" t="s">
        <v>6302</v>
      </c>
      <c r="D395" s="4">
        <v>299</v>
      </c>
      <c r="E395" t="s">
        <v>217</v>
      </c>
      <c r="F395">
        <v>312.58999999999997</v>
      </c>
      <c r="G395" t="s">
        <v>10</v>
      </c>
      <c r="H395">
        <v>1.05</v>
      </c>
      <c r="I395" t="s">
        <v>222</v>
      </c>
      <c r="J395" s="4" t="s">
        <v>1</v>
      </c>
      <c r="O395"/>
      <c r="P395"/>
      <c r="Q395"/>
      <c r="R395"/>
      <c r="S395"/>
    </row>
    <row r="396" spans="1:19" x14ac:dyDescent="0.25">
      <c r="A396" t="s">
        <v>23</v>
      </c>
      <c r="B396">
        <v>1027813</v>
      </c>
      <c r="C396" t="s">
        <v>6303</v>
      </c>
      <c r="D396">
        <v>298</v>
      </c>
      <c r="E396" t="s">
        <v>217</v>
      </c>
      <c r="F396">
        <v>311.54000000000002</v>
      </c>
      <c r="G396" t="s">
        <v>10</v>
      </c>
      <c r="H396">
        <v>1.05</v>
      </c>
      <c r="I396" t="s">
        <v>222</v>
      </c>
      <c r="J396" s="4" t="s">
        <v>1</v>
      </c>
      <c r="O396"/>
      <c r="P396"/>
      <c r="Q396"/>
      <c r="R396"/>
      <c r="S396"/>
    </row>
    <row r="397" spans="1:19" x14ac:dyDescent="0.25">
      <c r="A397" t="s">
        <v>23</v>
      </c>
      <c r="B397">
        <v>1027816</v>
      </c>
      <c r="C397" t="s">
        <v>6304</v>
      </c>
      <c r="D397" s="4">
        <v>500</v>
      </c>
      <c r="E397" t="s">
        <v>217</v>
      </c>
      <c r="F397">
        <v>530.99</v>
      </c>
      <c r="G397" t="s">
        <v>10</v>
      </c>
      <c r="H397">
        <v>1.06</v>
      </c>
      <c r="I397" t="s">
        <v>222</v>
      </c>
      <c r="J397" s="4" t="s">
        <v>1</v>
      </c>
      <c r="O397"/>
      <c r="P397"/>
      <c r="Q397"/>
      <c r="R397"/>
      <c r="S397"/>
    </row>
    <row r="398" spans="1:19" x14ac:dyDescent="0.25">
      <c r="A398" t="s">
        <v>23</v>
      </c>
      <c r="B398">
        <v>1027817</v>
      </c>
      <c r="C398" t="s">
        <v>6305</v>
      </c>
      <c r="D398">
        <v>500</v>
      </c>
      <c r="E398" t="s">
        <v>217</v>
      </c>
      <c r="F398">
        <v>530.99</v>
      </c>
      <c r="G398" t="s">
        <v>10</v>
      </c>
      <c r="H398">
        <v>1.06</v>
      </c>
      <c r="I398" t="s">
        <v>222</v>
      </c>
      <c r="J398" s="4" t="s">
        <v>1</v>
      </c>
      <c r="O398"/>
      <c r="P398"/>
      <c r="Q398"/>
      <c r="R398"/>
      <c r="S398"/>
    </row>
    <row r="399" spans="1:19" x14ac:dyDescent="0.25">
      <c r="A399" t="s">
        <v>23</v>
      </c>
      <c r="B399">
        <v>1027826</v>
      </c>
      <c r="C399" t="s">
        <v>6306</v>
      </c>
      <c r="D399">
        <v>662</v>
      </c>
      <c r="E399" t="s">
        <v>217</v>
      </c>
      <c r="F399">
        <v>699.94</v>
      </c>
      <c r="G399" t="s">
        <v>10</v>
      </c>
      <c r="H399">
        <v>1.06</v>
      </c>
      <c r="I399" t="s">
        <v>222</v>
      </c>
      <c r="J399" s="4" t="s">
        <v>1</v>
      </c>
      <c r="O399"/>
      <c r="P399"/>
      <c r="Q399"/>
      <c r="R399"/>
      <c r="S399"/>
    </row>
    <row r="400" spans="1:19" x14ac:dyDescent="0.25">
      <c r="A400" t="s">
        <v>23</v>
      </c>
      <c r="B400">
        <v>1027827</v>
      </c>
      <c r="C400" t="s">
        <v>6307</v>
      </c>
      <c r="D400" s="4">
        <v>662</v>
      </c>
      <c r="E400" t="s">
        <v>217</v>
      </c>
      <c r="F400">
        <v>699.94</v>
      </c>
      <c r="G400" t="s">
        <v>10</v>
      </c>
      <c r="H400">
        <v>1.06</v>
      </c>
      <c r="I400" t="s">
        <v>222</v>
      </c>
      <c r="J400" s="4" t="s">
        <v>1</v>
      </c>
      <c r="O400"/>
      <c r="P400"/>
      <c r="Q400"/>
      <c r="R400"/>
      <c r="S400"/>
    </row>
    <row r="401" spans="1:19" x14ac:dyDescent="0.25">
      <c r="A401" t="s">
        <v>23</v>
      </c>
      <c r="B401">
        <v>1027830</v>
      </c>
      <c r="C401" t="s">
        <v>6308</v>
      </c>
      <c r="D401" s="4">
        <v>500</v>
      </c>
      <c r="E401" t="s">
        <v>217</v>
      </c>
      <c r="F401">
        <v>531.23</v>
      </c>
      <c r="G401" t="s">
        <v>10</v>
      </c>
      <c r="H401">
        <v>1.06</v>
      </c>
      <c r="I401" t="s">
        <v>222</v>
      </c>
      <c r="J401" s="4" t="s">
        <v>1</v>
      </c>
      <c r="O401"/>
      <c r="P401"/>
      <c r="Q401"/>
      <c r="R401"/>
      <c r="S401"/>
    </row>
    <row r="402" spans="1:19" x14ac:dyDescent="0.25">
      <c r="A402" t="s">
        <v>23</v>
      </c>
      <c r="B402">
        <v>1027831</v>
      </c>
      <c r="C402" t="s">
        <v>6309</v>
      </c>
      <c r="D402" s="4">
        <v>500</v>
      </c>
      <c r="E402" t="s">
        <v>217</v>
      </c>
      <c r="F402">
        <v>531.23</v>
      </c>
      <c r="G402" t="s">
        <v>10</v>
      </c>
      <c r="H402">
        <v>1.06</v>
      </c>
      <c r="I402" t="s">
        <v>222</v>
      </c>
      <c r="J402" s="4" t="s">
        <v>1</v>
      </c>
      <c r="O402"/>
      <c r="P402"/>
      <c r="Q402"/>
      <c r="R402"/>
      <c r="S402"/>
    </row>
    <row r="403" spans="1:19" x14ac:dyDescent="0.25">
      <c r="A403" t="s">
        <v>23</v>
      </c>
      <c r="B403">
        <v>1027832</v>
      </c>
      <c r="C403" t="s">
        <v>6310</v>
      </c>
      <c r="D403" s="4">
        <v>500</v>
      </c>
      <c r="E403" t="s">
        <v>217</v>
      </c>
      <c r="F403">
        <v>530.99</v>
      </c>
      <c r="G403" t="s">
        <v>10</v>
      </c>
      <c r="H403">
        <v>1.06</v>
      </c>
      <c r="I403" t="s">
        <v>222</v>
      </c>
      <c r="J403" s="4" t="s">
        <v>1</v>
      </c>
      <c r="O403"/>
      <c r="P403"/>
      <c r="Q403"/>
      <c r="R403"/>
      <c r="S403"/>
    </row>
    <row r="404" spans="1:19" x14ac:dyDescent="0.25">
      <c r="A404" t="s">
        <v>23</v>
      </c>
      <c r="B404">
        <v>1027833</v>
      </c>
      <c r="C404" t="s">
        <v>6311</v>
      </c>
      <c r="D404" s="4">
        <v>500</v>
      </c>
      <c r="E404" t="s">
        <v>217</v>
      </c>
      <c r="F404">
        <v>948.97</v>
      </c>
      <c r="G404" t="s">
        <v>10</v>
      </c>
      <c r="H404">
        <v>1.9</v>
      </c>
      <c r="I404" t="s">
        <v>222</v>
      </c>
      <c r="J404" s="4" t="s">
        <v>1</v>
      </c>
      <c r="O404"/>
      <c r="P404"/>
      <c r="Q404"/>
      <c r="R404"/>
      <c r="S404"/>
    </row>
    <row r="405" spans="1:19" x14ac:dyDescent="0.25">
      <c r="A405" t="s">
        <v>23</v>
      </c>
      <c r="B405">
        <v>1027845</v>
      </c>
      <c r="C405" t="s">
        <v>5849</v>
      </c>
      <c r="D405" s="4">
        <v>260</v>
      </c>
      <c r="E405" t="s">
        <v>217</v>
      </c>
      <c r="F405">
        <v>174.69</v>
      </c>
      <c r="G405" t="s">
        <v>10</v>
      </c>
      <c r="H405">
        <v>0.67</v>
      </c>
      <c r="I405" t="s">
        <v>222</v>
      </c>
      <c r="J405" s="4" t="s">
        <v>1</v>
      </c>
      <c r="O405"/>
      <c r="P405"/>
      <c r="Q405"/>
      <c r="R405"/>
      <c r="S405"/>
    </row>
    <row r="406" spans="1:19" x14ac:dyDescent="0.25">
      <c r="A406" t="s">
        <v>23</v>
      </c>
      <c r="B406">
        <v>1027908</v>
      </c>
      <c r="C406" t="s">
        <v>5887</v>
      </c>
      <c r="D406" s="4">
        <v>3850</v>
      </c>
      <c r="E406" t="s">
        <v>217</v>
      </c>
      <c r="F406">
        <v>368.51</v>
      </c>
      <c r="G406" t="s">
        <v>10</v>
      </c>
      <c r="H406">
        <v>0.1</v>
      </c>
      <c r="I406" t="s">
        <v>222</v>
      </c>
      <c r="J406" s="4" t="s">
        <v>1</v>
      </c>
      <c r="O406"/>
      <c r="P406"/>
      <c r="Q406"/>
      <c r="R406"/>
      <c r="S406"/>
    </row>
    <row r="407" spans="1:19" x14ac:dyDescent="0.25">
      <c r="A407" t="s">
        <v>23</v>
      </c>
      <c r="B407">
        <v>1027909</v>
      </c>
      <c r="C407" t="s">
        <v>5888</v>
      </c>
      <c r="D407" s="4">
        <v>3850</v>
      </c>
      <c r="E407" t="s">
        <v>217</v>
      </c>
      <c r="F407">
        <v>368.51</v>
      </c>
      <c r="G407" t="s">
        <v>10</v>
      </c>
      <c r="H407">
        <v>0.1</v>
      </c>
      <c r="I407" t="s">
        <v>222</v>
      </c>
      <c r="J407" s="4" t="s">
        <v>1</v>
      </c>
      <c r="O407"/>
      <c r="P407"/>
      <c r="Q407"/>
      <c r="R407"/>
      <c r="S407"/>
    </row>
    <row r="408" spans="1:19" x14ac:dyDescent="0.25">
      <c r="A408" t="s">
        <v>23</v>
      </c>
      <c r="B408">
        <v>1027923</v>
      </c>
      <c r="C408" t="s">
        <v>5931</v>
      </c>
      <c r="D408" s="4">
        <v>1598</v>
      </c>
      <c r="E408" t="s">
        <v>217</v>
      </c>
      <c r="F408">
        <v>1114.72</v>
      </c>
      <c r="G408" t="s">
        <v>10</v>
      </c>
      <c r="H408">
        <v>0.7</v>
      </c>
      <c r="I408" t="s">
        <v>222</v>
      </c>
      <c r="J408" s="4" t="s">
        <v>1</v>
      </c>
      <c r="O408"/>
      <c r="P408"/>
      <c r="Q408"/>
      <c r="R408"/>
      <c r="S408"/>
    </row>
    <row r="409" spans="1:19" x14ac:dyDescent="0.25">
      <c r="A409" t="s">
        <v>23</v>
      </c>
      <c r="B409">
        <v>1027931</v>
      </c>
      <c r="C409" t="s">
        <v>5889</v>
      </c>
      <c r="D409" s="4">
        <v>2228</v>
      </c>
      <c r="E409" t="s">
        <v>217</v>
      </c>
      <c r="F409">
        <v>315.04000000000002</v>
      </c>
      <c r="G409" t="s">
        <v>10</v>
      </c>
      <c r="H409">
        <v>0.14000000000000001</v>
      </c>
      <c r="I409" t="s">
        <v>222</v>
      </c>
      <c r="J409" s="4" t="s">
        <v>1</v>
      </c>
      <c r="O409"/>
      <c r="P409"/>
      <c r="Q409"/>
      <c r="R409"/>
      <c r="S409"/>
    </row>
    <row r="410" spans="1:19" x14ac:dyDescent="0.25">
      <c r="A410" t="s">
        <v>23</v>
      </c>
      <c r="B410">
        <v>1027932</v>
      </c>
      <c r="C410" t="s">
        <v>5932</v>
      </c>
      <c r="D410" s="4">
        <v>149</v>
      </c>
      <c r="E410" t="s">
        <v>217</v>
      </c>
      <c r="F410">
        <v>104.04</v>
      </c>
      <c r="G410" t="s">
        <v>10</v>
      </c>
      <c r="H410">
        <v>0.7</v>
      </c>
      <c r="I410" t="s">
        <v>222</v>
      </c>
      <c r="J410" s="4" t="s">
        <v>1</v>
      </c>
      <c r="O410"/>
      <c r="P410"/>
      <c r="Q410"/>
      <c r="R410"/>
      <c r="S410"/>
    </row>
    <row r="411" spans="1:19" x14ac:dyDescent="0.25">
      <c r="A411" t="s">
        <v>23</v>
      </c>
      <c r="B411">
        <v>1028023</v>
      </c>
      <c r="C411" t="s">
        <v>5933</v>
      </c>
      <c r="D411" s="4">
        <v>850</v>
      </c>
      <c r="E411" t="s">
        <v>217</v>
      </c>
      <c r="F411">
        <v>50.51</v>
      </c>
      <c r="G411" t="s">
        <v>10</v>
      </c>
      <c r="H411">
        <v>0.06</v>
      </c>
      <c r="I411" t="s">
        <v>222</v>
      </c>
      <c r="J411" s="4" t="s">
        <v>1</v>
      </c>
      <c r="O411"/>
      <c r="P411"/>
      <c r="Q411"/>
      <c r="R411"/>
      <c r="S411"/>
    </row>
    <row r="412" spans="1:19" x14ac:dyDescent="0.25">
      <c r="A412" t="s">
        <v>23</v>
      </c>
      <c r="B412">
        <v>1028024</v>
      </c>
      <c r="C412" t="s">
        <v>5934</v>
      </c>
      <c r="D412" s="4">
        <v>850</v>
      </c>
      <c r="E412" t="s">
        <v>217</v>
      </c>
      <c r="F412">
        <v>50.51</v>
      </c>
      <c r="G412" t="s">
        <v>10</v>
      </c>
      <c r="H412">
        <v>0.06</v>
      </c>
      <c r="I412" t="s">
        <v>222</v>
      </c>
      <c r="J412" s="4" t="s">
        <v>1</v>
      </c>
      <c r="O412"/>
      <c r="P412"/>
      <c r="Q412"/>
      <c r="R412"/>
      <c r="S412"/>
    </row>
    <row r="413" spans="1:19" x14ac:dyDescent="0.25">
      <c r="A413" t="s">
        <v>23</v>
      </c>
      <c r="B413">
        <v>1028028</v>
      </c>
      <c r="C413" t="s">
        <v>6053</v>
      </c>
      <c r="D413" s="4">
        <v>468</v>
      </c>
      <c r="E413" t="s">
        <v>217</v>
      </c>
      <c r="F413">
        <v>276.61</v>
      </c>
      <c r="G413" t="s">
        <v>10</v>
      </c>
      <c r="H413">
        <v>0.59</v>
      </c>
      <c r="I413" t="s">
        <v>222</v>
      </c>
      <c r="J413" s="4" t="s">
        <v>1</v>
      </c>
      <c r="O413"/>
      <c r="P413"/>
      <c r="Q413"/>
      <c r="R413"/>
      <c r="S413"/>
    </row>
    <row r="414" spans="1:19" x14ac:dyDescent="0.25">
      <c r="A414" t="s">
        <v>23</v>
      </c>
      <c r="B414">
        <v>1028036</v>
      </c>
      <c r="C414" t="s">
        <v>6054</v>
      </c>
      <c r="D414" s="4">
        <v>361</v>
      </c>
      <c r="E414" t="s">
        <v>217</v>
      </c>
      <c r="F414">
        <v>198.36</v>
      </c>
      <c r="G414" t="s">
        <v>10</v>
      </c>
      <c r="H414">
        <v>0.55000000000000004</v>
      </c>
      <c r="I414" t="s">
        <v>222</v>
      </c>
      <c r="J414" s="4" t="s">
        <v>1</v>
      </c>
      <c r="O414"/>
      <c r="P414"/>
      <c r="Q414"/>
      <c r="R414"/>
      <c r="S414"/>
    </row>
    <row r="415" spans="1:19" x14ac:dyDescent="0.25">
      <c r="A415" t="s">
        <v>23</v>
      </c>
      <c r="B415">
        <v>1028037</v>
      </c>
      <c r="C415" t="s">
        <v>6168</v>
      </c>
      <c r="D415" s="4">
        <v>504</v>
      </c>
      <c r="E415" t="s">
        <v>217</v>
      </c>
      <c r="F415">
        <v>511.39</v>
      </c>
      <c r="G415" t="s">
        <v>10</v>
      </c>
      <c r="H415">
        <v>1.01</v>
      </c>
      <c r="I415" t="s">
        <v>222</v>
      </c>
      <c r="J415" s="4" t="s">
        <v>1</v>
      </c>
      <c r="O415"/>
      <c r="P415"/>
      <c r="Q415"/>
      <c r="R415"/>
      <c r="S415"/>
    </row>
    <row r="416" spans="1:19" x14ac:dyDescent="0.25">
      <c r="A416" t="s">
        <v>23</v>
      </c>
      <c r="B416">
        <v>1028039</v>
      </c>
      <c r="C416" t="s">
        <v>6169</v>
      </c>
      <c r="D416" s="4">
        <v>339</v>
      </c>
      <c r="E416" t="s">
        <v>217</v>
      </c>
      <c r="F416">
        <v>186.17</v>
      </c>
      <c r="G416" t="s">
        <v>10</v>
      </c>
      <c r="H416">
        <v>0.55000000000000004</v>
      </c>
      <c r="I416" t="s">
        <v>222</v>
      </c>
      <c r="J416" s="4" t="s">
        <v>1</v>
      </c>
      <c r="O416"/>
      <c r="P416"/>
      <c r="Q416"/>
      <c r="R416"/>
      <c r="S416"/>
    </row>
    <row r="417" spans="1:19" x14ac:dyDescent="0.25">
      <c r="A417" t="s">
        <v>23</v>
      </c>
      <c r="B417">
        <v>1028040</v>
      </c>
      <c r="C417" t="s">
        <v>5992</v>
      </c>
      <c r="D417" s="4">
        <v>2128</v>
      </c>
      <c r="E417" t="s">
        <v>217</v>
      </c>
      <c r="F417">
        <v>532.04</v>
      </c>
      <c r="G417" t="s">
        <v>10</v>
      </c>
      <c r="H417">
        <v>0.25</v>
      </c>
      <c r="I417" t="s">
        <v>222</v>
      </c>
      <c r="J417" s="4" t="s">
        <v>1</v>
      </c>
      <c r="O417"/>
      <c r="P417"/>
      <c r="Q417"/>
      <c r="R417"/>
      <c r="S417"/>
    </row>
    <row r="418" spans="1:19" x14ac:dyDescent="0.25">
      <c r="A418" t="s">
        <v>23</v>
      </c>
      <c r="B418">
        <v>1028043</v>
      </c>
      <c r="C418" t="s">
        <v>6170</v>
      </c>
      <c r="D418" s="4">
        <v>400</v>
      </c>
      <c r="E418" t="s">
        <v>217</v>
      </c>
      <c r="F418">
        <v>403.69</v>
      </c>
      <c r="G418" t="s">
        <v>10</v>
      </c>
      <c r="H418">
        <v>1.01</v>
      </c>
      <c r="I418" t="s">
        <v>222</v>
      </c>
      <c r="J418" s="4" t="s">
        <v>1</v>
      </c>
      <c r="O418"/>
      <c r="P418"/>
      <c r="Q418"/>
      <c r="R418"/>
      <c r="S418"/>
    </row>
    <row r="419" spans="1:19" x14ac:dyDescent="0.25">
      <c r="A419" t="s">
        <v>23</v>
      </c>
      <c r="B419">
        <v>1028044</v>
      </c>
      <c r="C419" t="s">
        <v>6171</v>
      </c>
      <c r="D419" s="4">
        <v>692</v>
      </c>
      <c r="E419" t="s">
        <v>217</v>
      </c>
      <c r="F419">
        <v>380.03</v>
      </c>
      <c r="G419" t="s">
        <v>10</v>
      </c>
      <c r="H419">
        <v>0.55000000000000004</v>
      </c>
      <c r="I419" t="s">
        <v>222</v>
      </c>
      <c r="J419" s="4" t="s">
        <v>1</v>
      </c>
      <c r="O419"/>
      <c r="P419"/>
      <c r="Q419"/>
      <c r="R419"/>
      <c r="S419"/>
    </row>
    <row r="420" spans="1:19" x14ac:dyDescent="0.25">
      <c r="A420" t="s">
        <v>23</v>
      </c>
      <c r="B420">
        <v>1028046</v>
      </c>
      <c r="C420" t="s">
        <v>6229</v>
      </c>
      <c r="D420" s="4">
        <v>3150</v>
      </c>
      <c r="E420" t="s">
        <v>217</v>
      </c>
      <c r="F420">
        <v>383.82</v>
      </c>
      <c r="G420" t="s">
        <v>10</v>
      </c>
      <c r="H420">
        <v>0.12</v>
      </c>
      <c r="I420" t="s">
        <v>222</v>
      </c>
      <c r="J420" s="4" t="s">
        <v>1</v>
      </c>
      <c r="O420"/>
      <c r="P420"/>
      <c r="Q420"/>
      <c r="R420"/>
      <c r="S420"/>
    </row>
    <row r="421" spans="1:19" x14ac:dyDescent="0.25">
      <c r="A421" t="s">
        <v>23</v>
      </c>
      <c r="B421">
        <v>1028059</v>
      </c>
      <c r="C421" t="s">
        <v>5993</v>
      </c>
      <c r="D421" s="4">
        <v>280</v>
      </c>
      <c r="E421" t="s">
        <v>217</v>
      </c>
      <c r="F421">
        <v>13.77</v>
      </c>
      <c r="G421" t="s">
        <v>10</v>
      </c>
      <c r="H421">
        <v>0.05</v>
      </c>
      <c r="I421" t="s">
        <v>222</v>
      </c>
      <c r="J421" s="4" t="s">
        <v>1</v>
      </c>
      <c r="O421"/>
      <c r="P421"/>
      <c r="Q421"/>
      <c r="R421"/>
      <c r="S421"/>
    </row>
    <row r="422" spans="1:19" x14ac:dyDescent="0.25">
      <c r="A422" t="s">
        <v>23</v>
      </c>
      <c r="B422">
        <v>1028060</v>
      </c>
      <c r="C422" t="s">
        <v>6110</v>
      </c>
      <c r="D422">
        <v>2682</v>
      </c>
      <c r="E422" t="s">
        <v>217</v>
      </c>
      <c r="F422">
        <v>319.55</v>
      </c>
      <c r="G422" t="s">
        <v>10</v>
      </c>
      <c r="H422">
        <v>0.12</v>
      </c>
      <c r="I422" t="s">
        <v>222</v>
      </c>
      <c r="J422" s="4" t="s">
        <v>1</v>
      </c>
      <c r="O422"/>
      <c r="P422"/>
      <c r="Q422"/>
      <c r="R422"/>
      <c r="S422"/>
    </row>
    <row r="423" spans="1:19" x14ac:dyDescent="0.25">
      <c r="A423" t="s">
        <v>23</v>
      </c>
      <c r="B423">
        <v>1028063</v>
      </c>
      <c r="C423" t="s">
        <v>5935</v>
      </c>
      <c r="D423">
        <v>560</v>
      </c>
      <c r="E423" t="s">
        <v>217</v>
      </c>
      <c r="F423">
        <v>29.48</v>
      </c>
      <c r="G423" t="s">
        <v>10</v>
      </c>
      <c r="H423">
        <v>0.05</v>
      </c>
      <c r="I423" t="s">
        <v>222</v>
      </c>
      <c r="J423" s="4" t="s">
        <v>1</v>
      </c>
      <c r="O423"/>
      <c r="P423"/>
      <c r="Q423"/>
      <c r="R423"/>
      <c r="S423"/>
    </row>
    <row r="424" spans="1:19" x14ac:dyDescent="0.25">
      <c r="A424" t="s">
        <v>23</v>
      </c>
      <c r="B424">
        <v>1028067</v>
      </c>
      <c r="C424" t="s">
        <v>5994</v>
      </c>
      <c r="D424">
        <v>560</v>
      </c>
      <c r="E424" t="s">
        <v>217</v>
      </c>
      <c r="F424">
        <v>46.92</v>
      </c>
      <c r="G424" t="s">
        <v>10</v>
      </c>
      <c r="H424">
        <v>0.08</v>
      </c>
      <c r="I424" t="s">
        <v>222</v>
      </c>
      <c r="J424" s="4" t="s">
        <v>1</v>
      </c>
      <c r="O424"/>
      <c r="P424"/>
      <c r="Q424"/>
      <c r="R424"/>
      <c r="S424"/>
    </row>
    <row r="425" spans="1:19" x14ac:dyDescent="0.25">
      <c r="A425" t="s">
        <v>23</v>
      </c>
      <c r="B425">
        <v>1028073</v>
      </c>
      <c r="C425" t="s">
        <v>5936</v>
      </c>
      <c r="D425">
        <v>5110</v>
      </c>
      <c r="E425" t="s">
        <v>217</v>
      </c>
      <c r="F425">
        <v>271.63</v>
      </c>
      <c r="G425" t="s">
        <v>10</v>
      </c>
      <c r="H425">
        <v>0.05</v>
      </c>
      <c r="I425" t="s">
        <v>222</v>
      </c>
      <c r="J425" s="4" t="s">
        <v>1</v>
      </c>
      <c r="O425"/>
      <c r="P425"/>
      <c r="Q425"/>
      <c r="R425"/>
      <c r="S425"/>
    </row>
    <row r="426" spans="1:19" x14ac:dyDescent="0.25">
      <c r="A426" t="s">
        <v>23</v>
      </c>
      <c r="B426">
        <v>1028074</v>
      </c>
      <c r="C426" t="s">
        <v>5890</v>
      </c>
      <c r="D426">
        <v>46440</v>
      </c>
      <c r="E426" t="s">
        <v>217</v>
      </c>
      <c r="F426">
        <v>1399.52</v>
      </c>
      <c r="G426" t="s">
        <v>10</v>
      </c>
      <c r="H426">
        <v>0.03</v>
      </c>
      <c r="I426" t="s">
        <v>222</v>
      </c>
      <c r="J426" s="4" t="s">
        <v>1</v>
      </c>
      <c r="O426"/>
      <c r="P426"/>
      <c r="Q426"/>
      <c r="R426"/>
      <c r="S426"/>
    </row>
    <row r="427" spans="1:19" x14ac:dyDescent="0.25">
      <c r="A427" t="s">
        <v>23</v>
      </c>
      <c r="B427">
        <v>1028075</v>
      </c>
      <c r="C427" t="s">
        <v>5937</v>
      </c>
      <c r="D427">
        <v>11000</v>
      </c>
      <c r="E427" t="s">
        <v>217</v>
      </c>
      <c r="F427">
        <v>611.79</v>
      </c>
      <c r="G427" t="s">
        <v>10</v>
      </c>
      <c r="H427">
        <v>0.06</v>
      </c>
      <c r="I427" t="s">
        <v>222</v>
      </c>
      <c r="J427" s="4" t="s">
        <v>1</v>
      </c>
      <c r="O427"/>
      <c r="P427"/>
      <c r="Q427"/>
      <c r="R427"/>
      <c r="S427"/>
    </row>
    <row r="428" spans="1:19" x14ac:dyDescent="0.25">
      <c r="A428" t="s">
        <v>23</v>
      </c>
      <c r="B428">
        <v>1028076</v>
      </c>
      <c r="C428" t="s">
        <v>5938</v>
      </c>
      <c r="D428" s="4">
        <v>12760</v>
      </c>
      <c r="E428" t="s">
        <v>217</v>
      </c>
      <c r="F428">
        <v>726.05</v>
      </c>
      <c r="G428" t="s">
        <v>10</v>
      </c>
      <c r="H428">
        <v>0.06</v>
      </c>
      <c r="I428" t="s">
        <v>222</v>
      </c>
      <c r="J428" s="4" t="s">
        <v>1</v>
      </c>
      <c r="O428"/>
      <c r="P428"/>
      <c r="Q428"/>
      <c r="R428"/>
      <c r="S428"/>
    </row>
    <row r="429" spans="1:19" x14ac:dyDescent="0.25">
      <c r="A429" t="s">
        <v>23</v>
      </c>
      <c r="B429">
        <v>1028077</v>
      </c>
      <c r="C429" t="s">
        <v>6111</v>
      </c>
      <c r="D429" s="4">
        <v>24280</v>
      </c>
      <c r="E429" t="s">
        <v>217</v>
      </c>
      <c r="F429">
        <v>1612.51</v>
      </c>
      <c r="G429" t="s">
        <v>10</v>
      </c>
      <c r="H429">
        <v>7.0000000000000007E-2</v>
      </c>
      <c r="I429" t="s">
        <v>222</v>
      </c>
      <c r="J429" s="4" t="s">
        <v>1</v>
      </c>
      <c r="O429"/>
      <c r="P429"/>
      <c r="Q429"/>
      <c r="R429"/>
      <c r="S429"/>
    </row>
    <row r="430" spans="1:19" x14ac:dyDescent="0.25">
      <c r="A430" t="s">
        <v>23</v>
      </c>
      <c r="B430">
        <v>1028081</v>
      </c>
      <c r="C430" t="s">
        <v>6112</v>
      </c>
      <c r="D430" s="4">
        <v>4520</v>
      </c>
      <c r="E430" t="s">
        <v>217</v>
      </c>
      <c r="F430">
        <v>404.83</v>
      </c>
      <c r="G430" t="s">
        <v>10</v>
      </c>
      <c r="H430">
        <v>0.09</v>
      </c>
      <c r="I430" t="s">
        <v>222</v>
      </c>
      <c r="J430" s="4" t="s">
        <v>1</v>
      </c>
      <c r="O430"/>
      <c r="P430"/>
      <c r="Q430"/>
      <c r="R430"/>
      <c r="S430"/>
    </row>
    <row r="431" spans="1:19" x14ac:dyDescent="0.25">
      <c r="A431" t="s">
        <v>23</v>
      </c>
      <c r="B431">
        <v>1028082</v>
      </c>
      <c r="C431" t="s">
        <v>6312</v>
      </c>
      <c r="D431" s="4">
        <v>940</v>
      </c>
      <c r="E431" t="s">
        <v>217</v>
      </c>
      <c r="F431">
        <v>51.88</v>
      </c>
      <c r="G431" t="s">
        <v>10</v>
      </c>
      <c r="H431">
        <v>0.06</v>
      </c>
      <c r="I431" t="s">
        <v>222</v>
      </c>
      <c r="J431" s="4" t="s">
        <v>1</v>
      </c>
      <c r="O431"/>
      <c r="P431"/>
      <c r="Q431"/>
      <c r="R431"/>
      <c r="S431"/>
    </row>
    <row r="432" spans="1:19" x14ac:dyDescent="0.25">
      <c r="A432" t="s">
        <v>23</v>
      </c>
      <c r="B432">
        <v>1028083</v>
      </c>
      <c r="C432" t="s">
        <v>6055</v>
      </c>
      <c r="D432">
        <v>69410</v>
      </c>
      <c r="E432" t="s">
        <v>217</v>
      </c>
      <c r="F432">
        <v>4378.62</v>
      </c>
      <c r="G432" t="s">
        <v>10</v>
      </c>
      <c r="H432">
        <v>0.06</v>
      </c>
      <c r="I432" t="s">
        <v>222</v>
      </c>
      <c r="J432" s="4" t="s">
        <v>1</v>
      </c>
      <c r="O432"/>
      <c r="P432"/>
      <c r="Q432"/>
      <c r="R432"/>
      <c r="S432"/>
    </row>
    <row r="433" spans="1:19" x14ac:dyDescent="0.25">
      <c r="A433" t="s">
        <v>23</v>
      </c>
      <c r="B433">
        <v>1028084</v>
      </c>
      <c r="C433" t="s">
        <v>6056</v>
      </c>
      <c r="D433" s="4">
        <v>13060</v>
      </c>
      <c r="E433" t="s">
        <v>217</v>
      </c>
      <c r="F433">
        <v>507.92</v>
      </c>
      <c r="G433" t="s">
        <v>10</v>
      </c>
      <c r="H433">
        <v>0.04</v>
      </c>
      <c r="I433" t="s">
        <v>222</v>
      </c>
      <c r="J433" s="4" t="s">
        <v>1</v>
      </c>
      <c r="O433"/>
      <c r="P433"/>
      <c r="Q433"/>
      <c r="R433"/>
      <c r="S433"/>
    </row>
    <row r="434" spans="1:19" x14ac:dyDescent="0.25">
      <c r="A434" t="s">
        <v>23</v>
      </c>
      <c r="B434">
        <v>1028085</v>
      </c>
      <c r="C434" t="s">
        <v>6230</v>
      </c>
      <c r="D434">
        <v>3560</v>
      </c>
      <c r="E434" t="s">
        <v>217</v>
      </c>
      <c r="F434">
        <v>438.31</v>
      </c>
      <c r="G434" t="s">
        <v>10</v>
      </c>
      <c r="H434">
        <v>0.12</v>
      </c>
      <c r="I434" t="s">
        <v>222</v>
      </c>
      <c r="J434" s="4" t="s">
        <v>1</v>
      </c>
      <c r="O434"/>
      <c r="P434"/>
      <c r="Q434"/>
      <c r="R434"/>
      <c r="S434"/>
    </row>
    <row r="435" spans="1:19" x14ac:dyDescent="0.25">
      <c r="A435" t="s">
        <v>23</v>
      </c>
      <c r="B435">
        <v>1028086</v>
      </c>
      <c r="C435" t="s">
        <v>6057</v>
      </c>
      <c r="D435" s="4">
        <v>14300</v>
      </c>
      <c r="E435" t="s">
        <v>217</v>
      </c>
      <c r="F435">
        <v>748.15</v>
      </c>
      <c r="G435" t="s">
        <v>10</v>
      </c>
      <c r="H435">
        <v>0.05</v>
      </c>
      <c r="I435" t="s">
        <v>222</v>
      </c>
      <c r="J435" s="4" t="s">
        <v>1</v>
      </c>
      <c r="O435"/>
      <c r="P435"/>
      <c r="Q435"/>
      <c r="R435"/>
      <c r="S435"/>
    </row>
    <row r="436" spans="1:19" x14ac:dyDescent="0.25">
      <c r="A436" t="s">
        <v>23</v>
      </c>
      <c r="B436">
        <v>1028088</v>
      </c>
      <c r="C436" t="s">
        <v>6058</v>
      </c>
      <c r="D436" s="4">
        <v>9490</v>
      </c>
      <c r="E436" t="s">
        <v>217</v>
      </c>
      <c r="F436">
        <v>311.07</v>
      </c>
      <c r="G436" t="s">
        <v>10</v>
      </c>
      <c r="H436">
        <v>0.03</v>
      </c>
      <c r="I436" t="s">
        <v>222</v>
      </c>
      <c r="J436" s="4" t="s">
        <v>1</v>
      </c>
      <c r="O436"/>
      <c r="P436"/>
      <c r="Q436"/>
      <c r="R436"/>
      <c r="S436"/>
    </row>
    <row r="437" spans="1:19" x14ac:dyDescent="0.25">
      <c r="A437" t="s">
        <v>23</v>
      </c>
      <c r="B437">
        <v>1028089</v>
      </c>
      <c r="C437" t="s">
        <v>6059</v>
      </c>
      <c r="D437">
        <v>9800</v>
      </c>
      <c r="E437" t="s">
        <v>217</v>
      </c>
      <c r="F437">
        <v>643.79</v>
      </c>
      <c r="G437" t="s">
        <v>10</v>
      </c>
      <c r="H437">
        <v>7.0000000000000007E-2</v>
      </c>
      <c r="I437" t="s">
        <v>222</v>
      </c>
      <c r="J437" s="4" t="s">
        <v>1</v>
      </c>
      <c r="O437"/>
      <c r="P437"/>
      <c r="Q437"/>
      <c r="R437"/>
      <c r="S437"/>
    </row>
    <row r="438" spans="1:19" x14ac:dyDescent="0.25">
      <c r="A438" t="s">
        <v>23</v>
      </c>
      <c r="B438">
        <v>1028090</v>
      </c>
      <c r="C438" t="s">
        <v>5939</v>
      </c>
      <c r="D438">
        <v>3960</v>
      </c>
      <c r="E438" t="s">
        <v>217</v>
      </c>
      <c r="F438">
        <v>230.41</v>
      </c>
      <c r="G438" t="s">
        <v>10</v>
      </c>
      <c r="H438">
        <v>0.06</v>
      </c>
      <c r="I438" t="s">
        <v>222</v>
      </c>
      <c r="J438" s="4" t="s">
        <v>1</v>
      </c>
      <c r="O438"/>
      <c r="P438"/>
      <c r="Q438"/>
      <c r="R438"/>
      <c r="S438"/>
    </row>
    <row r="439" spans="1:19" x14ac:dyDescent="0.25">
      <c r="A439" t="s">
        <v>23</v>
      </c>
      <c r="B439">
        <v>1028094</v>
      </c>
      <c r="C439" t="s">
        <v>5891</v>
      </c>
      <c r="D439">
        <v>4760</v>
      </c>
      <c r="E439" t="s">
        <v>217</v>
      </c>
      <c r="F439">
        <v>254.71</v>
      </c>
      <c r="G439" t="s">
        <v>10</v>
      </c>
      <c r="H439">
        <v>0.05</v>
      </c>
      <c r="I439" t="s">
        <v>222</v>
      </c>
      <c r="J439" s="4" t="s">
        <v>1</v>
      </c>
      <c r="O439"/>
      <c r="P439"/>
      <c r="Q439"/>
      <c r="R439"/>
      <c r="S439"/>
    </row>
    <row r="440" spans="1:19" x14ac:dyDescent="0.25">
      <c r="A440" t="s">
        <v>23</v>
      </c>
      <c r="B440">
        <v>1028098</v>
      </c>
      <c r="C440" t="s">
        <v>5995</v>
      </c>
      <c r="D440">
        <v>3450</v>
      </c>
      <c r="E440" t="s">
        <v>217</v>
      </c>
      <c r="F440">
        <v>384.76</v>
      </c>
      <c r="G440" t="s">
        <v>10</v>
      </c>
      <c r="H440">
        <v>0.11</v>
      </c>
      <c r="I440" t="s">
        <v>222</v>
      </c>
      <c r="J440" s="4" t="s">
        <v>1</v>
      </c>
      <c r="O440"/>
      <c r="P440"/>
      <c r="Q440"/>
      <c r="R440"/>
      <c r="S440"/>
    </row>
    <row r="441" spans="1:19" x14ac:dyDescent="0.25">
      <c r="A441" t="s">
        <v>23</v>
      </c>
      <c r="B441">
        <v>1028100</v>
      </c>
      <c r="C441" t="s">
        <v>5940</v>
      </c>
      <c r="D441" s="4">
        <v>44780</v>
      </c>
      <c r="E441" t="s">
        <v>217</v>
      </c>
      <c r="F441">
        <v>1638.79</v>
      </c>
      <c r="G441" t="s">
        <v>10</v>
      </c>
      <c r="H441">
        <v>0.04</v>
      </c>
      <c r="I441" t="s">
        <v>222</v>
      </c>
      <c r="J441" s="4" t="s">
        <v>1</v>
      </c>
      <c r="O441"/>
      <c r="P441"/>
      <c r="Q441"/>
      <c r="R441"/>
      <c r="S441"/>
    </row>
    <row r="442" spans="1:19" x14ac:dyDescent="0.25">
      <c r="A442" t="s">
        <v>23</v>
      </c>
      <c r="B442">
        <v>1028101</v>
      </c>
      <c r="C442" t="s">
        <v>6113</v>
      </c>
      <c r="D442" s="4">
        <v>8600</v>
      </c>
      <c r="E442" t="s">
        <v>217</v>
      </c>
      <c r="F442">
        <v>468.84</v>
      </c>
      <c r="G442" t="s">
        <v>10</v>
      </c>
      <c r="H442">
        <v>0.05</v>
      </c>
      <c r="I442" t="s">
        <v>222</v>
      </c>
      <c r="J442" s="4" t="s">
        <v>1</v>
      </c>
      <c r="O442"/>
      <c r="P442"/>
      <c r="Q442"/>
      <c r="R442"/>
      <c r="S442"/>
    </row>
    <row r="443" spans="1:19" x14ac:dyDescent="0.25">
      <c r="A443" t="s">
        <v>23</v>
      </c>
      <c r="B443">
        <v>1028102</v>
      </c>
      <c r="C443" t="s">
        <v>5892</v>
      </c>
      <c r="D443" s="4">
        <v>6170</v>
      </c>
      <c r="E443" t="s">
        <v>217</v>
      </c>
      <c r="F443">
        <v>334.13</v>
      </c>
      <c r="G443" t="s">
        <v>10</v>
      </c>
      <c r="H443">
        <v>0.05</v>
      </c>
      <c r="I443" t="s">
        <v>222</v>
      </c>
      <c r="J443" s="4" t="s">
        <v>1</v>
      </c>
      <c r="O443"/>
      <c r="P443"/>
      <c r="Q443"/>
      <c r="R443"/>
      <c r="S443"/>
    </row>
    <row r="444" spans="1:19" x14ac:dyDescent="0.25">
      <c r="A444" t="s">
        <v>23</v>
      </c>
      <c r="B444">
        <v>1028103</v>
      </c>
      <c r="C444" t="s">
        <v>6060</v>
      </c>
      <c r="D444" s="4">
        <v>29800</v>
      </c>
      <c r="E444" t="s">
        <v>217</v>
      </c>
      <c r="F444" s="1">
        <v>1342.95</v>
      </c>
      <c r="G444" t="s">
        <v>10</v>
      </c>
      <c r="H444">
        <v>0.05</v>
      </c>
      <c r="I444" t="s">
        <v>222</v>
      </c>
      <c r="J444" s="4" t="s">
        <v>1</v>
      </c>
      <c r="O444"/>
      <c r="P444"/>
      <c r="Q444"/>
      <c r="R444"/>
      <c r="S444"/>
    </row>
    <row r="445" spans="1:19" x14ac:dyDescent="0.25">
      <c r="A445" t="s">
        <v>23</v>
      </c>
      <c r="B445">
        <v>1028104</v>
      </c>
      <c r="C445" t="s">
        <v>5996</v>
      </c>
      <c r="D445" s="4">
        <v>4618</v>
      </c>
      <c r="E445" t="s">
        <v>217</v>
      </c>
      <c r="F445">
        <v>248.5</v>
      </c>
      <c r="G445" t="s">
        <v>10</v>
      </c>
      <c r="H445">
        <v>0.05</v>
      </c>
      <c r="I445" t="s">
        <v>222</v>
      </c>
      <c r="J445" s="4" t="s">
        <v>1</v>
      </c>
      <c r="O445"/>
      <c r="P445"/>
      <c r="Q445"/>
      <c r="R445"/>
      <c r="S445"/>
    </row>
    <row r="446" spans="1:19" x14ac:dyDescent="0.25">
      <c r="A446" t="s">
        <v>23</v>
      </c>
      <c r="B446">
        <v>1028109</v>
      </c>
      <c r="C446" t="s">
        <v>6114</v>
      </c>
      <c r="D446" s="4">
        <v>1330</v>
      </c>
      <c r="E446" t="s">
        <v>217</v>
      </c>
      <c r="F446">
        <v>108.63</v>
      </c>
      <c r="G446" t="s">
        <v>10</v>
      </c>
      <c r="H446">
        <v>0.08</v>
      </c>
      <c r="I446" t="s">
        <v>222</v>
      </c>
      <c r="J446" s="4" t="s">
        <v>1</v>
      </c>
      <c r="O446"/>
      <c r="P446"/>
      <c r="Q446"/>
      <c r="R446"/>
      <c r="S446"/>
    </row>
    <row r="447" spans="1:19" x14ac:dyDescent="0.25">
      <c r="A447" t="s">
        <v>23</v>
      </c>
      <c r="B447">
        <v>1028110</v>
      </c>
      <c r="C447" t="s">
        <v>6172</v>
      </c>
      <c r="D447" s="4">
        <v>1230</v>
      </c>
      <c r="E447" t="s">
        <v>217</v>
      </c>
      <c r="F447">
        <v>101.37</v>
      </c>
      <c r="G447" t="s">
        <v>10</v>
      </c>
      <c r="H447">
        <v>0.08</v>
      </c>
      <c r="I447" t="s">
        <v>222</v>
      </c>
      <c r="J447" s="4" t="s">
        <v>1</v>
      </c>
      <c r="O447"/>
      <c r="P447"/>
      <c r="Q447"/>
      <c r="R447"/>
      <c r="S447"/>
    </row>
    <row r="448" spans="1:19" x14ac:dyDescent="0.25">
      <c r="A448" t="s">
        <v>23</v>
      </c>
      <c r="B448">
        <v>1028112</v>
      </c>
      <c r="C448" t="s">
        <v>5997</v>
      </c>
      <c r="D448" s="4">
        <v>2060</v>
      </c>
      <c r="E448" t="s">
        <v>217</v>
      </c>
      <c r="F448">
        <v>419.89</v>
      </c>
      <c r="G448" t="s">
        <v>10</v>
      </c>
      <c r="H448">
        <v>0.2</v>
      </c>
      <c r="I448" t="s">
        <v>222</v>
      </c>
      <c r="J448" s="4" t="s">
        <v>1</v>
      </c>
      <c r="O448"/>
      <c r="P448"/>
      <c r="Q448"/>
      <c r="R448"/>
      <c r="S448"/>
    </row>
    <row r="449" spans="1:19" x14ac:dyDescent="0.25">
      <c r="A449" t="s">
        <v>23</v>
      </c>
      <c r="B449">
        <v>1028113</v>
      </c>
      <c r="C449" t="s">
        <v>5998</v>
      </c>
      <c r="D449" s="4">
        <v>2050</v>
      </c>
      <c r="E449" t="s">
        <v>217</v>
      </c>
      <c r="F449">
        <v>248.59</v>
      </c>
      <c r="G449" t="s">
        <v>10</v>
      </c>
      <c r="H449">
        <v>0.12</v>
      </c>
      <c r="I449" t="s">
        <v>222</v>
      </c>
      <c r="J449" s="4" t="s">
        <v>1</v>
      </c>
      <c r="O449"/>
      <c r="P449"/>
      <c r="Q449"/>
      <c r="R449"/>
      <c r="S449"/>
    </row>
    <row r="450" spans="1:19" x14ac:dyDescent="0.25">
      <c r="A450" t="s">
        <v>23</v>
      </c>
      <c r="B450">
        <v>1028118</v>
      </c>
      <c r="C450" t="s">
        <v>5941</v>
      </c>
      <c r="D450">
        <v>543</v>
      </c>
      <c r="E450" t="s">
        <v>217</v>
      </c>
      <c r="F450">
        <v>476.6</v>
      </c>
      <c r="G450" t="s">
        <v>10</v>
      </c>
      <c r="H450">
        <v>0.88</v>
      </c>
      <c r="I450" t="s">
        <v>222</v>
      </c>
      <c r="J450" s="4" t="s">
        <v>1</v>
      </c>
      <c r="O450"/>
      <c r="P450"/>
      <c r="Q450"/>
      <c r="R450"/>
      <c r="S450"/>
    </row>
    <row r="451" spans="1:19" x14ac:dyDescent="0.25">
      <c r="A451" t="s">
        <v>23</v>
      </c>
      <c r="B451">
        <v>1028124</v>
      </c>
      <c r="C451" t="s">
        <v>5893</v>
      </c>
      <c r="D451">
        <v>399</v>
      </c>
      <c r="E451" t="s">
        <v>217</v>
      </c>
      <c r="F451">
        <v>50.87</v>
      </c>
      <c r="G451" t="s">
        <v>10</v>
      </c>
      <c r="H451">
        <v>0.13</v>
      </c>
      <c r="I451" t="s">
        <v>222</v>
      </c>
      <c r="J451" s="4" t="s">
        <v>1</v>
      </c>
      <c r="O451"/>
      <c r="P451"/>
      <c r="Q451"/>
      <c r="R451"/>
      <c r="S451"/>
    </row>
    <row r="452" spans="1:19" x14ac:dyDescent="0.25">
      <c r="A452" t="s">
        <v>23</v>
      </c>
      <c r="B452">
        <v>1028133</v>
      </c>
      <c r="C452" t="s">
        <v>6115</v>
      </c>
      <c r="D452">
        <v>210</v>
      </c>
      <c r="E452" t="s">
        <v>217</v>
      </c>
      <c r="F452">
        <v>19.39</v>
      </c>
      <c r="G452" t="s">
        <v>10</v>
      </c>
      <c r="H452">
        <v>0.09</v>
      </c>
      <c r="I452" t="s">
        <v>222</v>
      </c>
      <c r="J452" s="4" t="s">
        <v>1</v>
      </c>
      <c r="O452"/>
      <c r="P452"/>
      <c r="Q452"/>
      <c r="R452"/>
      <c r="S452"/>
    </row>
    <row r="453" spans="1:19" x14ac:dyDescent="0.25">
      <c r="A453" t="s">
        <v>23</v>
      </c>
      <c r="B453">
        <v>1028139</v>
      </c>
      <c r="C453" t="s">
        <v>5999</v>
      </c>
      <c r="D453">
        <v>2040</v>
      </c>
      <c r="E453" t="s">
        <v>217</v>
      </c>
      <c r="F453">
        <v>266.10000000000002</v>
      </c>
      <c r="G453" t="s">
        <v>10</v>
      </c>
      <c r="H453">
        <v>0.13</v>
      </c>
      <c r="I453" t="s">
        <v>222</v>
      </c>
      <c r="J453" s="4" t="s">
        <v>1</v>
      </c>
      <c r="O453"/>
      <c r="P453"/>
      <c r="Q453"/>
      <c r="R453"/>
      <c r="S453"/>
    </row>
    <row r="454" spans="1:19" x14ac:dyDescent="0.25">
      <c r="A454" t="s">
        <v>23</v>
      </c>
      <c r="B454">
        <v>1028141</v>
      </c>
      <c r="C454" t="s">
        <v>6116</v>
      </c>
      <c r="D454">
        <v>2680</v>
      </c>
      <c r="E454" t="s">
        <v>217</v>
      </c>
      <c r="F454">
        <v>366.2</v>
      </c>
      <c r="G454" t="s">
        <v>10</v>
      </c>
      <c r="H454">
        <v>0.14000000000000001</v>
      </c>
      <c r="I454" t="s">
        <v>222</v>
      </c>
      <c r="J454" s="4" t="s">
        <v>1</v>
      </c>
      <c r="O454"/>
      <c r="P454"/>
      <c r="Q454"/>
      <c r="R454"/>
      <c r="S454"/>
    </row>
    <row r="455" spans="1:19" x14ac:dyDescent="0.25">
      <c r="A455" t="s">
        <v>23</v>
      </c>
      <c r="B455">
        <v>1028143</v>
      </c>
      <c r="C455" t="s">
        <v>6061</v>
      </c>
      <c r="D455">
        <v>3570</v>
      </c>
      <c r="E455" t="s">
        <v>217</v>
      </c>
      <c r="F455">
        <v>197.6</v>
      </c>
      <c r="G455" t="s">
        <v>10</v>
      </c>
      <c r="H455">
        <v>0.06</v>
      </c>
      <c r="I455" t="s">
        <v>222</v>
      </c>
      <c r="J455" s="4" t="s">
        <v>1</v>
      </c>
      <c r="O455"/>
      <c r="P455"/>
      <c r="Q455"/>
      <c r="R455"/>
      <c r="S455"/>
    </row>
    <row r="456" spans="1:19" x14ac:dyDescent="0.25">
      <c r="A456" t="s">
        <v>23</v>
      </c>
      <c r="B456">
        <v>1028145</v>
      </c>
      <c r="C456" t="s">
        <v>6000</v>
      </c>
      <c r="D456">
        <v>1960</v>
      </c>
      <c r="E456" t="s">
        <v>217</v>
      </c>
      <c r="F456">
        <v>234.19</v>
      </c>
      <c r="G456" t="s">
        <v>10</v>
      </c>
      <c r="H456">
        <v>0.12</v>
      </c>
      <c r="I456" t="s">
        <v>222</v>
      </c>
      <c r="J456" s="4" t="s">
        <v>1</v>
      </c>
      <c r="O456"/>
      <c r="P456"/>
      <c r="Q456"/>
      <c r="R456"/>
      <c r="S456"/>
    </row>
    <row r="457" spans="1:19" x14ac:dyDescent="0.25">
      <c r="A457" t="s">
        <v>23</v>
      </c>
      <c r="B457">
        <v>1028146</v>
      </c>
      <c r="C457" t="s">
        <v>5942</v>
      </c>
      <c r="D457">
        <v>5590</v>
      </c>
      <c r="E457" t="s">
        <v>217</v>
      </c>
      <c r="F457">
        <v>460.69</v>
      </c>
      <c r="G457" t="s">
        <v>10</v>
      </c>
      <c r="H457">
        <v>0.08</v>
      </c>
      <c r="I457" t="s">
        <v>222</v>
      </c>
      <c r="J457" s="4" t="s">
        <v>1</v>
      </c>
      <c r="O457"/>
      <c r="P457"/>
      <c r="Q457"/>
      <c r="R457"/>
      <c r="S457"/>
    </row>
    <row r="458" spans="1:19" x14ac:dyDescent="0.25">
      <c r="A458" t="s">
        <v>23</v>
      </c>
      <c r="B458">
        <v>1028149</v>
      </c>
      <c r="C458" t="s">
        <v>6062</v>
      </c>
      <c r="D458">
        <v>4120</v>
      </c>
      <c r="E458" t="s">
        <v>217</v>
      </c>
      <c r="F458">
        <v>394.05</v>
      </c>
      <c r="G458" t="s">
        <v>10</v>
      </c>
      <c r="H458">
        <v>0.1</v>
      </c>
      <c r="I458" t="s">
        <v>222</v>
      </c>
      <c r="J458" s="4" t="s">
        <v>1</v>
      </c>
      <c r="O458"/>
      <c r="P458"/>
      <c r="Q458"/>
      <c r="R458"/>
      <c r="S458"/>
    </row>
    <row r="459" spans="1:19" x14ac:dyDescent="0.25">
      <c r="A459" t="s">
        <v>23</v>
      </c>
      <c r="B459">
        <v>1028150</v>
      </c>
      <c r="C459" t="s">
        <v>5943</v>
      </c>
      <c r="D459" s="4">
        <v>5950</v>
      </c>
      <c r="E459" t="s">
        <v>217</v>
      </c>
      <c r="F459">
        <v>347.31</v>
      </c>
      <c r="G459" t="s">
        <v>10</v>
      </c>
      <c r="H459">
        <v>0.06</v>
      </c>
      <c r="I459" t="s">
        <v>222</v>
      </c>
      <c r="J459" s="4" t="s">
        <v>1</v>
      </c>
      <c r="O459"/>
      <c r="P459"/>
      <c r="Q459"/>
      <c r="R459"/>
      <c r="S459"/>
    </row>
    <row r="460" spans="1:19" x14ac:dyDescent="0.25">
      <c r="A460" t="s">
        <v>23</v>
      </c>
      <c r="B460">
        <v>1028151</v>
      </c>
      <c r="C460" t="s">
        <v>6063</v>
      </c>
      <c r="D460">
        <v>6730</v>
      </c>
      <c r="E460" t="s">
        <v>217</v>
      </c>
      <c r="F460">
        <v>735.03</v>
      </c>
      <c r="G460" t="s">
        <v>10</v>
      </c>
      <c r="H460">
        <v>0.11</v>
      </c>
      <c r="I460" t="s">
        <v>222</v>
      </c>
      <c r="J460" s="4" t="s">
        <v>1</v>
      </c>
      <c r="O460"/>
      <c r="P460"/>
      <c r="Q460"/>
      <c r="R460"/>
      <c r="S460"/>
    </row>
    <row r="461" spans="1:19" x14ac:dyDescent="0.25">
      <c r="A461" t="s">
        <v>23</v>
      </c>
      <c r="B461">
        <v>1028152</v>
      </c>
      <c r="C461" t="s">
        <v>6064</v>
      </c>
      <c r="D461" s="4">
        <v>6704</v>
      </c>
      <c r="E461" t="s">
        <v>217</v>
      </c>
      <c r="F461">
        <v>613.20000000000005</v>
      </c>
      <c r="G461" t="s">
        <v>10</v>
      </c>
      <c r="H461">
        <v>0.09</v>
      </c>
      <c r="I461" t="s">
        <v>222</v>
      </c>
      <c r="J461" s="4" t="s">
        <v>1</v>
      </c>
      <c r="O461"/>
      <c r="P461"/>
      <c r="Q461"/>
      <c r="R461"/>
      <c r="S461"/>
    </row>
    <row r="462" spans="1:19" x14ac:dyDescent="0.25">
      <c r="A462" t="s">
        <v>23</v>
      </c>
      <c r="B462">
        <v>1028153</v>
      </c>
      <c r="C462" t="s">
        <v>6001</v>
      </c>
      <c r="D462" s="4">
        <v>4850</v>
      </c>
      <c r="E462" t="s">
        <v>217</v>
      </c>
      <c r="F462" s="1">
        <v>258.54000000000002</v>
      </c>
      <c r="G462" t="s">
        <v>10</v>
      </c>
      <c r="H462">
        <v>0.05</v>
      </c>
      <c r="I462" t="s">
        <v>222</v>
      </c>
      <c r="J462" s="4" t="s">
        <v>1</v>
      </c>
      <c r="O462"/>
      <c r="P462"/>
      <c r="Q462"/>
      <c r="R462"/>
      <c r="S462"/>
    </row>
    <row r="463" spans="1:19" x14ac:dyDescent="0.25">
      <c r="A463" t="s">
        <v>23</v>
      </c>
      <c r="B463">
        <v>1028154</v>
      </c>
      <c r="C463" t="s">
        <v>6065</v>
      </c>
      <c r="D463" s="4">
        <v>55</v>
      </c>
      <c r="E463" t="s">
        <v>217</v>
      </c>
      <c r="F463">
        <v>6.56</v>
      </c>
      <c r="G463" t="s">
        <v>10</v>
      </c>
      <c r="H463">
        <v>0.12</v>
      </c>
      <c r="I463" t="s">
        <v>222</v>
      </c>
      <c r="J463" s="4" t="s">
        <v>1</v>
      </c>
      <c r="O463"/>
      <c r="P463"/>
      <c r="Q463"/>
      <c r="R463"/>
      <c r="S463"/>
    </row>
    <row r="464" spans="1:19" x14ac:dyDescent="0.25">
      <c r="A464" t="s">
        <v>23</v>
      </c>
      <c r="B464">
        <v>1028157</v>
      </c>
      <c r="C464" t="s">
        <v>6313</v>
      </c>
      <c r="D464" s="4">
        <v>2740</v>
      </c>
      <c r="E464" t="s">
        <v>217</v>
      </c>
      <c r="F464" s="1">
        <v>338.32</v>
      </c>
      <c r="G464" t="s">
        <v>10</v>
      </c>
      <c r="H464">
        <v>0.12</v>
      </c>
      <c r="I464" t="s">
        <v>222</v>
      </c>
      <c r="J464" s="4" t="s">
        <v>1</v>
      </c>
      <c r="O464"/>
      <c r="P464"/>
      <c r="Q464"/>
      <c r="R464"/>
      <c r="S464"/>
    </row>
    <row r="465" spans="1:19" x14ac:dyDescent="0.25">
      <c r="A465" t="s">
        <v>23</v>
      </c>
      <c r="B465">
        <v>1028160</v>
      </c>
      <c r="C465" t="s">
        <v>5944</v>
      </c>
      <c r="D465" s="4">
        <v>630</v>
      </c>
      <c r="E465" t="s">
        <v>217</v>
      </c>
      <c r="F465" s="1">
        <v>38.69</v>
      </c>
      <c r="G465" t="s">
        <v>10</v>
      </c>
      <c r="H465">
        <v>0.06</v>
      </c>
      <c r="I465" t="s">
        <v>222</v>
      </c>
      <c r="J465" s="4" t="s">
        <v>1</v>
      </c>
      <c r="O465"/>
      <c r="P465"/>
      <c r="Q465"/>
      <c r="R465"/>
      <c r="S465"/>
    </row>
    <row r="466" spans="1:19" x14ac:dyDescent="0.25">
      <c r="A466" t="s">
        <v>23</v>
      </c>
      <c r="B466">
        <v>1028161</v>
      </c>
      <c r="C466" t="s">
        <v>5894</v>
      </c>
      <c r="D466" s="4">
        <v>2630</v>
      </c>
      <c r="E466" t="s">
        <v>217</v>
      </c>
      <c r="F466" s="1">
        <v>219.29</v>
      </c>
      <c r="G466" t="s">
        <v>10</v>
      </c>
      <c r="H466">
        <v>0.08</v>
      </c>
      <c r="I466" t="s">
        <v>222</v>
      </c>
      <c r="J466" s="4" t="s">
        <v>1</v>
      </c>
      <c r="O466"/>
      <c r="P466"/>
      <c r="Q466"/>
      <c r="R466"/>
      <c r="S466"/>
    </row>
    <row r="467" spans="1:19" x14ac:dyDescent="0.25">
      <c r="A467" t="s">
        <v>23</v>
      </c>
      <c r="B467">
        <v>1028162</v>
      </c>
      <c r="C467" t="s">
        <v>6231</v>
      </c>
      <c r="D467" s="4">
        <v>3100</v>
      </c>
      <c r="E467" t="s">
        <v>217</v>
      </c>
      <c r="F467" s="1">
        <v>387.79</v>
      </c>
      <c r="G467" t="s">
        <v>10</v>
      </c>
      <c r="H467">
        <v>0.13</v>
      </c>
      <c r="I467" t="s">
        <v>222</v>
      </c>
      <c r="J467" s="4" t="s">
        <v>1</v>
      </c>
      <c r="O467"/>
      <c r="P467"/>
      <c r="Q467"/>
      <c r="R467"/>
      <c r="S467"/>
    </row>
    <row r="468" spans="1:19" x14ac:dyDescent="0.25">
      <c r="A468" t="s">
        <v>23</v>
      </c>
      <c r="B468">
        <v>1028185</v>
      </c>
      <c r="C468" t="s">
        <v>5945</v>
      </c>
      <c r="D468">
        <v>1040</v>
      </c>
      <c r="E468" t="s">
        <v>217</v>
      </c>
      <c r="F468">
        <v>59.01</v>
      </c>
      <c r="G468" t="s">
        <v>10</v>
      </c>
      <c r="H468">
        <v>0.06</v>
      </c>
      <c r="I468" t="s">
        <v>222</v>
      </c>
      <c r="J468" s="4" t="s">
        <v>1</v>
      </c>
      <c r="O468"/>
      <c r="P468"/>
      <c r="Q468"/>
      <c r="R468"/>
      <c r="S468"/>
    </row>
    <row r="469" spans="1:19" x14ac:dyDescent="0.25">
      <c r="A469" t="s">
        <v>23</v>
      </c>
      <c r="B469">
        <v>1028186</v>
      </c>
      <c r="C469" t="s">
        <v>5946</v>
      </c>
      <c r="D469" s="4">
        <v>1120</v>
      </c>
      <c r="E469" t="s">
        <v>217</v>
      </c>
      <c r="F469" s="1">
        <v>96.87</v>
      </c>
      <c r="G469" t="s">
        <v>10</v>
      </c>
      <c r="H469">
        <v>0.09</v>
      </c>
      <c r="I469" t="s">
        <v>222</v>
      </c>
      <c r="J469" s="4" t="s">
        <v>1</v>
      </c>
      <c r="O469"/>
      <c r="P469"/>
      <c r="Q469"/>
      <c r="R469"/>
      <c r="S469"/>
    </row>
    <row r="470" spans="1:19" x14ac:dyDescent="0.25">
      <c r="A470" t="s">
        <v>23</v>
      </c>
      <c r="B470">
        <v>1028188</v>
      </c>
      <c r="C470" t="s">
        <v>5947</v>
      </c>
      <c r="D470" s="4">
        <v>5110</v>
      </c>
      <c r="E470" t="s">
        <v>217</v>
      </c>
      <c r="F470" s="1">
        <v>317.66000000000003</v>
      </c>
      <c r="G470" t="s">
        <v>10</v>
      </c>
      <c r="H470">
        <v>0.06</v>
      </c>
      <c r="I470" t="s">
        <v>222</v>
      </c>
      <c r="J470" s="4" t="s">
        <v>1</v>
      </c>
      <c r="O470"/>
      <c r="P470"/>
      <c r="Q470"/>
      <c r="R470"/>
      <c r="S470"/>
    </row>
    <row r="471" spans="1:19" x14ac:dyDescent="0.25">
      <c r="A471" t="s">
        <v>23</v>
      </c>
      <c r="B471">
        <v>1028189</v>
      </c>
      <c r="C471" t="s">
        <v>6002</v>
      </c>
      <c r="D471" s="4">
        <v>22510</v>
      </c>
      <c r="E471" t="s">
        <v>217</v>
      </c>
      <c r="F471" s="1">
        <v>1345.56</v>
      </c>
      <c r="G471" t="s">
        <v>10</v>
      </c>
      <c r="H471">
        <v>0.06</v>
      </c>
      <c r="I471" t="s">
        <v>222</v>
      </c>
      <c r="J471" s="4" t="s">
        <v>1</v>
      </c>
      <c r="O471"/>
      <c r="P471"/>
      <c r="Q471"/>
      <c r="R471"/>
      <c r="S471"/>
    </row>
    <row r="472" spans="1:19" x14ac:dyDescent="0.25">
      <c r="A472" t="s">
        <v>23</v>
      </c>
      <c r="B472">
        <v>1028190</v>
      </c>
      <c r="C472" t="s">
        <v>6232</v>
      </c>
      <c r="D472" s="4">
        <v>745</v>
      </c>
      <c r="E472" t="s">
        <v>217</v>
      </c>
      <c r="F472">
        <v>110.37</v>
      </c>
      <c r="G472" t="s">
        <v>10</v>
      </c>
      <c r="H472">
        <v>0.15</v>
      </c>
      <c r="I472" t="s">
        <v>222</v>
      </c>
      <c r="J472" s="4" t="s">
        <v>1</v>
      </c>
      <c r="O472"/>
      <c r="P472"/>
      <c r="Q472"/>
      <c r="R472"/>
      <c r="S472"/>
    </row>
    <row r="473" spans="1:19" x14ac:dyDescent="0.25">
      <c r="A473" t="s">
        <v>23</v>
      </c>
      <c r="B473">
        <v>1028191</v>
      </c>
      <c r="C473" t="s">
        <v>6003</v>
      </c>
      <c r="D473" s="4">
        <v>1457</v>
      </c>
      <c r="E473" t="s">
        <v>217</v>
      </c>
      <c r="F473">
        <v>179.13</v>
      </c>
      <c r="G473" t="s">
        <v>10</v>
      </c>
      <c r="H473">
        <v>0.12</v>
      </c>
      <c r="I473" t="s">
        <v>222</v>
      </c>
      <c r="J473" s="4" t="s">
        <v>1</v>
      </c>
      <c r="O473"/>
      <c r="P473"/>
      <c r="Q473"/>
      <c r="R473"/>
      <c r="S473"/>
    </row>
    <row r="474" spans="1:19" x14ac:dyDescent="0.25">
      <c r="A474" t="s">
        <v>23</v>
      </c>
      <c r="B474">
        <v>1028194</v>
      </c>
      <c r="C474" t="s">
        <v>5948</v>
      </c>
      <c r="D474" s="4">
        <v>3000</v>
      </c>
      <c r="E474" t="s">
        <v>217</v>
      </c>
      <c r="F474" s="1">
        <v>294.47000000000003</v>
      </c>
      <c r="G474" t="s">
        <v>10</v>
      </c>
      <c r="H474">
        <v>0.1</v>
      </c>
      <c r="I474" t="s">
        <v>222</v>
      </c>
      <c r="J474" s="4" t="s">
        <v>1</v>
      </c>
      <c r="O474"/>
      <c r="P474"/>
      <c r="Q474"/>
      <c r="R474"/>
      <c r="S474"/>
    </row>
    <row r="475" spans="1:19" x14ac:dyDescent="0.25">
      <c r="A475" t="s">
        <v>23</v>
      </c>
      <c r="B475">
        <v>1028196</v>
      </c>
      <c r="C475" t="s">
        <v>6004</v>
      </c>
      <c r="D475">
        <v>4389</v>
      </c>
      <c r="E475" t="s">
        <v>217</v>
      </c>
      <c r="F475">
        <v>574.79</v>
      </c>
      <c r="G475" t="s">
        <v>10</v>
      </c>
      <c r="H475">
        <v>0.13</v>
      </c>
      <c r="I475" t="s">
        <v>222</v>
      </c>
      <c r="J475" s="4" t="s">
        <v>1</v>
      </c>
      <c r="O475"/>
      <c r="P475"/>
      <c r="Q475"/>
      <c r="R475"/>
      <c r="S475"/>
    </row>
    <row r="476" spans="1:19" x14ac:dyDescent="0.25">
      <c r="A476" t="s">
        <v>23</v>
      </c>
      <c r="B476">
        <v>1028222</v>
      </c>
      <c r="C476" t="s">
        <v>6173</v>
      </c>
      <c r="D476">
        <v>2740</v>
      </c>
      <c r="E476" t="s">
        <v>217</v>
      </c>
      <c r="F476">
        <v>357.42</v>
      </c>
      <c r="G476" t="s">
        <v>10</v>
      </c>
      <c r="H476">
        <v>0.13</v>
      </c>
      <c r="I476" t="s">
        <v>222</v>
      </c>
      <c r="J476" s="4" t="s">
        <v>1</v>
      </c>
      <c r="O476"/>
      <c r="P476"/>
      <c r="Q476"/>
      <c r="R476"/>
      <c r="S476"/>
    </row>
    <row r="477" spans="1:19" x14ac:dyDescent="0.25">
      <c r="A477" t="s">
        <v>23</v>
      </c>
      <c r="B477">
        <v>1028225</v>
      </c>
      <c r="C477" t="s">
        <v>6117</v>
      </c>
      <c r="D477">
        <v>1251</v>
      </c>
      <c r="E477" t="s">
        <v>217</v>
      </c>
      <c r="F477">
        <v>116.11</v>
      </c>
      <c r="G477" t="s">
        <v>10</v>
      </c>
      <c r="H477">
        <v>0.09</v>
      </c>
      <c r="I477" t="s">
        <v>222</v>
      </c>
      <c r="J477" s="4" t="s">
        <v>1</v>
      </c>
      <c r="O477"/>
      <c r="P477"/>
      <c r="Q477"/>
      <c r="R477"/>
      <c r="S477"/>
    </row>
    <row r="478" spans="1:19" x14ac:dyDescent="0.25">
      <c r="A478" t="s">
        <v>23</v>
      </c>
      <c r="B478">
        <v>1028227</v>
      </c>
      <c r="C478" t="s">
        <v>6174</v>
      </c>
      <c r="D478">
        <v>2770</v>
      </c>
      <c r="E478" t="s">
        <v>217</v>
      </c>
      <c r="F478">
        <v>257.99</v>
      </c>
      <c r="G478" t="s">
        <v>10</v>
      </c>
      <c r="H478">
        <v>0.09</v>
      </c>
      <c r="I478" t="s">
        <v>222</v>
      </c>
      <c r="J478" s="4" t="s">
        <v>1</v>
      </c>
      <c r="O478"/>
      <c r="P478"/>
      <c r="Q478"/>
      <c r="R478"/>
      <c r="S478"/>
    </row>
    <row r="479" spans="1:19" x14ac:dyDescent="0.25">
      <c r="A479" t="s">
        <v>23</v>
      </c>
      <c r="B479">
        <v>1028228</v>
      </c>
      <c r="C479" t="s">
        <v>5895</v>
      </c>
      <c r="D479" s="4">
        <v>2870</v>
      </c>
      <c r="E479" t="s">
        <v>217</v>
      </c>
      <c r="F479">
        <v>266.7</v>
      </c>
      <c r="G479" t="s">
        <v>10</v>
      </c>
      <c r="H479">
        <v>0.09</v>
      </c>
      <c r="I479" t="s">
        <v>222</v>
      </c>
      <c r="J479" s="4" t="s">
        <v>1</v>
      </c>
      <c r="O479"/>
      <c r="P479"/>
      <c r="Q479"/>
      <c r="R479"/>
      <c r="S479"/>
    </row>
    <row r="480" spans="1:19" x14ac:dyDescent="0.25">
      <c r="A480" t="s">
        <v>23</v>
      </c>
      <c r="B480">
        <v>1028230</v>
      </c>
      <c r="C480" t="s">
        <v>5896</v>
      </c>
      <c r="D480">
        <v>46442</v>
      </c>
      <c r="E480" t="s">
        <v>217</v>
      </c>
      <c r="F480">
        <v>1580.25</v>
      </c>
      <c r="G480" t="s">
        <v>10</v>
      </c>
      <c r="H480">
        <v>0.03</v>
      </c>
      <c r="I480" t="s">
        <v>222</v>
      </c>
      <c r="J480" s="4" t="s">
        <v>1</v>
      </c>
      <c r="O480"/>
      <c r="P480"/>
      <c r="Q480"/>
      <c r="R480"/>
      <c r="S480"/>
    </row>
    <row r="481" spans="1:19" x14ac:dyDescent="0.25">
      <c r="A481" t="s">
        <v>23</v>
      </c>
      <c r="B481">
        <v>1028231</v>
      </c>
      <c r="C481" t="s">
        <v>5897</v>
      </c>
      <c r="D481">
        <v>56979</v>
      </c>
      <c r="E481" t="s">
        <v>217</v>
      </c>
      <c r="F481">
        <v>1695.38</v>
      </c>
      <c r="G481" t="s">
        <v>10</v>
      </c>
      <c r="H481">
        <v>0.03</v>
      </c>
      <c r="I481" t="s">
        <v>222</v>
      </c>
      <c r="J481" s="4" t="s">
        <v>1</v>
      </c>
      <c r="O481"/>
      <c r="P481"/>
      <c r="Q481"/>
      <c r="R481"/>
      <c r="S481"/>
    </row>
    <row r="482" spans="1:19" x14ac:dyDescent="0.25">
      <c r="A482" t="s">
        <v>23</v>
      </c>
      <c r="B482">
        <v>1028232</v>
      </c>
      <c r="C482" t="s">
        <v>5898</v>
      </c>
      <c r="D482">
        <v>2350</v>
      </c>
      <c r="E482" t="s">
        <v>217</v>
      </c>
      <c r="F482">
        <v>338.48</v>
      </c>
      <c r="G482" t="s">
        <v>10</v>
      </c>
      <c r="H482">
        <v>0.14000000000000001</v>
      </c>
      <c r="I482" t="s">
        <v>222</v>
      </c>
      <c r="J482" s="4" t="s">
        <v>1</v>
      </c>
      <c r="O482"/>
      <c r="P482"/>
      <c r="Q482"/>
      <c r="R482"/>
      <c r="S482"/>
    </row>
    <row r="483" spans="1:19" x14ac:dyDescent="0.25">
      <c r="A483" t="s">
        <v>23</v>
      </c>
      <c r="B483">
        <v>1028233</v>
      </c>
      <c r="C483" t="s">
        <v>5899</v>
      </c>
      <c r="D483">
        <v>4725</v>
      </c>
      <c r="E483" t="s">
        <v>217</v>
      </c>
      <c r="F483">
        <v>295.67</v>
      </c>
      <c r="G483" t="s">
        <v>10</v>
      </c>
      <c r="H483">
        <v>0.06</v>
      </c>
      <c r="I483" t="s">
        <v>222</v>
      </c>
      <c r="J483" s="4" t="s">
        <v>1</v>
      </c>
      <c r="O483"/>
      <c r="P483"/>
      <c r="Q483"/>
      <c r="R483"/>
      <c r="S483"/>
    </row>
    <row r="484" spans="1:19" x14ac:dyDescent="0.25">
      <c r="A484" t="s">
        <v>23</v>
      </c>
      <c r="B484">
        <v>1028235</v>
      </c>
      <c r="C484" t="s">
        <v>5900</v>
      </c>
      <c r="D484">
        <v>61</v>
      </c>
      <c r="E484" t="s">
        <v>217</v>
      </c>
      <c r="F484">
        <v>10.28</v>
      </c>
      <c r="G484" t="s">
        <v>10</v>
      </c>
      <c r="H484">
        <v>0.17</v>
      </c>
      <c r="I484" t="s">
        <v>222</v>
      </c>
      <c r="J484" s="4" t="s">
        <v>1</v>
      </c>
      <c r="O484"/>
      <c r="P484"/>
      <c r="Q484"/>
      <c r="R484"/>
      <c r="S484"/>
    </row>
    <row r="485" spans="1:19" x14ac:dyDescent="0.25">
      <c r="A485" t="s">
        <v>23</v>
      </c>
      <c r="B485">
        <v>1028254</v>
      </c>
      <c r="C485" t="s">
        <v>6175</v>
      </c>
      <c r="D485">
        <v>1800</v>
      </c>
      <c r="E485" t="s">
        <v>217</v>
      </c>
      <c r="F485">
        <v>167.25</v>
      </c>
      <c r="G485" t="s">
        <v>10</v>
      </c>
      <c r="H485">
        <v>0.09</v>
      </c>
      <c r="I485" t="s">
        <v>222</v>
      </c>
      <c r="J485" s="4" t="s">
        <v>1</v>
      </c>
      <c r="O485"/>
      <c r="P485"/>
      <c r="Q485"/>
      <c r="R485"/>
      <c r="S485"/>
    </row>
    <row r="486" spans="1:19" x14ac:dyDescent="0.25">
      <c r="A486" t="s">
        <v>23</v>
      </c>
      <c r="B486">
        <v>1028257</v>
      </c>
      <c r="C486" t="s">
        <v>5949</v>
      </c>
      <c r="D486">
        <v>30</v>
      </c>
      <c r="E486" t="s">
        <v>217</v>
      </c>
      <c r="F486">
        <v>3.75</v>
      </c>
      <c r="G486" t="s">
        <v>10</v>
      </c>
      <c r="H486">
        <v>0.13</v>
      </c>
      <c r="I486" t="s">
        <v>222</v>
      </c>
      <c r="J486" s="4" t="s">
        <v>1</v>
      </c>
      <c r="O486"/>
      <c r="P486"/>
      <c r="Q486"/>
      <c r="R486"/>
      <c r="S486"/>
    </row>
    <row r="487" spans="1:19" x14ac:dyDescent="0.25">
      <c r="A487" t="s">
        <v>23</v>
      </c>
      <c r="B487">
        <v>1028258</v>
      </c>
      <c r="C487" t="s">
        <v>5901</v>
      </c>
      <c r="D487">
        <v>4150</v>
      </c>
      <c r="E487" t="s">
        <v>217</v>
      </c>
      <c r="F487">
        <v>193.05</v>
      </c>
      <c r="G487" t="s">
        <v>10</v>
      </c>
      <c r="H487">
        <v>0.05</v>
      </c>
      <c r="I487" t="s">
        <v>222</v>
      </c>
      <c r="J487" s="4" t="s">
        <v>1</v>
      </c>
      <c r="O487"/>
      <c r="P487"/>
      <c r="Q487"/>
      <c r="R487"/>
      <c r="S487"/>
    </row>
    <row r="488" spans="1:19" x14ac:dyDescent="0.25">
      <c r="A488" t="s">
        <v>23</v>
      </c>
      <c r="B488">
        <v>1028260</v>
      </c>
      <c r="C488" t="s">
        <v>6118</v>
      </c>
      <c r="D488" s="4">
        <v>320</v>
      </c>
      <c r="E488" t="s">
        <v>217</v>
      </c>
      <c r="F488">
        <v>29.5</v>
      </c>
      <c r="G488" t="s">
        <v>10</v>
      </c>
      <c r="H488">
        <v>0.09</v>
      </c>
      <c r="I488" t="s">
        <v>222</v>
      </c>
      <c r="J488" s="4" t="s">
        <v>1</v>
      </c>
      <c r="O488"/>
      <c r="P488"/>
      <c r="Q488"/>
      <c r="R488"/>
      <c r="S488"/>
    </row>
    <row r="489" spans="1:19" x14ac:dyDescent="0.25">
      <c r="A489" t="s">
        <v>23</v>
      </c>
      <c r="B489">
        <v>1028263</v>
      </c>
      <c r="C489" t="s">
        <v>6066</v>
      </c>
      <c r="D489" s="4">
        <v>200</v>
      </c>
      <c r="E489" t="s">
        <v>217</v>
      </c>
      <c r="F489">
        <v>19.57</v>
      </c>
      <c r="G489" t="s">
        <v>10</v>
      </c>
      <c r="H489">
        <v>0.1</v>
      </c>
      <c r="I489" t="s">
        <v>222</v>
      </c>
      <c r="J489" s="4" t="s">
        <v>1</v>
      </c>
      <c r="O489"/>
      <c r="P489"/>
      <c r="Q489"/>
      <c r="R489"/>
      <c r="S489"/>
    </row>
    <row r="490" spans="1:19" x14ac:dyDescent="0.25">
      <c r="A490" t="s">
        <v>23</v>
      </c>
      <c r="B490">
        <v>1028264</v>
      </c>
      <c r="C490" t="s">
        <v>5950</v>
      </c>
      <c r="D490" s="4">
        <v>230</v>
      </c>
      <c r="E490" t="s">
        <v>217</v>
      </c>
      <c r="F490">
        <v>42.96</v>
      </c>
      <c r="G490" t="s">
        <v>10</v>
      </c>
      <c r="H490">
        <v>0.19</v>
      </c>
      <c r="I490" t="s">
        <v>222</v>
      </c>
      <c r="J490" s="4" t="s">
        <v>1</v>
      </c>
      <c r="O490"/>
      <c r="P490"/>
      <c r="Q490"/>
      <c r="R490"/>
      <c r="S490"/>
    </row>
    <row r="491" spans="1:19" x14ac:dyDescent="0.25">
      <c r="A491" t="s">
        <v>23</v>
      </c>
      <c r="B491">
        <v>1028265</v>
      </c>
      <c r="C491" t="s">
        <v>6005</v>
      </c>
      <c r="D491" s="4">
        <v>576</v>
      </c>
      <c r="E491" t="s">
        <v>217</v>
      </c>
      <c r="F491">
        <v>72.290000000000006</v>
      </c>
      <c r="G491" t="s">
        <v>10</v>
      </c>
      <c r="H491">
        <v>0.13</v>
      </c>
      <c r="I491" t="s">
        <v>222</v>
      </c>
      <c r="J491" s="4" t="s">
        <v>1</v>
      </c>
      <c r="O491"/>
      <c r="P491"/>
      <c r="Q491"/>
      <c r="R491"/>
      <c r="S491"/>
    </row>
    <row r="492" spans="1:19" x14ac:dyDescent="0.25">
      <c r="A492" t="s">
        <v>23</v>
      </c>
      <c r="B492">
        <v>1028266</v>
      </c>
      <c r="C492" t="s">
        <v>6233</v>
      </c>
      <c r="D492" s="4">
        <v>3150</v>
      </c>
      <c r="E492" t="s">
        <v>217</v>
      </c>
      <c r="F492" s="1">
        <v>597.13</v>
      </c>
      <c r="G492" t="s">
        <v>10</v>
      </c>
      <c r="H492">
        <v>0.19</v>
      </c>
      <c r="I492" t="s">
        <v>222</v>
      </c>
      <c r="J492" s="4" t="s">
        <v>1</v>
      </c>
      <c r="O492"/>
      <c r="P492"/>
      <c r="Q492"/>
      <c r="R492"/>
      <c r="S492"/>
    </row>
    <row r="493" spans="1:19" x14ac:dyDescent="0.25">
      <c r="A493" t="s">
        <v>23</v>
      </c>
      <c r="B493">
        <v>1028267</v>
      </c>
      <c r="C493" t="s">
        <v>5902</v>
      </c>
      <c r="D493" s="4">
        <v>2450</v>
      </c>
      <c r="E493" t="s">
        <v>217</v>
      </c>
      <c r="F493">
        <v>152.97999999999999</v>
      </c>
      <c r="G493" t="s">
        <v>10</v>
      </c>
      <c r="H493">
        <v>0.06</v>
      </c>
      <c r="I493" t="s">
        <v>222</v>
      </c>
      <c r="J493" s="4" t="s">
        <v>1</v>
      </c>
      <c r="O493"/>
      <c r="P493"/>
      <c r="Q493"/>
      <c r="R493"/>
      <c r="S493"/>
    </row>
    <row r="494" spans="1:19" x14ac:dyDescent="0.25">
      <c r="A494" t="s">
        <v>23</v>
      </c>
      <c r="B494">
        <v>1028269</v>
      </c>
      <c r="C494" t="s">
        <v>5951</v>
      </c>
      <c r="D494">
        <v>13038</v>
      </c>
      <c r="E494" t="s">
        <v>217</v>
      </c>
      <c r="F494">
        <v>791.1</v>
      </c>
      <c r="G494" t="s">
        <v>10</v>
      </c>
      <c r="H494">
        <v>0.06</v>
      </c>
      <c r="I494" t="s">
        <v>222</v>
      </c>
      <c r="J494" s="4" t="s">
        <v>1</v>
      </c>
      <c r="O494"/>
      <c r="P494"/>
      <c r="Q494"/>
      <c r="R494"/>
      <c r="S494"/>
    </row>
    <row r="495" spans="1:19" x14ac:dyDescent="0.25">
      <c r="A495" t="s">
        <v>23</v>
      </c>
      <c r="B495">
        <v>1028272</v>
      </c>
      <c r="C495" t="s">
        <v>6234</v>
      </c>
      <c r="D495" s="4">
        <v>3930</v>
      </c>
      <c r="E495" t="s">
        <v>217</v>
      </c>
      <c r="F495">
        <v>238.84</v>
      </c>
      <c r="G495" t="s">
        <v>10</v>
      </c>
      <c r="H495">
        <v>0.06</v>
      </c>
      <c r="I495" t="s">
        <v>222</v>
      </c>
      <c r="J495" s="4" t="s">
        <v>1</v>
      </c>
      <c r="O495"/>
      <c r="P495"/>
      <c r="Q495"/>
      <c r="R495"/>
      <c r="S495"/>
    </row>
    <row r="496" spans="1:19" x14ac:dyDescent="0.25">
      <c r="A496" t="s">
        <v>23</v>
      </c>
      <c r="B496">
        <v>1028273</v>
      </c>
      <c r="C496" t="s">
        <v>6067</v>
      </c>
      <c r="D496" s="4">
        <v>16410</v>
      </c>
      <c r="E496" t="s">
        <v>217</v>
      </c>
      <c r="F496">
        <v>1425</v>
      </c>
      <c r="G496" t="s">
        <v>10</v>
      </c>
      <c r="H496">
        <v>0.09</v>
      </c>
      <c r="I496" t="s">
        <v>222</v>
      </c>
      <c r="J496" s="4" t="s">
        <v>1</v>
      </c>
      <c r="O496"/>
      <c r="P496"/>
      <c r="Q496"/>
      <c r="R496"/>
      <c r="S496"/>
    </row>
    <row r="497" spans="1:19" x14ac:dyDescent="0.25">
      <c r="A497" t="s">
        <v>23</v>
      </c>
      <c r="B497">
        <v>1028275</v>
      </c>
      <c r="C497" t="s">
        <v>6235</v>
      </c>
      <c r="D497" s="4">
        <v>3318</v>
      </c>
      <c r="E497" t="s">
        <v>217</v>
      </c>
      <c r="F497">
        <v>449.28</v>
      </c>
      <c r="G497" t="s">
        <v>10</v>
      </c>
      <c r="H497">
        <v>0.14000000000000001</v>
      </c>
      <c r="I497" t="s">
        <v>222</v>
      </c>
      <c r="J497" s="4" t="s">
        <v>1</v>
      </c>
      <c r="O497"/>
      <c r="P497"/>
      <c r="Q497"/>
      <c r="R497"/>
      <c r="S497"/>
    </row>
    <row r="498" spans="1:19" x14ac:dyDescent="0.25">
      <c r="A498" t="s">
        <v>23</v>
      </c>
      <c r="B498">
        <v>1028276</v>
      </c>
      <c r="C498" t="s">
        <v>5952</v>
      </c>
      <c r="D498" s="4">
        <v>3600</v>
      </c>
      <c r="E498" t="s">
        <v>217</v>
      </c>
      <c r="F498">
        <v>219.33</v>
      </c>
      <c r="G498" t="s">
        <v>10</v>
      </c>
      <c r="H498">
        <v>0.06</v>
      </c>
      <c r="I498" t="s">
        <v>222</v>
      </c>
      <c r="J498" s="4" t="s">
        <v>1</v>
      </c>
      <c r="O498"/>
      <c r="P498"/>
      <c r="Q498"/>
      <c r="R498"/>
      <c r="S498"/>
    </row>
    <row r="499" spans="1:19" x14ac:dyDescent="0.25">
      <c r="A499" t="s">
        <v>23</v>
      </c>
      <c r="B499">
        <v>1028278</v>
      </c>
      <c r="C499" t="s">
        <v>5953</v>
      </c>
      <c r="D499" s="4">
        <v>1838</v>
      </c>
      <c r="E499" t="s">
        <v>217</v>
      </c>
      <c r="F499">
        <v>226.95</v>
      </c>
      <c r="G499" t="s">
        <v>10</v>
      </c>
      <c r="H499">
        <v>0.12</v>
      </c>
      <c r="I499" t="s">
        <v>222</v>
      </c>
      <c r="J499" s="4" t="s">
        <v>1</v>
      </c>
      <c r="O499"/>
      <c r="P499"/>
      <c r="Q499"/>
      <c r="R499"/>
      <c r="S499"/>
    </row>
    <row r="500" spans="1:19" x14ac:dyDescent="0.25">
      <c r="A500" t="s">
        <v>23</v>
      </c>
      <c r="B500">
        <v>1028279</v>
      </c>
      <c r="C500" t="s">
        <v>5954</v>
      </c>
      <c r="D500">
        <v>1220</v>
      </c>
      <c r="E500" t="s">
        <v>217</v>
      </c>
      <c r="F500">
        <v>118.83</v>
      </c>
      <c r="G500" t="s">
        <v>10</v>
      </c>
      <c r="H500">
        <v>0.1</v>
      </c>
      <c r="I500" t="s">
        <v>222</v>
      </c>
      <c r="J500" s="4" t="s">
        <v>1</v>
      </c>
      <c r="O500"/>
      <c r="P500"/>
      <c r="Q500"/>
      <c r="R500"/>
      <c r="S500"/>
    </row>
    <row r="501" spans="1:19" x14ac:dyDescent="0.25">
      <c r="A501" t="s">
        <v>23</v>
      </c>
      <c r="B501">
        <v>1028281</v>
      </c>
      <c r="C501" t="s">
        <v>6176</v>
      </c>
      <c r="D501">
        <v>1230</v>
      </c>
      <c r="E501" t="s">
        <v>217</v>
      </c>
      <c r="F501">
        <v>121</v>
      </c>
      <c r="G501" t="s">
        <v>10</v>
      </c>
      <c r="H501">
        <v>0.1</v>
      </c>
      <c r="I501" t="s">
        <v>222</v>
      </c>
      <c r="J501" s="4" t="s">
        <v>1</v>
      </c>
      <c r="O501"/>
      <c r="P501"/>
      <c r="Q501"/>
      <c r="R501"/>
      <c r="S501"/>
    </row>
    <row r="502" spans="1:19" x14ac:dyDescent="0.25">
      <c r="A502" t="s">
        <v>23</v>
      </c>
      <c r="B502">
        <v>1028283</v>
      </c>
      <c r="C502" t="s">
        <v>6119</v>
      </c>
      <c r="D502" s="4">
        <v>3090</v>
      </c>
      <c r="E502" t="s">
        <v>217</v>
      </c>
      <c r="F502">
        <v>581.02</v>
      </c>
      <c r="G502" t="s">
        <v>10</v>
      </c>
      <c r="H502">
        <v>0.19</v>
      </c>
      <c r="I502" t="s">
        <v>222</v>
      </c>
      <c r="J502" s="4" t="s">
        <v>1</v>
      </c>
      <c r="O502"/>
      <c r="P502"/>
      <c r="Q502"/>
      <c r="R502"/>
      <c r="S502"/>
    </row>
    <row r="503" spans="1:19" x14ac:dyDescent="0.25">
      <c r="A503" t="s">
        <v>23</v>
      </c>
      <c r="B503">
        <v>1028284</v>
      </c>
      <c r="C503" t="s">
        <v>6068</v>
      </c>
      <c r="D503" s="4">
        <v>4430</v>
      </c>
      <c r="E503" t="s">
        <v>217</v>
      </c>
      <c r="F503">
        <v>365.92</v>
      </c>
      <c r="G503" t="s">
        <v>10</v>
      </c>
      <c r="H503">
        <v>0.08</v>
      </c>
      <c r="I503" t="s">
        <v>222</v>
      </c>
      <c r="J503" s="4" t="s">
        <v>1</v>
      </c>
      <c r="O503"/>
      <c r="P503"/>
      <c r="Q503"/>
      <c r="R503"/>
      <c r="S503"/>
    </row>
    <row r="504" spans="1:19" x14ac:dyDescent="0.25">
      <c r="A504" t="s">
        <v>23</v>
      </c>
      <c r="B504">
        <v>1028285</v>
      </c>
      <c r="C504" t="s">
        <v>6177</v>
      </c>
      <c r="D504" s="4">
        <v>1984</v>
      </c>
      <c r="E504" t="s">
        <v>217</v>
      </c>
      <c r="F504">
        <v>368.82</v>
      </c>
      <c r="G504" t="s">
        <v>10</v>
      </c>
      <c r="H504">
        <v>0.19</v>
      </c>
      <c r="I504" t="s">
        <v>222</v>
      </c>
      <c r="J504" s="4" t="s">
        <v>1</v>
      </c>
      <c r="O504"/>
      <c r="P504"/>
      <c r="Q504"/>
      <c r="R504"/>
      <c r="S504"/>
    </row>
    <row r="505" spans="1:19" x14ac:dyDescent="0.25">
      <c r="A505" t="s">
        <v>23</v>
      </c>
      <c r="B505">
        <v>1028287</v>
      </c>
      <c r="C505" t="s">
        <v>6178</v>
      </c>
      <c r="D505" s="4">
        <v>2470</v>
      </c>
      <c r="E505" t="s">
        <v>217</v>
      </c>
      <c r="F505">
        <v>321.92</v>
      </c>
      <c r="G505" t="s">
        <v>10</v>
      </c>
      <c r="H505">
        <v>0.13</v>
      </c>
      <c r="I505" t="s">
        <v>222</v>
      </c>
      <c r="J505" s="4" t="s">
        <v>1</v>
      </c>
      <c r="O505"/>
      <c r="P505"/>
      <c r="Q505"/>
      <c r="R505"/>
      <c r="S505"/>
    </row>
    <row r="506" spans="1:19" x14ac:dyDescent="0.25">
      <c r="A506" t="s">
        <v>23</v>
      </c>
      <c r="B506">
        <v>1028288</v>
      </c>
      <c r="C506" t="s">
        <v>6006</v>
      </c>
      <c r="D506" s="4">
        <v>180</v>
      </c>
      <c r="E506" t="s">
        <v>217</v>
      </c>
      <c r="F506">
        <v>7.75</v>
      </c>
      <c r="G506" t="s">
        <v>10</v>
      </c>
      <c r="H506">
        <v>0.04</v>
      </c>
      <c r="I506" t="s">
        <v>222</v>
      </c>
      <c r="J506" s="4" t="s">
        <v>1</v>
      </c>
      <c r="O506"/>
      <c r="P506"/>
      <c r="Q506"/>
      <c r="R506"/>
      <c r="S506"/>
    </row>
    <row r="507" spans="1:19" x14ac:dyDescent="0.25">
      <c r="A507" t="s">
        <v>23</v>
      </c>
      <c r="B507">
        <v>1028289</v>
      </c>
      <c r="C507" t="s">
        <v>6007</v>
      </c>
      <c r="D507" s="4">
        <v>120</v>
      </c>
      <c r="E507" t="s">
        <v>217</v>
      </c>
      <c r="F507">
        <v>8.58</v>
      </c>
      <c r="G507" t="s">
        <v>10</v>
      </c>
      <c r="H507">
        <v>7.0000000000000007E-2</v>
      </c>
      <c r="I507" t="s">
        <v>222</v>
      </c>
      <c r="J507" s="4" t="s">
        <v>1</v>
      </c>
      <c r="O507"/>
      <c r="P507"/>
      <c r="Q507"/>
      <c r="R507"/>
      <c r="S507"/>
    </row>
    <row r="508" spans="1:19" x14ac:dyDescent="0.25">
      <c r="A508" t="s">
        <v>23</v>
      </c>
      <c r="B508">
        <v>1028290</v>
      </c>
      <c r="C508" t="s">
        <v>6008</v>
      </c>
      <c r="D508" s="4">
        <v>470</v>
      </c>
      <c r="E508" t="s">
        <v>217</v>
      </c>
      <c r="F508">
        <v>45.81</v>
      </c>
      <c r="G508" t="s">
        <v>10</v>
      </c>
      <c r="H508">
        <v>0.1</v>
      </c>
      <c r="I508" t="s">
        <v>222</v>
      </c>
      <c r="J508" s="4" t="s">
        <v>1</v>
      </c>
      <c r="O508"/>
      <c r="P508"/>
      <c r="Q508"/>
      <c r="R508"/>
      <c r="S508"/>
    </row>
    <row r="509" spans="1:19" x14ac:dyDescent="0.25">
      <c r="A509" t="s">
        <v>23</v>
      </c>
      <c r="B509">
        <v>1028292</v>
      </c>
      <c r="C509" t="s">
        <v>6236</v>
      </c>
      <c r="D509" s="4">
        <v>3560</v>
      </c>
      <c r="E509" t="s">
        <v>217</v>
      </c>
      <c r="F509">
        <v>681.91</v>
      </c>
      <c r="G509" t="s">
        <v>10</v>
      </c>
      <c r="H509">
        <v>0.19</v>
      </c>
      <c r="I509" t="s">
        <v>222</v>
      </c>
      <c r="J509" s="4" t="s">
        <v>1</v>
      </c>
      <c r="O509"/>
      <c r="P509"/>
      <c r="Q509"/>
      <c r="R509"/>
      <c r="S509"/>
    </row>
    <row r="510" spans="1:19" x14ac:dyDescent="0.25">
      <c r="A510" t="s">
        <v>23</v>
      </c>
      <c r="B510">
        <v>1028297</v>
      </c>
      <c r="C510" t="s">
        <v>6069</v>
      </c>
      <c r="D510" s="4">
        <v>160</v>
      </c>
      <c r="E510" t="s">
        <v>217</v>
      </c>
      <c r="F510">
        <v>9.34</v>
      </c>
      <c r="G510" t="s">
        <v>10</v>
      </c>
      <c r="H510">
        <v>0.06</v>
      </c>
      <c r="I510" t="s">
        <v>222</v>
      </c>
      <c r="J510" s="4" t="s">
        <v>1</v>
      </c>
      <c r="O510"/>
      <c r="P510"/>
      <c r="Q510"/>
      <c r="R510"/>
      <c r="S510"/>
    </row>
    <row r="511" spans="1:19" x14ac:dyDescent="0.25">
      <c r="A511" t="s">
        <v>23</v>
      </c>
      <c r="B511">
        <v>1028298</v>
      </c>
      <c r="C511" t="s">
        <v>6070</v>
      </c>
      <c r="D511" s="4">
        <v>14270</v>
      </c>
      <c r="E511" t="s">
        <v>217</v>
      </c>
      <c r="F511">
        <v>855.05</v>
      </c>
      <c r="G511" t="s">
        <v>10</v>
      </c>
      <c r="H511">
        <v>0.06</v>
      </c>
      <c r="I511" t="s">
        <v>222</v>
      </c>
      <c r="J511" s="4" t="s">
        <v>1</v>
      </c>
      <c r="O511"/>
      <c r="P511"/>
      <c r="Q511"/>
      <c r="R511"/>
      <c r="S511"/>
    </row>
    <row r="512" spans="1:19" x14ac:dyDescent="0.25">
      <c r="A512" t="s">
        <v>23</v>
      </c>
      <c r="B512">
        <v>1028299</v>
      </c>
      <c r="C512" t="s">
        <v>6179</v>
      </c>
      <c r="D512" s="4">
        <v>3700</v>
      </c>
      <c r="E512" t="s">
        <v>217</v>
      </c>
      <c r="F512" s="1">
        <v>306.52999999999997</v>
      </c>
      <c r="G512" t="s">
        <v>10</v>
      </c>
      <c r="H512">
        <v>0.08</v>
      </c>
      <c r="I512" t="s">
        <v>222</v>
      </c>
      <c r="J512" s="4" t="s">
        <v>1</v>
      </c>
      <c r="O512"/>
      <c r="P512"/>
      <c r="Q512"/>
      <c r="R512"/>
      <c r="S512"/>
    </row>
    <row r="513" spans="1:19" x14ac:dyDescent="0.25">
      <c r="A513" t="s">
        <v>23</v>
      </c>
      <c r="B513">
        <v>1028300</v>
      </c>
      <c r="C513" t="s">
        <v>6071</v>
      </c>
      <c r="D513" s="4">
        <v>13030</v>
      </c>
      <c r="E513" t="s">
        <v>217</v>
      </c>
      <c r="F513">
        <v>810.47</v>
      </c>
      <c r="G513" t="s">
        <v>10</v>
      </c>
      <c r="H513">
        <v>0.06</v>
      </c>
      <c r="I513" t="s">
        <v>222</v>
      </c>
      <c r="J513" s="4" t="s">
        <v>1</v>
      </c>
      <c r="O513"/>
      <c r="P513"/>
      <c r="Q513"/>
      <c r="R513"/>
      <c r="S513"/>
    </row>
    <row r="514" spans="1:19" x14ac:dyDescent="0.25">
      <c r="A514" t="s">
        <v>23</v>
      </c>
      <c r="B514">
        <v>1028301</v>
      </c>
      <c r="C514" t="s">
        <v>5955</v>
      </c>
      <c r="D514" s="4">
        <v>6300</v>
      </c>
      <c r="E514" t="s">
        <v>217</v>
      </c>
      <c r="F514">
        <v>411.09</v>
      </c>
      <c r="G514" t="s">
        <v>10</v>
      </c>
      <c r="H514">
        <v>7.0000000000000007E-2</v>
      </c>
      <c r="I514" t="s">
        <v>222</v>
      </c>
      <c r="J514" s="4" t="s">
        <v>1</v>
      </c>
      <c r="O514"/>
      <c r="P514"/>
      <c r="Q514"/>
      <c r="R514"/>
      <c r="S514"/>
    </row>
    <row r="515" spans="1:19" x14ac:dyDescent="0.25">
      <c r="A515" t="s">
        <v>23</v>
      </c>
      <c r="B515">
        <v>1028304</v>
      </c>
      <c r="C515" t="s">
        <v>5956</v>
      </c>
      <c r="D515" s="4">
        <v>145</v>
      </c>
      <c r="E515" t="s">
        <v>217</v>
      </c>
      <c r="F515">
        <v>6.51</v>
      </c>
      <c r="G515" t="s">
        <v>10</v>
      </c>
      <c r="H515">
        <v>0.04</v>
      </c>
      <c r="I515" t="s">
        <v>222</v>
      </c>
      <c r="J515" s="4" t="s">
        <v>1</v>
      </c>
      <c r="O515"/>
      <c r="P515"/>
      <c r="Q515"/>
      <c r="R515"/>
      <c r="S515"/>
    </row>
    <row r="516" spans="1:19" x14ac:dyDescent="0.25">
      <c r="A516" t="s">
        <v>23</v>
      </c>
      <c r="B516">
        <v>1028305</v>
      </c>
      <c r="C516" t="s">
        <v>6120</v>
      </c>
      <c r="D516" s="4">
        <v>4520</v>
      </c>
      <c r="E516" t="s">
        <v>217</v>
      </c>
      <c r="F516" s="1">
        <v>650.80999999999995</v>
      </c>
      <c r="G516" t="s">
        <v>10</v>
      </c>
      <c r="H516">
        <v>0.14000000000000001</v>
      </c>
      <c r="I516" t="s">
        <v>222</v>
      </c>
      <c r="J516" s="4" t="s">
        <v>1</v>
      </c>
      <c r="O516"/>
      <c r="P516"/>
      <c r="Q516"/>
      <c r="R516"/>
      <c r="S516"/>
    </row>
    <row r="517" spans="1:19" x14ac:dyDescent="0.25">
      <c r="A517" t="s">
        <v>23</v>
      </c>
      <c r="B517">
        <v>1028368</v>
      </c>
      <c r="C517" t="s">
        <v>5957</v>
      </c>
      <c r="D517" s="4">
        <v>4268</v>
      </c>
      <c r="E517" t="s">
        <v>217</v>
      </c>
      <c r="F517">
        <v>411.48</v>
      </c>
      <c r="G517" t="s">
        <v>10</v>
      </c>
      <c r="H517">
        <v>0.1</v>
      </c>
      <c r="I517" t="s">
        <v>222</v>
      </c>
      <c r="J517" s="4" t="s">
        <v>1</v>
      </c>
      <c r="O517"/>
      <c r="P517"/>
      <c r="Q517"/>
      <c r="R517"/>
      <c r="S517"/>
    </row>
    <row r="518" spans="1:19" x14ac:dyDescent="0.25">
      <c r="A518" t="s">
        <v>23</v>
      </c>
      <c r="B518">
        <v>1028369</v>
      </c>
      <c r="C518" t="s">
        <v>5958</v>
      </c>
      <c r="D518" s="4">
        <v>4268</v>
      </c>
      <c r="E518" t="s">
        <v>217</v>
      </c>
      <c r="F518">
        <v>411.48</v>
      </c>
      <c r="G518" t="s">
        <v>10</v>
      </c>
      <c r="H518">
        <v>0.1</v>
      </c>
      <c r="I518" t="s">
        <v>222</v>
      </c>
      <c r="J518" s="4" t="s">
        <v>1</v>
      </c>
      <c r="O518"/>
      <c r="P518"/>
      <c r="Q518"/>
      <c r="R518"/>
      <c r="S518"/>
    </row>
    <row r="519" spans="1:19" x14ac:dyDescent="0.25">
      <c r="A519" t="s">
        <v>23</v>
      </c>
      <c r="B519">
        <v>1028389</v>
      </c>
      <c r="C519" t="s">
        <v>6009</v>
      </c>
      <c r="D519" s="4">
        <v>2020</v>
      </c>
      <c r="E519" t="s">
        <v>217</v>
      </c>
      <c r="F519" s="1">
        <v>107.86</v>
      </c>
      <c r="G519" t="s">
        <v>10</v>
      </c>
      <c r="H519">
        <v>0.05</v>
      </c>
      <c r="I519" t="s">
        <v>222</v>
      </c>
      <c r="J519" s="4" t="s">
        <v>1</v>
      </c>
      <c r="O519"/>
      <c r="P519"/>
      <c r="Q519"/>
      <c r="R519"/>
      <c r="S519"/>
    </row>
    <row r="520" spans="1:19" x14ac:dyDescent="0.25">
      <c r="A520" t="s">
        <v>23</v>
      </c>
      <c r="B520">
        <v>1028390</v>
      </c>
      <c r="C520" t="s">
        <v>5959</v>
      </c>
      <c r="D520" s="4">
        <v>6640</v>
      </c>
      <c r="E520" t="s">
        <v>217</v>
      </c>
      <c r="F520">
        <v>653.54</v>
      </c>
      <c r="G520" t="s">
        <v>10</v>
      </c>
      <c r="H520">
        <v>0.1</v>
      </c>
      <c r="I520" t="s">
        <v>222</v>
      </c>
      <c r="J520" s="4" t="s">
        <v>1</v>
      </c>
      <c r="O520"/>
      <c r="P520"/>
      <c r="Q520"/>
      <c r="R520"/>
      <c r="S520"/>
    </row>
    <row r="521" spans="1:19" x14ac:dyDescent="0.25">
      <c r="A521" t="s">
        <v>23</v>
      </c>
      <c r="B521">
        <v>1028393</v>
      </c>
      <c r="C521" t="s">
        <v>6180</v>
      </c>
      <c r="D521" s="4">
        <v>3700</v>
      </c>
      <c r="E521" t="s">
        <v>217</v>
      </c>
      <c r="F521">
        <v>198.12</v>
      </c>
      <c r="G521" t="s">
        <v>10</v>
      </c>
      <c r="H521">
        <v>0.05</v>
      </c>
      <c r="I521" t="s">
        <v>222</v>
      </c>
      <c r="J521" s="4" t="s">
        <v>1</v>
      </c>
      <c r="O521"/>
      <c r="P521"/>
      <c r="Q521"/>
      <c r="R521"/>
      <c r="S521"/>
    </row>
    <row r="522" spans="1:19" x14ac:dyDescent="0.25">
      <c r="A522" t="s">
        <v>23</v>
      </c>
      <c r="B522">
        <v>1028394</v>
      </c>
      <c r="C522" t="s">
        <v>6181</v>
      </c>
      <c r="D522" s="4">
        <v>2535</v>
      </c>
      <c r="E522" t="s">
        <v>217</v>
      </c>
      <c r="F522">
        <v>311.94</v>
      </c>
      <c r="G522" t="s">
        <v>10</v>
      </c>
      <c r="H522">
        <v>0.12</v>
      </c>
      <c r="I522" t="s">
        <v>222</v>
      </c>
      <c r="J522" s="4" t="s">
        <v>1</v>
      </c>
      <c r="O522"/>
      <c r="P522"/>
      <c r="Q522"/>
      <c r="R522"/>
      <c r="S522"/>
    </row>
    <row r="523" spans="1:19" x14ac:dyDescent="0.25">
      <c r="A523" t="s">
        <v>23</v>
      </c>
      <c r="B523">
        <v>1028400</v>
      </c>
      <c r="C523" t="s">
        <v>6121</v>
      </c>
      <c r="D523" s="4">
        <v>4480</v>
      </c>
      <c r="E523" t="s">
        <v>217</v>
      </c>
      <c r="F523">
        <v>246.4</v>
      </c>
      <c r="G523" t="s">
        <v>10</v>
      </c>
      <c r="H523">
        <v>0.06</v>
      </c>
      <c r="I523" t="s">
        <v>222</v>
      </c>
      <c r="J523" s="4" t="s">
        <v>1</v>
      </c>
      <c r="O523"/>
      <c r="P523"/>
      <c r="Q523"/>
      <c r="R523"/>
      <c r="S523"/>
    </row>
    <row r="524" spans="1:19" x14ac:dyDescent="0.25">
      <c r="A524" t="s">
        <v>23</v>
      </c>
      <c r="B524">
        <v>1028401</v>
      </c>
      <c r="C524" t="s">
        <v>6072</v>
      </c>
      <c r="D524" s="4">
        <v>2080</v>
      </c>
      <c r="E524" t="s">
        <v>217</v>
      </c>
      <c r="F524">
        <v>169.93</v>
      </c>
      <c r="G524" t="s">
        <v>10</v>
      </c>
      <c r="H524">
        <v>0.08</v>
      </c>
      <c r="I524" t="s">
        <v>222</v>
      </c>
      <c r="J524" s="4" t="s">
        <v>1</v>
      </c>
      <c r="O524"/>
      <c r="P524"/>
      <c r="Q524"/>
      <c r="R524"/>
      <c r="S524"/>
    </row>
    <row r="525" spans="1:19" x14ac:dyDescent="0.25">
      <c r="A525" t="s">
        <v>23</v>
      </c>
      <c r="B525">
        <v>1028403</v>
      </c>
      <c r="C525" t="s">
        <v>6122</v>
      </c>
      <c r="D525" s="4">
        <v>3200</v>
      </c>
      <c r="E525" t="s">
        <v>217</v>
      </c>
      <c r="F525">
        <v>169.59</v>
      </c>
      <c r="G525" t="s">
        <v>10</v>
      </c>
      <c r="H525">
        <v>0.05</v>
      </c>
      <c r="I525" t="s">
        <v>222</v>
      </c>
      <c r="J525" s="4" t="s">
        <v>1</v>
      </c>
      <c r="O525"/>
      <c r="P525"/>
      <c r="Q525"/>
      <c r="R525"/>
      <c r="S525"/>
    </row>
    <row r="526" spans="1:19" x14ac:dyDescent="0.25">
      <c r="A526" t="s">
        <v>23</v>
      </c>
      <c r="B526">
        <v>1028408</v>
      </c>
      <c r="C526" t="s">
        <v>6010</v>
      </c>
      <c r="D526" s="4">
        <v>4342</v>
      </c>
      <c r="E526" t="s">
        <v>217</v>
      </c>
      <c r="F526">
        <v>202.35</v>
      </c>
      <c r="G526" t="s">
        <v>10</v>
      </c>
      <c r="H526">
        <v>0.05</v>
      </c>
      <c r="I526" t="s">
        <v>222</v>
      </c>
      <c r="J526" s="4" t="s">
        <v>1</v>
      </c>
      <c r="O526"/>
      <c r="P526"/>
      <c r="Q526"/>
      <c r="R526"/>
      <c r="S526"/>
    </row>
    <row r="527" spans="1:19" x14ac:dyDescent="0.25">
      <c r="A527" t="s">
        <v>23</v>
      </c>
      <c r="B527">
        <v>1028409</v>
      </c>
      <c r="C527" t="s">
        <v>6073</v>
      </c>
      <c r="D527">
        <v>585</v>
      </c>
      <c r="E527" t="s">
        <v>217</v>
      </c>
      <c r="F527">
        <v>27.18</v>
      </c>
      <c r="G527" t="s">
        <v>10</v>
      </c>
      <c r="H527">
        <v>0.05</v>
      </c>
      <c r="I527" t="s">
        <v>222</v>
      </c>
      <c r="J527" s="4" t="s">
        <v>1</v>
      </c>
      <c r="O527"/>
      <c r="P527"/>
      <c r="Q527"/>
      <c r="R527"/>
      <c r="S527"/>
    </row>
    <row r="528" spans="1:19" x14ac:dyDescent="0.25">
      <c r="A528" t="s">
        <v>23</v>
      </c>
      <c r="B528">
        <v>1028410</v>
      </c>
      <c r="C528" t="s">
        <v>5960</v>
      </c>
      <c r="D528" s="4">
        <v>205</v>
      </c>
      <c r="E528" t="s">
        <v>217</v>
      </c>
      <c r="F528">
        <v>207.37</v>
      </c>
      <c r="G528" t="s">
        <v>10</v>
      </c>
      <c r="H528">
        <v>1.01</v>
      </c>
      <c r="I528" t="s">
        <v>222</v>
      </c>
      <c r="J528" s="4" t="s">
        <v>1</v>
      </c>
      <c r="O528"/>
      <c r="P528"/>
      <c r="Q528"/>
      <c r="R528"/>
      <c r="S528"/>
    </row>
    <row r="529" spans="1:19" x14ac:dyDescent="0.25">
      <c r="A529" t="s">
        <v>23</v>
      </c>
      <c r="B529">
        <v>1028411</v>
      </c>
      <c r="C529" t="s">
        <v>6011</v>
      </c>
      <c r="D529" s="4">
        <v>219</v>
      </c>
      <c r="E529" t="s">
        <v>217</v>
      </c>
      <c r="F529">
        <v>224.21</v>
      </c>
      <c r="G529" t="s">
        <v>10</v>
      </c>
      <c r="H529">
        <v>1.02</v>
      </c>
      <c r="I529" t="s">
        <v>222</v>
      </c>
      <c r="J529" s="4" t="s">
        <v>1</v>
      </c>
      <c r="O529"/>
      <c r="P529"/>
      <c r="Q529"/>
      <c r="R529"/>
      <c r="S529"/>
    </row>
    <row r="530" spans="1:19" x14ac:dyDescent="0.25">
      <c r="A530" t="s">
        <v>23</v>
      </c>
      <c r="B530">
        <v>1028412</v>
      </c>
      <c r="C530" t="s">
        <v>6012</v>
      </c>
      <c r="D530" s="4">
        <v>370</v>
      </c>
      <c r="E530" t="s">
        <v>217</v>
      </c>
      <c r="F530">
        <v>203.68</v>
      </c>
      <c r="G530" t="s">
        <v>10</v>
      </c>
      <c r="H530">
        <v>0.55000000000000004</v>
      </c>
      <c r="I530" t="s">
        <v>222</v>
      </c>
      <c r="J530" s="4" t="s">
        <v>1</v>
      </c>
      <c r="O530"/>
      <c r="P530"/>
      <c r="Q530"/>
      <c r="R530"/>
      <c r="S530"/>
    </row>
    <row r="531" spans="1:19" x14ac:dyDescent="0.25">
      <c r="A531" t="s">
        <v>23</v>
      </c>
      <c r="B531">
        <v>1028414</v>
      </c>
      <c r="C531" t="s">
        <v>6314</v>
      </c>
      <c r="D531" s="4">
        <v>500</v>
      </c>
      <c r="E531" t="s">
        <v>217</v>
      </c>
      <c r="F531">
        <v>530.99</v>
      </c>
      <c r="G531" t="s">
        <v>10</v>
      </c>
      <c r="H531">
        <v>1.06</v>
      </c>
      <c r="I531" t="s">
        <v>222</v>
      </c>
      <c r="J531" s="4" t="s">
        <v>1</v>
      </c>
      <c r="O531"/>
      <c r="P531"/>
      <c r="Q531"/>
      <c r="R531"/>
      <c r="S531"/>
    </row>
    <row r="532" spans="1:19" x14ac:dyDescent="0.25">
      <c r="A532" t="s">
        <v>23</v>
      </c>
      <c r="B532">
        <v>1028415</v>
      </c>
      <c r="C532" t="s">
        <v>5961</v>
      </c>
      <c r="D532">
        <v>161</v>
      </c>
      <c r="E532" t="s">
        <v>217</v>
      </c>
      <c r="F532">
        <v>88.88</v>
      </c>
      <c r="G532" t="s">
        <v>10</v>
      </c>
      <c r="H532">
        <v>0.55000000000000004</v>
      </c>
      <c r="I532" t="s">
        <v>222</v>
      </c>
      <c r="J532" s="4" t="s">
        <v>1</v>
      </c>
      <c r="O532"/>
      <c r="P532"/>
      <c r="Q532"/>
      <c r="R532"/>
      <c r="S532"/>
    </row>
    <row r="533" spans="1:19" x14ac:dyDescent="0.25">
      <c r="A533" t="s">
        <v>23</v>
      </c>
      <c r="B533">
        <v>1028416</v>
      </c>
      <c r="C533" t="s">
        <v>6237</v>
      </c>
      <c r="D533" s="4">
        <v>2755</v>
      </c>
      <c r="E533" t="s">
        <v>217</v>
      </c>
      <c r="F533">
        <v>681.16</v>
      </c>
      <c r="G533" t="s">
        <v>10</v>
      </c>
      <c r="H533">
        <v>0.25</v>
      </c>
      <c r="I533" t="s">
        <v>222</v>
      </c>
      <c r="J533" s="4" t="s">
        <v>1</v>
      </c>
      <c r="O533"/>
      <c r="P533"/>
      <c r="Q533"/>
      <c r="R533"/>
      <c r="S533"/>
    </row>
    <row r="534" spans="1:19" x14ac:dyDescent="0.25">
      <c r="A534" t="s">
        <v>23</v>
      </c>
      <c r="B534">
        <v>1028418</v>
      </c>
      <c r="C534" t="s">
        <v>6013</v>
      </c>
      <c r="D534" s="4">
        <v>200</v>
      </c>
      <c r="E534" t="s">
        <v>217</v>
      </c>
      <c r="F534">
        <v>200.54</v>
      </c>
      <c r="G534" t="s">
        <v>10</v>
      </c>
      <c r="H534">
        <v>1</v>
      </c>
      <c r="I534" t="s">
        <v>222</v>
      </c>
      <c r="J534" s="4" t="s">
        <v>1</v>
      </c>
      <c r="O534"/>
      <c r="P534"/>
      <c r="Q534"/>
      <c r="R534"/>
      <c r="S534"/>
    </row>
    <row r="535" spans="1:19" x14ac:dyDescent="0.25">
      <c r="A535" t="s">
        <v>23</v>
      </c>
      <c r="B535">
        <v>1028419</v>
      </c>
      <c r="C535" t="s">
        <v>6074</v>
      </c>
      <c r="D535">
        <v>90</v>
      </c>
      <c r="E535" t="s">
        <v>217</v>
      </c>
      <c r="F535">
        <v>49.37</v>
      </c>
      <c r="G535" t="s">
        <v>10</v>
      </c>
      <c r="H535">
        <v>0.55000000000000004</v>
      </c>
      <c r="I535" t="s">
        <v>222</v>
      </c>
      <c r="J535" s="4" t="s">
        <v>1</v>
      </c>
      <c r="O535"/>
      <c r="P535"/>
      <c r="Q535"/>
      <c r="R535"/>
      <c r="S535"/>
    </row>
    <row r="536" spans="1:19" x14ac:dyDescent="0.25">
      <c r="A536" t="s">
        <v>23</v>
      </c>
      <c r="B536">
        <v>1028420</v>
      </c>
      <c r="C536" t="s">
        <v>6014</v>
      </c>
      <c r="D536" s="4">
        <v>572</v>
      </c>
      <c r="E536" t="s">
        <v>217</v>
      </c>
      <c r="F536">
        <v>314.26</v>
      </c>
      <c r="G536" t="s">
        <v>10</v>
      </c>
      <c r="H536">
        <v>0.55000000000000004</v>
      </c>
      <c r="I536" t="s">
        <v>222</v>
      </c>
      <c r="J536" s="4" t="s">
        <v>1</v>
      </c>
      <c r="O536"/>
      <c r="P536"/>
      <c r="Q536"/>
      <c r="R536"/>
      <c r="S536"/>
    </row>
    <row r="537" spans="1:19" x14ac:dyDescent="0.25">
      <c r="A537" t="s">
        <v>23</v>
      </c>
      <c r="B537">
        <v>1028421</v>
      </c>
      <c r="C537" t="s">
        <v>6182</v>
      </c>
      <c r="D537" s="4">
        <v>172</v>
      </c>
      <c r="E537" t="s">
        <v>217</v>
      </c>
      <c r="F537">
        <v>174.05</v>
      </c>
      <c r="G537" t="s">
        <v>10</v>
      </c>
      <c r="H537">
        <v>1.01</v>
      </c>
      <c r="I537" t="s">
        <v>222</v>
      </c>
      <c r="J537" s="4" t="s">
        <v>1</v>
      </c>
      <c r="O537"/>
      <c r="P537"/>
      <c r="Q537"/>
      <c r="R537"/>
      <c r="S537"/>
    </row>
    <row r="538" spans="1:19" x14ac:dyDescent="0.25">
      <c r="A538" t="s">
        <v>23</v>
      </c>
      <c r="B538">
        <v>1028422</v>
      </c>
      <c r="C538" t="s">
        <v>6183</v>
      </c>
      <c r="D538" s="4">
        <v>80</v>
      </c>
      <c r="E538" t="s">
        <v>217</v>
      </c>
      <c r="F538">
        <v>44.25</v>
      </c>
      <c r="G538" t="s">
        <v>10</v>
      </c>
      <c r="H538">
        <v>0.55000000000000004</v>
      </c>
      <c r="I538" t="s">
        <v>222</v>
      </c>
      <c r="J538" s="4" t="s">
        <v>1</v>
      </c>
      <c r="O538"/>
      <c r="P538"/>
      <c r="Q538"/>
      <c r="R538"/>
      <c r="S538"/>
    </row>
    <row r="539" spans="1:19" x14ac:dyDescent="0.25">
      <c r="A539" t="s">
        <v>23</v>
      </c>
      <c r="B539">
        <v>1028423</v>
      </c>
      <c r="C539" t="s">
        <v>6238</v>
      </c>
      <c r="D539" s="4">
        <v>102</v>
      </c>
      <c r="E539" t="s">
        <v>217</v>
      </c>
      <c r="F539" s="1">
        <v>104.97</v>
      </c>
      <c r="G539" t="s">
        <v>10</v>
      </c>
      <c r="H539">
        <v>1.03</v>
      </c>
      <c r="I539" t="s">
        <v>222</v>
      </c>
      <c r="J539" s="4" t="s">
        <v>1</v>
      </c>
      <c r="O539"/>
      <c r="P539"/>
      <c r="Q539"/>
      <c r="R539"/>
      <c r="S539"/>
    </row>
    <row r="540" spans="1:19" x14ac:dyDescent="0.25">
      <c r="A540" t="s">
        <v>23</v>
      </c>
      <c r="B540">
        <v>1028426</v>
      </c>
      <c r="C540" t="s">
        <v>6015</v>
      </c>
      <c r="D540" s="4">
        <v>52</v>
      </c>
      <c r="E540" t="s">
        <v>217</v>
      </c>
      <c r="F540">
        <v>52.32</v>
      </c>
      <c r="G540" t="s">
        <v>10</v>
      </c>
      <c r="H540">
        <v>1.01</v>
      </c>
      <c r="I540" t="s">
        <v>222</v>
      </c>
      <c r="J540" s="4" t="s">
        <v>1</v>
      </c>
      <c r="O540"/>
      <c r="P540"/>
      <c r="Q540"/>
      <c r="R540"/>
      <c r="S540"/>
    </row>
    <row r="541" spans="1:19" x14ac:dyDescent="0.25">
      <c r="A541" t="s">
        <v>23</v>
      </c>
      <c r="B541">
        <v>1028428</v>
      </c>
      <c r="C541" t="s">
        <v>6239</v>
      </c>
      <c r="D541" s="4">
        <v>3080</v>
      </c>
      <c r="E541" t="s">
        <v>217</v>
      </c>
      <c r="F541">
        <v>256.79000000000002</v>
      </c>
      <c r="G541" t="s">
        <v>10</v>
      </c>
      <c r="H541">
        <v>0.08</v>
      </c>
      <c r="I541" t="s">
        <v>222</v>
      </c>
      <c r="J541" s="4" t="s">
        <v>1</v>
      </c>
      <c r="O541"/>
      <c r="P541"/>
      <c r="Q541"/>
      <c r="R541"/>
      <c r="S541"/>
    </row>
    <row r="542" spans="1:19" x14ac:dyDescent="0.25">
      <c r="A542" t="s">
        <v>23</v>
      </c>
      <c r="B542">
        <v>1028432</v>
      </c>
      <c r="C542" t="s">
        <v>6016</v>
      </c>
      <c r="D542" s="4">
        <v>1454</v>
      </c>
      <c r="E542" t="s">
        <v>217</v>
      </c>
      <c r="F542">
        <v>119.14</v>
      </c>
      <c r="G542" t="s">
        <v>10</v>
      </c>
      <c r="H542">
        <v>0.08</v>
      </c>
      <c r="I542" t="s">
        <v>222</v>
      </c>
      <c r="J542" s="4" t="s">
        <v>1</v>
      </c>
    </row>
    <row r="543" spans="1:19" x14ac:dyDescent="0.25">
      <c r="A543" t="s">
        <v>23</v>
      </c>
      <c r="B543">
        <v>1028434</v>
      </c>
      <c r="C543" t="s">
        <v>6315</v>
      </c>
      <c r="D543" s="4">
        <v>360</v>
      </c>
      <c r="E543" t="s">
        <v>217</v>
      </c>
      <c r="F543">
        <v>26.75</v>
      </c>
      <c r="G543" t="s">
        <v>10</v>
      </c>
      <c r="H543">
        <v>7.0000000000000007E-2</v>
      </c>
      <c r="I543" t="s">
        <v>222</v>
      </c>
      <c r="J543" s="4" t="s">
        <v>1</v>
      </c>
    </row>
    <row r="544" spans="1:19" x14ac:dyDescent="0.25">
      <c r="A544" t="s">
        <v>23</v>
      </c>
      <c r="B544">
        <v>1028435</v>
      </c>
      <c r="C544" t="s">
        <v>6123</v>
      </c>
      <c r="D544">
        <v>3000</v>
      </c>
      <c r="E544" t="s">
        <v>217</v>
      </c>
      <c r="F544">
        <v>170.07</v>
      </c>
      <c r="G544" t="s">
        <v>10</v>
      </c>
      <c r="H544">
        <v>0.06</v>
      </c>
      <c r="I544" t="s">
        <v>222</v>
      </c>
      <c r="J544" s="4" t="s">
        <v>1</v>
      </c>
    </row>
    <row r="545" spans="1:10" x14ac:dyDescent="0.25">
      <c r="A545" t="s">
        <v>23</v>
      </c>
      <c r="B545">
        <v>1028436</v>
      </c>
      <c r="C545" t="s">
        <v>6017</v>
      </c>
      <c r="D545" s="4">
        <v>4391</v>
      </c>
      <c r="E545" t="s">
        <v>217</v>
      </c>
      <c r="F545">
        <v>526.75</v>
      </c>
      <c r="G545" t="s">
        <v>10</v>
      </c>
      <c r="H545">
        <v>0.12</v>
      </c>
      <c r="I545" t="s">
        <v>222</v>
      </c>
      <c r="J545" s="4" t="s">
        <v>1</v>
      </c>
    </row>
    <row r="546" spans="1:10" x14ac:dyDescent="0.25">
      <c r="A546" t="s">
        <v>23</v>
      </c>
      <c r="B546">
        <v>1028439</v>
      </c>
      <c r="C546" t="s">
        <v>5962</v>
      </c>
      <c r="D546" s="4">
        <v>1737</v>
      </c>
      <c r="E546" t="s">
        <v>217</v>
      </c>
      <c r="F546">
        <v>85.14</v>
      </c>
      <c r="G546" t="s">
        <v>10</v>
      </c>
      <c r="H546">
        <v>0.05</v>
      </c>
      <c r="I546" t="s">
        <v>222</v>
      </c>
      <c r="J546" s="4" t="s">
        <v>1</v>
      </c>
    </row>
    <row r="547" spans="1:10" x14ac:dyDescent="0.25">
      <c r="A547" t="s">
        <v>23</v>
      </c>
      <c r="B547">
        <v>1028440</v>
      </c>
      <c r="C547" t="s">
        <v>5963</v>
      </c>
      <c r="D547" s="4">
        <v>94870</v>
      </c>
      <c r="E547" t="s">
        <v>217</v>
      </c>
      <c r="F547">
        <v>2278.0300000000002</v>
      </c>
      <c r="G547" t="s">
        <v>10</v>
      </c>
      <c r="H547">
        <v>0.02</v>
      </c>
      <c r="I547" t="s">
        <v>222</v>
      </c>
      <c r="J547" s="4" t="s">
        <v>1</v>
      </c>
    </row>
    <row r="548" spans="1:10" x14ac:dyDescent="0.25">
      <c r="A548" t="s">
        <v>23</v>
      </c>
      <c r="B548">
        <v>1028442</v>
      </c>
      <c r="C548" t="s">
        <v>6184</v>
      </c>
      <c r="D548" s="4">
        <v>2740</v>
      </c>
      <c r="E548" t="s">
        <v>217</v>
      </c>
      <c r="F548">
        <v>327.39999999999998</v>
      </c>
      <c r="G548" t="s">
        <v>10</v>
      </c>
      <c r="H548">
        <v>0.12</v>
      </c>
      <c r="I548" t="s">
        <v>222</v>
      </c>
      <c r="J548" s="4" t="s">
        <v>1</v>
      </c>
    </row>
    <row r="549" spans="1:10" x14ac:dyDescent="0.25">
      <c r="A549" t="s">
        <v>23</v>
      </c>
      <c r="B549">
        <v>1028443</v>
      </c>
      <c r="C549" t="s">
        <v>6185</v>
      </c>
      <c r="D549" s="4">
        <v>5860</v>
      </c>
      <c r="E549" t="s">
        <v>217</v>
      </c>
      <c r="F549">
        <v>321.51</v>
      </c>
      <c r="G549" t="s">
        <v>10</v>
      </c>
      <c r="H549">
        <v>0.05</v>
      </c>
      <c r="I549" t="s">
        <v>222</v>
      </c>
      <c r="J549" s="4" t="s">
        <v>1</v>
      </c>
    </row>
    <row r="550" spans="1:10" x14ac:dyDescent="0.25">
      <c r="A550" t="s">
        <v>23</v>
      </c>
      <c r="B550">
        <v>1028447</v>
      </c>
      <c r="C550" t="s">
        <v>6186</v>
      </c>
      <c r="D550" s="4">
        <v>3910</v>
      </c>
      <c r="E550" t="s">
        <v>217</v>
      </c>
      <c r="F550">
        <v>209.92</v>
      </c>
      <c r="G550" t="s">
        <v>10</v>
      </c>
      <c r="H550">
        <v>0.05</v>
      </c>
      <c r="I550" t="s">
        <v>222</v>
      </c>
      <c r="J550" s="4" t="s">
        <v>1</v>
      </c>
    </row>
    <row r="551" spans="1:10" x14ac:dyDescent="0.25">
      <c r="A551" t="s">
        <v>23</v>
      </c>
      <c r="B551">
        <v>1028450</v>
      </c>
      <c r="C551" t="s">
        <v>6240</v>
      </c>
      <c r="D551" s="4">
        <v>3940</v>
      </c>
      <c r="E551" t="s">
        <v>217</v>
      </c>
      <c r="F551">
        <v>214.16</v>
      </c>
      <c r="G551" t="s">
        <v>10</v>
      </c>
      <c r="H551">
        <v>0.05</v>
      </c>
      <c r="I551" t="s">
        <v>222</v>
      </c>
      <c r="J551" s="4" t="s">
        <v>1</v>
      </c>
    </row>
    <row r="552" spans="1:10" x14ac:dyDescent="0.25">
      <c r="A552" t="s">
        <v>23</v>
      </c>
      <c r="B552">
        <v>1028451</v>
      </c>
      <c r="C552" t="s">
        <v>6241</v>
      </c>
      <c r="D552" s="4">
        <v>3490</v>
      </c>
      <c r="E552" t="s">
        <v>217</v>
      </c>
      <c r="F552">
        <v>430.13</v>
      </c>
      <c r="G552" t="s">
        <v>10</v>
      </c>
      <c r="H552">
        <v>0.12</v>
      </c>
      <c r="I552" t="s">
        <v>222</v>
      </c>
      <c r="J552" s="4" t="s">
        <v>1</v>
      </c>
    </row>
    <row r="553" spans="1:10" x14ac:dyDescent="0.25">
      <c r="A553" t="s">
        <v>23</v>
      </c>
      <c r="B553">
        <v>1028452</v>
      </c>
      <c r="C553" t="s">
        <v>6187</v>
      </c>
      <c r="D553" s="4">
        <v>1800</v>
      </c>
      <c r="E553" t="s">
        <v>217</v>
      </c>
      <c r="F553">
        <v>147.97</v>
      </c>
      <c r="G553" t="s">
        <v>10</v>
      </c>
      <c r="H553">
        <v>0.08</v>
      </c>
      <c r="I553" t="s">
        <v>222</v>
      </c>
      <c r="J553" s="4" t="s">
        <v>1</v>
      </c>
    </row>
    <row r="554" spans="1:10" x14ac:dyDescent="0.25">
      <c r="A554" t="s">
        <v>23</v>
      </c>
      <c r="B554">
        <v>1028455</v>
      </c>
      <c r="C554" t="s">
        <v>6018</v>
      </c>
      <c r="D554" s="4">
        <v>3636</v>
      </c>
      <c r="E554" t="s">
        <v>217</v>
      </c>
      <c r="F554">
        <v>104.67</v>
      </c>
      <c r="G554" t="s">
        <v>10</v>
      </c>
      <c r="H554">
        <v>0.03</v>
      </c>
      <c r="I554" t="s">
        <v>222</v>
      </c>
      <c r="J554" s="4" t="s">
        <v>1</v>
      </c>
    </row>
    <row r="555" spans="1:10" x14ac:dyDescent="0.25">
      <c r="A555" t="s">
        <v>23</v>
      </c>
      <c r="B555">
        <v>1028457</v>
      </c>
      <c r="C555" t="s">
        <v>6124</v>
      </c>
      <c r="D555" s="4">
        <v>320</v>
      </c>
      <c r="E555" t="s">
        <v>217</v>
      </c>
      <c r="F555">
        <v>26.1</v>
      </c>
      <c r="G555" t="s">
        <v>10</v>
      </c>
      <c r="H555">
        <v>0.08</v>
      </c>
      <c r="I555" t="s">
        <v>222</v>
      </c>
      <c r="J555" s="4" t="s">
        <v>1</v>
      </c>
    </row>
    <row r="556" spans="1:10" x14ac:dyDescent="0.25">
      <c r="A556" t="s">
        <v>23</v>
      </c>
      <c r="B556">
        <v>1028459</v>
      </c>
      <c r="C556" t="s">
        <v>6075</v>
      </c>
      <c r="D556" s="4">
        <v>195</v>
      </c>
      <c r="E556" t="s">
        <v>217</v>
      </c>
      <c r="F556">
        <v>15.98</v>
      </c>
      <c r="G556" t="s">
        <v>10</v>
      </c>
      <c r="H556">
        <v>0.08</v>
      </c>
      <c r="I556" t="s">
        <v>222</v>
      </c>
      <c r="J556" s="4" t="s">
        <v>1</v>
      </c>
    </row>
    <row r="557" spans="1:10" x14ac:dyDescent="0.25">
      <c r="A557" t="s">
        <v>23</v>
      </c>
      <c r="B557">
        <v>1028461</v>
      </c>
      <c r="C557" t="s">
        <v>6019</v>
      </c>
      <c r="D557" s="4">
        <v>4500</v>
      </c>
      <c r="E557" t="s">
        <v>217</v>
      </c>
      <c r="F557">
        <v>255.33</v>
      </c>
      <c r="G557" t="s">
        <v>10</v>
      </c>
      <c r="H557">
        <v>0.06</v>
      </c>
      <c r="I557" t="s">
        <v>222</v>
      </c>
      <c r="J557" s="4" t="s">
        <v>1</v>
      </c>
    </row>
    <row r="558" spans="1:10" x14ac:dyDescent="0.25">
      <c r="A558" t="s">
        <v>23</v>
      </c>
      <c r="B558">
        <v>1028462</v>
      </c>
      <c r="C558" t="s">
        <v>6076</v>
      </c>
      <c r="D558" s="4">
        <v>2825</v>
      </c>
      <c r="E558" t="s">
        <v>217</v>
      </c>
      <c r="F558" s="1">
        <v>150.66</v>
      </c>
      <c r="G558" t="s">
        <v>10</v>
      </c>
      <c r="H558">
        <v>0.05</v>
      </c>
      <c r="I558" t="s">
        <v>222</v>
      </c>
      <c r="J558" s="4" t="s">
        <v>1</v>
      </c>
    </row>
    <row r="559" spans="1:10" x14ac:dyDescent="0.25">
      <c r="A559" t="s">
        <v>23</v>
      </c>
      <c r="B559">
        <v>1028463</v>
      </c>
      <c r="C559" t="s">
        <v>6125</v>
      </c>
      <c r="D559" s="4">
        <v>4240</v>
      </c>
      <c r="E559" t="s">
        <v>217</v>
      </c>
      <c r="F559">
        <v>919.83</v>
      </c>
      <c r="G559" t="s">
        <v>10</v>
      </c>
      <c r="H559">
        <v>0.22</v>
      </c>
      <c r="I559" t="s">
        <v>222</v>
      </c>
      <c r="J559" s="4" t="s">
        <v>1</v>
      </c>
    </row>
    <row r="560" spans="1:10" x14ac:dyDescent="0.25">
      <c r="A560" t="s">
        <v>23</v>
      </c>
      <c r="B560">
        <v>1028464</v>
      </c>
      <c r="C560" t="s">
        <v>6126</v>
      </c>
      <c r="D560" s="4">
        <v>3090</v>
      </c>
      <c r="E560" t="s">
        <v>217</v>
      </c>
      <c r="F560">
        <v>677.05</v>
      </c>
      <c r="G560" t="s">
        <v>10</v>
      </c>
      <c r="H560">
        <v>0.22</v>
      </c>
      <c r="I560" t="s">
        <v>222</v>
      </c>
      <c r="J560" s="4" t="s">
        <v>1</v>
      </c>
    </row>
    <row r="561" spans="1:10" x14ac:dyDescent="0.25">
      <c r="A561" t="s">
        <v>23</v>
      </c>
      <c r="B561">
        <v>1028465</v>
      </c>
      <c r="C561" t="s">
        <v>6077</v>
      </c>
      <c r="D561">
        <v>4360</v>
      </c>
      <c r="E561" t="s">
        <v>217</v>
      </c>
      <c r="F561">
        <v>232.76</v>
      </c>
      <c r="G561" t="s">
        <v>10</v>
      </c>
      <c r="H561">
        <v>0.05</v>
      </c>
      <c r="I561" t="s">
        <v>222</v>
      </c>
      <c r="J561" s="4" t="s">
        <v>1</v>
      </c>
    </row>
    <row r="562" spans="1:10" x14ac:dyDescent="0.25">
      <c r="A562" t="s">
        <v>23</v>
      </c>
      <c r="B562">
        <v>1028466</v>
      </c>
      <c r="C562" t="s">
        <v>6188</v>
      </c>
      <c r="D562" s="4">
        <v>1984</v>
      </c>
      <c r="E562" t="s">
        <v>217</v>
      </c>
      <c r="F562">
        <v>237.07</v>
      </c>
      <c r="G562" t="s">
        <v>10</v>
      </c>
      <c r="H562">
        <v>0.12</v>
      </c>
      <c r="I562" t="s">
        <v>222</v>
      </c>
      <c r="J562" s="4" t="s">
        <v>1</v>
      </c>
    </row>
    <row r="563" spans="1:10" x14ac:dyDescent="0.25">
      <c r="A563" t="s">
        <v>23</v>
      </c>
      <c r="B563">
        <v>1028467</v>
      </c>
      <c r="C563" t="s">
        <v>6127</v>
      </c>
      <c r="D563" s="4">
        <v>58364</v>
      </c>
      <c r="E563" t="s">
        <v>217</v>
      </c>
      <c r="F563">
        <v>1546.72</v>
      </c>
      <c r="G563" t="s">
        <v>10</v>
      </c>
      <c r="H563">
        <v>0.03</v>
      </c>
      <c r="I563" t="s">
        <v>222</v>
      </c>
      <c r="J563" s="4" t="s">
        <v>1</v>
      </c>
    </row>
    <row r="564" spans="1:10" x14ac:dyDescent="0.25">
      <c r="A564" t="s">
        <v>23</v>
      </c>
      <c r="B564">
        <v>1028468</v>
      </c>
      <c r="C564" t="s">
        <v>6020</v>
      </c>
      <c r="D564" s="4">
        <v>190</v>
      </c>
      <c r="E564" t="s">
        <v>217</v>
      </c>
      <c r="F564">
        <v>7.24</v>
      </c>
      <c r="G564" t="s">
        <v>10</v>
      </c>
      <c r="H564">
        <v>0.04</v>
      </c>
      <c r="I564" t="s">
        <v>222</v>
      </c>
      <c r="J564" s="4" t="s">
        <v>1</v>
      </c>
    </row>
    <row r="565" spans="1:10" x14ac:dyDescent="0.25">
      <c r="A565" t="s">
        <v>23</v>
      </c>
      <c r="B565">
        <v>1028469</v>
      </c>
      <c r="C565" t="s">
        <v>6021</v>
      </c>
      <c r="D565" s="4">
        <v>1639</v>
      </c>
      <c r="E565" t="s">
        <v>217</v>
      </c>
      <c r="F565" s="1">
        <v>198.42</v>
      </c>
      <c r="G565" t="s">
        <v>10</v>
      </c>
      <c r="H565">
        <v>0.12</v>
      </c>
      <c r="I565" t="s">
        <v>222</v>
      </c>
      <c r="J565" s="4" t="s">
        <v>1</v>
      </c>
    </row>
    <row r="566" spans="1:10" x14ac:dyDescent="0.25">
      <c r="A566" t="s">
        <v>23</v>
      </c>
      <c r="B566">
        <v>1028470</v>
      </c>
      <c r="C566" t="s">
        <v>6022</v>
      </c>
      <c r="D566" s="4">
        <v>1950</v>
      </c>
      <c r="E566" t="s">
        <v>217</v>
      </c>
      <c r="F566">
        <v>93.89</v>
      </c>
      <c r="G566" t="s">
        <v>10</v>
      </c>
      <c r="H566">
        <v>0.05</v>
      </c>
      <c r="I566" t="s">
        <v>222</v>
      </c>
      <c r="J566" s="4" t="s">
        <v>1</v>
      </c>
    </row>
    <row r="567" spans="1:10" x14ac:dyDescent="0.25">
      <c r="A567" t="s">
        <v>23</v>
      </c>
      <c r="B567">
        <v>1028471</v>
      </c>
      <c r="C567" t="s">
        <v>6023</v>
      </c>
      <c r="D567" s="4">
        <v>4960</v>
      </c>
      <c r="E567" t="s">
        <v>217</v>
      </c>
      <c r="F567" s="1">
        <v>415.19</v>
      </c>
      <c r="G567" t="s">
        <v>10</v>
      </c>
      <c r="H567">
        <v>0.08</v>
      </c>
      <c r="I567" t="s">
        <v>222</v>
      </c>
      <c r="J567" s="4" t="s">
        <v>1</v>
      </c>
    </row>
    <row r="568" spans="1:10" x14ac:dyDescent="0.25">
      <c r="A568" t="s">
        <v>23</v>
      </c>
      <c r="B568">
        <v>1028491</v>
      </c>
      <c r="C568" t="s">
        <v>6242</v>
      </c>
      <c r="D568" s="4">
        <v>80</v>
      </c>
      <c r="E568" t="s">
        <v>217</v>
      </c>
      <c r="F568">
        <v>83.81</v>
      </c>
      <c r="G568" t="s">
        <v>10</v>
      </c>
      <c r="H568">
        <v>1.05</v>
      </c>
      <c r="I568" t="s">
        <v>222</v>
      </c>
      <c r="J568" s="4" t="s">
        <v>1</v>
      </c>
    </row>
    <row r="569" spans="1:10" x14ac:dyDescent="0.25">
      <c r="A569" t="s">
        <v>23</v>
      </c>
      <c r="B569">
        <v>1028492</v>
      </c>
      <c r="C569" t="s">
        <v>6243</v>
      </c>
      <c r="D569" s="4">
        <v>760</v>
      </c>
      <c r="E569" t="s">
        <v>217</v>
      </c>
      <c r="F569">
        <v>96.84</v>
      </c>
      <c r="G569" t="s">
        <v>10</v>
      </c>
      <c r="H569">
        <v>0.13</v>
      </c>
      <c r="I569" t="s">
        <v>222</v>
      </c>
      <c r="J569" s="4" t="s">
        <v>1</v>
      </c>
    </row>
    <row r="570" spans="1:10" x14ac:dyDescent="0.25">
      <c r="A570" t="s">
        <v>23</v>
      </c>
      <c r="B570">
        <v>1028494</v>
      </c>
      <c r="C570" t="s">
        <v>6244</v>
      </c>
      <c r="D570" s="4">
        <v>10030</v>
      </c>
      <c r="E570" t="s">
        <v>217</v>
      </c>
      <c r="F570">
        <v>1519.37</v>
      </c>
      <c r="G570" t="s">
        <v>10</v>
      </c>
      <c r="H570">
        <v>0.15</v>
      </c>
      <c r="I570" t="s">
        <v>222</v>
      </c>
      <c r="J570" s="4" t="s">
        <v>1</v>
      </c>
    </row>
    <row r="571" spans="1:10" x14ac:dyDescent="0.25">
      <c r="A571" t="s">
        <v>23</v>
      </c>
      <c r="B571">
        <v>1028495</v>
      </c>
      <c r="C571" t="s">
        <v>6245</v>
      </c>
      <c r="D571" s="4">
        <v>750</v>
      </c>
      <c r="E571" t="s">
        <v>217</v>
      </c>
      <c r="F571">
        <v>63.69</v>
      </c>
      <c r="G571" t="s">
        <v>10</v>
      </c>
      <c r="H571">
        <v>0.08</v>
      </c>
      <c r="I571" t="s">
        <v>222</v>
      </c>
      <c r="J571" s="4" t="s">
        <v>1</v>
      </c>
    </row>
    <row r="572" spans="1:10" x14ac:dyDescent="0.25">
      <c r="A572" t="s">
        <v>23</v>
      </c>
      <c r="B572">
        <v>1028497</v>
      </c>
      <c r="C572" t="s">
        <v>6246</v>
      </c>
      <c r="D572" s="4">
        <v>10030</v>
      </c>
      <c r="E572" t="s">
        <v>217</v>
      </c>
      <c r="F572">
        <v>945.23</v>
      </c>
      <c r="G572" t="s">
        <v>10</v>
      </c>
      <c r="H572">
        <v>0.09</v>
      </c>
      <c r="I572" t="s">
        <v>222</v>
      </c>
      <c r="J572" s="4" t="s">
        <v>1</v>
      </c>
    </row>
    <row r="573" spans="1:10" x14ac:dyDescent="0.25">
      <c r="A573" t="s">
        <v>23</v>
      </c>
      <c r="B573">
        <v>1028498</v>
      </c>
      <c r="C573" t="s">
        <v>6247</v>
      </c>
      <c r="D573" s="4">
        <v>80</v>
      </c>
      <c r="E573" t="s">
        <v>217</v>
      </c>
      <c r="F573">
        <v>149.78</v>
      </c>
      <c r="G573" t="s">
        <v>10</v>
      </c>
      <c r="H573">
        <v>1.87</v>
      </c>
      <c r="I573" t="s">
        <v>222</v>
      </c>
      <c r="J573" s="4" t="s">
        <v>1</v>
      </c>
    </row>
    <row r="574" spans="1:10" x14ac:dyDescent="0.25">
      <c r="A574" t="s">
        <v>23</v>
      </c>
      <c r="B574">
        <v>1028626</v>
      </c>
      <c r="C574" t="s">
        <v>6078</v>
      </c>
      <c r="D574" s="4">
        <v>380</v>
      </c>
      <c r="E574" t="s">
        <v>217</v>
      </c>
      <c r="F574">
        <v>37.58</v>
      </c>
      <c r="G574" t="s">
        <v>10</v>
      </c>
      <c r="H574">
        <v>0.1</v>
      </c>
      <c r="I574" t="s">
        <v>222</v>
      </c>
      <c r="J574" s="4" t="s">
        <v>1</v>
      </c>
    </row>
    <row r="575" spans="1:10" x14ac:dyDescent="0.25">
      <c r="A575" t="s">
        <v>23</v>
      </c>
      <c r="B575">
        <v>1028628</v>
      </c>
      <c r="C575" t="s">
        <v>6024</v>
      </c>
      <c r="D575" s="4">
        <v>46480</v>
      </c>
      <c r="E575" t="s">
        <v>217</v>
      </c>
      <c r="F575" s="1">
        <v>1682.02</v>
      </c>
      <c r="G575" t="s">
        <v>10</v>
      </c>
      <c r="H575">
        <v>0.04</v>
      </c>
      <c r="I575" t="s">
        <v>222</v>
      </c>
      <c r="J575" s="4" t="s">
        <v>1</v>
      </c>
    </row>
    <row r="576" spans="1:10" x14ac:dyDescent="0.25">
      <c r="A576" t="s">
        <v>23</v>
      </c>
      <c r="B576">
        <v>1028631</v>
      </c>
      <c r="C576" t="s">
        <v>6025</v>
      </c>
      <c r="D576">
        <v>3600</v>
      </c>
      <c r="E576" t="s">
        <v>217</v>
      </c>
      <c r="F576">
        <v>196.18</v>
      </c>
      <c r="G576" t="s">
        <v>10</v>
      </c>
      <c r="H576">
        <v>0.05</v>
      </c>
      <c r="I576" t="s">
        <v>222</v>
      </c>
      <c r="J576" s="4" t="s">
        <v>1</v>
      </c>
    </row>
    <row r="577" spans="1:10" x14ac:dyDescent="0.25">
      <c r="A577" t="s">
        <v>23</v>
      </c>
      <c r="B577">
        <v>1028633</v>
      </c>
      <c r="C577" t="s">
        <v>6026</v>
      </c>
      <c r="D577" s="4">
        <v>1069</v>
      </c>
      <c r="E577" t="s">
        <v>217</v>
      </c>
      <c r="F577">
        <v>235.9</v>
      </c>
      <c r="G577" t="s">
        <v>10</v>
      </c>
      <c r="H577">
        <v>0.22</v>
      </c>
      <c r="I577" t="s">
        <v>222</v>
      </c>
      <c r="J577" s="4" t="s">
        <v>1</v>
      </c>
    </row>
    <row r="578" spans="1:10" x14ac:dyDescent="0.25">
      <c r="A578" t="s">
        <v>23</v>
      </c>
      <c r="B578">
        <v>1028650</v>
      </c>
      <c r="C578" t="s">
        <v>6248</v>
      </c>
      <c r="D578" s="4">
        <v>22000</v>
      </c>
      <c r="E578" t="s">
        <v>217</v>
      </c>
      <c r="F578">
        <v>929.88</v>
      </c>
      <c r="G578" t="s">
        <v>10</v>
      </c>
      <c r="H578">
        <v>0.04</v>
      </c>
      <c r="I578" t="s">
        <v>222</v>
      </c>
      <c r="J578" s="4" t="s">
        <v>1</v>
      </c>
    </row>
    <row r="579" spans="1:10" x14ac:dyDescent="0.25">
      <c r="A579" t="s">
        <v>23</v>
      </c>
      <c r="B579">
        <v>1028652</v>
      </c>
      <c r="C579" t="s">
        <v>6027</v>
      </c>
      <c r="D579" s="4">
        <v>249</v>
      </c>
      <c r="E579" t="s">
        <v>217</v>
      </c>
      <c r="F579">
        <v>178.49</v>
      </c>
      <c r="G579" t="s">
        <v>10</v>
      </c>
      <c r="H579">
        <v>0.72</v>
      </c>
      <c r="I579" t="s">
        <v>222</v>
      </c>
      <c r="J579" s="4" t="s">
        <v>1</v>
      </c>
    </row>
    <row r="580" spans="1:10" x14ac:dyDescent="0.25">
      <c r="A580" t="s">
        <v>23</v>
      </c>
      <c r="B580">
        <v>1028741</v>
      </c>
      <c r="C580" t="s">
        <v>6189</v>
      </c>
      <c r="D580" s="4">
        <v>360</v>
      </c>
      <c r="E580" t="s">
        <v>217</v>
      </c>
      <c r="F580">
        <v>67.27</v>
      </c>
      <c r="G580" t="s">
        <v>10</v>
      </c>
      <c r="H580">
        <v>0.19</v>
      </c>
      <c r="I580" t="s">
        <v>222</v>
      </c>
      <c r="J580" s="4" t="s">
        <v>1</v>
      </c>
    </row>
    <row r="581" spans="1:10" x14ac:dyDescent="0.25">
      <c r="A581" t="s">
        <v>23</v>
      </c>
      <c r="B581">
        <v>1028779</v>
      </c>
      <c r="C581" t="s">
        <v>6190</v>
      </c>
      <c r="D581" s="4">
        <v>3410</v>
      </c>
      <c r="E581" t="s">
        <v>217</v>
      </c>
      <c r="F581" s="1">
        <v>405.89</v>
      </c>
      <c r="G581" t="s">
        <v>10</v>
      </c>
      <c r="H581">
        <v>0.12</v>
      </c>
      <c r="I581" t="s">
        <v>222</v>
      </c>
      <c r="J581" s="4" t="s">
        <v>1</v>
      </c>
    </row>
    <row r="582" spans="1:10" x14ac:dyDescent="0.25">
      <c r="A582" t="s">
        <v>23</v>
      </c>
      <c r="B582">
        <v>1028781</v>
      </c>
      <c r="C582" t="s">
        <v>6191</v>
      </c>
      <c r="D582" s="4">
        <v>1314</v>
      </c>
      <c r="E582" t="s">
        <v>217</v>
      </c>
      <c r="F582">
        <v>741.71</v>
      </c>
      <c r="G582" t="s">
        <v>10</v>
      </c>
      <c r="H582">
        <v>0.56000000000000005</v>
      </c>
      <c r="I582" t="s">
        <v>222</v>
      </c>
      <c r="J582" s="4" t="s">
        <v>1</v>
      </c>
    </row>
    <row r="583" spans="1:10" x14ac:dyDescent="0.25">
      <c r="A583" t="s">
        <v>23</v>
      </c>
      <c r="B583">
        <v>1028782</v>
      </c>
      <c r="C583" t="s">
        <v>6192</v>
      </c>
      <c r="D583" s="4">
        <v>3730</v>
      </c>
      <c r="E583" t="s">
        <v>217</v>
      </c>
      <c r="F583">
        <v>460.77</v>
      </c>
      <c r="G583" t="s">
        <v>10</v>
      </c>
      <c r="H583">
        <v>0.12</v>
      </c>
      <c r="I583" t="s">
        <v>222</v>
      </c>
      <c r="J583" s="4" t="s">
        <v>1</v>
      </c>
    </row>
    <row r="584" spans="1:10" x14ac:dyDescent="0.25">
      <c r="A584" t="s">
        <v>23</v>
      </c>
      <c r="B584">
        <v>1028797</v>
      </c>
      <c r="C584" t="s">
        <v>6249</v>
      </c>
      <c r="D584" s="4">
        <v>1400</v>
      </c>
      <c r="E584" t="s">
        <v>217</v>
      </c>
      <c r="F584" s="1">
        <v>170.48</v>
      </c>
      <c r="G584" t="s">
        <v>10</v>
      </c>
      <c r="H584">
        <v>0.12</v>
      </c>
      <c r="I584" t="s">
        <v>222</v>
      </c>
      <c r="J584" s="4" t="s">
        <v>1</v>
      </c>
    </row>
    <row r="585" spans="1:10" x14ac:dyDescent="0.25">
      <c r="A585" t="s">
        <v>23</v>
      </c>
      <c r="B585">
        <v>1028799</v>
      </c>
      <c r="C585" t="s">
        <v>6079</v>
      </c>
      <c r="D585" s="4">
        <v>20678</v>
      </c>
      <c r="E585" t="s">
        <v>217</v>
      </c>
      <c r="F585">
        <v>1626.51</v>
      </c>
      <c r="G585" t="s">
        <v>10</v>
      </c>
      <c r="H585">
        <v>0.08</v>
      </c>
      <c r="I585" t="s">
        <v>222</v>
      </c>
      <c r="J585" s="4" t="s">
        <v>1</v>
      </c>
    </row>
    <row r="586" spans="1:10" x14ac:dyDescent="0.25">
      <c r="A586" t="s">
        <v>23</v>
      </c>
      <c r="B586">
        <v>1028800</v>
      </c>
      <c r="C586" t="s">
        <v>6080</v>
      </c>
      <c r="D586" s="4">
        <v>38390</v>
      </c>
      <c r="E586" t="s">
        <v>217</v>
      </c>
      <c r="F586" s="1">
        <v>2844.29</v>
      </c>
      <c r="G586" t="s">
        <v>10</v>
      </c>
      <c r="H586">
        <v>7.0000000000000007E-2</v>
      </c>
      <c r="I586" t="s">
        <v>222</v>
      </c>
      <c r="J586" s="4" t="s">
        <v>1</v>
      </c>
    </row>
    <row r="587" spans="1:10" x14ac:dyDescent="0.25">
      <c r="A587" t="s">
        <v>23</v>
      </c>
      <c r="B587">
        <v>1028805</v>
      </c>
      <c r="C587" t="s">
        <v>6081</v>
      </c>
      <c r="D587" s="4">
        <v>660</v>
      </c>
      <c r="E587" t="s">
        <v>217</v>
      </c>
      <c r="F587">
        <v>33.54</v>
      </c>
      <c r="G587" t="s">
        <v>10</v>
      </c>
      <c r="H587">
        <v>0.05</v>
      </c>
      <c r="I587" t="s">
        <v>222</v>
      </c>
      <c r="J587" s="4" t="s">
        <v>1</v>
      </c>
    </row>
    <row r="588" spans="1:10" x14ac:dyDescent="0.25">
      <c r="A588" t="s">
        <v>23</v>
      </c>
      <c r="B588">
        <v>1028865</v>
      </c>
      <c r="C588" t="s">
        <v>6250</v>
      </c>
      <c r="D588" s="4">
        <v>2935</v>
      </c>
      <c r="E588" t="s">
        <v>217</v>
      </c>
      <c r="F588">
        <v>269.08999999999997</v>
      </c>
      <c r="G588" t="s">
        <v>10</v>
      </c>
      <c r="H588">
        <v>0.09</v>
      </c>
      <c r="I588" t="s">
        <v>222</v>
      </c>
      <c r="J588" s="4" t="s">
        <v>1</v>
      </c>
    </row>
    <row r="589" spans="1:10" x14ac:dyDescent="0.25">
      <c r="A589" t="s">
        <v>23</v>
      </c>
      <c r="B589">
        <v>1028866</v>
      </c>
      <c r="C589" t="s">
        <v>6082</v>
      </c>
      <c r="D589" s="4">
        <v>3660</v>
      </c>
      <c r="E589" t="s">
        <v>217</v>
      </c>
      <c r="F589">
        <v>261.26</v>
      </c>
      <c r="G589" t="s">
        <v>10</v>
      </c>
      <c r="H589">
        <v>7.0000000000000007E-2</v>
      </c>
      <c r="I589" t="s">
        <v>222</v>
      </c>
      <c r="J589" s="4" t="s">
        <v>1</v>
      </c>
    </row>
    <row r="590" spans="1:10" x14ac:dyDescent="0.25">
      <c r="A590" t="s">
        <v>23</v>
      </c>
      <c r="B590">
        <v>1028867</v>
      </c>
      <c r="C590" t="s">
        <v>6251</v>
      </c>
      <c r="D590" s="4">
        <v>195</v>
      </c>
      <c r="E590" t="s">
        <v>217</v>
      </c>
      <c r="F590">
        <v>362.41</v>
      </c>
      <c r="G590" t="s">
        <v>10</v>
      </c>
      <c r="H590">
        <v>1.86</v>
      </c>
      <c r="I590" t="s">
        <v>222</v>
      </c>
      <c r="J590" s="4" t="s">
        <v>1</v>
      </c>
    </row>
    <row r="591" spans="1:10" x14ac:dyDescent="0.25">
      <c r="A591" t="s">
        <v>23</v>
      </c>
      <c r="B591">
        <v>1028868</v>
      </c>
      <c r="C591" t="s">
        <v>6193</v>
      </c>
      <c r="D591" s="4">
        <v>6150</v>
      </c>
      <c r="E591" t="s">
        <v>217</v>
      </c>
      <c r="F591">
        <v>249.46</v>
      </c>
      <c r="G591" t="s">
        <v>10</v>
      </c>
      <c r="H591">
        <v>0.04</v>
      </c>
      <c r="I591" t="s">
        <v>222</v>
      </c>
      <c r="J591" s="4" t="s">
        <v>1</v>
      </c>
    </row>
    <row r="592" spans="1:10" x14ac:dyDescent="0.25">
      <c r="A592" t="s">
        <v>23</v>
      </c>
      <c r="B592">
        <v>1028870</v>
      </c>
      <c r="C592" t="s">
        <v>6316</v>
      </c>
      <c r="D592" s="4">
        <v>21230</v>
      </c>
      <c r="E592" t="s">
        <v>217</v>
      </c>
      <c r="F592">
        <v>581.78</v>
      </c>
      <c r="G592" t="s">
        <v>10</v>
      </c>
      <c r="H592">
        <v>0.03</v>
      </c>
      <c r="I592" t="s">
        <v>222</v>
      </c>
      <c r="J592" s="4" t="s">
        <v>1</v>
      </c>
    </row>
    <row r="593" spans="1:10" x14ac:dyDescent="0.25">
      <c r="A593" t="s">
        <v>23</v>
      </c>
      <c r="B593">
        <v>1028871</v>
      </c>
      <c r="C593" t="s">
        <v>6317</v>
      </c>
      <c r="D593">
        <v>3000</v>
      </c>
      <c r="E593" t="s">
        <v>217</v>
      </c>
      <c r="F593">
        <v>765.75</v>
      </c>
      <c r="G593" t="s">
        <v>10</v>
      </c>
      <c r="H593">
        <v>0.26</v>
      </c>
      <c r="I593" t="s">
        <v>222</v>
      </c>
      <c r="J593" s="4" t="s">
        <v>1</v>
      </c>
    </row>
    <row r="594" spans="1:10" x14ac:dyDescent="0.25">
      <c r="A594" t="s">
        <v>23</v>
      </c>
      <c r="B594">
        <v>1028872</v>
      </c>
      <c r="C594" t="s">
        <v>6128</v>
      </c>
      <c r="D594" s="4">
        <v>5784</v>
      </c>
      <c r="E594" t="s">
        <v>217</v>
      </c>
      <c r="F594">
        <v>1929.78</v>
      </c>
      <c r="G594" t="s">
        <v>10</v>
      </c>
      <c r="H594">
        <v>0.33</v>
      </c>
      <c r="I594" t="s">
        <v>222</v>
      </c>
      <c r="J594" s="4" t="s">
        <v>1</v>
      </c>
    </row>
    <row r="595" spans="1:10" x14ac:dyDescent="0.25">
      <c r="A595" t="s">
        <v>23</v>
      </c>
      <c r="B595">
        <v>1028874</v>
      </c>
      <c r="C595" t="s">
        <v>6252</v>
      </c>
      <c r="D595" s="4">
        <v>180</v>
      </c>
      <c r="E595" t="s">
        <v>217</v>
      </c>
      <c r="F595">
        <v>22.47</v>
      </c>
      <c r="G595" t="s">
        <v>10</v>
      </c>
      <c r="H595">
        <v>0.12</v>
      </c>
      <c r="I595" t="s">
        <v>222</v>
      </c>
      <c r="J595" s="4" t="s">
        <v>1</v>
      </c>
    </row>
    <row r="596" spans="1:10" x14ac:dyDescent="0.25">
      <c r="A596" t="s">
        <v>23</v>
      </c>
      <c r="B596">
        <v>1028875</v>
      </c>
      <c r="C596" t="s">
        <v>6129</v>
      </c>
      <c r="D596" s="4">
        <v>505</v>
      </c>
      <c r="E596" t="s">
        <v>217</v>
      </c>
      <c r="F596">
        <v>536.28</v>
      </c>
      <c r="G596" t="s">
        <v>10</v>
      </c>
      <c r="H596">
        <v>1.06</v>
      </c>
      <c r="I596" t="s">
        <v>222</v>
      </c>
      <c r="J596" s="4" t="s">
        <v>1</v>
      </c>
    </row>
    <row r="597" spans="1:10" x14ac:dyDescent="0.25">
      <c r="A597" t="s">
        <v>23</v>
      </c>
      <c r="B597">
        <v>1029050</v>
      </c>
      <c r="C597" t="s">
        <v>6253</v>
      </c>
      <c r="D597" s="4">
        <v>22000</v>
      </c>
      <c r="E597" t="s">
        <v>217</v>
      </c>
      <c r="F597">
        <v>1481.04</v>
      </c>
      <c r="G597" t="s">
        <v>10</v>
      </c>
      <c r="H597">
        <v>7.0000000000000007E-2</v>
      </c>
      <c r="I597" t="s">
        <v>222</v>
      </c>
      <c r="J597" s="4" t="s">
        <v>1</v>
      </c>
    </row>
    <row r="598" spans="1:10" x14ac:dyDescent="0.25">
      <c r="A598" t="s">
        <v>23</v>
      </c>
      <c r="B598">
        <v>1029076</v>
      </c>
      <c r="C598" t="s">
        <v>6318</v>
      </c>
      <c r="D598">
        <v>8000</v>
      </c>
      <c r="E598" t="s">
        <v>217</v>
      </c>
      <c r="F598">
        <v>301.24</v>
      </c>
      <c r="G598" t="s">
        <v>10</v>
      </c>
      <c r="H598">
        <v>0.04</v>
      </c>
      <c r="I598" t="s">
        <v>222</v>
      </c>
      <c r="J598" s="4" t="s">
        <v>1</v>
      </c>
    </row>
    <row r="599" spans="1:10" x14ac:dyDescent="0.25">
      <c r="A599" t="s">
        <v>23</v>
      </c>
      <c r="B599">
        <v>1029077</v>
      </c>
      <c r="C599" t="s">
        <v>6254</v>
      </c>
      <c r="D599">
        <v>15250</v>
      </c>
      <c r="E599" t="s">
        <v>217</v>
      </c>
      <c r="F599">
        <v>1499.58</v>
      </c>
      <c r="G599" t="s">
        <v>10</v>
      </c>
      <c r="H599">
        <v>0.1</v>
      </c>
      <c r="I599" t="s">
        <v>222</v>
      </c>
      <c r="J599" s="4" t="s">
        <v>1</v>
      </c>
    </row>
    <row r="600" spans="1:10" x14ac:dyDescent="0.25">
      <c r="A600" t="s">
        <v>23</v>
      </c>
      <c r="B600">
        <v>1029078</v>
      </c>
      <c r="C600" t="s">
        <v>6319</v>
      </c>
      <c r="D600">
        <v>75000</v>
      </c>
      <c r="E600" t="s">
        <v>217</v>
      </c>
      <c r="F600">
        <v>4347.28</v>
      </c>
      <c r="G600" t="s">
        <v>10</v>
      </c>
      <c r="H600">
        <v>0.06</v>
      </c>
      <c r="I600" t="s">
        <v>222</v>
      </c>
      <c r="J600" s="4" t="s">
        <v>1</v>
      </c>
    </row>
    <row r="601" spans="1:10" x14ac:dyDescent="0.25">
      <c r="A601" t="s">
        <v>23</v>
      </c>
      <c r="B601">
        <v>1029079</v>
      </c>
      <c r="C601" t="s">
        <v>6194</v>
      </c>
      <c r="D601">
        <v>6950</v>
      </c>
      <c r="E601" t="s">
        <v>217</v>
      </c>
      <c r="F601">
        <v>661.91</v>
      </c>
      <c r="G601" t="s">
        <v>10</v>
      </c>
      <c r="H601">
        <v>0.1</v>
      </c>
      <c r="I601" t="s">
        <v>222</v>
      </c>
      <c r="J601" s="4" t="s">
        <v>1</v>
      </c>
    </row>
    <row r="602" spans="1:10" x14ac:dyDescent="0.25">
      <c r="A602" t="s">
        <v>23</v>
      </c>
      <c r="B602">
        <v>1029080</v>
      </c>
      <c r="C602" t="s">
        <v>6255</v>
      </c>
      <c r="D602">
        <v>29630</v>
      </c>
      <c r="E602" t="s">
        <v>217</v>
      </c>
      <c r="F602">
        <v>1073.46</v>
      </c>
      <c r="G602" t="s">
        <v>10</v>
      </c>
      <c r="H602">
        <v>0.04</v>
      </c>
      <c r="I602" t="s">
        <v>222</v>
      </c>
      <c r="J602" s="4" t="s">
        <v>1</v>
      </c>
    </row>
    <row r="603" spans="1:10" x14ac:dyDescent="0.25">
      <c r="A603" t="s">
        <v>23</v>
      </c>
      <c r="B603">
        <v>1029081</v>
      </c>
      <c r="C603" t="s">
        <v>6195</v>
      </c>
      <c r="D603">
        <v>16680</v>
      </c>
      <c r="E603" t="s">
        <v>217</v>
      </c>
      <c r="F603">
        <v>1333.13</v>
      </c>
      <c r="G603" t="s">
        <v>10</v>
      </c>
      <c r="H603">
        <v>0.08</v>
      </c>
      <c r="I603" t="s">
        <v>222</v>
      </c>
      <c r="J603" s="4" t="s">
        <v>1</v>
      </c>
    </row>
    <row r="604" spans="1:10" x14ac:dyDescent="0.25">
      <c r="A604" t="s">
        <v>23</v>
      </c>
      <c r="B604">
        <v>1029082</v>
      </c>
      <c r="C604" t="s">
        <v>6196</v>
      </c>
      <c r="D604">
        <v>1250</v>
      </c>
      <c r="E604" t="s">
        <v>217</v>
      </c>
      <c r="F604">
        <v>102.76</v>
      </c>
      <c r="G604" t="s">
        <v>10</v>
      </c>
      <c r="H604">
        <v>0.08</v>
      </c>
      <c r="I604" t="s">
        <v>222</v>
      </c>
      <c r="J604" s="4" t="s">
        <v>1</v>
      </c>
    </row>
    <row r="605" spans="1:10" x14ac:dyDescent="0.25">
      <c r="A605" t="s">
        <v>23</v>
      </c>
      <c r="B605">
        <v>1029083</v>
      </c>
      <c r="C605" t="s">
        <v>6256</v>
      </c>
      <c r="D605">
        <v>3780</v>
      </c>
      <c r="E605" t="s">
        <v>217</v>
      </c>
      <c r="F605">
        <v>468.22</v>
      </c>
      <c r="G605" t="s">
        <v>10</v>
      </c>
      <c r="H605">
        <v>0.12</v>
      </c>
      <c r="I605" t="s">
        <v>222</v>
      </c>
      <c r="J605" s="4" t="s">
        <v>1</v>
      </c>
    </row>
    <row r="606" spans="1:10" x14ac:dyDescent="0.25">
      <c r="A606" t="s">
        <v>23</v>
      </c>
      <c r="B606">
        <v>1029123</v>
      </c>
      <c r="C606" t="s">
        <v>6197</v>
      </c>
      <c r="D606">
        <v>3850</v>
      </c>
      <c r="E606" t="s">
        <v>217</v>
      </c>
      <c r="F606">
        <v>504.98</v>
      </c>
      <c r="G606" t="s">
        <v>10</v>
      </c>
      <c r="H606">
        <v>0.13</v>
      </c>
      <c r="I606" t="s">
        <v>222</v>
      </c>
      <c r="J606" s="4" t="s">
        <v>1</v>
      </c>
    </row>
    <row r="607" spans="1:10" x14ac:dyDescent="0.25">
      <c r="A607" t="s">
        <v>23</v>
      </c>
      <c r="B607">
        <v>1029124</v>
      </c>
      <c r="C607" t="s">
        <v>6198</v>
      </c>
      <c r="D607" s="4">
        <v>3850</v>
      </c>
      <c r="E607" t="s">
        <v>217</v>
      </c>
      <c r="F607">
        <v>462.57</v>
      </c>
      <c r="G607" t="s">
        <v>10</v>
      </c>
      <c r="H607">
        <v>0.12</v>
      </c>
      <c r="I607" t="s">
        <v>222</v>
      </c>
      <c r="J607" s="4" t="s">
        <v>1</v>
      </c>
    </row>
    <row r="608" spans="1:10" x14ac:dyDescent="0.25">
      <c r="A608" t="s">
        <v>23</v>
      </c>
      <c r="B608">
        <v>1029126</v>
      </c>
      <c r="C608" t="s">
        <v>6257</v>
      </c>
      <c r="D608">
        <v>3470</v>
      </c>
      <c r="E608" t="s">
        <v>217</v>
      </c>
      <c r="F608">
        <v>337.15</v>
      </c>
      <c r="G608" t="s">
        <v>10</v>
      </c>
      <c r="H608">
        <v>0.1</v>
      </c>
      <c r="I608" t="s">
        <v>222</v>
      </c>
      <c r="J608" s="4" t="s">
        <v>1</v>
      </c>
    </row>
    <row r="609" spans="1:10" x14ac:dyDescent="0.25">
      <c r="A609" t="s">
        <v>23</v>
      </c>
      <c r="B609">
        <v>1029127</v>
      </c>
      <c r="C609" t="s">
        <v>6320</v>
      </c>
      <c r="D609">
        <v>10000</v>
      </c>
      <c r="E609" t="s">
        <v>217</v>
      </c>
      <c r="F609">
        <v>854.12</v>
      </c>
      <c r="G609" t="s">
        <v>10</v>
      </c>
      <c r="H609">
        <v>0.09</v>
      </c>
      <c r="I609" t="s">
        <v>222</v>
      </c>
      <c r="J609" s="4" t="s">
        <v>1</v>
      </c>
    </row>
    <row r="610" spans="1:10" x14ac:dyDescent="0.25">
      <c r="A610" t="s">
        <v>23</v>
      </c>
      <c r="B610">
        <v>1029131</v>
      </c>
      <c r="C610" t="s">
        <v>6258</v>
      </c>
      <c r="D610" s="4">
        <v>65</v>
      </c>
      <c r="E610" t="s">
        <v>217</v>
      </c>
      <c r="F610">
        <v>36.78</v>
      </c>
      <c r="G610" t="s">
        <v>10</v>
      </c>
      <c r="H610">
        <v>0.56999999999999995</v>
      </c>
      <c r="I610" t="s">
        <v>222</v>
      </c>
      <c r="J610" s="4" t="s">
        <v>1</v>
      </c>
    </row>
    <row r="611" spans="1:10" x14ac:dyDescent="0.25">
      <c r="A611" t="s">
        <v>23</v>
      </c>
      <c r="B611">
        <v>1029244</v>
      </c>
      <c r="C611" t="s">
        <v>6321</v>
      </c>
      <c r="D611" s="4">
        <v>940</v>
      </c>
      <c r="E611" t="s">
        <v>217</v>
      </c>
      <c r="F611">
        <v>58</v>
      </c>
      <c r="G611" t="s">
        <v>10</v>
      </c>
      <c r="H611">
        <v>0.06</v>
      </c>
      <c r="I611" t="s">
        <v>222</v>
      </c>
      <c r="J611" s="4" t="s">
        <v>1</v>
      </c>
    </row>
    <row r="612" spans="1:10" x14ac:dyDescent="0.25">
      <c r="A612" t="s">
        <v>23</v>
      </c>
      <c r="B612">
        <v>1029245</v>
      </c>
      <c r="C612" t="s">
        <v>6322</v>
      </c>
      <c r="D612" s="4">
        <v>10000</v>
      </c>
      <c r="E612" t="s">
        <v>217</v>
      </c>
      <c r="F612">
        <v>560.9</v>
      </c>
      <c r="G612" t="s">
        <v>10</v>
      </c>
      <c r="H612">
        <v>0.06</v>
      </c>
      <c r="I612" t="s">
        <v>222</v>
      </c>
      <c r="J612" s="4" t="s">
        <v>1</v>
      </c>
    </row>
    <row r="613" spans="1:10" x14ac:dyDescent="0.25">
      <c r="A613" t="s">
        <v>23</v>
      </c>
      <c r="B613">
        <v>1029255</v>
      </c>
      <c r="C613" t="s">
        <v>6323</v>
      </c>
      <c r="D613" s="4">
        <v>500</v>
      </c>
      <c r="E613" t="s">
        <v>217</v>
      </c>
      <c r="F613" s="1">
        <v>948.97</v>
      </c>
      <c r="G613" t="s">
        <v>10</v>
      </c>
      <c r="H613">
        <v>1.9</v>
      </c>
      <c r="I613" t="s">
        <v>222</v>
      </c>
      <c r="J613" s="4" t="s">
        <v>1</v>
      </c>
    </row>
    <row r="614" spans="1:10" x14ac:dyDescent="0.25">
      <c r="A614" t="s">
        <v>23</v>
      </c>
      <c r="B614">
        <v>1029261</v>
      </c>
      <c r="C614" t="s">
        <v>6324</v>
      </c>
      <c r="D614" s="4">
        <v>380</v>
      </c>
      <c r="E614" t="s">
        <v>217</v>
      </c>
      <c r="F614" s="1">
        <v>33.700000000000003</v>
      </c>
      <c r="G614" t="s">
        <v>10</v>
      </c>
      <c r="H614">
        <v>0.09</v>
      </c>
      <c r="I614" t="s">
        <v>222</v>
      </c>
      <c r="J614" s="4" t="s">
        <v>1</v>
      </c>
    </row>
    <row r="615" spans="1:10" x14ac:dyDescent="0.25">
      <c r="A615" t="s">
        <v>23</v>
      </c>
      <c r="B615">
        <v>1029271</v>
      </c>
      <c r="C615" t="s">
        <v>6259</v>
      </c>
      <c r="D615" s="4">
        <v>2500</v>
      </c>
      <c r="E615" t="s">
        <v>217</v>
      </c>
      <c r="F615">
        <v>154.66</v>
      </c>
      <c r="G615" t="s">
        <v>10</v>
      </c>
      <c r="H615">
        <v>0.06</v>
      </c>
      <c r="I615" t="s">
        <v>222</v>
      </c>
      <c r="J615" s="4" t="s">
        <v>1</v>
      </c>
    </row>
    <row r="616" spans="1:10" x14ac:dyDescent="0.25">
      <c r="A616" t="s">
        <v>23</v>
      </c>
      <c r="B616">
        <v>1029274</v>
      </c>
      <c r="C616" t="s">
        <v>6325</v>
      </c>
      <c r="D616" s="4">
        <v>2740</v>
      </c>
      <c r="E616" t="s">
        <v>217</v>
      </c>
      <c r="F616">
        <v>369.35</v>
      </c>
      <c r="G616" t="s">
        <v>10</v>
      </c>
      <c r="H616">
        <v>0.13</v>
      </c>
      <c r="I616" t="s">
        <v>222</v>
      </c>
      <c r="J616" s="4" t="s">
        <v>1</v>
      </c>
    </row>
    <row r="617" spans="1:10" x14ac:dyDescent="0.25">
      <c r="A617" t="s">
        <v>23</v>
      </c>
      <c r="B617">
        <v>1029276</v>
      </c>
      <c r="C617" t="s">
        <v>6326</v>
      </c>
      <c r="D617" s="4">
        <v>3310</v>
      </c>
      <c r="E617" t="s">
        <v>217</v>
      </c>
      <c r="F617">
        <v>468.72</v>
      </c>
      <c r="G617" t="s">
        <v>10</v>
      </c>
      <c r="H617">
        <v>0.14000000000000001</v>
      </c>
      <c r="I617" t="s">
        <v>222</v>
      </c>
      <c r="J617" s="4" t="s">
        <v>1</v>
      </c>
    </row>
    <row r="618" spans="1:10" x14ac:dyDescent="0.25">
      <c r="A618" t="s">
        <v>23</v>
      </c>
      <c r="B618">
        <v>1029279</v>
      </c>
      <c r="C618" t="s">
        <v>6327</v>
      </c>
      <c r="D618" s="4">
        <v>5440</v>
      </c>
      <c r="E618" t="s">
        <v>217</v>
      </c>
      <c r="F618">
        <v>465.68</v>
      </c>
      <c r="G618" t="s">
        <v>10</v>
      </c>
      <c r="H618">
        <v>0.09</v>
      </c>
      <c r="I618" t="s">
        <v>222</v>
      </c>
      <c r="J618" s="4" t="s">
        <v>1</v>
      </c>
    </row>
    <row r="619" spans="1:10" x14ac:dyDescent="0.25">
      <c r="A619" t="s">
        <v>23</v>
      </c>
      <c r="B619">
        <v>1029291</v>
      </c>
      <c r="C619" t="s">
        <v>6260</v>
      </c>
      <c r="D619" s="4">
        <v>570</v>
      </c>
      <c r="E619" t="s">
        <v>217</v>
      </c>
      <c r="F619">
        <v>72.63</v>
      </c>
      <c r="G619" t="s">
        <v>10</v>
      </c>
      <c r="H619">
        <v>0.13</v>
      </c>
      <c r="I619" t="s">
        <v>222</v>
      </c>
      <c r="J619" s="4" t="s">
        <v>1</v>
      </c>
    </row>
    <row r="620" spans="1:10" x14ac:dyDescent="0.25">
      <c r="A620" t="s">
        <v>23</v>
      </c>
      <c r="B620">
        <v>1029292</v>
      </c>
      <c r="C620" t="s">
        <v>6261</v>
      </c>
      <c r="D620" s="4">
        <v>3780</v>
      </c>
      <c r="E620" t="s">
        <v>217</v>
      </c>
      <c r="F620">
        <v>536.97</v>
      </c>
      <c r="G620" t="s">
        <v>10</v>
      </c>
      <c r="H620">
        <v>0.14000000000000001</v>
      </c>
      <c r="I620" t="s">
        <v>222</v>
      </c>
      <c r="J620" s="4" t="s">
        <v>1</v>
      </c>
    </row>
    <row r="621" spans="1:10" x14ac:dyDescent="0.25">
      <c r="A621" t="s">
        <v>23</v>
      </c>
      <c r="B621">
        <v>1029295</v>
      </c>
      <c r="C621" t="s">
        <v>6328</v>
      </c>
      <c r="D621" s="4">
        <v>3930</v>
      </c>
      <c r="E621" t="s">
        <v>217</v>
      </c>
      <c r="F621">
        <v>335.75</v>
      </c>
      <c r="G621" t="s">
        <v>10</v>
      </c>
      <c r="H621">
        <v>0.09</v>
      </c>
      <c r="I621" t="s">
        <v>222</v>
      </c>
      <c r="J621" s="4" t="s">
        <v>1</v>
      </c>
    </row>
    <row r="622" spans="1:10" x14ac:dyDescent="0.25">
      <c r="A622" t="s">
        <v>23</v>
      </c>
      <c r="B622">
        <v>1029307</v>
      </c>
      <c r="C622" t="s">
        <v>6262</v>
      </c>
      <c r="D622" s="4">
        <v>3490</v>
      </c>
      <c r="E622" t="s">
        <v>217</v>
      </c>
      <c r="F622">
        <v>496.45</v>
      </c>
      <c r="G622" t="s">
        <v>10</v>
      </c>
      <c r="H622">
        <v>0.14000000000000001</v>
      </c>
      <c r="I622" t="s">
        <v>222</v>
      </c>
      <c r="J622" s="4" t="s">
        <v>1</v>
      </c>
    </row>
    <row r="623" spans="1:10" x14ac:dyDescent="0.25">
      <c r="A623" t="s">
        <v>23</v>
      </c>
      <c r="B623">
        <v>1029311</v>
      </c>
      <c r="C623" t="s">
        <v>6329</v>
      </c>
      <c r="D623" s="4">
        <v>2740</v>
      </c>
      <c r="E623" t="s">
        <v>217</v>
      </c>
      <c r="F623">
        <v>180.65</v>
      </c>
      <c r="G623" t="s">
        <v>10</v>
      </c>
      <c r="H623">
        <v>7.0000000000000007E-2</v>
      </c>
      <c r="I623" t="s">
        <v>222</v>
      </c>
      <c r="J623" s="4" t="s">
        <v>1</v>
      </c>
    </row>
    <row r="624" spans="1:10" x14ac:dyDescent="0.25">
      <c r="A624" t="s">
        <v>23</v>
      </c>
      <c r="B624">
        <v>1029320</v>
      </c>
      <c r="C624" t="s">
        <v>6330</v>
      </c>
      <c r="D624" s="4">
        <v>21230</v>
      </c>
      <c r="E624" t="s">
        <v>217</v>
      </c>
      <c r="F624">
        <v>581.78</v>
      </c>
      <c r="G624" t="s">
        <v>10</v>
      </c>
      <c r="H624">
        <v>0.03</v>
      </c>
      <c r="I624" t="s">
        <v>222</v>
      </c>
      <c r="J624" s="4" t="s">
        <v>1</v>
      </c>
    </row>
    <row r="625" spans="1:10" x14ac:dyDescent="0.25">
      <c r="A625" t="s">
        <v>23</v>
      </c>
      <c r="B625">
        <v>1029322</v>
      </c>
      <c r="C625" t="s">
        <v>6331</v>
      </c>
      <c r="D625" s="4">
        <v>1850</v>
      </c>
      <c r="E625" t="s">
        <v>217</v>
      </c>
      <c r="F625">
        <v>136.49</v>
      </c>
      <c r="G625" t="s">
        <v>10</v>
      </c>
      <c r="H625">
        <v>7.0000000000000007E-2</v>
      </c>
      <c r="I625" t="s">
        <v>222</v>
      </c>
      <c r="J625" s="4" t="s">
        <v>1</v>
      </c>
    </row>
    <row r="626" spans="1:10" x14ac:dyDescent="0.25">
      <c r="A626" t="s">
        <v>23</v>
      </c>
      <c r="B626">
        <v>1029327</v>
      </c>
      <c r="C626" t="s">
        <v>6332</v>
      </c>
      <c r="D626">
        <v>24120</v>
      </c>
      <c r="E626" t="s">
        <v>217</v>
      </c>
      <c r="F626">
        <v>1122.8800000000001</v>
      </c>
      <c r="G626" t="s">
        <v>10</v>
      </c>
      <c r="H626">
        <v>0.05</v>
      </c>
      <c r="I626" t="s">
        <v>222</v>
      </c>
      <c r="J626" s="4" t="s">
        <v>1</v>
      </c>
    </row>
    <row r="627" spans="1:10" x14ac:dyDescent="0.25">
      <c r="A627" t="s">
        <v>23</v>
      </c>
      <c r="B627">
        <v>1029330</v>
      </c>
      <c r="C627" t="s">
        <v>6333</v>
      </c>
      <c r="D627" s="4">
        <v>8000</v>
      </c>
      <c r="E627" t="s">
        <v>217</v>
      </c>
      <c r="F627">
        <v>328.85</v>
      </c>
      <c r="G627" t="s">
        <v>10</v>
      </c>
      <c r="H627">
        <v>0.04</v>
      </c>
      <c r="I627" t="s">
        <v>222</v>
      </c>
      <c r="J627" s="4" t="s">
        <v>1</v>
      </c>
    </row>
    <row r="628" spans="1:10" x14ac:dyDescent="0.25">
      <c r="A628" t="s">
        <v>23</v>
      </c>
      <c r="B628">
        <v>1029334</v>
      </c>
      <c r="C628" t="s">
        <v>6263</v>
      </c>
      <c r="D628">
        <v>16980</v>
      </c>
      <c r="E628" t="s">
        <v>217</v>
      </c>
      <c r="F628">
        <v>2213.79</v>
      </c>
      <c r="G628" t="s">
        <v>10</v>
      </c>
      <c r="H628">
        <v>0.13</v>
      </c>
      <c r="I628" t="s">
        <v>222</v>
      </c>
      <c r="J628" s="4" t="s">
        <v>1</v>
      </c>
    </row>
    <row r="629" spans="1:10" x14ac:dyDescent="0.25">
      <c r="A629" t="s">
        <v>23</v>
      </c>
      <c r="B629">
        <v>1029339</v>
      </c>
      <c r="C629" t="s">
        <v>6334</v>
      </c>
      <c r="D629">
        <v>75000</v>
      </c>
      <c r="E629" t="s">
        <v>217</v>
      </c>
      <c r="F629">
        <v>3823.03</v>
      </c>
      <c r="G629" t="s">
        <v>10</v>
      </c>
      <c r="H629">
        <v>0.05</v>
      </c>
      <c r="I629" t="s">
        <v>222</v>
      </c>
      <c r="J629" s="4" t="s">
        <v>1</v>
      </c>
    </row>
    <row r="630" spans="1:10" x14ac:dyDescent="0.25">
      <c r="A630" t="s">
        <v>23</v>
      </c>
      <c r="B630">
        <v>1029340</v>
      </c>
      <c r="C630" t="s">
        <v>6335</v>
      </c>
      <c r="D630" s="4">
        <v>30000</v>
      </c>
      <c r="E630" t="s">
        <v>217</v>
      </c>
      <c r="F630" s="1">
        <v>3654.57</v>
      </c>
      <c r="G630" t="s">
        <v>10</v>
      </c>
      <c r="H630">
        <v>0.12</v>
      </c>
      <c r="I630" t="s">
        <v>222</v>
      </c>
      <c r="J630" s="4" t="s">
        <v>1</v>
      </c>
    </row>
    <row r="631" spans="1:10" x14ac:dyDescent="0.25">
      <c r="A631" t="s">
        <v>23</v>
      </c>
      <c r="B631">
        <v>1029342</v>
      </c>
      <c r="C631" t="s">
        <v>6336</v>
      </c>
      <c r="D631" s="4">
        <v>20000</v>
      </c>
      <c r="E631" t="s">
        <v>217</v>
      </c>
      <c r="F631" s="1">
        <v>1853.4</v>
      </c>
      <c r="G631" t="s">
        <v>10</v>
      </c>
      <c r="H631">
        <v>0.09</v>
      </c>
      <c r="I631" t="s">
        <v>222</v>
      </c>
      <c r="J631" s="4" t="s">
        <v>1</v>
      </c>
    </row>
    <row r="632" spans="1:10" x14ac:dyDescent="0.25">
      <c r="A632" t="s">
        <v>23</v>
      </c>
      <c r="B632">
        <v>1029343</v>
      </c>
      <c r="C632" t="s">
        <v>6337</v>
      </c>
      <c r="D632" s="4">
        <v>10000</v>
      </c>
      <c r="E632" t="s">
        <v>217</v>
      </c>
      <c r="F632">
        <v>1513.58</v>
      </c>
      <c r="G632" t="s">
        <v>10</v>
      </c>
      <c r="H632">
        <v>0.15</v>
      </c>
      <c r="I632" t="s">
        <v>222</v>
      </c>
      <c r="J632" s="4" t="s">
        <v>1</v>
      </c>
    </row>
    <row r="633" spans="1:10" x14ac:dyDescent="0.25">
      <c r="A633" t="s">
        <v>23</v>
      </c>
      <c r="B633">
        <v>1029344</v>
      </c>
      <c r="C633" t="s">
        <v>6264</v>
      </c>
      <c r="D633" s="4">
        <v>6790</v>
      </c>
      <c r="E633" t="s">
        <v>217</v>
      </c>
      <c r="F633" s="1">
        <v>1032.54</v>
      </c>
      <c r="G633" t="s">
        <v>10</v>
      </c>
      <c r="H633">
        <v>0.15</v>
      </c>
      <c r="I633" t="s">
        <v>222</v>
      </c>
      <c r="J633" s="4" t="s">
        <v>1</v>
      </c>
    </row>
    <row r="634" spans="1:10" x14ac:dyDescent="0.25">
      <c r="A634" t="s">
        <v>23</v>
      </c>
      <c r="B634">
        <v>1029345</v>
      </c>
      <c r="C634" t="s">
        <v>6338</v>
      </c>
      <c r="D634">
        <v>60000</v>
      </c>
      <c r="E634" t="s">
        <v>217</v>
      </c>
      <c r="F634">
        <v>2076.3000000000002</v>
      </c>
      <c r="G634" t="s">
        <v>10</v>
      </c>
      <c r="H634">
        <v>0.03</v>
      </c>
      <c r="I634" t="s">
        <v>222</v>
      </c>
      <c r="J634" s="4" t="s">
        <v>1</v>
      </c>
    </row>
    <row r="635" spans="1:10" x14ac:dyDescent="0.25">
      <c r="A635" t="s">
        <v>23</v>
      </c>
      <c r="B635">
        <v>1029346</v>
      </c>
      <c r="C635" t="s">
        <v>6265</v>
      </c>
      <c r="D635" s="4">
        <v>2560</v>
      </c>
      <c r="E635" t="s">
        <v>217</v>
      </c>
      <c r="F635">
        <v>363.66</v>
      </c>
      <c r="G635" t="s">
        <v>10</v>
      </c>
      <c r="H635">
        <v>0.14000000000000001</v>
      </c>
      <c r="I635" t="s">
        <v>222</v>
      </c>
      <c r="J635" s="4" t="s">
        <v>1</v>
      </c>
    </row>
    <row r="636" spans="1:10" x14ac:dyDescent="0.25">
      <c r="A636" t="s">
        <v>23</v>
      </c>
      <c r="B636">
        <v>1029348</v>
      </c>
      <c r="C636" t="s">
        <v>6339</v>
      </c>
      <c r="D636" s="4">
        <v>3480</v>
      </c>
      <c r="E636" t="s">
        <v>217</v>
      </c>
      <c r="F636" s="1">
        <v>470.25</v>
      </c>
      <c r="G636" t="s">
        <v>10</v>
      </c>
      <c r="H636">
        <v>0.14000000000000001</v>
      </c>
      <c r="I636" t="s">
        <v>222</v>
      </c>
      <c r="J636" s="4" t="s">
        <v>1</v>
      </c>
    </row>
    <row r="637" spans="1:10" x14ac:dyDescent="0.25">
      <c r="A637" t="s">
        <v>23</v>
      </c>
      <c r="B637">
        <v>1029349</v>
      </c>
      <c r="C637" t="s">
        <v>6340</v>
      </c>
      <c r="D637" s="4">
        <v>13000</v>
      </c>
      <c r="E637" t="s">
        <v>217</v>
      </c>
      <c r="F637" s="1">
        <v>1223.96</v>
      </c>
      <c r="G637" t="s">
        <v>10</v>
      </c>
      <c r="H637">
        <v>0.09</v>
      </c>
      <c r="I637" t="s">
        <v>222</v>
      </c>
      <c r="J637" s="4" t="s">
        <v>1</v>
      </c>
    </row>
    <row r="638" spans="1:10" x14ac:dyDescent="0.25">
      <c r="A638" t="s">
        <v>23</v>
      </c>
      <c r="B638">
        <v>1029350</v>
      </c>
      <c r="C638" t="s">
        <v>6341</v>
      </c>
      <c r="D638" s="4">
        <v>29810</v>
      </c>
      <c r="E638" t="s">
        <v>217</v>
      </c>
      <c r="F638" s="1">
        <v>1815.5</v>
      </c>
      <c r="G638" t="s">
        <v>10</v>
      </c>
      <c r="H638">
        <v>0.06</v>
      </c>
      <c r="I638" t="s">
        <v>222</v>
      </c>
      <c r="J638" s="4" t="s">
        <v>1</v>
      </c>
    </row>
    <row r="639" spans="1:10" x14ac:dyDescent="0.25">
      <c r="A639" t="s">
        <v>23</v>
      </c>
      <c r="B639">
        <v>1029359</v>
      </c>
      <c r="C639" t="s">
        <v>6342</v>
      </c>
      <c r="D639">
        <v>500</v>
      </c>
      <c r="E639" t="s">
        <v>217</v>
      </c>
      <c r="F639">
        <v>531.23</v>
      </c>
      <c r="G639" t="s">
        <v>10</v>
      </c>
      <c r="H639">
        <v>1.06</v>
      </c>
      <c r="I639" t="s">
        <v>222</v>
      </c>
      <c r="J639" s="4" t="s">
        <v>1</v>
      </c>
    </row>
    <row r="640" spans="1:10" x14ac:dyDescent="0.25">
      <c r="A640" t="s">
        <v>23</v>
      </c>
      <c r="B640">
        <v>1029361</v>
      </c>
      <c r="C640" t="s">
        <v>6343</v>
      </c>
      <c r="D640">
        <v>1000</v>
      </c>
      <c r="E640" t="s">
        <v>217</v>
      </c>
      <c r="F640">
        <v>568.63</v>
      </c>
      <c r="G640" t="s">
        <v>10</v>
      </c>
      <c r="H640">
        <v>0.56999999999999995</v>
      </c>
      <c r="I640" t="s">
        <v>222</v>
      </c>
      <c r="J640" s="4" t="s">
        <v>1</v>
      </c>
    </row>
    <row r="641" spans="1:10" x14ac:dyDescent="0.25">
      <c r="A641" t="s">
        <v>23</v>
      </c>
      <c r="B641">
        <v>1029364</v>
      </c>
      <c r="C641" t="s">
        <v>6344</v>
      </c>
      <c r="D641" s="4">
        <v>3590</v>
      </c>
      <c r="E641" t="s">
        <v>217</v>
      </c>
      <c r="F641" s="1">
        <v>309.60000000000002</v>
      </c>
      <c r="G641" t="s">
        <v>10</v>
      </c>
      <c r="H641">
        <v>0.09</v>
      </c>
      <c r="I641" t="s">
        <v>222</v>
      </c>
      <c r="J641" s="4" t="s">
        <v>1</v>
      </c>
    </row>
    <row r="642" spans="1:10" x14ac:dyDescent="0.25">
      <c r="A642" t="s">
        <v>23</v>
      </c>
      <c r="B642">
        <v>1029371</v>
      </c>
      <c r="C642" t="s">
        <v>6345</v>
      </c>
      <c r="D642" s="4">
        <v>500</v>
      </c>
      <c r="E642" t="s">
        <v>217</v>
      </c>
      <c r="F642">
        <v>530.99</v>
      </c>
      <c r="G642" t="s">
        <v>10</v>
      </c>
      <c r="H642">
        <v>1.06</v>
      </c>
      <c r="I642" t="s">
        <v>222</v>
      </c>
      <c r="J642" s="4" t="s">
        <v>1</v>
      </c>
    </row>
    <row r="643" spans="1:10" x14ac:dyDescent="0.25">
      <c r="A643" t="s">
        <v>23</v>
      </c>
      <c r="B643">
        <v>1029376</v>
      </c>
      <c r="C643" t="s">
        <v>6266</v>
      </c>
      <c r="D643">
        <v>5780</v>
      </c>
      <c r="E643" t="s">
        <v>217</v>
      </c>
      <c r="F643">
        <v>1199.03</v>
      </c>
      <c r="G643" t="s">
        <v>10</v>
      </c>
      <c r="H643">
        <v>0.21</v>
      </c>
      <c r="I643" t="s">
        <v>222</v>
      </c>
      <c r="J643" s="4" t="s">
        <v>1</v>
      </c>
    </row>
    <row r="644" spans="1:10" x14ac:dyDescent="0.25">
      <c r="A644" t="s">
        <v>23</v>
      </c>
      <c r="B644">
        <v>1029378</v>
      </c>
      <c r="C644" t="s">
        <v>6267</v>
      </c>
      <c r="D644">
        <v>65</v>
      </c>
      <c r="E644" t="s">
        <v>217</v>
      </c>
      <c r="F644">
        <v>36.78</v>
      </c>
      <c r="G644" t="s">
        <v>10</v>
      </c>
      <c r="H644">
        <v>0.56999999999999995</v>
      </c>
      <c r="I644" t="s">
        <v>222</v>
      </c>
      <c r="J644" s="4" t="s">
        <v>1</v>
      </c>
    </row>
    <row r="645" spans="1:10" x14ac:dyDescent="0.25">
      <c r="A645" t="s">
        <v>23</v>
      </c>
      <c r="B645">
        <v>1029388</v>
      </c>
      <c r="C645" t="s">
        <v>6346</v>
      </c>
      <c r="D645">
        <v>500</v>
      </c>
      <c r="E645" t="s">
        <v>217</v>
      </c>
      <c r="F645">
        <v>530.99</v>
      </c>
      <c r="G645" t="s">
        <v>10</v>
      </c>
      <c r="H645">
        <v>1.06</v>
      </c>
      <c r="I645" t="s">
        <v>222</v>
      </c>
      <c r="J645" s="4" t="s">
        <v>1</v>
      </c>
    </row>
    <row r="646" spans="1:10" x14ac:dyDescent="0.25">
      <c r="A646" t="s">
        <v>23</v>
      </c>
      <c r="B646">
        <v>1029391</v>
      </c>
      <c r="C646" t="s">
        <v>6268</v>
      </c>
      <c r="D646" s="4">
        <v>209</v>
      </c>
      <c r="E646" t="s">
        <v>217</v>
      </c>
      <c r="F646" s="1">
        <v>217.34</v>
      </c>
      <c r="G646" t="s">
        <v>10</v>
      </c>
      <c r="H646">
        <v>1.04</v>
      </c>
      <c r="I646" t="s">
        <v>222</v>
      </c>
      <c r="J646" s="4" t="s">
        <v>1</v>
      </c>
    </row>
    <row r="647" spans="1:10" x14ac:dyDescent="0.25">
      <c r="A647" t="s">
        <v>23</v>
      </c>
      <c r="B647">
        <v>1029396</v>
      </c>
      <c r="C647" t="s">
        <v>6269</v>
      </c>
      <c r="D647">
        <v>1112</v>
      </c>
      <c r="E647" t="s">
        <v>217</v>
      </c>
      <c r="F647">
        <v>279.87</v>
      </c>
      <c r="G647" t="s">
        <v>10</v>
      </c>
      <c r="H647">
        <v>0.25</v>
      </c>
      <c r="I647" t="s">
        <v>222</v>
      </c>
      <c r="J647" s="4" t="s">
        <v>1</v>
      </c>
    </row>
    <row r="648" spans="1:10" x14ac:dyDescent="0.25">
      <c r="A648" t="s">
        <v>23</v>
      </c>
      <c r="B648">
        <v>1029401</v>
      </c>
      <c r="C648" t="s">
        <v>6270</v>
      </c>
      <c r="D648">
        <v>195</v>
      </c>
      <c r="E648" t="s">
        <v>217</v>
      </c>
      <c r="F648">
        <v>202.78</v>
      </c>
      <c r="G648" t="s">
        <v>10</v>
      </c>
      <c r="H648">
        <v>1.04</v>
      </c>
      <c r="I648" t="s">
        <v>222</v>
      </c>
      <c r="J648" s="4" t="s">
        <v>1</v>
      </c>
    </row>
    <row r="649" spans="1:10" x14ac:dyDescent="0.25">
      <c r="A649" t="s">
        <v>23</v>
      </c>
      <c r="B649">
        <v>1029404</v>
      </c>
      <c r="C649" t="s">
        <v>6271</v>
      </c>
      <c r="D649">
        <v>2204</v>
      </c>
      <c r="E649" t="s">
        <v>217</v>
      </c>
      <c r="F649">
        <v>554.70000000000005</v>
      </c>
      <c r="G649" t="s">
        <v>10</v>
      </c>
      <c r="H649">
        <v>0.25</v>
      </c>
      <c r="I649" t="s">
        <v>222</v>
      </c>
      <c r="J649" s="4" t="s">
        <v>1</v>
      </c>
    </row>
    <row r="650" spans="1:10" x14ac:dyDescent="0.25">
      <c r="A650" t="s">
        <v>23</v>
      </c>
      <c r="B650">
        <v>1029412</v>
      </c>
      <c r="C650" t="s">
        <v>6347</v>
      </c>
      <c r="D650">
        <v>44000</v>
      </c>
      <c r="E650" t="s">
        <v>217</v>
      </c>
      <c r="F650">
        <v>1699.68</v>
      </c>
      <c r="G650" t="s">
        <v>10</v>
      </c>
      <c r="H650">
        <v>0.04</v>
      </c>
      <c r="I650" t="s">
        <v>222</v>
      </c>
      <c r="J650" s="4" t="s">
        <v>1</v>
      </c>
    </row>
    <row r="651" spans="1:10" x14ac:dyDescent="0.25">
      <c r="A651" t="s">
        <v>23</v>
      </c>
      <c r="B651">
        <v>1029413</v>
      </c>
      <c r="C651" t="s">
        <v>6272</v>
      </c>
      <c r="D651">
        <v>380</v>
      </c>
      <c r="E651" t="s">
        <v>217</v>
      </c>
      <c r="F651">
        <v>23.51</v>
      </c>
      <c r="G651" t="s">
        <v>10</v>
      </c>
      <c r="H651">
        <v>0.06</v>
      </c>
      <c r="I651" t="s">
        <v>222</v>
      </c>
      <c r="J651" s="4" t="s">
        <v>1</v>
      </c>
    </row>
    <row r="652" spans="1:10" x14ac:dyDescent="0.25">
      <c r="A652" t="s">
        <v>23</v>
      </c>
      <c r="B652">
        <v>1029418</v>
      </c>
      <c r="C652" t="s">
        <v>6273</v>
      </c>
      <c r="D652" s="4">
        <v>4200</v>
      </c>
      <c r="E652" t="s">
        <v>217</v>
      </c>
      <c r="F652">
        <v>259.48</v>
      </c>
      <c r="G652" t="s">
        <v>10</v>
      </c>
      <c r="H652">
        <v>0.06</v>
      </c>
      <c r="I652" t="s">
        <v>222</v>
      </c>
      <c r="J652" s="4" t="s">
        <v>1</v>
      </c>
    </row>
    <row r="653" spans="1:10" x14ac:dyDescent="0.25">
      <c r="A653" t="s">
        <v>23</v>
      </c>
      <c r="B653">
        <v>1029419</v>
      </c>
      <c r="C653" t="s">
        <v>6348</v>
      </c>
      <c r="D653">
        <v>5000</v>
      </c>
      <c r="E653" t="s">
        <v>217</v>
      </c>
      <c r="F653">
        <v>624.73</v>
      </c>
      <c r="G653" t="s">
        <v>10</v>
      </c>
      <c r="H653">
        <v>0.12</v>
      </c>
      <c r="I653" t="s">
        <v>222</v>
      </c>
      <c r="J653" s="4" t="s">
        <v>1</v>
      </c>
    </row>
    <row r="654" spans="1:10" x14ac:dyDescent="0.25">
      <c r="A654" t="s">
        <v>23</v>
      </c>
      <c r="B654">
        <v>1029423</v>
      </c>
      <c r="C654" t="s">
        <v>6349</v>
      </c>
      <c r="D654">
        <v>47000</v>
      </c>
      <c r="E654" t="s">
        <v>217</v>
      </c>
      <c r="F654">
        <v>2747.36</v>
      </c>
      <c r="G654" t="s">
        <v>10</v>
      </c>
      <c r="H654">
        <v>0.06</v>
      </c>
      <c r="I654" t="s">
        <v>222</v>
      </c>
      <c r="J654" s="4" t="s">
        <v>1</v>
      </c>
    </row>
    <row r="655" spans="1:10" x14ac:dyDescent="0.25">
      <c r="A655" t="s">
        <v>23</v>
      </c>
      <c r="B655">
        <v>1029429</v>
      </c>
      <c r="C655" t="s">
        <v>6350</v>
      </c>
      <c r="D655">
        <v>6680</v>
      </c>
      <c r="E655" t="s">
        <v>217</v>
      </c>
      <c r="F655">
        <v>412.39</v>
      </c>
      <c r="G655" t="s">
        <v>10</v>
      </c>
      <c r="H655">
        <v>0.06</v>
      </c>
      <c r="I655" t="s">
        <v>222</v>
      </c>
      <c r="J655" s="4" t="s">
        <v>1</v>
      </c>
    </row>
    <row r="656" spans="1:10" x14ac:dyDescent="0.25">
      <c r="A656" t="s">
        <v>23</v>
      </c>
      <c r="B656">
        <v>1029430</v>
      </c>
      <c r="C656" t="s">
        <v>6351</v>
      </c>
      <c r="D656">
        <v>3370</v>
      </c>
      <c r="E656" t="s">
        <v>217</v>
      </c>
      <c r="F656">
        <v>455.38</v>
      </c>
      <c r="G656" t="s">
        <v>10</v>
      </c>
      <c r="H656">
        <v>0.14000000000000001</v>
      </c>
      <c r="I656" t="s">
        <v>222</v>
      </c>
      <c r="J656" s="4" t="s">
        <v>1</v>
      </c>
    </row>
    <row r="657" spans="1:10" x14ac:dyDescent="0.25">
      <c r="A657" t="s">
        <v>23</v>
      </c>
      <c r="B657">
        <v>1029438</v>
      </c>
      <c r="C657" t="s">
        <v>6352</v>
      </c>
      <c r="D657">
        <v>3520</v>
      </c>
      <c r="E657" t="s">
        <v>217</v>
      </c>
      <c r="F657">
        <v>217.31</v>
      </c>
      <c r="G657" t="s">
        <v>10</v>
      </c>
      <c r="H657">
        <v>0.06</v>
      </c>
      <c r="I657" t="s">
        <v>222</v>
      </c>
      <c r="J657" s="4" t="s">
        <v>1</v>
      </c>
    </row>
    <row r="658" spans="1:10" x14ac:dyDescent="0.25">
      <c r="A658" t="s">
        <v>23</v>
      </c>
      <c r="B658">
        <v>1029439</v>
      </c>
      <c r="C658" t="s">
        <v>6353</v>
      </c>
      <c r="D658">
        <v>2930</v>
      </c>
      <c r="E658" t="s">
        <v>217</v>
      </c>
      <c r="F658">
        <v>394.96</v>
      </c>
      <c r="G658" t="s">
        <v>10</v>
      </c>
      <c r="H658">
        <v>0.13</v>
      </c>
      <c r="I658" t="s">
        <v>222</v>
      </c>
      <c r="J658" s="4" t="s">
        <v>1</v>
      </c>
    </row>
    <row r="659" spans="1:10" x14ac:dyDescent="0.25">
      <c r="A659" t="s">
        <v>23</v>
      </c>
      <c r="B659">
        <v>1029442</v>
      </c>
      <c r="C659" t="s">
        <v>6354</v>
      </c>
      <c r="D659">
        <v>22000</v>
      </c>
      <c r="E659" t="s">
        <v>217</v>
      </c>
      <c r="F659">
        <v>1491.93</v>
      </c>
      <c r="G659" t="s">
        <v>10</v>
      </c>
      <c r="H659">
        <v>7.0000000000000007E-2</v>
      </c>
      <c r="I659" t="s">
        <v>222</v>
      </c>
      <c r="J659" s="4" t="s">
        <v>1</v>
      </c>
    </row>
    <row r="660" spans="1:10" x14ac:dyDescent="0.25">
      <c r="A660" t="s">
        <v>23</v>
      </c>
      <c r="B660">
        <v>1029443</v>
      </c>
      <c r="C660" t="s">
        <v>6355</v>
      </c>
      <c r="D660">
        <v>10000</v>
      </c>
      <c r="E660" t="s">
        <v>217</v>
      </c>
      <c r="F660">
        <v>909.34</v>
      </c>
      <c r="G660" t="s">
        <v>10</v>
      </c>
      <c r="H660">
        <v>0.09</v>
      </c>
      <c r="I660" t="s">
        <v>222</v>
      </c>
      <c r="J660" s="4" t="s">
        <v>1</v>
      </c>
    </row>
    <row r="661" spans="1:10" x14ac:dyDescent="0.25">
      <c r="A661" t="s">
        <v>23</v>
      </c>
      <c r="B661">
        <v>1029446</v>
      </c>
      <c r="C661" t="s">
        <v>6356</v>
      </c>
      <c r="D661">
        <v>4000</v>
      </c>
      <c r="E661" t="s">
        <v>217</v>
      </c>
      <c r="F661">
        <v>341.73</v>
      </c>
      <c r="G661" t="s">
        <v>10</v>
      </c>
      <c r="H661">
        <v>0.09</v>
      </c>
      <c r="I661" t="s">
        <v>222</v>
      </c>
      <c r="J661" s="4" t="s">
        <v>1</v>
      </c>
    </row>
    <row r="662" spans="1:10" x14ac:dyDescent="0.25">
      <c r="A662" s="4" t="s">
        <v>61</v>
      </c>
      <c r="B662" s="4">
        <v>1011620</v>
      </c>
      <c r="C662" s="4" t="s">
        <v>229</v>
      </c>
      <c r="D662" s="4">
        <v>800</v>
      </c>
      <c r="E662" s="4" t="s">
        <v>217</v>
      </c>
      <c r="F662" s="4">
        <v>185.96</v>
      </c>
      <c r="G662" s="4" t="s">
        <v>10</v>
      </c>
      <c r="H662" s="4">
        <v>0.23</v>
      </c>
      <c r="I662" s="4" t="s">
        <v>222</v>
      </c>
      <c r="J662" s="4" t="s">
        <v>1</v>
      </c>
    </row>
    <row r="663" spans="1:10" x14ac:dyDescent="0.25">
      <c r="A663" s="4" t="s">
        <v>61</v>
      </c>
      <c r="B663" s="4">
        <v>1013501</v>
      </c>
      <c r="C663" s="4" t="s">
        <v>2675</v>
      </c>
      <c r="D663" s="4">
        <v>5</v>
      </c>
      <c r="E663" s="4" t="s">
        <v>217</v>
      </c>
      <c r="F663" s="4">
        <v>0.35</v>
      </c>
      <c r="G663" s="4" t="s">
        <v>10</v>
      </c>
      <c r="H663" s="4">
        <v>7.0000000000000007E-2</v>
      </c>
      <c r="I663" s="4" t="s">
        <v>222</v>
      </c>
      <c r="J663" s="4" t="s">
        <v>1</v>
      </c>
    </row>
    <row r="664" spans="1:10" x14ac:dyDescent="0.25">
      <c r="A664" s="4" t="s">
        <v>61</v>
      </c>
      <c r="B664" s="4">
        <v>1023914</v>
      </c>
      <c r="C664" s="4" t="s">
        <v>336</v>
      </c>
      <c r="D664" s="4">
        <v>7500</v>
      </c>
      <c r="E664" s="4" t="s">
        <v>217</v>
      </c>
      <c r="F664" s="4">
        <v>1042.5999999999999</v>
      </c>
      <c r="G664" s="4" t="s">
        <v>10</v>
      </c>
      <c r="H664" s="4">
        <v>0.14000000000000001</v>
      </c>
      <c r="I664" s="4" t="s">
        <v>222</v>
      </c>
      <c r="J664" s="4" t="s">
        <v>1</v>
      </c>
    </row>
    <row r="665" spans="1:10" x14ac:dyDescent="0.25">
      <c r="A665" s="4" t="s">
        <v>61</v>
      </c>
      <c r="B665">
        <v>1023915</v>
      </c>
      <c r="C665" s="4" t="s">
        <v>337</v>
      </c>
      <c r="D665" s="4">
        <v>7500</v>
      </c>
      <c r="E665" s="4" t="s">
        <v>217</v>
      </c>
      <c r="F665" s="4">
        <v>1047.43</v>
      </c>
      <c r="G665" s="4" t="s">
        <v>10</v>
      </c>
      <c r="H665" s="4">
        <v>0.14000000000000001</v>
      </c>
      <c r="I665" s="4" t="s">
        <v>222</v>
      </c>
      <c r="J665" s="4" t="s">
        <v>1</v>
      </c>
    </row>
    <row r="666" spans="1:10" x14ac:dyDescent="0.25">
      <c r="A666" s="4" t="s">
        <v>61</v>
      </c>
      <c r="B666">
        <v>1024018</v>
      </c>
      <c r="C666" s="4" t="s">
        <v>333</v>
      </c>
      <c r="D666" s="4">
        <v>5</v>
      </c>
      <c r="E666" s="4" t="s">
        <v>217</v>
      </c>
      <c r="F666" s="4">
        <v>0.55000000000000004</v>
      </c>
      <c r="G666" s="4" t="s">
        <v>10</v>
      </c>
      <c r="H666" s="4">
        <v>0.11</v>
      </c>
      <c r="I666" s="4" t="s">
        <v>222</v>
      </c>
      <c r="J666" s="4" t="s">
        <v>1</v>
      </c>
    </row>
    <row r="667" spans="1:10" x14ac:dyDescent="0.25">
      <c r="A667" s="4" t="s">
        <v>61</v>
      </c>
      <c r="B667" s="4">
        <v>1024190</v>
      </c>
      <c r="C667" s="4" t="s">
        <v>6357</v>
      </c>
      <c r="D667" s="4">
        <v>800</v>
      </c>
      <c r="E667" s="4" t="s">
        <v>217</v>
      </c>
      <c r="F667" s="4">
        <v>3303.89</v>
      </c>
      <c r="G667" s="4" t="s">
        <v>10</v>
      </c>
      <c r="H667" s="4">
        <v>4.13</v>
      </c>
      <c r="I667" s="4" t="s">
        <v>222</v>
      </c>
      <c r="J667" s="4" t="s">
        <v>1</v>
      </c>
    </row>
    <row r="668" spans="1:10" x14ac:dyDescent="0.25">
      <c r="A668" s="4" t="s">
        <v>61</v>
      </c>
      <c r="B668" s="4">
        <v>1024423</v>
      </c>
      <c r="C668" s="4" t="s">
        <v>2467</v>
      </c>
      <c r="D668" s="4">
        <v>400</v>
      </c>
      <c r="E668" s="4" t="s">
        <v>217</v>
      </c>
      <c r="F668" s="4">
        <v>207.25</v>
      </c>
      <c r="G668" s="4" t="s">
        <v>10</v>
      </c>
      <c r="H668" s="4">
        <v>0.52</v>
      </c>
      <c r="I668" s="4" t="s">
        <v>222</v>
      </c>
      <c r="J668" s="4" t="s">
        <v>1</v>
      </c>
    </row>
    <row r="669" spans="1:10" x14ac:dyDescent="0.25">
      <c r="A669" s="4" t="s">
        <v>61</v>
      </c>
      <c r="B669" s="4">
        <v>1025658</v>
      </c>
      <c r="C669" s="4" t="s">
        <v>6358</v>
      </c>
      <c r="D669" s="4">
        <v>5000</v>
      </c>
      <c r="E669" s="4" t="s">
        <v>217</v>
      </c>
      <c r="F669" s="4">
        <v>627.83000000000004</v>
      </c>
      <c r="G669" s="4" t="s">
        <v>10</v>
      </c>
      <c r="H669" s="4">
        <v>0.13</v>
      </c>
      <c r="I669" s="4" t="s">
        <v>222</v>
      </c>
      <c r="J669" s="4" t="s">
        <v>1</v>
      </c>
    </row>
    <row r="670" spans="1:10" x14ac:dyDescent="0.25">
      <c r="A670" s="4" t="s">
        <v>24</v>
      </c>
      <c r="B670" s="4">
        <v>1011611</v>
      </c>
      <c r="C670" s="4" t="s">
        <v>228</v>
      </c>
      <c r="D670" s="4">
        <v>650</v>
      </c>
      <c r="E670" s="4" t="s">
        <v>217</v>
      </c>
      <c r="F670" s="4">
        <v>1111.07</v>
      </c>
      <c r="G670" s="4" t="s">
        <v>10</v>
      </c>
      <c r="H670" s="4">
        <v>1.71</v>
      </c>
      <c r="I670" s="4" t="s">
        <v>222</v>
      </c>
      <c r="J670" s="4" t="s">
        <v>1</v>
      </c>
    </row>
    <row r="671" spans="1:10" x14ac:dyDescent="0.25">
      <c r="A671" s="4" t="s">
        <v>24</v>
      </c>
      <c r="B671" s="4">
        <v>1024022</v>
      </c>
      <c r="C671" s="4" t="s">
        <v>2468</v>
      </c>
      <c r="D671" s="4">
        <v>1750</v>
      </c>
      <c r="E671" s="4" t="s">
        <v>217</v>
      </c>
      <c r="F671" s="4">
        <v>3114.27</v>
      </c>
      <c r="G671" s="4" t="s">
        <v>10</v>
      </c>
      <c r="H671" s="4">
        <v>1.78</v>
      </c>
      <c r="I671" s="4" t="s">
        <v>222</v>
      </c>
      <c r="J671" s="4" t="s">
        <v>1</v>
      </c>
    </row>
    <row r="672" spans="1:10" x14ac:dyDescent="0.25">
      <c r="A672" s="4" t="s">
        <v>24</v>
      </c>
      <c r="B672" s="4">
        <v>1024024</v>
      </c>
      <c r="C672" s="4" t="s">
        <v>2469</v>
      </c>
      <c r="D672" s="4">
        <v>2400</v>
      </c>
      <c r="E672" s="4" t="s">
        <v>217</v>
      </c>
      <c r="F672" s="4">
        <v>1311.27</v>
      </c>
      <c r="G672" s="4" t="s">
        <v>10</v>
      </c>
      <c r="H672" s="4">
        <v>0.55000000000000004</v>
      </c>
      <c r="I672" s="4" t="s">
        <v>222</v>
      </c>
      <c r="J672" s="4" t="s">
        <v>1</v>
      </c>
    </row>
    <row r="673" spans="1:10" x14ac:dyDescent="0.25">
      <c r="A673" s="4" t="s">
        <v>60</v>
      </c>
      <c r="B673">
        <v>1011607</v>
      </c>
      <c r="C673" s="4" t="s">
        <v>227</v>
      </c>
      <c r="D673" s="4">
        <v>4</v>
      </c>
      <c r="E673" s="4" t="s">
        <v>217</v>
      </c>
      <c r="F673" s="4">
        <v>578.9</v>
      </c>
      <c r="G673" s="4" t="s">
        <v>10</v>
      </c>
      <c r="H673" s="4">
        <v>144.72999999999999</v>
      </c>
      <c r="I673" s="4" t="s">
        <v>222</v>
      </c>
      <c r="J673" s="4" t="s">
        <v>1</v>
      </c>
    </row>
    <row r="674" spans="1:10" x14ac:dyDescent="0.25">
      <c r="A674" s="4" t="s">
        <v>60</v>
      </c>
      <c r="B674" s="4">
        <v>1011710</v>
      </c>
      <c r="C674" s="4" t="s">
        <v>6130</v>
      </c>
      <c r="D674" s="4">
        <v>27</v>
      </c>
      <c r="E674" s="4" t="s">
        <v>217</v>
      </c>
      <c r="F674" s="4">
        <v>27.57</v>
      </c>
      <c r="G674" s="4" t="s">
        <v>10</v>
      </c>
      <c r="H674" s="4">
        <v>1.02</v>
      </c>
      <c r="I674" s="4" t="s">
        <v>222</v>
      </c>
      <c r="J674" s="4" t="s">
        <v>1</v>
      </c>
    </row>
    <row r="675" spans="1:10" x14ac:dyDescent="0.25">
      <c r="A675" s="4" t="s">
        <v>60</v>
      </c>
      <c r="B675" s="4">
        <v>1011711</v>
      </c>
      <c r="C675" s="4" t="s">
        <v>338</v>
      </c>
      <c r="D675" s="4">
        <v>13</v>
      </c>
      <c r="E675" s="4" t="s">
        <v>217</v>
      </c>
      <c r="F675" s="4">
        <v>11.92</v>
      </c>
      <c r="G675" s="4" t="s">
        <v>10</v>
      </c>
      <c r="H675" s="4">
        <v>0.92</v>
      </c>
      <c r="I675" s="4" t="s">
        <v>222</v>
      </c>
      <c r="J675" s="4" t="s">
        <v>1</v>
      </c>
    </row>
    <row r="676" spans="1:10" x14ac:dyDescent="0.25">
      <c r="A676" s="4" t="s">
        <v>60</v>
      </c>
      <c r="B676" s="4">
        <v>1011712</v>
      </c>
      <c r="C676" s="4" t="s">
        <v>2817</v>
      </c>
      <c r="D676" s="4">
        <v>68</v>
      </c>
      <c r="E676" s="4" t="s">
        <v>217</v>
      </c>
      <c r="F676" s="4">
        <v>65.7</v>
      </c>
      <c r="G676" s="4" t="s">
        <v>10</v>
      </c>
      <c r="H676" s="4">
        <v>0.97</v>
      </c>
      <c r="I676" s="4" t="s">
        <v>222</v>
      </c>
      <c r="J676" s="4" t="s">
        <v>1</v>
      </c>
    </row>
    <row r="677" spans="1:10" x14ac:dyDescent="0.25">
      <c r="A677" s="4" t="s">
        <v>60</v>
      </c>
      <c r="B677" s="4">
        <v>1012836</v>
      </c>
      <c r="C677" s="4" t="s">
        <v>339</v>
      </c>
      <c r="D677" s="4">
        <v>498</v>
      </c>
      <c r="E677" s="4" t="s">
        <v>217</v>
      </c>
      <c r="F677" s="4">
        <v>74.819999999999993</v>
      </c>
      <c r="G677" s="4" t="s">
        <v>10</v>
      </c>
      <c r="H677" s="4">
        <v>0.15</v>
      </c>
      <c r="I677" s="4" t="s">
        <v>222</v>
      </c>
      <c r="J677" s="4" t="s">
        <v>1</v>
      </c>
    </row>
    <row r="678" spans="1:10" x14ac:dyDescent="0.25">
      <c r="A678" s="4" t="s">
        <v>60</v>
      </c>
      <c r="B678" s="4">
        <v>1013501</v>
      </c>
      <c r="C678" s="4" t="s">
        <v>2675</v>
      </c>
      <c r="D678" s="4">
        <v>3237</v>
      </c>
      <c r="E678" s="4" t="s">
        <v>217</v>
      </c>
      <c r="F678" s="4">
        <v>222.71</v>
      </c>
      <c r="G678" s="4" t="s">
        <v>10</v>
      </c>
      <c r="H678" s="4">
        <v>7.0000000000000007E-2</v>
      </c>
      <c r="I678" s="4" t="s">
        <v>222</v>
      </c>
      <c r="J678" s="4" t="s">
        <v>1</v>
      </c>
    </row>
    <row r="679" spans="1:10" x14ac:dyDescent="0.25">
      <c r="A679" s="4" t="s">
        <v>60</v>
      </c>
      <c r="B679" s="4">
        <v>1021515</v>
      </c>
      <c r="C679" s="4" t="s">
        <v>6359</v>
      </c>
      <c r="D679" s="4">
        <v>53</v>
      </c>
      <c r="E679" s="4" t="s">
        <v>217</v>
      </c>
      <c r="F679" s="4">
        <v>8.2899999999999991</v>
      </c>
      <c r="G679" s="4" t="s">
        <v>10</v>
      </c>
      <c r="H679" s="4">
        <v>0.16</v>
      </c>
      <c r="I679" s="4" t="s">
        <v>222</v>
      </c>
      <c r="J679" s="4" t="s">
        <v>1</v>
      </c>
    </row>
    <row r="680" spans="1:10" x14ac:dyDescent="0.25">
      <c r="A680" s="4" t="s">
        <v>60</v>
      </c>
      <c r="B680">
        <v>1023915</v>
      </c>
      <c r="C680" s="4" t="s">
        <v>337</v>
      </c>
      <c r="D680" s="4">
        <v>26</v>
      </c>
      <c r="E680" s="4" t="s">
        <v>217</v>
      </c>
      <c r="F680" s="4">
        <v>3.55</v>
      </c>
      <c r="G680" s="4" t="s">
        <v>10</v>
      </c>
      <c r="H680" s="4">
        <v>0.14000000000000001</v>
      </c>
      <c r="I680" s="4" t="s">
        <v>222</v>
      </c>
      <c r="J680" s="4" t="s">
        <v>1</v>
      </c>
    </row>
    <row r="681" spans="1:10" x14ac:dyDescent="0.25">
      <c r="A681" s="4" t="s">
        <v>60</v>
      </c>
      <c r="B681">
        <v>1024018</v>
      </c>
      <c r="C681" s="4" t="s">
        <v>333</v>
      </c>
      <c r="D681" s="4">
        <v>79</v>
      </c>
      <c r="E681" s="4" t="s">
        <v>217</v>
      </c>
      <c r="F681" s="4">
        <v>8.7100000000000009</v>
      </c>
      <c r="G681" s="4" t="s">
        <v>10</v>
      </c>
      <c r="H681" s="4">
        <v>0.11</v>
      </c>
      <c r="I681" s="4" t="s">
        <v>222</v>
      </c>
      <c r="J681" s="4" t="s">
        <v>1</v>
      </c>
    </row>
    <row r="682" spans="1:10" x14ac:dyDescent="0.25">
      <c r="A682" s="4" t="s">
        <v>60</v>
      </c>
      <c r="B682" s="4">
        <v>1024021</v>
      </c>
      <c r="C682" s="4" t="s">
        <v>2592</v>
      </c>
      <c r="D682" s="4">
        <v>10</v>
      </c>
      <c r="E682" s="4" t="s">
        <v>217</v>
      </c>
      <c r="F682" s="4">
        <v>39.450000000000003</v>
      </c>
      <c r="G682" s="4" t="s">
        <v>10</v>
      </c>
      <c r="H682" s="4">
        <v>3.95</v>
      </c>
      <c r="I682" s="4" t="s">
        <v>222</v>
      </c>
      <c r="J682" s="4" t="s">
        <v>1</v>
      </c>
    </row>
    <row r="683" spans="1:10" x14ac:dyDescent="0.25">
      <c r="A683" s="4" t="s">
        <v>60</v>
      </c>
      <c r="B683" s="4">
        <v>1024272</v>
      </c>
      <c r="C683" s="4" t="s">
        <v>2482</v>
      </c>
      <c r="D683" s="4">
        <v>72808</v>
      </c>
      <c r="E683" s="4" t="s">
        <v>217</v>
      </c>
      <c r="F683" s="4">
        <v>3206</v>
      </c>
      <c r="G683" s="4" t="s">
        <v>10</v>
      </c>
      <c r="H683" s="4">
        <v>0.04</v>
      </c>
      <c r="I683" s="4" t="s">
        <v>222</v>
      </c>
      <c r="J683" s="4" t="s">
        <v>1</v>
      </c>
    </row>
    <row r="684" spans="1:10" x14ac:dyDescent="0.25">
      <c r="A684" s="4" t="s">
        <v>60</v>
      </c>
      <c r="B684" s="4">
        <v>1024311</v>
      </c>
      <c r="C684" s="4" t="s">
        <v>2464</v>
      </c>
      <c r="D684" s="4">
        <v>26</v>
      </c>
      <c r="E684" s="4" t="s">
        <v>217</v>
      </c>
      <c r="F684" s="4">
        <v>565.52</v>
      </c>
      <c r="G684" s="4" t="s">
        <v>10</v>
      </c>
      <c r="H684" s="4">
        <v>21.75</v>
      </c>
      <c r="I684" s="4" t="s">
        <v>222</v>
      </c>
      <c r="J684" s="4" t="s">
        <v>1</v>
      </c>
    </row>
    <row r="685" spans="1:10" x14ac:dyDescent="0.25">
      <c r="A685" s="4" t="s">
        <v>60</v>
      </c>
      <c r="B685" s="4">
        <v>1025331</v>
      </c>
      <c r="C685" s="4" t="s">
        <v>6360</v>
      </c>
      <c r="D685" s="4">
        <v>3230</v>
      </c>
      <c r="E685" s="4" t="s">
        <v>217</v>
      </c>
      <c r="F685" s="4">
        <v>1684.16</v>
      </c>
      <c r="G685" s="4" t="s">
        <v>10</v>
      </c>
      <c r="H685" s="4">
        <v>0.52</v>
      </c>
      <c r="I685" s="4" t="s">
        <v>222</v>
      </c>
      <c r="J685" s="4" t="s">
        <v>1</v>
      </c>
    </row>
    <row r="686" spans="1:10" x14ac:dyDescent="0.25">
      <c r="A686" s="4" t="s">
        <v>60</v>
      </c>
      <c r="B686" s="4">
        <v>1025343</v>
      </c>
      <c r="C686" s="4" t="s">
        <v>2509</v>
      </c>
      <c r="D686" s="4">
        <v>172</v>
      </c>
      <c r="E686" s="4" t="s">
        <v>217</v>
      </c>
      <c r="F686" s="4">
        <v>113.18</v>
      </c>
      <c r="G686" s="4" t="s">
        <v>10</v>
      </c>
      <c r="H686" s="4">
        <v>0.66</v>
      </c>
      <c r="I686" s="4" t="s">
        <v>222</v>
      </c>
      <c r="J686" s="4" t="s">
        <v>1</v>
      </c>
    </row>
    <row r="687" spans="1:10" x14ac:dyDescent="0.25">
      <c r="A687" s="4" t="s">
        <v>60</v>
      </c>
      <c r="B687" s="4">
        <v>1026037</v>
      </c>
      <c r="C687" s="4" t="s">
        <v>6131</v>
      </c>
      <c r="D687" s="4">
        <v>31081</v>
      </c>
      <c r="E687" s="4" t="s">
        <v>217</v>
      </c>
      <c r="F687" s="4">
        <v>1004.01</v>
      </c>
      <c r="G687" s="4" t="s">
        <v>10</v>
      </c>
      <c r="H687" s="4">
        <v>0.03</v>
      </c>
      <c r="I687" s="4" t="s">
        <v>222</v>
      </c>
      <c r="J687" s="4" t="s">
        <v>1</v>
      </c>
    </row>
    <row r="688" spans="1:10" x14ac:dyDescent="0.25">
      <c r="A688" s="4" t="s">
        <v>60</v>
      </c>
      <c r="B688" s="4">
        <v>1026568</v>
      </c>
      <c r="C688" s="4" t="s">
        <v>6361</v>
      </c>
      <c r="D688" s="4">
        <v>10718</v>
      </c>
      <c r="E688" s="4" t="s">
        <v>217</v>
      </c>
      <c r="F688" s="4">
        <v>477.56</v>
      </c>
      <c r="G688" s="4" t="s">
        <v>10</v>
      </c>
      <c r="H688" s="4">
        <v>0.04</v>
      </c>
      <c r="I688" s="4" t="s">
        <v>222</v>
      </c>
      <c r="J688" s="4" t="s">
        <v>1</v>
      </c>
    </row>
    <row r="689" spans="1:10" x14ac:dyDescent="0.25">
      <c r="A689" s="4" t="s">
        <v>60</v>
      </c>
      <c r="B689" s="4">
        <v>1026570</v>
      </c>
      <c r="C689" s="4" t="s">
        <v>6362</v>
      </c>
      <c r="D689" s="4">
        <v>30984</v>
      </c>
      <c r="E689" s="4" t="s">
        <v>217</v>
      </c>
      <c r="F689" s="4">
        <v>1380</v>
      </c>
      <c r="G689" s="4" t="s">
        <v>10</v>
      </c>
      <c r="H689" s="4">
        <v>0.04</v>
      </c>
      <c r="I689" s="4" t="s">
        <v>222</v>
      </c>
      <c r="J689" s="4" t="s">
        <v>1</v>
      </c>
    </row>
    <row r="690" spans="1:10" x14ac:dyDescent="0.25">
      <c r="A690" s="4" t="s">
        <v>60</v>
      </c>
      <c r="B690" s="4">
        <v>1027076</v>
      </c>
      <c r="C690" s="4" t="s">
        <v>6028</v>
      </c>
      <c r="D690" s="4">
        <v>56</v>
      </c>
      <c r="E690" s="4" t="s">
        <v>217</v>
      </c>
      <c r="F690" s="4">
        <v>227.84</v>
      </c>
      <c r="G690" s="4" t="s">
        <v>10</v>
      </c>
      <c r="H690" s="4">
        <v>4.07</v>
      </c>
      <c r="I690" s="4" t="s">
        <v>222</v>
      </c>
      <c r="J690" s="4" t="s">
        <v>1</v>
      </c>
    </row>
    <row r="691" spans="1:10" x14ac:dyDescent="0.25">
      <c r="A691" s="4" t="s">
        <v>60</v>
      </c>
      <c r="B691" s="4">
        <v>1027077</v>
      </c>
      <c r="C691" s="4" t="s">
        <v>5964</v>
      </c>
      <c r="D691" s="4">
        <v>3</v>
      </c>
      <c r="E691" s="4" t="s">
        <v>217</v>
      </c>
      <c r="F691" s="4">
        <v>12.37</v>
      </c>
      <c r="G691" s="4" t="s">
        <v>10</v>
      </c>
      <c r="H691" s="4">
        <v>4.12</v>
      </c>
      <c r="I691" s="4" t="s">
        <v>222</v>
      </c>
      <c r="J691" s="4" t="s">
        <v>1</v>
      </c>
    </row>
    <row r="692" spans="1:10" x14ac:dyDescent="0.25">
      <c r="A692" s="4" t="s">
        <v>60</v>
      </c>
      <c r="B692" s="4">
        <v>1028096</v>
      </c>
      <c r="C692" s="4" t="s">
        <v>6363</v>
      </c>
      <c r="D692" s="4">
        <v>10718</v>
      </c>
      <c r="E692" s="4" t="s">
        <v>217</v>
      </c>
      <c r="F692" s="4">
        <v>446.33</v>
      </c>
      <c r="G692" s="4" t="s">
        <v>10</v>
      </c>
      <c r="H692" s="4">
        <v>0.04</v>
      </c>
      <c r="I692" s="4" t="s">
        <v>222</v>
      </c>
      <c r="J692" s="4" t="s">
        <v>1</v>
      </c>
    </row>
    <row r="693" spans="1:10" x14ac:dyDescent="0.25">
      <c r="A693" s="4" t="s">
        <v>60</v>
      </c>
      <c r="B693" s="4">
        <v>1028097</v>
      </c>
      <c r="C693" s="4" t="s">
        <v>6132</v>
      </c>
      <c r="D693" s="4">
        <v>62065</v>
      </c>
      <c r="E693" s="4" t="s">
        <v>217</v>
      </c>
      <c r="F693" s="4">
        <v>3774.07</v>
      </c>
      <c r="G693" s="4" t="s">
        <v>10</v>
      </c>
      <c r="H693" s="4">
        <v>0.06</v>
      </c>
      <c r="I693" s="4" t="s">
        <v>222</v>
      </c>
      <c r="J693" s="4" t="s">
        <v>1</v>
      </c>
    </row>
    <row r="694" spans="1:10" x14ac:dyDescent="0.25">
      <c r="A694" s="4" t="s">
        <v>60</v>
      </c>
      <c r="B694" s="4">
        <v>1028271</v>
      </c>
      <c r="C694" s="4" t="s">
        <v>6364</v>
      </c>
      <c r="D694" s="4">
        <v>10186</v>
      </c>
      <c r="E694" s="4" t="s">
        <v>217</v>
      </c>
      <c r="F694" s="4">
        <v>2703.12</v>
      </c>
      <c r="G694" s="4" t="s">
        <v>10</v>
      </c>
      <c r="H694" s="4">
        <v>0.27</v>
      </c>
      <c r="I694" s="4" t="s">
        <v>222</v>
      </c>
      <c r="J694" s="4" t="s">
        <v>1</v>
      </c>
    </row>
    <row r="695" spans="1:10" x14ac:dyDescent="0.25">
      <c r="A695" s="4" t="s">
        <v>60</v>
      </c>
      <c r="B695" s="4">
        <v>1029525</v>
      </c>
      <c r="C695" s="4" t="s">
        <v>6365</v>
      </c>
      <c r="D695" s="4">
        <v>10570</v>
      </c>
      <c r="E695" s="4" t="s">
        <v>217</v>
      </c>
      <c r="F695" s="4">
        <v>2784.6</v>
      </c>
      <c r="G695" s="4" t="s">
        <v>10</v>
      </c>
      <c r="H695" s="4">
        <v>0.26</v>
      </c>
      <c r="I695" s="4" t="s">
        <v>222</v>
      </c>
      <c r="J695" s="4" t="s">
        <v>1</v>
      </c>
    </row>
  </sheetData>
  <sortState xmlns:xlrd2="http://schemas.microsoft.com/office/spreadsheetml/2017/richdata2" ref="A2:I759">
    <sortCondition descending="1" ref="F2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06A08-30B4-4E16-9EBE-F0D40C88709F}">
  <sheetPr codeName="Sheet9"/>
  <dimension ref="A3:E11"/>
  <sheetViews>
    <sheetView workbookViewId="0">
      <selection activeCell="B4" sqref="B4"/>
    </sheetView>
  </sheetViews>
  <sheetFormatPr defaultRowHeight="15" x14ac:dyDescent="0.25"/>
  <cols>
    <col min="1" max="1" width="12.5703125" style="4" bestFit="1" customWidth="1"/>
    <col min="2" max="2" width="19.85546875" style="4" bestFit="1" customWidth="1"/>
    <col min="4" max="4" width="13.140625" style="4" bestFit="1" customWidth="1"/>
    <col min="5" max="5" width="20.85546875" style="4" bestFit="1" customWidth="1"/>
  </cols>
  <sheetData>
    <row r="3" spans="1:5" x14ac:dyDescent="0.25">
      <c r="A3" s="2" t="s">
        <v>20</v>
      </c>
      <c r="B3" t="s">
        <v>27</v>
      </c>
      <c r="D3" s="2" t="s">
        <v>20</v>
      </c>
      <c r="E3" t="s">
        <v>27</v>
      </c>
    </row>
    <row r="4" spans="1:5" x14ac:dyDescent="0.25">
      <c r="A4" s="3" t="s">
        <v>1</v>
      </c>
      <c r="B4" s="1">
        <v>604416.43999999948</v>
      </c>
      <c r="D4" s="3" t="s">
        <v>23</v>
      </c>
      <c r="E4" s="6">
        <v>581438.97999999963</v>
      </c>
    </row>
    <row r="5" spans="1:5" x14ac:dyDescent="0.25">
      <c r="A5" s="3" t="s">
        <v>26</v>
      </c>
      <c r="B5" s="1">
        <v>8395.39</v>
      </c>
      <c r="D5" s="3" t="s">
        <v>60</v>
      </c>
      <c r="E5" s="6">
        <v>19420.379999999997</v>
      </c>
    </row>
    <row r="6" spans="1:5" x14ac:dyDescent="0.25">
      <c r="A6" s="3" t="s">
        <v>25</v>
      </c>
      <c r="B6" s="1">
        <v>612811.82999999949</v>
      </c>
      <c r="D6" s="3" t="s">
        <v>24</v>
      </c>
      <c r="E6" s="6">
        <v>5536.6100000000006</v>
      </c>
    </row>
    <row r="7" spans="1:5" x14ac:dyDescent="0.25">
      <c r="D7" s="3" t="s">
        <v>61</v>
      </c>
      <c r="E7" s="6">
        <v>6415.8600000000006</v>
      </c>
    </row>
    <row r="8" spans="1:5" x14ac:dyDescent="0.25">
      <c r="D8" s="3" t="s">
        <v>25</v>
      </c>
      <c r="E8" s="6">
        <v>612811.82999999961</v>
      </c>
    </row>
    <row r="9" spans="1:5" x14ac:dyDescent="0.25">
      <c r="D9"/>
      <c r="E9"/>
    </row>
    <row r="10" spans="1:5" x14ac:dyDescent="0.25">
      <c r="D10"/>
      <c r="E10"/>
    </row>
    <row r="11" spans="1:5" x14ac:dyDescent="0.25">
      <c r="D11"/>
      <c r="E11"/>
    </row>
  </sheetData>
  <pageMargins left="0.7" right="0.7" top="0.75" bottom="0.75" header="0.3" footer="0.3"/>
  <pageSetup paperSize="9"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0000"/>
  </sheetPr>
  <dimension ref="A1:Z768"/>
  <sheetViews>
    <sheetView zoomScale="80" zoomScaleNormal="80" workbookViewId="0">
      <selection activeCell="G31" sqref="G31"/>
    </sheetView>
  </sheetViews>
  <sheetFormatPr defaultRowHeight="15" x14ac:dyDescent="0.25"/>
  <cols>
    <col min="1" max="1" width="13.5703125" style="4" bestFit="1" customWidth="1"/>
    <col min="2" max="2" width="19.7109375" style="4" bestFit="1" customWidth="1"/>
    <col min="3" max="3" width="21.140625" style="4" bestFit="1" customWidth="1"/>
    <col min="5" max="5" width="13.5703125" style="4" bestFit="1" customWidth="1"/>
    <col min="6" max="6" width="19.7109375" style="4" bestFit="1" customWidth="1"/>
    <col min="7" max="7" width="21.140625" style="4" bestFit="1" customWidth="1"/>
    <col min="12" max="12" width="14.140625" style="4" bestFit="1" customWidth="1"/>
    <col min="13" max="13" width="20.7109375" bestFit="1" customWidth="1"/>
    <col min="14" max="14" width="17.85546875" style="4" bestFit="1" customWidth="1"/>
    <col min="15" max="15" width="29" style="4" bestFit="1" customWidth="1"/>
    <col min="16" max="16" width="8.7109375" style="4" bestFit="1" customWidth="1"/>
    <col min="17" max="17" width="20.7109375" style="4" bestFit="1" customWidth="1"/>
    <col min="18" max="18" width="22.140625" style="4" bestFit="1" customWidth="1"/>
    <col min="20" max="20" width="10.85546875" style="4" bestFit="1" customWidth="1"/>
    <col min="24" max="24" width="13.5703125" style="4" bestFit="1" customWidth="1"/>
    <col min="25" max="25" width="19.7109375" style="4" bestFit="1" customWidth="1"/>
    <col min="26" max="26" width="21.140625" style="4" bestFit="1" customWidth="1"/>
  </cols>
  <sheetData>
    <row r="1" spans="1:26" x14ac:dyDescent="0.25">
      <c r="A1" s="2" t="s">
        <v>353</v>
      </c>
      <c r="B1" t="s">
        <v>5914</v>
      </c>
      <c r="E1" s="2" t="s">
        <v>353</v>
      </c>
      <c r="F1" t="s">
        <v>5914</v>
      </c>
    </row>
    <row r="2" spans="1:26" x14ac:dyDescent="0.25">
      <c r="X2" s="2" t="s">
        <v>353</v>
      </c>
      <c r="Y2" t="s">
        <v>357</v>
      </c>
    </row>
    <row r="3" spans="1:26" x14ac:dyDescent="0.25">
      <c r="A3" s="2" t="s">
        <v>20</v>
      </c>
      <c r="B3" t="s">
        <v>354</v>
      </c>
      <c r="C3" t="s">
        <v>27</v>
      </c>
      <c r="E3" s="2" t="s">
        <v>20</v>
      </c>
      <c r="F3" t="s">
        <v>354</v>
      </c>
      <c r="G3" t="s">
        <v>27</v>
      </c>
      <c r="L3" s="2" t="s">
        <v>20</v>
      </c>
      <c r="M3" t="s">
        <v>354</v>
      </c>
    </row>
    <row r="4" spans="1:26" x14ac:dyDescent="0.25">
      <c r="A4" s="3" t="s">
        <v>23</v>
      </c>
      <c r="B4" s="31">
        <v>304141.81600000017</v>
      </c>
      <c r="C4" s="31">
        <v>531165.22</v>
      </c>
      <c r="E4" s="3" t="s">
        <v>357</v>
      </c>
      <c r="F4" s="31"/>
      <c r="G4" s="31"/>
      <c r="L4" s="3">
        <v>217548</v>
      </c>
      <c r="M4">
        <v>1368074</v>
      </c>
      <c r="X4" s="2" t="s">
        <v>20</v>
      </c>
      <c r="Y4" t="s">
        <v>354</v>
      </c>
      <c r="Z4" t="s">
        <v>27</v>
      </c>
    </row>
    <row r="5" spans="1:26" x14ac:dyDescent="0.25">
      <c r="A5" s="3" t="s">
        <v>59</v>
      </c>
      <c r="B5" s="31">
        <v>2927709.3350000009</v>
      </c>
      <c r="C5" s="31">
        <v>5199970.9699999979</v>
      </c>
      <c r="E5" s="3" t="s">
        <v>26</v>
      </c>
      <c r="F5" s="31">
        <v>3075947.5889999997</v>
      </c>
      <c r="G5" s="31">
        <v>5454661.1100000013</v>
      </c>
      <c r="L5" s="3">
        <v>163697</v>
      </c>
      <c r="M5">
        <v>1176429</v>
      </c>
      <c r="X5" s="3" t="s">
        <v>357</v>
      </c>
      <c r="Y5"/>
      <c r="Z5" s="5"/>
    </row>
    <row r="6" spans="1:26" x14ac:dyDescent="0.25">
      <c r="A6" s="3" t="s">
        <v>351</v>
      </c>
      <c r="B6" s="31">
        <v>1445106.57</v>
      </c>
      <c r="C6" s="31">
        <v>2772932.0999999996</v>
      </c>
      <c r="E6" s="3" t="s">
        <v>1</v>
      </c>
      <c r="F6" s="31">
        <v>7144564.3879999965</v>
      </c>
      <c r="G6" s="31">
        <v>13464349.599999981</v>
      </c>
      <c r="L6" s="3">
        <v>220850</v>
      </c>
      <c r="M6">
        <v>1109755.5</v>
      </c>
      <c r="X6" s="8" t="s">
        <v>357</v>
      </c>
      <c r="Y6"/>
      <c r="Z6" s="5"/>
    </row>
    <row r="7" spans="1:26" x14ac:dyDescent="0.25">
      <c r="A7" s="3" t="s">
        <v>61</v>
      </c>
      <c r="B7" s="31">
        <v>5523632.4219999956</v>
      </c>
      <c r="C7" s="31">
        <v>10376720.77999999</v>
      </c>
      <c r="E7" s="3" t="s">
        <v>25</v>
      </c>
      <c r="F7" s="31">
        <v>10220511.976999996</v>
      </c>
      <c r="G7" s="31">
        <v>18919010.709999982</v>
      </c>
      <c r="L7" s="3">
        <v>220999</v>
      </c>
      <c r="M7">
        <v>939136.5</v>
      </c>
      <c r="X7" s="3" t="s">
        <v>25</v>
      </c>
      <c r="Y7"/>
      <c r="Z7" s="5"/>
    </row>
    <row r="8" spans="1:26" x14ac:dyDescent="0.25">
      <c r="A8" s="3" t="s">
        <v>345</v>
      </c>
      <c r="B8" s="31">
        <v>19921.834000000003</v>
      </c>
      <c r="C8" s="31">
        <v>38221.64</v>
      </c>
      <c r="L8" s="3">
        <v>220990</v>
      </c>
      <c r="M8">
        <v>869628</v>
      </c>
    </row>
    <row r="9" spans="1:26" x14ac:dyDescent="0.25">
      <c r="A9" s="3" t="s">
        <v>25</v>
      </c>
      <c r="B9" s="31">
        <v>10220511.976999996</v>
      </c>
      <c r="C9" s="31">
        <v>18919010.709999986</v>
      </c>
      <c r="L9" s="3">
        <v>172823</v>
      </c>
      <c r="M9">
        <v>459760.348</v>
      </c>
    </row>
    <row r="10" spans="1:26" x14ac:dyDescent="0.25">
      <c r="A10"/>
      <c r="B10"/>
      <c r="C10"/>
      <c r="L10" s="3">
        <v>204673</v>
      </c>
      <c r="M10">
        <v>455477</v>
      </c>
    </row>
    <row r="11" spans="1:26" x14ac:dyDescent="0.25">
      <c r="L11" s="3">
        <v>203913</v>
      </c>
      <c r="M11">
        <v>354000</v>
      </c>
    </row>
    <row r="12" spans="1:26" x14ac:dyDescent="0.25">
      <c r="L12" s="3">
        <v>205506</v>
      </c>
      <c r="M12">
        <v>345662.61</v>
      </c>
    </row>
    <row r="13" spans="1:26" x14ac:dyDescent="0.25">
      <c r="L13" s="3">
        <v>174396</v>
      </c>
      <c r="M13">
        <v>314828</v>
      </c>
    </row>
    <row r="14" spans="1:26" x14ac:dyDescent="0.25">
      <c r="A14" s="2" t="s">
        <v>353</v>
      </c>
      <c r="B14" t="s">
        <v>5914</v>
      </c>
      <c r="E14" s="2" t="s">
        <v>353</v>
      </c>
      <c r="F14" t="s">
        <v>5914</v>
      </c>
      <c r="L14" s="3">
        <v>159256</v>
      </c>
      <c r="M14">
        <v>293103.2</v>
      </c>
      <c r="O14" s="2" t="s">
        <v>353</v>
      </c>
      <c r="P14" t="s">
        <v>2220</v>
      </c>
    </row>
    <row r="15" spans="1:26" x14ac:dyDescent="0.25">
      <c r="L15" s="3">
        <v>194581</v>
      </c>
      <c r="M15">
        <v>271726</v>
      </c>
    </row>
    <row r="16" spans="1:26" x14ac:dyDescent="0.25">
      <c r="A16" s="2" t="s">
        <v>20</v>
      </c>
      <c r="B16" t="s">
        <v>354</v>
      </c>
      <c r="C16" t="s">
        <v>27</v>
      </c>
      <c r="E16" s="2" t="s">
        <v>20</v>
      </c>
      <c r="F16" s="31" t="s">
        <v>354</v>
      </c>
      <c r="G16" s="31" t="s">
        <v>27</v>
      </c>
      <c r="L16" s="3">
        <v>209751</v>
      </c>
      <c r="M16">
        <v>270387.59999999998</v>
      </c>
      <c r="O16"/>
      <c r="P16"/>
      <c r="Q16" s="2" t="s">
        <v>355</v>
      </c>
      <c r="R16"/>
    </row>
    <row r="17" spans="1:20" x14ac:dyDescent="0.25">
      <c r="A17" s="3" t="s">
        <v>23</v>
      </c>
      <c r="B17" s="4">
        <v>9545327.5509999953</v>
      </c>
      <c r="C17" s="9">
        <v>15544625.309999999</v>
      </c>
      <c r="E17" s="3" t="s">
        <v>357</v>
      </c>
      <c r="F17" s="31"/>
      <c r="G17" s="31"/>
      <c r="L17" s="3">
        <v>223778</v>
      </c>
      <c r="M17">
        <v>259840</v>
      </c>
      <c r="O17" s="2" t="s">
        <v>356</v>
      </c>
      <c r="P17" s="2" t="s">
        <v>28</v>
      </c>
      <c r="Q17" t="s">
        <v>354</v>
      </c>
      <c r="R17" t="s">
        <v>27</v>
      </c>
    </row>
    <row r="18" spans="1:20" x14ac:dyDescent="0.25">
      <c r="A18" s="3" t="s">
        <v>351</v>
      </c>
      <c r="B18" s="4">
        <v>239390</v>
      </c>
      <c r="C18" s="9">
        <v>403289.91000000003</v>
      </c>
      <c r="E18" s="3" t="s">
        <v>26</v>
      </c>
      <c r="F18" s="31">
        <v>9050251.7590000015</v>
      </c>
      <c r="G18" s="31">
        <v>15910988.239999995</v>
      </c>
      <c r="L18" s="3">
        <v>229753</v>
      </c>
      <c r="M18">
        <v>242951.2</v>
      </c>
      <c r="O18" t="s">
        <v>357</v>
      </c>
      <c r="P18" t="s">
        <v>23</v>
      </c>
      <c r="Q18">
        <v>9545327.5509999953</v>
      </c>
      <c r="R18" s="5">
        <v>15544625.309999999</v>
      </c>
    </row>
    <row r="19" spans="1:20" x14ac:dyDescent="0.25">
      <c r="A19" s="3" t="s">
        <v>352</v>
      </c>
      <c r="B19" s="4">
        <v>839570</v>
      </c>
      <c r="C19" s="9">
        <v>1773910.34</v>
      </c>
      <c r="E19" s="3" t="s">
        <v>1</v>
      </c>
      <c r="F19" s="31">
        <v>3893147.8510000007</v>
      </c>
      <c r="G19" s="31">
        <v>6004906.0300000021</v>
      </c>
      <c r="L19" s="3">
        <v>194313</v>
      </c>
      <c r="M19">
        <v>239876</v>
      </c>
      <c r="O19"/>
      <c r="P19" t="s">
        <v>351</v>
      </c>
      <c r="Q19">
        <v>239390</v>
      </c>
      <c r="R19" s="5">
        <v>403289.91000000003</v>
      </c>
    </row>
    <row r="20" spans="1:20" x14ac:dyDescent="0.25">
      <c r="A20" s="3" t="s">
        <v>345</v>
      </c>
      <c r="B20" s="4">
        <v>2317624.2989999996</v>
      </c>
      <c r="C20" s="9">
        <v>4190758.92</v>
      </c>
      <c r="E20" s="3" t="s">
        <v>25</v>
      </c>
      <c r="F20" s="31">
        <v>12943399.610000003</v>
      </c>
      <c r="G20" s="31">
        <v>21915894.269999996</v>
      </c>
      <c r="L20" s="3">
        <v>159257</v>
      </c>
      <c r="M20">
        <v>235138.95</v>
      </c>
      <c r="O20"/>
      <c r="P20" t="s">
        <v>352</v>
      </c>
      <c r="Q20">
        <v>839570</v>
      </c>
      <c r="R20" s="5">
        <v>1773910.34</v>
      </c>
    </row>
    <row r="21" spans="1:20" x14ac:dyDescent="0.25">
      <c r="A21" s="3" t="s">
        <v>60</v>
      </c>
      <c r="B21" s="4">
        <v>1487.76</v>
      </c>
      <c r="C21" s="9">
        <v>3309.79</v>
      </c>
      <c r="E21"/>
      <c r="F21"/>
      <c r="G21"/>
      <c r="L21" s="3">
        <v>174397</v>
      </c>
      <c r="M21">
        <v>224813</v>
      </c>
      <c r="O21"/>
      <c r="P21" t="s">
        <v>345</v>
      </c>
      <c r="Q21">
        <v>2317624.2989999996</v>
      </c>
      <c r="R21" s="5">
        <v>4190758.92</v>
      </c>
    </row>
    <row r="22" spans="1:20" x14ac:dyDescent="0.25">
      <c r="A22" s="3" t="s">
        <v>25</v>
      </c>
      <c r="B22" s="4">
        <v>12943399.609999994</v>
      </c>
      <c r="C22" s="9">
        <v>21915894.269999996</v>
      </c>
      <c r="L22" s="3">
        <v>218812</v>
      </c>
      <c r="M22">
        <v>203093.5</v>
      </c>
      <c r="O22"/>
      <c r="P22" t="s">
        <v>60</v>
      </c>
      <c r="Q22">
        <v>1487.76</v>
      </c>
      <c r="R22" s="5">
        <v>3309.79</v>
      </c>
    </row>
    <row r="23" spans="1:20" x14ac:dyDescent="0.25">
      <c r="L23" s="3">
        <v>223772</v>
      </c>
      <c r="M23">
        <v>199080</v>
      </c>
      <c r="O23" t="s">
        <v>2461</v>
      </c>
      <c r="P23"/>
      <c r="Q23">
        <v>12943399.609999994</v>
      </c>
      <c r="R23" s="5">
        <v>21915894.269999996</v>
      </c>
    </row>
    <row r="24" spans="1:20" x14ac:dyDescent="0.25">
      <c r="L24" s="3">
        <v>220991</v>
      </c>
      <c r="M24">
        <v>198090</v>
      </c>
      <c r="O24" t="s">
        <v>25</v>
      </c>
      <c r="P24"/>
      <c r="Q24">
        <v>12943399.609999994</v>
      </c>
      <c r="R24" s="5">
        <v>21915894.269999996</v>
      </c>
    </row>
    <row r="25" spans="1:20" x14ac:dyDescent="0.25">
      <c r="L25" s="3">
        <v>226234</v>
      </c>
      <c r="M25">
        <v>183120</v>
      </c>
    </row>
    <row r="26" spans="1:20" x14ac:dyDescent="0.25">
      <c r="L26" s="3">
        <v>217561</v>
      </c>
      <c r="M26">
        <v>163964</v>
      </c>
    </row>
    <row r="27" spans="1:20" x14ac:dyDescent="0.25">
      <c r="B27" s="4">
        <f>GETPIVOTDATA("Sum of Quantity (KG)",$A$16)+B9</f>
        <v>23163911.58699999</v>
      </c>
      <c r="C27" s="9">
        <f>GETPIVOTDATA("Sum of        Total Value",$A$16)+C9</f>
        <v>40834904.979999982</v>
      </c>
      <c r="L27" s="3">
        <v>220599</v>
      </c>
      <c r="M27">
        <v>159940</v>
      </c>
    </row>
    <row r="28" spans="1:20" x14ac:dyDescent="0.25">
      <c r="B28">
        <f>B27/1000</f>
        <v>23163.911586999991</v>
      </c>
      <c r="C28">
        <f>C27/1000</f>
        <v>40834.904979999985</v>
      </c>
      <c r="L28" s="3">
        <v>209746</v>
      </c>
      <c r="M28">
        <v>157203.34</v>
      </c>
      <c r="T28">
        <f>Q21+Q28</f>
        <v>2317624.2989999996</v>
      </c>
    </row>
    <row r="29" spans="1:20" x14ac:dyDescent="0.25">
      <c r="L29" s="3">
        <v>220595</v>
      </c>
      <c r="M29">
        <v>155095.79999999999</v>
      </c>
    </row>
    <row r="30" spans="1:20" x14ac:dyDescent="0.25">
      <c r="L30" s="3">
        <v>199035</v>
      </c>
      <c r="M30">
        <v>153761</v>
      </c>
    </row>
    <row r="31" spans="1:20" x14ac:dyDescent="0.25">
      <c r="L31" s="3">
        <v>160367</v>
      </c>
      <c r="M31">
        <v>150433.92000000001</v>
      </c>
    </row>
    <row r="32" spans="1:20" x14ac:dyDescent="0.25">
      <c r="L32" s="3">
        <v>221010</v>
      </c>
      <c r="M32">
        <v>143938</v>
      </c>
      <c r="T32">
        <f>Q19+Q23+Q32</f>
        <v>13182789.609999994</v>
      </c>
    </row>
    <row r="33" spans="12:13" x14ac:dyDescent="0.25">
      <c r="L33" s="3">
        <v>229754</v>
      </c>
      <c r="M33">
        <v>142428</v>
      </c>
    </row>
    <row r="34" spans="12:13" x14ac:dyDescent="0.25">
      <c r="L34" s="3">
        <v>218797</v>
      </c>
      <c r="M34">
        <v>139356</v>
      </c>
    </row>
    <row r="35" spans="12:13" x14ac:dyDescent="0.25">
      <c r="L35" s="3">
        <v>159626</v>
      </c>
      <c r="M35">
        <v>138720</v>
      </c>
    </row>
    <row r="36" spans="12:13" x14ac:dyDescent="0.25">
      <c r="L36" s="3">
        <v>223499</v>
      </c>
      <c r="M36">
        <v>134318.80000000002</v>
      </c>
    </row>
    <row r="37" spans="12:13" x14ac:dyDescent="0.25">
      <c r="L37" s="3">
        <v>194621</v>
      </c>
      <c r="M37">
        <v>131573.5</v>
      </c>
    </row>
    <row r="38" spans="12:13" x14ac:dyDescent="0.25">
      <c r="L38" s="3">
        <v>163709</v>
      </c>
      <c r="M38">
        <v>131246.39999999999</v>
      </c>
    </row>
    <row r="39" spans="12:13" x14ac:dyDescent="0.25">
      <c r="L39" s="3">
        <v>203918</v>
      </c>
      <c r="M39">
        <v>118040</v>
      </c>
    </row>
    <row r="40" spans="12:13" x14ac:dyDescent="0.25">
      <c r="L40" s="3">
        <v>221000</v>
      </c>
      <c r="M40">
        <v>109020</v>
      </c>
    </row>
    <row r="41" spans="12:13" x14ac:dyDescent="0.25">
      <c r="L41" s="3">
        <v>204027</v>
      </c>
      <c r="M41">
        <v>99900</v>
      </c>
    </row>
    <row r="42" spans="12:13" x14ac:dyDescent="0.25">
      <c r="L42" s="3">
        <v>189193</v>
      </c>
      <c r="M42">
        <v>99540</v>
      </c>
    </row>
    <row r="43" spans="12:13" x14ac:dyDescent="0.25">
      <c r="L43" s="3">
        <v>209756</v>
      </c>
      <c r="M43">
        <v>98956.94</v>
      </c>
    </row>
    <row r="44" spans="12:13" x14ac:dyDescent="0.25">
      <c r="L44" s="3">
        <v>203914</v>
      </c>
      <c r="M44">
        <v>97773</v>
      </c>
    </row>
    <row r="45" spans="12:13" x14ac:dyDescent="0.25">
      <c r="L45" s="3">
        <v>218796</v>
      </c>
      <c r="M45">
        <v>97630.459999999992</v>
      </c>
    </row>
    <row r="46" spans="12:13" x14ac:dyDescent="0.25">
      <c r="L46" s="3">
        <v>220949</v>
      </c>
      <c r="M46">
        <v>95060.84</v>
      </c>
    </row>
    <row r="47" spans="12:13" x14ac:dyDescent="0.25">
      <c r="L47" s="3">
        <v>203917</v>
      </c>
      <c r="M47">
        <v>91102</v>
      </c>
    </row>
    <row r="48" spans="12:13" x14ac:dyDescent="0.25">
      <c r="L48" s="3">
        <v>223770</v>
      </c>
      <c r="M48">
        <v>86660</v>
      </c>
    </row>
    <row r="49" spans="12:13" x14ac:dyDescent="0.25">
      <c r="L49" s="3">
        <v>217549</v>
      </c>
      <c r="M49">
        <v>85344.959999999992</v>
      </c>
    </row>
    <row r="50" spans="12:13" x14ac:dyDescent="0.25">
      <c r="L50" s="3">
        <v>194317</v>
      </c>
      <c r="M50">
        <v>85282.079999999987</v>
      </c>
    </row>
    <row r="51" spans="12:13" x14ac:dyDescent="0.25">
      <c r="L51" s="3">
        <v>145214</v>
      </c>
      <c r="M51">
        <v>81663.799999999988</v>
      </c>
    </row>
    <row r="52" spans="12:13" x14ac:dyDescent="0.25">
      <c r="L52" s="3">
        <v>218814</v>
      </c>
      <c r="M52">
        <v>75539.5</v>
      </c>
    </row>
    <row r="53" spans="12:13" x14ac:dyDescent="0.25">
      <c r="L53" s="3">
        <v>194533</v>
      </c>
      <c r="M53">
        <v>73710</v>
      </c>
    </row>
    <row r="54" spans="12:13" x14ac:dyDescent="0.25">
      <c r="L54" s="3">
        <v>223782</v>
      </c>
      <c r="M54">
        <v>71696</v>
      </c>
    </row>
    <row r="55" spans="12:13" x14ac:dyDescent="0.25">
      <c r="L55" s="3">
        <v>314282</v>
      </c>
      <c r="M55">
        <v>70611.324999999997</v>
      </c>
    </row>
    <row r="56" spans="12:13" x14ac:dyDescent="0.25">
      <c r="L56" s="3">
        <v>194470</v>
      </c>
      <c r="M56">
        <v>70121.250000000015</v>
      </c>
    </row>
    <row r="57" spans="12:13" x14ac:dyDescent="0.25">
      <c r="L57" s="3">
        <v>314280</v>
      </c>
      <c r="M57">
        <v>69943.460000000006</v>
      </c>
    </row>
    <row r="58" spans="12:13" x14ac:dyDescent="0.25">
      <c r="L58" s="3">
        <v>202706</v>
      </c>
      <c r="M58">
        <v>67447.085000000006</v>
      </c>
    </row>
    <row r="59" spans="12:13" x14ac:dyDescent="0.25">
      <c r="L59" s="3">
        <v>314007</v>
      </c>
      <c r="M59">
        <v>66787.263000000006</v>
      </c>
    </row>
    <row r="60" spans="12:13" x14ac:dyDescent="0.25">
      <c r="L60" s="3">
        <v>187463</v>
      </c>
      <c r="M60">
        <v>66061.240000000005</v>
      </c>
    </row>
    <row r="61" spans="12:13" x14ac:dyDescent="0.25">
      <c r="L61" s="3">
        <v>160369</v>
      </c>
      <c r="M61">
        <v>65827.959999999992</v>
      </c>
    </row>
    <row r="62" spans="12:13" x14ac:dyDescent="0.25">
      <c r="L62" s="3">
        <v>159069</v>
      </c>
      <c r="M62">
        <v>65281.020000000004</v>
      </c>
    </row>
    <row r="63" spans="12:13" x14ac:dyDescent="0.25">
      <c r="L63" s="3">
        <v>220993</v>
      </c>
      <c r="M63">
        <v>61569.72</v>
      </c>
    </row>
    <row r="64" spans="12:13" x14ac:dyDescent="0.25">
      <c r="L64" s="3">
        <v>223784</v>
      </c>
      <c r="M64">
        <v>59990</v>
      </c>
    </row>
    <row r="65" spans="12:13" x14ac:dyDescent="0.25">
      <c r="L65" s="3">
        <v>201363</v>
      </c>
      <c r="M65">
        <v>58730.880000000005</v>
      </c>
    </row>
    <row r="66" spans="12:13" x14ac:dyDescent="0.25">
      <c r="L66" s="3">
        <v>226198</v>
      </c>
      <c r="M66">
        <v>57871.199999999997</v>
      </c>
    </row>
    <row r="67" spans="12:13" x14ac:dyDescent="0.25">
      <c r="L67" s="3">
        <v>159733</v>
      </c>
      <c r="M67">
        <v>55284.960000000006</v>
      </c>
    </row>
    <row r="68" spans="12:13" x14ac:dyDescent="0.25">
      <c r="L68" s="3">
        <v>145135</v>
      </c>
      <c r="M68">
        <v>53531.360000000001</v>
      </c>
    </row>
    <row r="69" spans="12:13" x14ac:dyDescent="0.25">
      <c r="L69" s="3">
        <v>201338</v>
      </c>
      <c r="M69">
        <v>52759.199999999997</v>
      </c>
    </row>
    <row r="70" spans="12:13" x14ac:dyDescent="0.25">
      <c r="L70" s="3">
        <v>220596</v>
      </c>
      <c r="M70">
        <v>52542</v>
      </c>
    </row>
    <row r="71" spans="12:13" x14ac:dyDescent="0.25">
      <c r="L71" s="3">
        <v>201361</v>
      </c>
      <c r="M71">
        <v>50844</v>
      </c>
    </row>
    <row r="72" spans="12:13" x14ac:dyDescent="0.25">
      <c r="L72" s="3">
        <v>201336</v>
      </c>
      <c r="M72">
        <v>50667.299999999996</v>
      </c>
    </row>
    <row r="73" spans="12:13" x14ac:dyDescent="0.25">
      <c r="L73" s="3">
        <v>163868</v>
      </c>
      <c r="M73">
        <v>49044</v>
      </c>
    </row>
    <row r="74" spans="12:13" x14ac:dyDescent="0.25">
      <c r="L74" s="3">
        <v>194315</v>
      </c>
      <c r="M74">
        <v>45707.759999999995</v>
      </c>
    </row>
    <row r="75" spans="12:13" x14ac:dyDescent="0.25">
      <c r="L75" s="3">
        <v>208943</v>
      </c>
      <c r="M75">
        <v>42111.48</v>
      </c>
    </row>
    <row r="76" spans="12:13" x14ac:dyDescent="0.25">
      <c r="L76" s="3">
        <v>159346</v>
      </c>
      <c r="M76">
        <v>40709.699999999997</v>
      </c>
    </row>
    <row r="77" spans="12:13" x14ac:dyDescent="0.25">
      <c r="L77" s="3">
        <v>203921</v>
      </c>
      <c r="M77">
        <v>40275</v>
      </c>
    </row>
    <row r="78" spans="12:13" x14ac:dyDescent="0.25">
      <c r="L78" s="3">
        <v>172820</v>
      </c>
      <c r="M78">
        <v>38669.97</v>
      </c>
    </row>
    <row r="79" spans="12:13" x14ac:dyDescent="0.25">
      <c r="L79" s="3">
        <v>189019</v>
      </c>
      <c r="M79">
        <v>38043.61</v>
      </c>
    </row>
    <row r="80" spans="12:13" x14ac:dyDescent="0.25">
      <c r="L80" s="3">
        <v>159680</v>
      </c>
      <c r="M80">
        <v>37042.86</v>
      </c>
    </row>
    <row r="81" spans="12:13" x14ac:dyDescent="0.25">
      <c r="L81" s="3">
        <v>314291</v>
      </c>
      <c r="M81">
        <v>36853.902000000002</v>
      </c>
    </row>
    <row r="82" spans="12:13" x14ac:dyDescent="0.25">
      <c r="L82" s="3">
        <v>218986</v>
      </c>
      <c r="M82">
        <v>36051.9</v>
      </c>
    </row>
    <row r="83" spans="12:13" x14ac:dyDescent="0.25">
      <c r="L83" s="3">
        <v>228303</v>
      </c>
      <c r="M83">
        <v>35326.199999999997</v>
      </c>
    </row>
    <row r="84" spans="12:13" x14ac:dyDescent="0.25">
      <c r="L84" s="3">
        <v>227737</v>
      </c>
      <c r="M84">
        <v>35280</v>
      </c>
    </row>
    <row r="85" spans="12:13" x14ac:dyDescent="0.25">
      <c r="L85" s="3">
        <v>229755</v>
      </c>
      <c r="M85">
        <v>34626.449999999997</v>
      </c>
    </row>
    <row r="86" spans="12:13" x14ac:dyDescent="0.25">
      <c r="L86" s="3">
        <v>145375</v>
      </c>
      <c r="M86">
        <v>34447.420000000006</v>
      </c>
    </row>
    <row r="87" spans="12:13" x14ac:dyDescent="0.25">
      <c r="L87" s="3">
        <v>194657</v>
      </c>
      <c r="M87">
        <v>34224.699999999997</v>
      </c>
    </row>
    <row r="88" spans="12:13" x14ac:dyDescent="0.25">
      <c r="L88" s="3">
        <v>309495</v>
      </c>
      <c r="M88">
        <v>33575.031000000003</v>
      </c>
    </row>
    <row r="89" spans="12:13" x14ac:dyDescent="0.25">
      <c r="L89" s="3">
        <v>187251</v>
      </c>
      <c r="M89">
        <v>33359</v>
      </c>
    </row>
    <row r="90" spans="12:13" x14ac:dyDescent="0.25">
      <c r="L90" s="3">
        <v>225248</v>
      </c>
      <c r="M90">
        <v>33053.18</v>
      </c>
    </row>
    <row r="91" spans="12:13" x14ac:dyDescent="0.25">
      <c r="L91" s="3">
        <v>221001</v>
      </c>
      <c r="M91">
        <v>31443.514999999999</v>
      </c>
    </row>
    <row r="92" spans="12:13" x14ac:dyDescent="0.25">
      <c r="L92" s="3">
        <v>103790</v>
      </c>
      <c r="M92">
        <v>30661.670000000002</v>
      </c>
    </row>
    <row r="93" spans="12:13" x14ac:dyDescent="0.25">
      <c r="L93" s="3">
        <v>159458</v>
      </c>
      <c r="M93">
        <v>28880.9</v>
      </c>
    </row>
    <row r="94" spans="12:13" x14ac:dyDescent="0.25">
      <c r="L94" s="3">
        <v>145374</v>
      </c>
      <c r="M94">
        <v>28632.76</v>
      </c>
    </row>
    <row r="95" spans="12:13" x14ac:dyDescent="0.25">
      <c r="L95" s="3">
        <v>198911</v>
      </c>
      <c r="M95">
        <v>28576</v>
      </c>
    </row>
    <row r="96" spans="12:13" x14ac:dyDescent="0.25">
      <c r="L96" s="3">
        <v>218813</v>
      </c>
      <c r="M96">
        <v>28055.72</v>
      </c>
    </row>
    <row r="97" spans="12:13" x14ac:dyDescent="0.25">
      <c r="L97" s="3">
        <v>174678</v>
      </c>
      <c r="M97">
        <v>27586.899999999998</v>
      </c>
    </row>
    <row r="98" spans="12:13" x14ac:dyDescent="0.25">
      <c r="L98" s="3">
        <v>196927</v>
      </c>
      <c r="M98">
        <v>26980.400000000001</v>
      </c>
    </row>
    <row r="99" spans="12:13" x14ac:dyDescent="0.25">
      <c r="L99" s="3">
        <v>160361</v>
      </c>
      <c r="M99">
        <v>26859.920000000002</v>
      </c>
    </row>
    <row r="100" spans="12:13" x14ac:dyDescent="0.25">
      <c r="L100" s="3">
        <v>160970</v>
      </c>
      <c r="M100">
        <v>26490</v>
      </c>
    </row>
    <row r="101" spans="12:13" x14ac:dyDescent="0.25">
      <c r="L101" s="3">
        <v>202291</v>
      </c>
      <c r="M101">
        <v>26027.5</v>
      </c>
    </row>
    <row r="102" spans="12:13" x14ac:dyDescent="0.25">
      <c r="L102" s="3">
        <v>189493</v>
      </c>
      <c r="M102">
        <v>25784.9</v>
      </c>
    </row>
    <row r="103" spans="12:13" x14ac:dyDescent="0.25">
      <c r="L103" s="3">
        <v>166153</v>
      </c>
      <c r="M103">
        <v>23483.25</v>
      </c>
    </row>
    <row r="104" spans="12:13" x14ac:dyDescent="0.25">
      <c r="L104" s="3">
        <v>163860</v>
      </c>
      <c r="M104">
        <v>23463</v>
      </c>
    </row>
    <row r="105" spans="12:13" x14ac:dyDescent="0.25">
      <c r="L105" s="3">
        <v>194528</v>
      </c>
      <c r="M105">
        <v>23389.599999999999</v>
      </c>
    </row>
    <row r="106" spans="12:13" x14ac:dyDescent="0.25">
      <c r="L106" s="3">
        <v>194482</v>
      </c>
      <c r="M106">
        <v>23309</v>
      </c>
    </row>
    <row r="107" spans="12:13" x14ac:dyDescent="0.25">
      <c r="L107" s="3">
        <v>189115</v>
      </c>
      <c r="M107">
        <v>22578.12</v>
      </c>
    </row>
    <row r="108" spans="12:13" x14ac:dyDescent="0.25">
      <c r="L108" s="3">
        <v>223776</v>
      </c>
      <c r="M108">
        <v>22100</v>
      </c>
    </row>
    <row r="109" spans="12:13" x14ac:dyDescent="0.25">
      <c r="L109" s="3">
        <v>195725</v>
      </c>
      <c r="M109">
        <v>21980.739999999998</v>
      </c>
    </row>
    <row r="110" spans="12:13" x14ac:dyDescent="0.25">
      <c r="L110" s="3">
        <v>216883</v>
      </c>
      <c r="M110">
        <v>21284.274000000001</v>
      </c>
    </row>
    <row r="111" spans="12:13" x14ac:dyDescent="0.25">
      <c r="L111" s="3">
        <v>220598</v>
      </c>
      <c r="M111">
        <v>21012.000000000004</v>
      </c>
    </row>
    <row r="112" spans="12:13" x14ac:dyDescent="0.25">
      <c r="L112" s="3">
        <v>227234</v>
      </c>
      <c r="M112">
        <v>20145.599999999999</v>
      </c>
    </row>
    <row r="113" spans="12:13" x14ac:dyDescent="0.25">
      <c r="L113" s="3">
        <v>223858</v>
      </c>
      <c r="M113">
        <v>19850</v>
      </c>
    </row>
    <row r="114" spans="12:13" x14ac:dyDescent="0.25">
      <c r="L114" s="3">
        <v>194497</v>
      </c>
      <c r="M114">
        <v>19814.3</v>
      </c>
    </row>
    <row r="115" spans="12:13" x14ac:dyDescent="0.25">
      <c r="L115" s="3">
        <v>229457</v>
      </c>
      <c r="M115">
        <v>19510</v>
      </c>
    </row>
    <row r="116" spans="12:13" x14ac:dyDescent="0.25">
      <c r="L116" s="3">
        <v>229376</v>
      </c>
      <c r="M116">
        <v>19460</v>
      </c>
    </row>
    <row r="117" spans="12:13" x14ac:dyDescent="0.25">
      <c r="L117" s="3">
        <v>194498</v>
      </c>
      <c r="M117">
        <v>19407.66</v>
      </c>
    </row>
    <row r="118" spans="12:13" x14ac:dyDescent="0.25">
      <c r="L118" s="3">
        <v>231235</v>
      </c>
      <c r="M118">
        <v>19399.5</v>
      </c>
    </row>
    <row r="119" spans="12:13" x14ac:dyDescent="0.25">
      <c r="L119" s="3">
        <v>194314</v>
      </c>
      <c r="M119">
        <v>19345.46</v>
      </c>
    </row>
    <row r="120" spans="12:13" x14ac:dyDescent="0.25">
      <c r="L120" s="3">
        <v>194490</v>
      </c>
      <c r="M120">
        <v>19314.75</v>
      </c>
    </row>
    <row r="121" spans="12:13" x14ac:dyDescent="0.25">
      <c r="L121" s="3">
        <v>231236</v>
      </c>
      <c r="M121">
        <v>19170</v>
      </c>
    </row>
    <row r="122" spans="12:13" x14ac:dyDescent="0.25">
      <c r="L122" s="3">
        <v>233144</v>
      </c>
      <c r="M122">
        <v>19126</v>
      </c>
    </row>
    <row r="123" spans="12:13" x14ac:dyDescent="0.25">
      <c r="L123" s="3">
        <v>203920</v>
      </c>
      <c r="M123">
        <v>18711</v>
      </c>
    </row>
    <row r="124" spans="12:13" x14ac:dyDescent="0.25">
      <c r="L124" s="3">
        <v>202709</v>
      </c>
      <c r="M124">
        <v>18658.8</v>
      </c>
    </row>
    <row r="125" spans="12:13" x14ac:dyDescent="0.25">
      <c r="L125" s="3">
        <v>222721</v>
      </c>
      <c r="M125">
        <v>18647.599999999999</v>
      </c>
    </row>
    <row r="126" spans="12:13" x14ac:dyDescent="0.25">
      <c r="L126" s="3">
        <v>159292</v>
      </c>
      <c r="M126">
        <v>18527.599999999999</v>
      </c>
    </row>
    <row r="127" spans="12:13" x14ac:dyDescent="0.25">
      <c r="L127" s="3">
        <v>233085</v>
      </c>
      <c r="M127">
        <v>18481.2</v>
      </c>
    </row>
    <row r="128" spans="12:13" x14ac:dyDescent="0.25">
      <c r="L128" s="3">
        <v>223779</v>
      </c>
      <c r="M128">
        <v>18387</v>
      </c>
    </row>
    <row r="129" spans="12:13" x14ac:dyDescent="0.25">
      <c r="L129" s="3">
        <v>202297</v>
      </c>
      <c r="M129">
        <v>18045.72</v>
      </c>
    </row>
    <row r="130" spans="12:13" x14ac:dyDescent="0.25">
      <c r="L130" s="3">
        <v>205531</v>
      </c>
      <c r="M130">
        <v>17965.5</v>
      </c>
    </row>
    <row r="131" spans="12:13" x14ac:dyDescent="0.25">
      <c r="L131" s="3">
        <v>159259</v>
      </c>
      <c r="M131">
        <v>16754.580000000002</v>
      </c>
    </row>
    <row r="132" spans="12:13" x14ac:dyDescent="0.25">
      <c r="L132" s="3">
        <v>225492</v>
      </c>
      <c r="M132">
        <v>16377.419</v>
      </c>
    </row>
    <row r="133" spans="12:13" x14ac:dyDescent="0.25">
      <c r="L133" s="3">
        <v>190565</v>
      </c>
      <c r="M133">
        <v>16283.13</v>
      </c>
    </row>
    <row r="134" spans="12:13" x14ac:dyDescent="0.25">
      <c r="L134" s="3">
        <v>194481</v>
      </c>
      <c r="M134">
        <v>15686.880000000001</v>
      </c>
    </row>
    <row r="135" spans="12:13" x14ac:dyDescent="0.25">
      <c r="L135" s="3">
        <v>202710</v>
      </c>
      <c r="M135">
        <v>15559.616</v>
      </c>
    </row>
    <row r="136" spans="12:13" x14ac:dyDescent="0.25">
      <c r="L136" s="3">
        <v>223660</v>
      </c>
      <c r="M136">
        <v>15485.4</v>
      </c>
    </row>
    <row r="137" spans="12:13" x14ac:dyDescent="0.25">
      <c r="L137" s="3">
        <v>199146</v>
      </c>
      <c r="M137">
        <v>15334</v>
      </c>
    </row>
    <row r="138" spans="12:13" x14ac:dyDescent="0.25">
      <c r="L138" s="3">
        <v>233006</v>
      </c>
      <c r="M138">
        <v>15211.599999999999</v>
      </c>
    </row>
    <row r="139" spans="12:13" x14ac:dyDescent="0.25">
      <c r="L139" s="3">
        <v>201367</v>
      </c>
      <c r="M139">
        <v>15078.96</v>
      </c>
    </row>
    <row r="140" spans="12:13" x14ac:dyDescent="0.25">
      <c r="L140" s="3">
        <v>187899</v>
      </c>
      <c r="M140">
        <v>15009.6</v>
      </c>
    </row>
    <row r="141" spans="12:13" x14ac:dyDescent="0.25">
      <c r="L141" s="3">
        <v>159067</v>
      </c>
      <c r="M141">
        <v>14910.060000000001</v>
      </c>
    </row>
    <row r="142" spans="12:13" x14ac:dyDescent="0.25">
      <c r="L142" s="3">
        <v>194469</v>
      </c>
      <c r="M142">
        <v>14876</v>
      </c>
    </row>
    <row r="143" spans="12:13" x14ac:dyDescent="0.25">
      <c r="L143" s="3">
        <v>220998</v>
      </c>
      <c r="M143">
        <v>14440.5</v>
      </c>
    </row>
    <row r="144" spans="12:13" x14ac:dyDescent="0.25">
      <c r="L144" s="3">
        <v>204343</v>
      </c>
      <c r="M144">
        <v>14022.8</v>
      </c>
    </row>
    <row r="145" spans="12:13" x14ac:dyDescent="0.25">
      <c r="L145" s="3">
        <v>194580</v>
      </c>
      <c r="M145">
        <v>13870.01</v>
      </c>
    </row>
    <row r="146" spans="12:13" x14ac:dyDescent="0.25">
      <c r="L146" s="3">
        <v>229689</v>
      </c>
      <c r="M146">
        <v>13604.4</v>
      </c>
    </row>
    <row r="147" spans="12:13" x14ac:dyDescent="0.25">
      <c r="L147" s="3">
        <v>201339</v>
      </c>
      <c r="M147">
        <v>13458.279999999999</v>
      </c>
    </row>
    <row r="148" spans="12:13" x14ac:dyDescent="0.25">
      <c r="L148" s="3">
        <v>201360</v>
      </c>
      <c r="M148">
        <v>12630.72</v>
      </c>
    </row>
    <row r="149" spans="12:13" x14ac:dyDescent="0.25">
      <c r="L149" s="3">
        <v>159217</v>
      </c>
      <c r="M149">
        <v>12394.717000000001</v>
      </c>
    </row>
    <row r="150" spans="12:13" x14ac:dyDescent="0.25">
      <c r="L150" s="3">
        <v>160363</v>
      </c>
      <c r="M150">
        <v>12197.16</v>
      </c>
    </row>
    <row r="151" spans="12:13" x14ac:dyDescent="0.25">
      <c r="L151" s="3">
        <v>229401</v>
      </c>
      <c r="M151">
        <v>12135.24</v>
      </c>
    </row>
    <row r="152" spans="12:13" x14ac:dyDescent="0.25">
      <c r="L152" s="3">
        <v>194496</v>
      </c>
      <c r="M152">
        <v>12107.400000000001</v>
      </c>
    </row>
    <row r="153" spans="12:13" x14ac:dyDescent="0.25">
      <c r="L153" s="3">
        <v>194575</v>
      </c>
      <c r="M153">
        <v>11751.300000000001</v>
      </c>
    </row>
    <row r="154" spans="12:13" x14ac:dyDescent="0.25">
      <c r="L154" s="3">
        <v>203915</v>
      </c>
      <c r="M154">
        <v>11674</v>
      </c>
    </row>
    <row r="155" spans="12:13" x14ac:dyDescent="0.25">
      <c r="L155" s="3">
        <v>194587</v>
      </c>
      <c r="M155">
        <v>11570.58</v>
      </c>
    </row>
    <row r="156" spans="12:13" x14ac:dyDescent="0.25">
      <c r="L156" s="3">
        <v>225403</v>
      </c>
      <c r="M156">
        <v>11206</v>
      </c>
    </row>
    <row r="157" spans="12:13" x14ac:dyDescent="0.25">
      <c r="L157" s="3">
        <v>200738</v>
      </c>
      <c r="M157">
        <v>11076</v>
      </c>
    </row>
    <row r="158" spans="12:13" x14ac:dyDescent="0.25">
      <c r="L158" s="3">
        <v>159459</v>
      </c>
      <c r="M158">
        <v>10889.52</v>
      </c>
    </row>
    <row r="159" spans="12:13" x14ac:dyDescent="0.25">
      <c r="L159" s="3">
        <v>194466</v>
      </c>
      <c r="M159">
        <v>10720.199999999999</v>
      </c>
    </row>
    <row r="160" spans="12:13" x14ac:dyDescent="0.25">
      <c r="L160" s="3">
        <v>229865</v>
      </c>
      <c r="M160">
        <v>10579.199999999999</v>
      </c>
    </row>
    <row r="161" spans="12:13" x14ac:dyDescent="0.25">
      <c r="L161" s="3">
        <v>195033</v>
      </c>
      <c r="M161">
        <v>10548</v>
      </c>
    </row>
    <row r="162" spans="12:13" x14ac:dyDescent="0.25">
      <c r="L162" s="3">
        <v>210755</v>
      </c>
      <c r="M162">
        <v>10336.480000000001</v>
      </c>
    </row>
    <row r="163" spans="12:13" x14ac:dyDescent="0.25">
      <c r="L163" s="3">
        <v>194468</v>
      </c>
      <c r="M163">
        <v>9940.3200000000015</v>
      </c>
    </row>
    <row r="164" spans="12:13" x14ac:dyDescent="0.25">
      <c r="L164" s="3">
        <v>216904</v>
      </c>
      <c r="M164">
        <v>9635.6579999999994</v>
      </c>
    </row>
    <row r="165" spans="12:13" x14ac:dyDescent="0.25">
      <c r="L165" s="3">
        <v>195346</v>
      </c>
      <c r="M165">
        <v>9119.880000000001</v>
      </c>
    </row>
    <row r="166" spans="12:13" x14ac:dyDescent="0.25">
      <c r="L166" s="3">
        <v>217147</v>
      </c>
      <c r="M166">
        <v>8414.2800000000007</v>
      </c>
    </row>
    <row r="167" spans="12:13" x14ac:dyDescent="0.25">
      <c r="L167" s="3">
        <v>194463</v>
      </c>
      <c r="M167">
        <v>8410.18</v>
      </c>
    </row>
    <row r="168" spans="12:13" x14ac:dyDescent="0.25">
      <c r="L168" s="3">
        <v>145398</v>
      </c>
      <c r="M168">
        <v>8373.0500000000011</v>
      </c>
    </row>
    <row r="169" spans="12:13" x14ac:dyDescent="0.25">
      <c r="L169" s="3">
        <v>230125</v>
      </c>
      <c r="M169">
        <v>8062.1100000000006</v>
      </c>
    </row>
    <row r="170" spans="12:13" x14ac:dyDescent="0.25">
      <c r="L170" s="3">
        <v>228304</v>
      </c>
      <c r="M170">
        <v>7953.3</v>
      </c>
    </row>
    <row r="171" spans="12:13" x14ac:dyDescent="0.25">
      <c r="L171" s="3">
        <v>227155</v>
      </c>
      <c r="M171">
        <v>7824.5999999999995</v>
      </c>
    </row>
    <row r="172" spans="12:13" x14ac:dyDescent="0.25">
      <c r="L172" s="3">
        <v>159460</v>
      </c>
      <c r="M172">
        <v>7804.4</v>
      </c>
    </row>
    <row r="173" spans="12:13" x14ac:dyDescent="0.25">
      <c r="L173" s="3">
        <v>194472</v>
      </c>
      <c r="M173">
        <v>7790.3099999999995</v>
      </c>
    </row>
    <row r="174" spans="12:13" x14ac:dyDescent="0.25">
      <c r="L174" s="3">
        <v>163812</v>
      </c>
      <c r="M174">
        <v>7714.5599999999995</v>
      </c>
    </row>
    <row r="175" spans="12:13" x14ac:dyDescent="0.25">
      <c r="L175" s="3">
        <v>208944</v>
      </c>
      <c r="M175">
        <v>7704.96</v>
      </c>
    </row>
    <row r="176" spans="12:13" x14ac:dyDescent="0.25">
      <c r="L176" s="3">
        <v>201333</v>
      </c>
      <c r="M176">
        <v>7448</v>
      </c>
    </row>
    <row r="177" spans="12:13" x14ac:dyDescent="0.25">
      <c r="L177" s="3">
        <v>194693</v>
      </c>
      <c r="M177">
        <v>7304.7000000000007</v>
      </c>
    </row>
    <row r="178" spans="12:13" x14ac:dyDescent="0.25">
      <c r="L178" s="3">
        <v>202720</v>
      </c>
      <c r="M178">
        <v>7014.14</v>
      </c>
    </row>
    <row r="179" spans="12:13" x14ac:dyDescent="0.25">
      <c r="L179" s="3">
        <v>201334</v>
      </c>
      <c r="M179">
        <v>7002.8400000000011</v>
      </c>
    </row>
    <row r="180" spans="12:13" x14ac:dyDescent="0.25">
      <c r="L180" s="3">
        <v>232194</v>
      </c>
      <c r="M180">
        <v>6995.2</v>
      </c>
    </row>
    <row r="181" spans="12:13" x14ac:dyDescent="0.25">
      <c r="L181" s="3">
        <v>224159</v>
      </c>
      <c r="M181">
        <v>6792.8799999999992</v>
      </c>
    </row>
    <row r="182" spans="12:13" x14ac:dyDescent="0.25">
      <c r="L182" s="3">
        <v>230874</v>
      </c>
      <c r="M182">
        <v>6547.8</v>
      </c>
    </row>
    <row r="183" spans="12:13" x14ac:dyDescent="0.25">
      <c r="L183" s="3">
        <v>194573</v>
      </c>
      <c r="M183">
        <v>6336.58</v>
      </c>
    </row>
    <row r="184" spans="12:13" x14ac:dyDescent="0.25">
      <c r="L184" s="3">
        <v>145679</v>
      </c>
      <c r="M184">
        <v>6238.32</v>
      </c>
    </row>
    <row r="185" spans="12:13" x14ac:dyDescent="0.25">
      <c r="L185" s="3">
        <v>103900</v>
      </c>
      <c r="M185">
        <v>6203.2999999999993</v>
      </c>
    </row>
    <row r="186" spans="12:13" x14ac:dyDescent="0.25">
      <c r="L186" s="3">
        <v>194460</v>
      </c>
      <c r="M186">
        <v>6166.92</v>
      </c>
    </row>
    <row r="187" spans="12:13" x14ac:dyDescent="0.25">
      <c r="L187" s="3">
        <v>222760</v>
      </c>
      <c r="M187">
        <v>6138.54</v>
      </c>
    </row>
    <row r="188" spans="12:13" x14ac:dyDescent="0.25">
      <c r="L188" s="3">
        <v>163769</v>
      </c>
      <c r="M188">
        <v>6014.4</v>
      </c>
    </row>
    <row r="189" spans="12:13" x14ac:dyDescent="0.25">
      <c r="L189" s="3">
        <v>163807</v>
      </c>
      <c r="M189">
        <v>5985.8</v>
      </c>
    </row>
    <row r="190" spans="12:13" x14ac:dyDescent="0.25">
      <c r="L190" s="3">
        <v>194668</v>
      </c>
      <c r="M190">
        <v>5975.84</v>
      </c>
    </row>
    <row r="191" spans="12:13" x14ac:dyDescent="0.25">
      <c r="L191" s="3">
        <v>199567</v>
      </c>
      <c r="M191">
        <v>5906.9</v>
      </c>
    </row>
    <row r="192" spans="12:13" x14ac:dyDescent="0.25">
      <c r="L192" s="3">
        <v>183030</v>
      </c>
      <c r="M192">
        <v>5854.78</v>
      </c>
    </row>
    <row r="193" spans="12:13" x14ac:dyDescent="0.25">
      <c r="L193" s="3">
        <v>196917</v>
      </c>
      <c r="M193">
        <v>5790.72</v>
      </c>
    </row>
    <row r="194" spans="12:13" x14ac:dyDescent="0.25">
      <c r="L194" s="3">
        <v>194650</v>
      </c>
      <c r="M194">
        <v>5503.8</v>
      </c>
    </row>
    <row r="195" spans="12:13" x14ac:dyDescent="0.25">
      <c r="L195" s="3">
        <v>194599</v>
      </c>
      <c r="M195">
        <v>5443.88</v>
      </c>
    </row>
    <row r="196" spans="12:13" x14ac:dyDescent="0.25">
      <c r="L196" s="3">
        <v>200120</v>
      </c>
      <c r="M196">
        <v>5436.3</v>
      </c>
    </row>
    <row r="197" spans="12:13" x14ac:dyDescent="0.25">
      <c r="L197" s="3">
        <v>163745</v>
      </c>
      <c r="M197">
        <v>5240.9599999999991</v>
      </c>
    </row>
    <row r="198" spans="12:13" x14ac:dyDescent="0.25">
      <c r="L198" s="3">
        <v>163802</v>
      </c>
      <c r="M198">
        <v>5216.6400000000003</v>
      </c>
    </row>
    <row r="199" spans="12:13" x14ac:dyDescent="0.25">
      <c r="L199" s="3">
        <v>194461</v>
      </c>
      <c r="M199">
        <v>5096</v>
      </c>
    </row>
    <row r="200" spans="12:13" x14ac:dyDescent="0.25">
      <c r="L200" s="3">
        <v>196913</v>
      </c>
      <c r="M200">
        <v>5086.4799999999996</v>
      </c>
    </row>
    <row r="201" spans="12:13" x14ac:dyDescent="0.25">
      <c r="L201" s="3">
        <v>229006</v>
      </c>
      <c r="M201">
        <v>5063.3100000000004</v>
      </c>
    </row>
    <row r="202" spans="12:13" x14ac:dyDescent="0.25">
      <c r="L202" s="3">
        <v>225226</v>
      </c>
      <c r="M202">
        <v>4962.87</v>
      </c>
    </row>
    <row r="203" spans="12:13" x14ac:dyDescent="0.25">
      <c r="L203" s="3">
        <v>200514</v>
      </c>
      <c r="M203">
        <v>4910.08</v>
      </c>
    </row>
    <row r="204" spans="12:13" x14ac:dyDescent="0.25">
      <c r="L204" s="3">
        <v>194474</v>
      </c>
      <c r="M204">
        <v>4897.26</v>
      </c>
    </row>
    <row r="205" spans="12:13" x14ac:dyDescent="0.25">
      <c r="L205" s="3">
        <v>201366</v>
      </c>
      <c r="M205">
        <v>4686.6000000000004</v>
      </c>
    </row>
    <row r="206" spans="12:13" x14ac:dyDescent="0.25">
      <c r="L206" s="3">
        <v>163786</v>
      </c>
      <c r="M206">
        <v>4532.6000000000004</v>
      </c>
    </row>
    <row r="207" spans="12:13" x14ac:dyDescent="0.25">
      <c r="L207" s="3">
        <v>145125</v>
      </c>
      <c r="M207">
        <v>4498.5200000000004</v>
      </c>
    </row>
    <row r="208" spans="12:13" x14ac:dyDescent="0.25">
      <c r="L208" s="3">
        <v>202702</v>
      </c>
      <c r="M208">
        <v>4485.5839999999998</v>
      </c>
    </row>
    <row r="209" spans="12:13" x14ac:dyDescent="0.25">
      <c r="L209" s="3">
        <v>226735</v>
      </c>
      <c r="M209">
        <v>4446</v>
      </c>
    </row>
    <row r="210" spans="12:13" x14ac:dyDescent="0.25">
      <c r="L210" s="3">
        <v>200121</v>
      </c>
      <c r="M210">
        <v>4417.92</v>
      </c>
    </row>
    <row r="211" spans="12:13" x14ac:dyDescent="0.25">
      <c r="L211" s="3">
        <v>232230</v>
      </c>
      <c r="M211">
        <v>4380.5</v>
      </c>
    </row>
    <row r="212" spans="12:13" x14ac:dyDescent="0.25">
      <c r="L212" s="3">
        <v>202703</v>
      </c>
      <c r="M212">
        <v>4146.9960000000001</v>
      </c>
    </row>
    <row r="213" spans="12:13" x14ac:dyDescent="0.25">
      <c r="L213" s="3">
        <v>159827</v>
      </c>
      <c r="M213">
        <v>4029.7599999999998</v>
      </c>
    </row>
    <row r="214" spans="12:13" x14ac:dyDescent="0.25">
      <c r="L214" s="3">
        <v>194572</v>
      </c>
      <c r="M214">
        <v>3996.72</v>
      </c>
    </row>
    <row r="215" spans="12:13" x14ac:dyDescent="0.25">
      <c r="L215" s="3">
        <v>194618</v>
      </c>
      <c r="M215">
        <v>3962.8599999999997</v>
      </c>
    </row>
    <row r="216" spans="12:13" x14ac:dyDescent="0.25">
      <c r="L216" s="3">
        <v>163755</v>
      </c>
      <c r="M216">
        <v>3787.7999999999997</v>
      </c>
    </row>
    <row r="217" spans="12:13" x14ac:dyDescent="0.25">
      <c r="L217" s="3">
        <v>163863</v>
      </c>
      <c r="M217">
        <v>3754.08</v>
      </c>
    </row>
    <row r="218" spans="12:13" x14ac:dyDescent="0.25">
      <c r="L218" s="3">
        <v>159457</v>
      </c>
      <c r="M218">
        <v>3743.7400000000002</v>
      </c>
    </row>
    <row r="219" spans="12:13" x14ac:dyDescent="0.25">
      <c r="L219" s="3">
        <v>159282</v>
      </c>
      <c r="M219">
        <v>3634.57</v>
      </c>
    </row>
    <row r="220" spans="12:13" x14ac:dyDescent="0.25">
      <c r="L220" s="3">
        <v>202704</v>
      </c>
      <c r="M220">
        <v>3625</v>
      </c>
    </row>
    <row r="221" spans="12:13" x14ac:dyDescent="0.25">
      <c r="L221" s="3">
        <v>208945</v>
      </c>
      <c r="M221">
        <v>3601.7</v>
      </c>
    </row>
    <row r="222" spans="12:13" x14ac:dyDescent="0.25">
      <c r="L222" s="3">
        <v>224182</v>
      </c>
      <c r="M222">
        <v>3586</v>
      </c>
    </row>
    <row r="223" spans="12:13" x14ac:dyDescent="0.25">
      <c r="L223" s="3">
        <v>229194</v>
      </c>
      <c r="M223">
        <v>3548.3999999999996</v>
      </c>
    </row>
    <row r="224" spans="12:13" x14ac:dyDescent="0.25">
      <c r="L224" s="3">
        <v>194674</v>
      </c>
      <c r="M224">
        <v>3540.2</v>
      </c>
    </row>
    <row r="225" spans="12:13" x14ac:dyDescent="0.25">
      <c r="L225" s="3">
        <v>159468</v>
      </c>
      <c r="M225">
        <v>3502.4</v>
      </c>
    </row>
    <row r="226" spans="12:13" x14ac:dyDescent="0.25">
      <c r="L226" s="3">
        <v>163760</v>
      </c>
      <c r="M226">
        <v>3388.3399999999997</v>
      </c>
    </row>
    <row r="227" spans="12:13" x14ac:dyDescent="0.25">
      <c r="L227" s="3">
        <v>194656</v>
      </c>
      <c r="M227">
        <v>3305.88</v>
      </c>
    </row>
    <row r="228" spans="12:13" x14ac:dyDescent="0.25">
      <c r="L228" s="3">
        <v>159066</v>
      </c>
      <c r="M228">
        <v>3221.46</v>
      </c>
    </row>
    <row r="229" spans="12:13" x14ac:dyDescent="0.25">
      <c r="L229" s="3">
        <v>210254</v>
      </c>
      <c r="M229">
        <v>3197.34</v>
      </c>
    </row>
    <row r="230" spans="12:13" x14ac:dyDescent="0.25">
      <c r="L230" s="3">
        <v>202708</v>
      </c>
      <c r="M230">
        <v>3138.1</v>
      </c>
    </row>
    <row r="231" spans="12:13" x14ac:dyDescent="0.25">
      <c r="L231" s="3">
        <v>145159</v>
      </c>
      <c r="M231">
        <v>3055.2799999999997</v>
      </c>
    </row>
    <row r="232" spans="12:13" x14ac:dyDescent="0.25">
      <c r="L232" s="3">
        <v>160719</v>
      </c>
      <c r="M232">
        <v>2924.2200000000003</v>
      </c>
    </row>
    <row r="233" spans="12:13" x14ac:dyDescent="0.25">
      <c r="L233" s="3">
        <v>187254</v>
      </c>
      <c r="M233">
        <v>2858.4</v>
      </c>
    </row>
    <row r="234" spans="12:13" x14ac:dyDescent="0.25">
      <c r="L234" s="3">
        <v>163792</v>
      </c>
      <c r="M234">
        <v>2840.04</v>
      </c>
    </row>
    <row r="235" spans="12:13" x14ac:dyDescent="0.25">
      <c r="L235" s="3">
        <v>159666</v>
      </c>
      <c r="M235">
        <v>2829.2</v>
      </c>
    </row>
    <row r="236" spans="12:13" x14ac:dyDescent="0.25">
      <c r="L236" s="3">
        <v>201370</v>
      </c>
      <c r="M236">
        <v>2817.2999999999997</v>
      </c>
    </row>
    <row r="237" spans="12:13" x14ac:dyDescent="0.25">
      <c r="L237" s="3">
        <v>220184</v>
      </c>
      <c r="M237">
        <v>2756.7</v>
      </c>
    </row>
    <row r="238" spans="12:13" x14ac:dyDescent="0.25">
      <c r="L238" s="3">
        <v>194546</v>
      </c>
      <c r="M238">
        <v>2754.9</v>
      </c>
    </row>
    <row r="239" spans="12:13" x14ac:dyDescent="0.25">
      <c r="L239" s="3">
        <v>194678</v>
      </c>
      <c r="M239">
        <v>2733.12</v>
      </c>
    </row>
    <row r="240" spans="12:13" x14ac:dyDescent="0.25">
      <c r="L240" s="3">
        <v>228315</v>
      </c>
      <c r="M240">
        <v>2667.5709999999999</v>
      </c>
    </row>
    <row r="241" spans="12:13" x14ac:dyDescent="0.25">
      <c r="L241" s="3">
        <v>187660</v>
      </c>
      <c r="M241">
        <v>2632.64</v>
      </c>
    </row>
    <row r="242" spans="12:13" x14ac:dyDescent="0.25">
      <c r="L242" s="3">
        <v>194567</v>
      </c>
      <c r="M242">
        <v>2620.8000000000002</v>
      </c>
    </row>
    <row r="243" spans="12:13" x14ac:dyDescent="0.25">
      <c r="L243" s="3">
        <v>230304</v>
      </c>
      <c r="M243">
        <v>2602.6</v>
      </c>
    </row>
    <row r="244" spans="12:13" x14ac:dyDescent="0.25">
      <c r="L244" s="3">
        <v>194467</v>
      </c>
      <c r="M244">
        <v>2548</v>
      </c>
    </row>
    <row r="245" spans="12:13" x14ac:dyDescent="0.25">
      <c r="L245" s="3">
        <v>163764</v>
      </c>
      <c r="M245">
        <v>2500.4</v>
      </c>
    </row>
    <row r="246" spans="12:13" x14ac:dyDescent="0.25">
      <c r="L246" s="3">
        <v>194471</v>
      </c>
      <c r="M246">
        <v>2444.39</v>
      </c>
    </row>
    <row r="247" spans="12:13" x14ac:dyDescent="0.25">
      <c r="L247" s="3">
        <v>202278</v>
      </c>
      <c r="M247">
        <v>2434.3200000000002</v>
      </c>
    </row>
    <row r="248" spans="12:13" x14ac:dyDescent="0.25">
      <c r="L248" s="3">
        <v>145182</v>
      </c>
      <c r="M248">
        <v>2339.6400000000003</v>
      </c>
    </row>
    <row r="249" spans="12:13" x14ac:dyDescent="0.25">
      <c r="L249" s="3">
        <v>202722</v>
      </c>
      <c r="M249">
        <v>2310.04</v>
      </c>
    </row>
    <row r="250" spans="12:13" x14ac:dyDescent="0.25">
      <c r="L250" s="3">
        <v>160991</v>
      </c>
      <c r="M250">
        <v>2307.2400000000002</v>
      </c>
    </row>
    <row r="251" spans="12:13" x14ac:dyDescent="0.25">
      <c r="L251" s="3">
        <v>227502</v>
      </c>
      <c r="M251">
        <v>2167.8000000000002</v>
      </c>
    </row>
    <row r="252" spans="12:13" x14ac:dyDescent="0.25">
      <c r="L252" s="3">
        <v>222754</v>
      </c>
      <c r="M252">
        <v>2101.1999999999998</v>
      </c>
    </row>
    <row r="253" spans="12:13" x14ac:dyDescent="0.25">
      <c r="L253" s="3">
        <v>202705</v>
      </c>
      <c r="M253">
        <v>2097.6</v>
      </c>
    </row>
    <row r="254" spans="12:13" x14ac:dyDescent="0.25">
      <c r="L254" s="3">
        <v>211391</v>
      </c>
      <c r="M254">
        <v>2011.3</v>
      </c>
    </row>
    <row r="255" spans="12:13" x14ac:dyDescent="0.25">
      <c r="L255" s="3">
        <v>231405</v>
      </c>
      <c r="M255">
        <v>2006.8000000000002</v>
      </c>
    </row>
    <row r="256" spans="12:13" x14ac:dyDescent="0.25">
      <c r="L256" s="3">
        <v>202707</v>
      </c>
      <c r="M256">
        <v>1985.3</v>
      </c>
    </row>
    <row r="257" spans="12:13" x14ac:dyDescent="0.25">
      <c r="L257" s="3">
        <v>163861</v>
      </c>
      <c r="M257">
        <v>1923.9659999999999</v>
      </c>
    </row>
    <row r="258" spans="12:13" x14ac:dyDescent="0.25">
      <c r="L258" s="3">
        <v>159890</v>
      </c>
      <c r="M258">
        <v>1850.1000000000001</v>
      </c>
    </row>
    <row r="259" spans="12:13" x14ac:dyDescent="0.25">
      <c r="L259" s="3">
        <v>159807</v>
      </c>
      <c r="M259">
        <v>1825.902</v>
      </c>
    </row>
    <row r="260" spans="12:13" x14ac:dyDescent="0.25">
      <c r="L260" s="3">
        <v>153346</v>
      </c>
      <c r="M260">
        <v>1824.8999999999999</v>
      </c>
    </row>
    <row r="261" spans="12:13" x14ac:dyDescent="0.25">
      <c r="L261" s="3">
        <v>194495</v>
      </c>
      <c r="M261">
        <v>1815.8000000000002</v>
      </c>
    </row>
    <row r="262" spans="12:13" x14ac:dyDescent="0.25">
      <c r="L262" s="3">
        <v>199400</v>
      </c>
      <c r="M262">
        <v>1812</v>
      </c>
    </row>
    <row r="263" spans="12:13" x14ac:dyDescent="0.25">
      <c r="L263" s="3">
        <v>226427</v>
      </c>
      <c r="M263">
        <v>1746.2</v>
      </c>
    </row>
    <row r="264" spans="12:13" x14ac:dyDescent="0.25">
      <c r="L264" s="3">
        <v>230001</v>
      </c>
      <c r="M264">
        <v>1686.34</v>
      </c>
    </row>
    <row r="265" spans="12:13" x14ac:dyDescent="0.25">
      <c r="L265" s="3">
        <v>194593</v>
      </c>
      <c r="M265">
        <v>1669.86</v>
      </c>
    </row>
    <row r="266" spans="12:13" x14ac:dyDescent="0.25">
      <c r="L266" s="3">
        <v>223989</v>
      </c>
      <c r="M266">
        <v>1620</v>
      </c>
    </row>
    <row r="267" spans="12:13" x14ac:dyDescent="0.25">
      <c r="L267" s="3">
        <v>171956</v>
      </c>
      <c r="M267">
        <v>1603</v>
      </c>
    </row>
    <row r="268" spans="12:13" x14ac:dyDescent="0.25">
      <c r="L268" s="3">
        <v>231527</v>
      </c>
      <c r="M268">
        <v>1452.64</v>
      </c>
    </row>
    <row r="269" spans="12:13" x14ac:dyDescent="0.25">
      <c r="L269" s="3">
        <v>202268</v>
      </c>
      <c r="M269">
        <v>1356.5</v>
      </c>
    </row>
    <row r="270" spans="12:13" x14ac:dyDescent="0.25">
      <c r="L270" s="3">
        <v>228316</v>
      </c>
      <c r="M270">
        <v>1336.5329999999999</v>
      </c>
    </row>
    <row r="271" spans="12:13" x14ac:dyDescent="0.25">
      <c r="L271" s="3">
        <v>194560</v>
      </c>
      <c r="M271">
        <v>1317.68</v>
      </c>
    </row>
    <row r="272" spans="12:13" x14ac:dyDescent="0.25">
      <c r="L272" s="3">
        <v>194566</v>
      </c>
      <c r="M272">
        <v>1298.78</v>
      </c>
    </row>
    <row r="273" spans="12:13" x14ac:dyDescent="0.25">
      <c r="L273" s="3">
        <v>194464</v>
      </c>
      <c r="M273">
        <v>1281.28</v>
      </c>
    </row>
    <row r="274" spans="12:13" x14ac:dyDescent="0.25">
      <c r="L274" s="3">
        <v>202298</v>
      </c>
      <c r="M274">
        <v>1179.56</v>
      </c>
    </row>
    <row r="275" spans="12:13" x14ac:dyDescent="0.25">
      <c r="L275" s="3">
        <v>171573</v>
      </c>
      <c r="M275">
        <v>1156.3</v>
      </c>
    </row>
    <row r="276" spans="12:13" x14ac:dyDescent="0.25">
      <c r="L276" s="3">
        <v>223629</v>
      </c>
      <c r="M276">
        <v>1125.0999999999999</v>
      </c>
    </row>
    <row r="277" spans="12:13" x14ac:dyDescent="0.25">
      <c r="L277" s="3">
        <v>194547</v>
      </c>
      <c r="M277">
        <v>1110.72</v>
      </c>
    </row>
    <row r="278" spans="12:13" x14ac:dyDescent="0.25">
      <c r="L278" s="3">
        <v>168846</v>
      </c>
      <c r="M278">
        <v>1090.74</v>
      </c>
    </row>
    <row r="279" spans="12:13" x14ac:dyDescent="0.25">
      <c r="L279" s="3">
        <v>196877</v>
      </c>
      <c r="M279">
        <v>1080.54</v>
      </c>
    </row>
    <row r="280" spans="12:13" x14ac:dyDescent="0.25">
      <c r="L280" s="3">
        <v>223729</v>
      </c>
      <c r="M280">
        <v>1077.7</v>
      </c>
    </row>
    <row r="281" spans="12:13" x14ac:dyDescent="0.25">
      <c r="L281" s="3">
        <v>228183</v>
      </c>
      <c r="M281">
        <v>1051.0999999999999</v>
      </c>
    </row>
    <row r="282" spans="12:13" x14ac:dyDescent="0.25">
      <c r="L282" s="3">
        <v>231526</v>
      </c>
      <c r="M282">
        <v>1042.2</v>
      </c>
    </row>
    <row r="283" spans="12:13" x14ac:dyDescent="0.25">
      <c r="L283" s="3">
        <v>217400</v>
      </c>
      <c r="M283">
        <v>1029.2</v>
      </c>
    </row>
    <row r="284" spans="12:13" x14ac:dyDescent="0.25">
      <c r="L284" s="3">
        <v>226204</v>
      </c>
      <c r="M284">
        <v>1022</v>
      </c>
    </row>
    <row r="285" spans="12:13" x14ac:dyDescent="0.25">
      <c r="L285" s="3">
        <v>201369</v>
      </c>
      <c r="M285">
        <v>1016.82</v>
      </c>
    </row>
    <row r="286" spans="12:13" x14ac:dyDescent="0.25">
      <c r="L286" s="3">
        <v>159463</v>
      </c>
      <c r="M286">
        <v>988.96</v>
      </c>
    </row>
    <row r="287" spans="12:13" x14ac:dyDescent="0.25">
      <c r="L287" s="3">
        <v>231801</v>
      </c>
      <c r="M287">
        <v>964.2</v>
      </c>
    </row>
    <row r="288" spans="12:13" x14ac:dyDescent="0.25">
      <c r="L288" s="3">
        <v>231802</v>
      </c>
      <c r="M288">
        <v>950.8</v>
      </c>
    </row>
    <row r="289" spans="12:13" x14ac:dyDescent="0.25">
      <c r="L289" s="3">
        <v>202294</v>
      </c>
      <c r="M289">
        <v>917.4</v>
      </c>
    </row>
    <row r="290" spans="12:13" x14ac:dyDescent="0.25">
      <c r="L290" s="3">
        <v>222052</v>
      </c>
      <c r="M290">
        <v>900</v>
      </c>
    </row>
    <row r="291" spans="12:13" x14ac:dyDescent="0.25">
      <c r="L291" s="3">
        <v>222725</v>
      </c>
      <c r="M291">
        <v>893.5</v>
      </c>
    </row>
    <row r="292" spans="12:13" x14ac:dyDescent="0.25">
      <c r="L292" s="3">
        <v>233005</v>
      </c>
      <c r="M292">
        <v>886</v>
      </c>
    </row>
    <row r="293" spans="12:13" x14ac:dyDescent="0.25">
      <c r="L293" s="3">
        <v>160257</v>
      </c>
      <c r="M293">
        <v>851</v>
      </c>
    </row>
    <row r="294" spans="12:13" x14ac:dyDescent="0.25">
      <c r="L294" s="3">
        <v>226426</v>
      </c>
      <c r="M294">
        <v>846.5</v>
      </c>
    </row>
    <row r="295" spans="12:13" x14ac:dyDescent="0.25">
      <c r="L295" s="3">
        <v>230305</v>
      </c>
      <c r="M295">
        <v>839.96</v>
      </c>
    </row>
    <row r="296" spans="12:13" x14ac:dyDescent="0.25">
      <c r="L296" s="3">
        <v>230987</v>
      </c>
      <c r="M296">
        <v>809.6</v>
      </c>
    </row>
    <row r="297" spans="12:13" x14ac:dyDescent="0.25">
      <c r="L297" s="3">
        <v>209761</v>
      </c>
      <c r="M297">
        <v>801</v>
      </c>
    </row>
    <row r="298" spans="12:13" x14ac:dyDescent="0.25">
      <c r="L298" s="3">
        <v>228302</v>
      </c>
      <c r="M298">
        <v>775.5</v>
      </c>
    </row>
    <row r="299" spans="12:13" x14ac:dyDescent="0.25">
      <c r="L299" s="3">
        <v>159216</v>
      </c>
      <c r="M299">
        <v>769.4</v>
      </c>
    </row>
    <row r="300" spans="12:13" x14ac:dyDescent="0.25">
      <c r="L300" s="3">
        <v>224988</v>
      </c>
      <c r="M300">
        <v>766.8</v>
      </c>
    </row>
    <row r="301" spans="12:13" x14ac:dyDescent="0.25">
      <c r="L301" s="3">
        <v>224181</v>
      </c>
      <c r="M301">
        <v>727.5</v>
      </c>
    </row>
    <row r="302" spans="12:13" x14ac:dyDescent="0.25">
      <c r="L302" s="3">
        <v>226428</v>
      </c>
      <c r="M302">
        <v>726.4</v>
      </c>
    </row>
    <row r="303" spans="12:13" x14ac:dyDescent="0.25">
      <c r="L303" s="3">
        <v>194659</v>
      </c>
      <c r="M303">
        <v>726.32</v>
      </c>
    </row>
    <row r="304" spans="12:13" x14ac:dyDescent="0.25">
      <c r="L304" s="3">
        <v>163706</v>
      </c>
      <c r="M304">
        <v>722.6</v>
      </c>
    </row>
    <row r="305" spans="12:13" x14ac:dyDescent="0.25">
      <c r="L305" s="3">
        <v>194465</v>
      </c>
      <c r="M305">
        <v>709.68</v>
      </c>
    </row>
    <row r="306" spans="12:13" x14ac:dyDescent="0.25">
      <c r="L306" s="3">
        <v>220995</v>
      </c>
      <c r="M306">
        <v>697</v>
      </c>
    </row>
    <row r="307" spans="12:13" x14ac:dyDescent="0.25">
      <c r="L307" s="3">
        <v>222313</v>
      </c>
      <c r="M307">
        <v>691.8599999999999</v>
      </c>
    </row>
    <row r="308" spans="12:13" x14ac:dyDescent="0.25">
      <c r="L308" s="3">
        <v>223498</v>
      </c>
      <c r="M308">
        <v>672.5</v>
      </c>
    </row>
    <row r="309" spans="12:13" x14ac:dyDescent="0.25">
      <c r="L309" s="3">
        <v>169325</v>
      </c>
      <c r="M309">
        <v>613.36</v>
      </c>
    </row>
    <row r="310" spans="12:13" x14ac:dyDescent="0.25">
      <c r="L310" s="3">
        <v>200658</v>
      </c>
      <c r="M310">
        <v>583</v>
      </c>
    </row>
    <row r="311" spans="12:13" x14ac:dyDescent="0.25">
      <c r="L311" s="3">
        <v>194549</v>
      </c>
      <c r="M311">
        <v>558.48</v>
      </c>
    </row>
    <row r="312" spans="12:13" x14ac:dyDescent="0.25">
      <c r="L312" s="3">
        <v>228266</v>
      </c>
      <c r="M312">
        <v>547.56799999999998</v>
      </c>
    </row>
    <row r="313" spans="12:13" x14ac:dyDescent="0.25">
      <c r="L313" s="3">
        <v>166008</v>
      </c>
      <c r="M313">
        <v>546.29999999999995</v>
      </c>
    </row>
    <row r="314" spans="12:13" x14ac:dyDescent="0.25">
      <c r="L314" s="3">
        <v>159260</v>
      </c>
      <c r="M314">
        <v>496</v>
      </c>
    </row>
    <row r="315" spans="12:13" x14ac:dyDescent="0.25">
      <c r="L315" s="3">
        <v>229314</v>
      </c>
      <c r="M315">
        <v>472.5</v>
      </c>
    </row>
    <row r="316" spans="12:13" x14ac:dyDescent="0.25">
      <c r="L316" s="3">
        <v>187850</v>
      </c>
      <c r="M316">
        <v>460.2</v>
      </c>
    </row>
    <row r="317" spans="12:13" x14ac:dyDescent="0.25">
      <c r="L317" s="3">
        <v>231800</v>
      </c>
      <c r="M317">
        <v>449.74</v>
      </c>
    </row>
    <row r="318" spans="12:13" x14ac:dyDescent="0.25">
      <c r="L318" s="3">
        <v>230123</v>
      </c>
      <c r="M318">
        <v>448.23999999999995</v>
      </c>
    </row>
    <row r="319" spans="12:13" x14ac:dyDescent="0.25">
      <c r="L319" s="3">
        <v>175396</v>
      </c>
      <c r="M319">
        <v>433.68</v>
      </c>
    </row>
    <row r="320" spans="12:13" x14ac:dyDescent="0.25">
      <c r="L320" s="3">
        <v>159835</v>
      </c>
      <c r="M320">
        <v>431.19</v>
      </c>
    </row>
    <row r="321" spans="12:13" x14ac:dyDescent="0.25">
      <c r="L321" s="3">
        <v>229969</v>
      </c>
      <c r="M321">
        <v>427.2</v>
      </c>
    </row>
    <row r="322" spans="12:13" x14ac:dyDescent="0.25">
      <c r="L322" s="3">
        <v>190563</v>
      </c>
      <c r="M322">
        <v>409.6</v>
      </c>
    </row>
    <row r="323" spans="12:13" x14ac:dyDescent="0.25">
      <c r="L323" s="3">
        <v>194604</v>
      </c>
      <c r="M323">
        <v>367.74</v>
      </c>
    </row>
    <row r="324" spans="12:13" x14ac:dyDescent="0.25">
      <c r="L324" s="3">
        <v>214743</v>
      </c>
      <c r="M324">
        <v>354.44</v>
      </c>
    </row>
    <row r="325" spans="12:13" x14ac:dyDescent="0.25">
      <c r="L325" s="3">
        <v>159280</v>
      </c>
      <c r="M325">
        <v>332.4</v>
      </c>
    </row>
    <row r="326" spans="12:13" x14ac:dyDescent="0.25">
      <c r="L326" s="3">
        <v>218811</v>
      </c>
      <c r="M326">
        <v>317</v>
      </c>
    </row>
    <row r="327" spans="12:13" x14ac:dyDescent="0.25">
      <c r="L327" s="3">
        <v>230000</v>
      </c>
      <c r="M327">
        <v>295.89999999999998</v>
      </c>
    </row>
    <row r="328" spans="12:13" x14ac:dyDescent="0.25">
      <c r="L328" s="3">
        <v>159895</v>
      </c>
      <c r="M328">
        <v>280</v>
      </c>
    </row>
    <row r="329" spans="12:13" x14ac:dyDescent="0.25">
      <c r="L329" s="3">
        <v>231591</v>
      </c>
      <c r="M329">
        <v>278.7</v>
      </c>
    </row>
    <row r="330" spans="12:13" x14ac:dyDescent="0.25">
      <c r="L330" s="3">
        <v>222746</v>
      </c>
      <c r="M330">
        <v>278.39999999999998</v>
      </c>
    </row>
    <row r="331" spans="12:13" x14ac:dyDescent="0.25">
      <c r="L331" s="3">
        <v>187999</v>
      </c>
      <c r="M331">
        <v>276.2</v>
      </c>
    </row>
    <row r="332" spans="12:13" x14ac:dyDescent="0.25">
      <c r="L332" s="3">
        <v>159347</v>
      </c>
      <c r="M332">
        <v>262.39999999999998</v>
      </c>
    </row>
    <row r="333" spans="12:13" x14ac:dyDescent="0.25">
      <c r="L333" s="3">
        <v>159871</v>
      </c>
      <c r="M333">
        <v>260.10000000000002</v>
      </c>
    </row>
    <row r="334" spans="12:13" x14ac:dyDescent="0.25">
      <c r="L334" s="3">
        <v>183081</v>
      </c>
      <c r="M334">
        <v>258.2</v>
      </c>
    </row>
    <row r="335" spans="12:13" x14ac:dyDescent="0.25">
      <c r="L335" s="3">
        <v>187317</v>
      </c>
      <c r="M335">
        <v>254.1</v>
      </c>
    </row>
    <row r="336" spans="12:13" x14ac:dyDescent="0.25">
      <c r="L336" s="3">
        <v>232480</v>
      </c>
      <c r="M336">
        <v>253</v>
      </c>
    </row>
    <row r="337" spans="12:13" x14ac:dyDescent="0.25">
      <c r="L337" s="3">
        <v>159252</v>
      </c>
      <c r="M337">
        <v>245.8</v>
      </c>
    </row>
    <row r="338" spans="12:13" x14ac:dyDescent="0.25">
      <c r="L338" s="3">
        <v>163705</v>
      </c>
      <c r="M338">
        <v>237</v>
      </c>
    </row>
    <row r="339" spans="12:13" x14ac:dyDescent="0.25">
      <c r="L339" s="3">
        <v>222743</v>
      </c>
      <c r="M339">
        <v>236.67</v>
      </c>
    </row>
    <row r="340" spans="12:13" x14ac:dyDescent="0.25">
      <c r="L340" s="3">
        <v>216973</v>
      </c>
      <c r="M340">
        <v>235.79600000000002</v>
      </c>
    </row>
    <row r="341" spans="12:13" x14ac:dyDescent="0.25">
      <c r="L341" s="3">
        <v>227820</v>
      </c>
      <c r="M341">
        <v>234</v>
      </c>
    </row>
    <row r="342" spans="12:13" x14ac:dyDescent="0.25">
      <c r="L342" s="3">
        <v>159325</v>
      </c>
      <c r="M342">
        <v>228.4</v>
      </c>
    </row>
    <row r="343" spans="12:13" x14ac:dyDescent="0.25">
      <c r="L343" s="3">
        <v>179001</v>
      </c>
      <c r="M343">
        <v>221.2</v>
      </c>
    </row>
    <row r="344" spans="12:13" x14ac:dyDescent="0.25">
      <c r="L344" s="3">
        <v>229195</v>
      </c>
      <c r="M344">
        <v>187.66</v>
      </c>
    </row>
    <row r="345" spans="12:13" x14ac:dyDescent="0.25">
      <c r="L345" s="3">
        <v>194638</v>
      </c>
      <c r="M345">
        <v>183.46</v>
      </c>
    </row>
    <row r="346" spans="12:13" x14ac:dyDescent="0.25">
      <c r="L346" s="3">
        <v>160364</v>
      </c>
      <c r="M346">
        <v>180.19</v>
      </c>
    </row>
    <row r="347" spans="12:13" x14ac:dyDescent="0.25">
      <c r="L347" s="3">
        <v>207305</v>
      </c>
      <c r="M347">
        <v>179</v>
      </c>
    </row>
    <row r="348" spans="12:13" x14ac:dyDescent="0.25">
      <c r="L348" s="3">
        <v>225125</v>
      </c>
      <c r="M348">
        <v>177.84</v>
      </c>
    </row>
    <row r="349" spans="12:13" x14ac:dyDescent="0.25">
      <c r="L349" s="3">
        <v>194675</v>
      </c>
      <c r="M349">
        <v>177.01</v>
      </c>
    </row>
    <row r="350" spans="12:13" x14ac:dyDescent="0.25">
      <c r="L350" s="3">
        <v>226603</v>
      </c>
      <c r="M350">
        <v>177.01</v>
      </c>
    </row>
    <row r="351" spans="12:13" x14ac:dyDescent="0.25">
      <c r="L351" s="3">
        <v>159326</v>
      </c>
      <c r="M351">
        <v>176</v>
      </c>
    </row>
    <row r="352" spans="12:13" x14ac:dyDescent="0.25">
      <c r="L352" s="3">
        <v>225267</v>
      </c>
      <c r="M352">
        <v>174.78</v>
      </c>
    </row>
    <row r="353" spans="12:13" x14ac:dyDescent="0.25">
      <c r="L353" s="3">
        <v>159464</v>
      </c>
      <c r="M353">
        <v>173.79999999999998</v>
      </c>
    </row>
    <row r="354" spans="12:13" x14ac:dyDescent="0.25">
      <c r="L354" s="3">
        <v>229205</v>
      </c>
      <c r="M354">
        <v>172.10000000000002</v>
      </c>
    </row>
    <row r="355" spans="12:13" x14ac:dyDescent="0.25">
      <c r="L355" s="3">
        <v>229701</v>
      </c>
      <c r="M355">
        <v>169</v>
      </c>
    </row>
    <row r="356" spans="12:13" x14ac:dyDescent="0.25">
      <c r="L356" s="3">
        <v>187208</v>
      </c>
      <c r="M356">
        <v>158.4</v>
      </c>
    </row>
    <row r="357" spans="12:13" x14ac:dyDescent="0.25">
      <c r="L357" s="3">
        <v>187010</v>
      </c>
      <c r="M357">
        <v>132.4</v>
      </c>
    </row>
    <row r="358" spans="12:13" x14ac:dyDescent="0.25">
      <c r="L358" s="3">
        <v>179136</v>
      </c>
      <c r="M358">
        <v>107</v>
      </c>
    </row>
    <row r="359" spans="12:13" x14ac:dyDescent="0.25">
      <c r="L359" s="3">
        <v>159903</v>
      </c>
      <c r="M359">
        <v>104.52000000000001</v>
      </c>
    </row>
    <row r="360" spans="12:13" x14ac:dyDescent="0.25">
      <c r="L360" s="3">
        <v>216987</v>
      </c>
      <c r="M360">
        <v>102.13</v>
      </c>
    </row>
    <row r="361" spans="12:13" x14ac:dyDescent="0.25">
      <c r="L361" s="3">
        <v>230687</v>
      </c>
      <c r="M361">
        <v>95.74</v>
      </c>
    </row>
    <row r="362" spans="12:13" x14ac:dyDescent="0.25">
      <c r="L362" s="3">
        <v>159904</v>
      </c>
      <c r="M362">
        <v>89.2</v>
      </c>
    </row>
    <row r="363" spans="12:13" x14ac:dyDescent="0.25">
      <c r="L363" s="3">
        <v>216936</v>
      </c>
      <c r="M363">
        <v>83.415999999999997</v>
      </c>
    </row>
    <row r="364" spans="12:13" x14ac:dyDescent="0.25">
      <c r="L364" s="3">
        <v>216911</v>
      </c>
      <c r="M364">
        <v>81.12</v>
      </c>
    </row>
    <row r="365" spans="12:13" x14ac:dyDescent="0.25">
      <c r="L365" s="3">
        <v>232178</v>
      </c>
      <c r="M365">
        <v>71.680000000000007</v>
      </c>
    </row>
    <row r="366" spans="12:13" x14ac:dyDescent="0.25">
      <c r="L366" s="3">
        <v>204008</v>
      </c>
      <c r="M366">
        <v>71.400000000000006</v>
      </c>
    </row>
    <row r="367" spans="12:13" x14ac:dyDescent="0.25">
      <c r="L367" s="3">
        <v>216962</v>
      </c>
      <c r="M367">
        <v>62.322000000000003</v>
      </c>
    </row>
    <row r="368" spans="12:13" x14ac:dyDescent="0.25">
      <c r="L368" s="3">
        <v>210994</v>
      </c>
      <c r="M368">
        <v>54.9</v>
      </c>
    </row>
    <row r="369" spans="12:13" x14ac:dyDescent="0.25">
      <c r="L369" s="3">
        <v>226144</v>
      </c>
      <c r="M369">
        <v>51.449999999999996</v>
      </c>
    </row>
    <row r="370" spans="12:13" x14ac:dyDescent="0.25">
      <c r="L370" s="3">
        <v>159450</v>
      </c>
      <c r="M370">
        <v>47.25</v>
      </c>
    </row>
    <row r="371" spans="12:13" x14ac:dyDescent="0.25">
      <c r="L371" s="3">
        <v>188142</v>
      </c>
      <c r="M371">
        <v>46.71</v>
      </c>
    </row>
    <row r="372" spans="12:13" x14ac:dyDescent="0.25">
      <c r="L372" s="3">
        <v>216961</v>
      </c>
      <c r="M372">
        <v>41.552</v>
      </c>
    </row>
    <row r="373" spans="12:13" x14ac:dyDescent="0.25">
      <c r="L373" s="3">
        <v>217120</v>
      </c>
      <c r="M373">
        <v>41.067999999999998</v>
      </c>
    </row>
    <row r="374" spans="12:13" x14ac:dyDescent="0.25">
      <c r="L374" s="3">
        <v>224180</v>
      </c>
      <c r="M374">
        <v>34.36</v>
      </c>
    </row>
    <row r="375" spans="12:13" x14ac:dyDescent="0.25">
      <c r="L375" s="3">
        <v>229365</v>
      </c>
      <c r="M375">
        <v>32.200000000000003</v>
      </c>
    </row>
    <row r="376" spans="12:13" x14ac:dyDescent="0.25">
      <c r="L376" s="3">
        <v>216903</v>
      </c>
      <c r="M376">
        <v>31.808999999999997</v>
      </c>
    </row>
    <row r="377" spans="12:13" x14ac:dyDescent="0.25">
      <c r="L377" s="3">
        <v>222742</v>
      </c>
      <c r="M377">
        <v>20.58</v>
      </c>
    </row>
    <row r="378" spans="12:13" x14ac:dyDescent="0.25">
      <c r="L378" s="3">
        <v>159193</v>
      </c>
      <c r="M378">
        <v>18.864999999999998</v>
      </c>
    </row>
    <row r="379" spans="12:13" x14ac:dyDescent="0.25">
      <c r="L379" s="3">
        <v>227501</v>
      </c>
      <c r="M379">
        <v>17.37</v>
      </c>
    </row>
    <row r="380" spans="12:13" x14ac:dyDescent="0.25">
      <c r="L380" s="3">
        <v>223771</v>
      </c>
      <c r="M380">
        <v>17.329999999999998</v>
      </c>
    </row>
    <row r="381" spans="12:13" x14ac:dyDescent="0.25">
      <c r="L381" s="3">
        <v>226438</v>
      </c>
      <c r="M381">
        <v>16.98</v>
      </c>
    </row>
    <row r="382" spans="12:13" x14ac:dyDescent="0.25">
      <c r="L382" s="3">
        <v>227260</v>
      </c>
      <c r="M382">
        <v>13</v>
      </c>
    </row>
    <row r="383" spans="12:13" x14ac:dyDescent="0.25">
      <c r="L383" s="3">
        <v>226004</v>
      </c>
      <c r="M383">
        <v>12.754</v>
      </c>
    </row>
    <row r="384" spans="12:13" x14ac:dyDescent="0.25">
      <c r="L384" s="3">
        <v>225529</v>
      </c>
      <c r="M384">
        <v>10.45</v>
      </c>
    </row>
    <row r="385" spans="12:13" x14ac:dyDescent="0.25">
      <c r="L385" s="3">
        <v>225817</v>
      </c>
      <c r="M385">
        <v>10.44</v>
      </c>
    </row>
    <row r="386" spans="12:13" x14ac:dyDescent="0.25">
      <c r="L386" s="3">
        <v>217100</v>
      </c>
      <c r="M386">
        <v>10.425000000000001</v>
      </c>
    </row>
    <row r="387" spans="12:13" x14ac:dyDescent="0.25">
      <c r="L387" s="3">
        <v>216914</v>
      </c>
      <c r="M387">
        <v>10.247</v>
      </c>
    </row>
    <row r="388" spans="12:13" x14ac:dyDescent="0.25">
      <c r="L388" s="3">
        <v>232134</v>
      </c>
      <c r="M388">
        <v>10.15</v>
      </c>
    </row>
    <row r="389" spans="12:13" x14ac:dyDescent="0.25">
      <c r="L389" s="3">
        <v>217065</v>
      </c>
      <c r="M389">
        <v>10.125</v>
      </c>
    </row>
    <row r="390" spans="12:13" x14ac:dyDescent="0.25">
      <c r="L390" s="3">
        <v>220948</v>
      </c>
      <c r="M390">
        <v>8.7509999999999994</v>
      </c>
    </row>
    <row r="391" spans="12:13" x14ac:dyDescent="0.25">
      <c r="L391" s="3">
        <v>225911</v>
      </c>
      <c r="M391">
        <v>8.07</v>
      </c>
    </row>
    <row r="392" spans="12:13" x14ac:dyDescent="0.25">
      <c r="L392" s="3">
        <v>221003</v>
      </c>
      <c r="M392">
        <v>5.1630000000000003</v>
      </c>
    </row>
    <row r="393" spans="12:13" x14ac:dyDescent="0.25">
      <c r="L393" s="3">
        <v>314483</v>
      </c>
      <c r="M393">
        <v>4.0030000000000001</v>
      </c>
    </row>
    <row r="394" spans="12:13" x14ac:dyDescent="0.25">
      <c r="L394" s="3">
        <v>314857</v>
      </c>
      <c r="M394">
        <v>3.4710000000000001</v>
      </c>
    </row>
    <row r="395" spans="12:13" x14ac:dyDescent="0.25">
      <c r="L395" s="3">
        <v>309502</v>
      </c>
      <c r="M395">
        <v>2.5099999999999998</v>
      </c>
    </row>
    <row r="396" spans="12:13" x14ac:dyDescent="0.25">
      <c r="L396" s="3">
        <v>231984</v>
      </c>
      <c r="M396">
        <v>2.3279999999999998</v>
      </c>
    </row>
    <row r="397" spans="12:13" x14ac:dyDescent="0.25">
      <c r="L397" s="3">
        <v>217562</v>
      </c>
      <c r="M397">
        <v>2.286</v>
      </c>
    </row>
    <row r="398" spans="12:13" x14ac:dyDescent="0.25">
      <c r="L398" s="3">
        <v>159177</v>
      </c>
      <c r="M398">
        <v>2.15</v>
      </c>
    </row>
    <row r="399" spans="12:13" x14ac:dyDescent="0.25">
      <c r="L399" s="3">
        <v>171958</v>
      </c>
      <c r="M399">
        <v>1.9</v>
      </c>
    </row>
    <row r="400" spans="12:13" x14ac:dyDescent="0.25">
      <c r="L400" s="3">
        <v>218794</v>
      </c>
      <c r="M400">
        <v>1.3340000000000001</v>
      </c>
    </row>
    <row r="401" spans="12:13" x14ac:dyDescent="0.25">
      <c r="L401" s="3">
        <v>220994</v>
      </c>
      <c r="M401">
        <v>1.0369999999999999</v>
      </c>
    </row>
    <row r="402" spans="12:13" x14ac:dyDescent="0.25">
      <c r="L402" s="3">
        <v>310183</v>
      </c>
      <c r="M402">
        <v>0.82</v>
      </c>
    </row>
    <row r="403" spans="12:13" x14ac:dyDescent="0.25">
      <c r="L403" s="3">
        <v>207371</v>
      </c>
      <c r="M403">
        <v>0.8</v>
      </c>
    </row>
    <row r="404" spans="12:13" x14ac:dyDescent="0.25">
      <c r="L404" s="3">
        <v>314102</v>
      </c>
      <c r="M404">
        <v>0.66700000000000004</v>
      </c>
    </row>
    <row r="405" spans="12:13" x14ac:dyDescent="0.25">
      <c r="L405" s="3">
        <v>226053</v>
      </c>
      <c r="M405">
        <v>0.495</v>
      </c>
    </row>
    <row r="406" spans="12:13" x14ac:dyDescent="0.25">
      <c r="L406" s="3">
        <v>228140</v>
      </c>
      <c r="M406">
        <v>0.48</v>
      </c>
    </row>
    <row r="407" spans="12:13" x14ac:dyDescent="0.25">
      <c r="L407" s="3">
        <v>310181</v>
      </c>
      <c r="M407">
        <v>0.251</v>
      </c>
    </row>
    <row r="408" spans="12:13" x14ac:dyDescent="0.25">
      <c r="L408" s="3">
        <v>167189</v>
      </c>
      <c r="M408">
        <v>3.2000000000000001E-2</v>
      </c>
    </row>
    <row r="409" spans="12:13" x14ac:dyDescent="0.25">
      <c r="L409" s="3" t="s">
        <v>25</v>
      </c>
      <c r="M409">
        <v>17207814.650000002</v>
      </c>
    </row>
    <row r="410" spans="12:13" x14ac:dyDescent="0.25">
      <c r="L410"/>
    </row>
    <row r="411" spans="12:13" x14ac:dyDescent="0.25">
      <c r="L411"/>
    </row>
    <row r="412" spans="12:13" x14ac:dyDescent="0.25">
      <c r="L412"/>
    </row>
    <row r="413" spans="12:13" x14ac:dyDescent="0.25">
      <c r="L413"/>
    </row>
    <row r="414" spans="12:13" x14ac:dyDescent="0.25">
      <c r="M414" s="4"/>
    </row>
    <row r="415" spans="12:13" x14ac:dyDescent="0.25">
      <c r="M415" s="4"/>
    </row>
    <row r="416" spans="12:13" x14ac:dyDescent="0.25">
      <c r="M416" s="4"/>
    </row>
    <row r="417" spans="13:13" x14ac:dyDescent="0.25">
      <c r="M417" s="4"/>
    </row>
    <row r="418" spans="13:13" x14ac:dyDescent="0.25">
      <c r="M418" s="4"/>
    </row>
    <row r="419" spans="13:13" x14ac:dyDescent="0.25">
      <c r="M419" s="4"/>
    </row>
    <row r="420" spans="13:13" x14ac:dyDescent="0.25">
      <c r="M420" s="4"/>
    </row>
    <row r="421" spans="13:13" x14ac:dyDescent="0.25">
      <c r="M421" s="4"/>
    </row>
    <row r="422" spans="13:13" x14ac:dyDescent="0.25">
      <c r="M422" s="4"/>
    </row>
    <row r="423" spans="13:13" x14ac:dyDescent="0.25">
      <c r="M423" s="4"/>
    </row>
    <row r="424" spans="13:13" x14ac:dyDescent="0.25">
      <c r="M424" s="4"/>
    </row>
    <row r="425" spans="13:13" x14ac:dyDescent="0.25">
      <c r="M425" s="4"/>
    </row>
    <row r="426" spans="13:13" x14ac:dyDescent="0.25">
      <c r="M426" s="4"/>
    </row>
    <row r="427" spans="13:13" x14ac:dyDescent="0.25">
      <c r="M427" s="4"/>
    </row>
    <row r="428" spans="13:13" x14ac:dyDescent="0.25">
      <c r="M428" s="4"/>
    </row>
    <row r="429" spans="13:13" x14ac:dyDescent="0.25">
      <c r="M429" s="4"/>
    </row>
    <row r="430" spans="13:13" x14ac:dyDescent="0.25">
      <c r="M430" s="4"/>
    </row>
    <row r="431" spans="13:13" x14ac:dyDescent="0.25">
      <c r="M431" s="4"/>
    </row>
    <row r="432" spans="13:13" x14ac:dyDescent="0.25">
      <c r="M432" s="4"/>
    </row>
    <row r="433" spans="13:13" x14ac:dyDescent="0.25">
      <c r="M433" s="4"/>
    </row>
    <row r="434" spans="13:13" x14ac:dyDescent="0.25">
      <c r="M434" s="4"/>
    </row>
    <row r="435" spans="13:13" x14ac:dyDescent="0.25">
      <c r="M435" s="4"/>
    </row>
    <row r="436" spans="13:13" x14ac:dyDescent="0.25">
      <c r="M436" s="4"/>
    </row>
    <row r="437" spans="13:13" x14ac:dyDescent="0.25">
      <c r="M437" s="4"/>
    </row>
    <row r="438" spans="13:13" x14ac:dyDescent="0.25">
      <c r="M438" s="4"/>
    </row>
    <row r="439" spans="13:13" x14ac:dyDescent="0.25">
      <c r="M439" s="4"/>
    </row>
    <row r="440" spans="13:13" x14ac:dyDescent="0.25">
      <c r="M440" s="4"/>
    </row>
    <row r="441" spans="13:13" x14ac:dyDescent="0.25">
      <c r="M441" s="4"/>
    </row>
    <row r="442" spans="13:13" x14ac:dyDescent="0.25">
      <c r="M442" s="4"/>
    </row>
    <row r="443" spans="13:13" x14ac:dyDescent="0.25">
      <c r="M443" s="4"/>
    </row>
    <row r="444" spans="13:13" x14ac:dyDescent="0.25">
      <c r="M444" s="4"/>
    </row>
    <row r="445" spans="13:13" x14ac:dyDescent="0.25">
      <c r="M445" s="4"/>
    </row>
    <row r="446" spans="13:13" x14ac:dyDescent="0.25">
      <c r="M446" s="4"/>
    </row>
    <row r="447" spans="13:13" x14ac:dyDescent="0.25">
      <c r="M447" s="4"/>
    </row>
    <row r="448" spans="13:13" x14ac:dyDescent="0.25">
      <c r="M448" s="4"/>
    </row>
    <row r="449" spans="13:13" x14ac:dyDescent="0.25">
      <c r="M449" s="4"/>
    </row>
    <row r="450" spans="13:13" x14ac:dyDescent="0.25">
      <c r="M450" s="4"/>
    </row>
    <row r="451" spans="13:13" x14ac:dyDescent="0.25">
      <c r="M451" s="4"/>
    </row>
    <row r="452" spans="13:13" x14ac:dyDescent="0.25">
      <c r="M452" s="4"/>
    </row>
    <row r="453" spans="13:13" x14ac:dyDescent="0.25">
      <c r="M453" s="4"/>
    </row>
    <row r="454" spans="13:13" x14ac:dyDescent="0.25">
      <c r="M454" s="4"/>
    </row>
    <row r="455" spans="13:13" x14ac:dyDescent="0.25">
      <c r="M455" s="4"/>
    </row>
    <row r="456" spans="13:13" x14ac:dyDescent="0.25">
      <c r="M456" s="4"/>
    </row>
    <row r="457" spans="13:13" x14ac:dyDescent="0.25">
      <c r="M457" s="4"/>
    </row>
    <row r="458" spans="13:13" x14ac:dyDescent="0.25">
      <c r="M458" s="4"/>
    </row>
    <row r="459" spans="13:13" x14ac:dyDescent="0.25">
      <c r="M459" s="4"/>
    </row>
    <row r="460" spans="13:13" x14ac:dyDescent="0.25">
      <c r="M460" s="4"/>
    </row>
    <row r="461" spans="13:13" x14ac:dyDescent="0.25">
      <c r="M461" s="4"/>
    </row>
    <row r="462" spans="13:13" x14ac:dyDescent="0.25">
      <c r="M462" s="4"/>
    </row>
    <row r="463" spans="13:13" x14ac:dyDescent="0.25">
      <c r="M463" s="4"/>
    </row>
    <row r="464" spans="13:13" x14ac:dyDescent="0.25">
      <c r="M464" s="4"/>
    </row>
    <row r="465" spans="13:13" x14ac:dyDescent="0.25">
      <c r="M465" s="4"/>
    </row>
    <row r="466" spans="13:13" x14ac:dyDescent="0.25">
      <c r="M466" s="4"/>
    </row>
    <row r="467" spans="13:13" x14ac:dyDescent="0.25">
      <c r="M467" s="4"/>
    </row>
    <row r="468" spans="13:13" x14ac:dyDescent="0.25">
      <c r="M468" s="4"/>
    </row>
    <row r="469" spans="13:13" x14ac:dyDescent="0.25">
      <c r="M469" s="4"/>
    </row>
    <row r="470" spans="13:13" x14ac:dyDescent="0.25">
      <c r="M470" s="4"/>
    </row>
    <row r="471" spans="13:13" x14ac:dyDescent="0.25">
      <c r="M471" s="4"/>
    </row>
    <row r="472" spans="13:13" x14ac:dyDescent="0.25">
      <c r="M472" s="4"/>
    </row>
    <row r="473" spans="13:13" x14ac:dyDescent="0.25">
      <c r="M473" s="4"/>
    </row>
    <row r="474" spans="13:13" x14ac:dyDescent="0.25">
      <c r="M474" s="4"/>
    </row>
    <row r="475" spans="13:13" x14ac:dyDescent="0.25">
      <c r="M475" s="4"/>
    </row>
    <row r="476" spans="13:13" x14ac:dyDescent="0.25">
      <c r="M476" s="4"/>
    </row>
    <row r="477" spans="13:13" x14ac:dyDescent="0.25">
      <c r="M477" s="4"/>
    </row>
    <row r="478" spans="13:13" x14ac:dyDescent="0.25">
      <c r="M478" s="4"/>
    </row>
    <row r="479" spans="13:13" x14ac:dyDescent="0.25">
      <c r="M479" s="4"/>
    </row>
    <row r="480" spans="13:13" x14ac:dyDescent="0.25">
      <c r="M480" s="4"/>
    </row>
    <row r="481" spans="13:13" x14ac:dyDescent="0.25">
      <c r="M481" s="4"/>
    </row>
    <row r="482" spans="13:13" x14ac:dyDescent="0.25">
      <c r="M482" s="4"/>
    </row>
    <row r="483" spans="13:13" x14ac:dyDescent="0.25">
      <c r="M483" s="4"/>
    </row>
    <row r="484" spans="13:13" x14ac:dyDescent="0.25">
      <c r="M484" s="4"/>
    </row>
    <row r="485" spans="13:13" x14ac:dyDescent="0.25">
      <c r="M485" s="4"/>
    </row>
    <row r="486" spans="13:13" x14ac:dyDescent="0.25">
      <c r="M486" s="4"/>
    </row>
    <row r="487" spans="13:13" x14ac:dyDescent="0.25">
      <c r="M487" s="4"/>
    </row>
    <row r="488" spans="13:13" x14ac:dyDescent="0.25">
      <c r="M488" s="4"/>
    </row>
    <row r="489" spans="13:13" x14ac:dyDescent="0.25">
      <c r="M489" s="4"/>
    </row>
    <row r="490" spans="13:13" x14ac:dyDescent="0.25">
      <c r="M490" s="4"/>
    </row>
    <row r="491" spans="13:13" x14ac:dyDescent="0.25">
      <c r="M491" s="4"/>
    </row>
    <row r="492" spans="13:13" x14ac:dyDescent="0.25">
      <c r="M492" s="4"/>
    </row>
    <row r="493" spans="13:13" x14ac:dyDescent="0.25">
      <c r="M493" s="4"/>
    </row>
    <row r="494" spans="13:13" x14ac:dyDescent="0.25">
      <c r="M494" s="4"/>
    </row>
    <row r="495" spans="13:13" x14ac:dyDescent="0.25">
      <c r="M495" s="4"/>
    </row>
    <row r="496" spans="13:13" x14ac:dyDescent="0.25">
      <c r="M496" s="4"/>
    </row>
    <row r="497" spans="13:13" x14ac:dyDescent="0.25">
      <c r="M497" s="4"/>
    </row>
    <row r="498" spans="13:13" x14ac:dyDescent="0.25">
      <c r="M498" s="4"/>
    </row>
    <row r="499" spans="13:13" x14ac:dyDescent="0.25">
      <c r="M499" s="4"/>
    </row>
    <row r="500" spans="13:13" x14ac:dyDescent="0.25">
      <c r="M500" s="4"/>
    </row>
    <row r="501" spans="13:13" x14ac:dyDescent="0.25">
      <c r="M501" s="4"/>
    </row>
    <row r="502" spans="13:13" x14ac:dyDescent="0.25">
      <c r="M502" s="4"/>
    </row>
    <row r="503" spans="13:13" x14ac:dyDescent="0.25">
      <c r="M503" s="4"/>
    </row>
    <row r="504" spans="13:13" x14ac:dyDescent="0.25">
      <c r="M504" s="4"/>
    </row>
    <row r="505" spans="13:13" x14ac:dyDescent="0.25">
      <c r="M505" s="4"/>
    </row>
    <row r="506" spans="13:13" x14ac:dyDescent="0.25">
      <c r="M506" s="4"/>
    </row>
    <row r="507" spans="13:13" x14ac:dyDescent="0.25">
      <c r="M507" s="4"/>
    </row>
    <row r="508" spans="13:13" x14ac:dyDescent="0.25">
      <c r="M508" s="4"/>
    </row>
    <row r="509" spans="13:13" x14ac:dyDescent="0.25">
      <c r="M509" s="4"/>
    </row>
    <row r="510" spans="13:13" x14ac:dyDescent="0.25">
      <c r="M510" s="4"/>
    </row>
    <row r="511" spans="13:13" x14ac:dyDescent="0.25">
      <c r="M511" s="4"/>
    </row>
    <row r="512" spans="13:13" x14ac:dyDescent="0.25">
      <c r="M512" s="4"/>
    </row>
    <row r="513" spans="13:13" x14ac:dyDescent="0.25">
      <c r="M513" s="4"/>
    </row>
    <row r="514" spans="13:13" x14ac:dyDescent="0.25">
      <c r="M514" s="4"/>
    </row>
    <row r="515" spans="13:13" x14ac:dyDescent="0.25">
      <c r="M515" s="4"/>
    </row>
    <row r="516" spans="13:13" x14ac:dyDescent="0.25">
      <c r="M516" s="4"/>
    </row>
    <row r="517" spans="13:13" x14ac:dyDescent="0.25">
      <c r="M517" s="4"/>
    </row>
    <row r="518" spans="13:13" x14ac:dyDescent="0.25">
      <c r="M518" s="4"/>
    </row>
    <row r="519" spans="13:13" x14ac:dyDescent="0.25">
      <c r="M519" s="4"/>
    </row>
    <row r="520" spans="13:13" x14ac:dyDescent="0.25">
      <c r="M520" s="4"/>
    </row>
    <row r="521" spans="13:13" x14ac:dyDescent="0.25">
      <c r="M521" s="4"/>
    </row>
    <row r="522" spans="13:13" x14ac:dyDescent="0.25">
      <c r="M522" s="4"/>
    </row>
    <row r="523" spans="13:13" x14ac:dyDescent="0.25">
      <c r="M523" s="4"/>
    </row>
    <row r="524" spans="13:13" x14ac:dyDescent="0.25">
      <c r="M524" s="4"/>
    </row>
    <row r="525" spans="13:13" x14ac:dyDescent="0.25">
      <c r="M525" s="4"/>
    </row>
    <row r="526" spans="13:13" x14ac:dyDescent="0.25">
      <c r="M526" s="4"/>
    </row>
    <row r="527" spans="13:13" x14ac:dyDescent="0.25">
      <c r="M527" s="4"/>
    </row>
    <row r="528" spans="13:13" x14ac:dyDescent="0.25">
      <c r="M528" s="4"/>
    </row>
    <row r="529" spans="13:13" x14ac:dyDescent="0.25">
      <c r="M529" s="4"/>
    </row>
    <row r="530" spans="13:13" x14ac:dyDescent="0.25">
      <c r="M530" s="4"/>
    </row>
    <row r="531" spans="13:13" x14ac:dyDescent="0.25">
      <c r="M531" s="4"/>
    </row>
    <row r="532" spans="13:13" x14ac:dyDescent="0.25">
      <c r="M532" s="4"/>
    </row>
    <row r="533" spans="13:13" x14ac:dyDescent="0.25">
      <c r="M533" s="4"/>
    </row>
    <row r="534" spans="13:13" x14ac:dyDescent="0.25">
      <c r="M534" s="4"/>
    </row>
    <row r="535" spans="13:13" x14ac:dyDescent="0.25">
      <c r="M535" s="4"/>
    </row>
    <row r="536" spans="13:13" x14ac:dyDescent="0.25">
      <c r="M536" s="4"/>
    </row>
    <row r="537" spans="13:13" x14ac:dyDescent="0.25">
      <c r="M537" s="4"/>
    </row>
    <row r="538" spans="13:13" x14ac:dyDescent="0.25">
      <c r="M538" s="4"/>
    </row>
    <row r="539" spans="13:13" x14ac:dyDescent="0.25">
      <c r="M539" s="4"/>
    </row>
    <row r="540" spans="13:13" x14ac:dyDescent="0.25">
      <c r="M540" s="4"/>
    </row>
    <row r="541" spans="13:13" x14ac:dyDescent="0.25">
      <c r="M541" s="4"/>
    </row>
    <row r="542" spans="13:13" x14ac:dyDescent="0.25">
      <c r="M542" s="4"/>
    </row>
    <row r="543" spans="13:13" x14ac:dyDescent="0.25">
      <c r="M543" s="4"/>
    </row>
    <row r="544" spans="13:13" x14ac:dyDescent="0.25">
      <c r="M544" s="4"/>
    </row>
    <row r="545" spans="13:13" x14ac:dyDescent="0.25">
      <c r="M545" s="4"/>
    </row>
    <row r="546" spans="13:13" x14ac:dyDescent="0.25">
      <c r="M546" s="4"/>
    </row>
    <row r="547" spans="13:13" x14ac:dyDescent="0.25">
      <c r="M547" s="4"/>
    </row>
    <row r="548" spans="13:13" x14ac:dyDescent="0.25">
      <c r="M548" s="4"/>
    </row>
    <row r="549" spans="13:13" x14ac:dyDescent="0.25">
      <c r="M549" s="4"/>
    </row>
    <row r="550" spans="13:13" x14ac:dyDescent="0.25">
      <c r="M550" s="4"/>
    </row>
    <row r="551" spans="13:13" x14ac:dyDescent="0.25">
      <c r="M551" s="4"/>
    </row>
    <row r="552" spans="13:13" x14ac:dyDescent="0.25">
      <c r="M552" s="4"/>
    </row>
    <row r="553" spans="13:13" x14ac:dyDescent="0.25">
      <c r="M553" s="4"/>
    </row>
    <row r="554" spans="13:13" x14ac:dyDescent="0.25">
      <c r="M554" s="4"/>
    </row>
    <row r="555" spans="13:13" x14ac:dyDescent="0.25">
      <c r="M555" s="4"/>
    </row>
    <row r="556" spans="13:13" x14ac:dyDescent="0.25">
      <c r="M556" s="4"/>
    </row>
    <row r="557" spans="13:13" x14ac:dyDescent="0.25">
      <c r="M557" s="4"/>
    </row>
    <row r="558" spans="13:13" x14ac:dyDescent="0.25">
      <c r="M558" s="4"/>
    </row>
    <row r="559" spans="13:13" x14ac:dyDescent="0.25">
      <c r="M559" s="4"/>
    </row>
    <row r="560" spans="13:13" x14ac:dyDescent="0.25">
      <c r="M560" s="4"/>
    </row>
    <row r="561" spans="13:13" x14ac:dyDescent="0.25">
      <c r="M561" s="4"/>
    </row>
    <row r="562" spans="13:13" x14ac:dyDescent="0.25">
      <c r="M562" s="4"/>
    </row>
    <row r="563" spans="13:13" x14ac:dyDescent="0.25">
      <c r="M563" s="4"/>
    </row>
    <row r="564" spans="13:13" x14ac:dyDescent="0.25">
      <c r="M564" s="4"/>
    </row>
    <row r="565" spans="13:13" x14ac:dyDescent="0.25">
      <c r="M565" s="4"/>
    </row>
    <row r="566" spans="13:13" x14ac:dyDescent="0.25">
      <c r="M566" s="4"/>
    </row>
    <row r="567" spans="13:13" x14ac:dyDescent="0.25">
      <c r="M567" s="4"/>
    </row>
    <row r="568" spans="13:13" x14ac:dyDescent="0.25">
      <c r="M568" s="4"/>
    </row>
    <row r="569" spans="13:13" x14ac:dyDescent="0.25">
      <c r="M569" s="4"/>
    </row>
    <row r="570" spans="13:13" x14ac:dyDescent="0.25">
      <c r="M570" s="4"/>
    </row>
    <row r="571" spans="13:13" x14ac:dyDescent="0.25">
      <c r="M571" s="4"/>
    </row>
    <row r="572" spans="13:13" x14ac:dyDescent="0.25">
      <c r="M572" s="4"/>
    </row>
    <row r="573" spans="13:13" x14ac:dyDescent="0.25">
      <c r="M573" s="4"/>
    </row>
    <row r="574" spans="13:13" x14ac:dyDescent="0.25">
      <c r="M574" s="4"/>
    </row>
    <row r="575" spans="13:13" x14ac:dyDescent="0.25">
      <c r="M575" s="4"/>
    </row>
    <row r="576" spans="13:13" x14ac:dyDescent="0.25">
      <c r="M576" s="4"/>
    </row>
    <row r="577" spans="13:13" x14ac:dyDescent="0.25">
      <c r="M577" s="4"/>
    </row>
    <row r="578" spans="13:13" x14ac:dyDescent="0.25">
      <c r="M578" s="4"/>
    </row>
    <row r="579" spans="13:13" x14ac:dyDescent="0.25">
      <c r="M579" s="4"/>
    </row>
    <row r="580" spans="13:13" x14ac:dyDescent="0.25">
      <c r="M580" s="4"/>
    </row>
    <row r="581" spans="13:13" x14ac:dyDescent="0.25">
      <c r="M581" s="4"/>
    </row>
    <row r="582" spans="13:13" x14ac:dyDescent="0.25">
      <c r="M582" s="4"/>
    </row>
    <row r="583" spans="13:13" x14ac:dyDescent="0.25">
      <c r="M583" s="4"/>
    </row>
    <row r="584" spans="13:13" x14ac:dyDescent="0.25">
      <c r="M584" s="4"/>
    </row>
    <row r="585" spans="13:13" x14ac:dyDescent="0.25">
      <c r="M585" s="4"/>
    </row>
    <row r="586" spans="13:13" x14ac:dyDescent="0.25">
      <c r="M586" s="4"/>
    </row>
    <row r="587" spans="13:13" x14ac:dyDescent="0.25">
      <c r="M587" s="4"/>
    </row>
    <row r="588" spans="13:13" x14ac:dyDescent="0.25">
      <c r="M588" s="4"/>
    </row>
    <row r="589" spans="13:13" x14ac:dyDescent="0.25">
      <c r="M589" s="4"/>
    </row>
    <row r="590" spans="13:13" x14ac:dyDescent="0.25">
      <c r="M590" s="4"/>
    </row>
    <row r="591" spans="13:13" x14ac:dyDescent="0.25">
      <c r="M591" s="4"/>
    </row>
    <row r="592" spans="13:13" x14ac:dyDescent="0.25">
      <c r="M592" s="4"/>
    </row>
    <row r="593" spans="13:13" x14ac:dyDescent="0.25">
      <c r="M593" s="4"/>
    </row>
    <row r="594" spans="13:13" x14ac:dyDescent="0.25">
      <c r="M594" s="4"/>
    </row>
    <row r="595" spans="13:13" x14ac:dyDescent="0.25">
      <c r="M595" s="4"/>
    </row>
    <row r="596" spans="13:13" x14ac:dyDescent="0.25">
      <c r="M596" s="4"/>
    </row>
    <row r="597" spans="13:13" x14ac:dyDescent="0.25">
      <c r="M597" s="4"/>
    </row>
    <row r="598" spans="13:13" x14ac:dyDescent="0.25">
      <c r="M598" s="4"/>
    </row>
    <row r="599" spans="13:13" x14ac:dyDescent="0.25">
      <c r="M599" s="4"/>
    </row>
    <row r="600" spans="13:13" x14ac:dyDescent="0.25">
      <c r="M600" s="4"/>
    </row>
    <row r="601" spans="13:13" x14ac:dyDescent="0.25">
      <c r="M601" s="4"/>
    </row>
    <row r="602" spans="13:13" x14ac:dyDescent="0.25">
      <c r="M602" s="4"/>
    </row>
    <row r="603" spans="13:13" x14ac:dyDescent="0.25">
      <c r="M603" s="4"/>
    </row>
    <row r="604" spans="13:13" x14ac:dyDescent="0.25">
      <c r="M604" s="4"/>
    </row>
    <row r="605" spans="13:13" x14ac:dyDescent="0.25">
      <c r="M605" s="4"/>
    </row>
    <row r="606" spans="13:13" x14ac:dyDescent="0.25">
      <c r="M606" s="4"/>
    </row>
    <row r="607" spans="13:13" x14ac:dyDescent="0.25">
      <c r="M607" s="4"/>
    </row>
    <row r="608" spans="13:13" x14ac:dyDescent="0.25">
      <c r="M608" s="4"/>
    </row>
    <row r="609" spans="13:13" x14ac:dyDescent="0.25">
      <c r="M609" s="4"/>
    </row>
    <row r="610" spans="13:13" x14ac:dyDescent="0.25">
      <c r="M610" s="4"/>
    </row>
    <row r="611" spans="13:13" x14ac:dyDescent="0.25">
      <c r="M611" s="4"/>
    </row>
    <row r="612" spans="13:13" x14ac:dyDescent="0.25">
      <c r="M612" s="4"/>
    </row>
    <row r="613" spans="13:13" x14ac:dyDescent="0.25">
      <c r="M613" s="4"/>
    </row>
    <row r="614" spans="13:13" x14ac:dyDescent="0.25">
      <c r="M614" s="4"/>
    </row>
    <row r="615" spans="13:13" x14ac:dyDescent="0.25">
      <c r="M615" s="4"/>
    </row>
    <row r="616" spans="13:13" x14ac:dyDescent="0.25">
      <c r="M616" s="4"/>
    </row>
    <row r="617" spans="13:13" x14ac:dyDescent="0.25">
      <c r="M617" s="4"/>
    </row>
    <row r="618" spans="13:13" x14ac:dyDescent="0.25">
      <c r="M618" s="4"/>
    </row>
    <row r="619" spans="13:13" x14ac:dyDescent="0.25">
      <c r="M619" s="4"/>
    </row>
    <row r="620" spans="13:13" x14ac:dyDescent="0.25">
      <c r="M620" s="4"/>
    </row>
    <row r="621" spans="13:13" x14ac:dyDescent="0.25">
      <c r="M621" s="4"/>
    </row>
    <row r="622" spans="13:13" x14ac:dyDescent="0.25">
      <c r="M622" s="4"/>
    </row>
    <row r="623" spans="13:13" x14ac:dyDescent="0.25">
      <c r="M623" s="4"/>
    </row>
    <row r="624" spans="13:13" x14ac:dyDescent="0.25">
      <c r="M624" s="4"/>
    </row>
    <row r="625" spans="13:13" x14ac:dyDescent="0.25">
      <c r="M625" s="4"/>
    </row>
    <row r="626" spans="13:13" x14ac:dyDescent="0.25">
      <c r="M626" s="4"/>
    </row>
    <row r="627" spans="13:13" x14ac:dyDescent="0.25">
      <c r="M627" s="4"/>
    </row>
    <row r="628" spans="13:13" x14ac:dyDescent="0.25">
      <c r="M628" s="4"/>
    </row>
    <row r="629" spans="13:13" x14ac:dyDescent="0.25">
      <c r="M629" s="4"/>
    </row>
    <row r="630" spans="13:13" x14ac:dyDescent="0.25">
      <c r="M630" s="4"/>
    </row>
    <row r="631" spans="13:13" x14ac:dyDescent="0.25">
      <c r="M631" s="4"/>
    </row>
    <row r="632" spans="13:13" x14ac:dyDescent="0.25">
      <c r="M632" s="4"/>
    </row>
    <row r="633" spans="13:13" x14ac:dyDescent="0.25">
      <c r="M633" s="4"/>
    </row>
    <row r="634" spans="13:13" x14ac:dyDescent="0.25">
      <c r="M634" s="4"/>
    </row>
    <row r="635" spans="13:13" x14ac:dyDescent="0.25">
      <c r="M635" s="4"/>
    </row>
    <row r="636" spans="13:13" x14ac:dyDescent="0.25">
      <c r="M636" s="4"/>
    </row>
    <row r="637" spans="13:13" x14ac:dyDescent="0.25">
      <c r="M637" s="4"/>
    </row>
    <row r="638" spans="13:13" x14ac:dyDescent="0.25">
      <c r="M638" s="4"/>
    </row>
    <row r="639" spans="13:13" x14ac:dyDescent="0.25">
      <c r="M639" s="4"/>
    </row>
    <row r="640" spans="13:13" x14ac:dyDescent="0.25">
      <c r="M640" s="4"/>
    </row>
    <row r="641" spans="13:13" x14ac:dyDescent="0.25">
      <c r="M641" s="4"/>
    </row>
    <row r="642" spans="13:13" x14ac:dyDescent="0.25">
      <c r="M642" s="4"/>
    </row>
    <row r="643" spans="13:13" x14ac:dyDescent="0.25">
      <c r="M643" s="4"/>
    </row>
    <row r="644" spans="13:13" x14ac:dyDescent="0.25">
      <c r="M644" s="4"/>
    </row>
    <row r="645" spans="13:13" x14ac:dyDescent="0.25">
      <c r="M645" s="4"/>
    </row>
    <row r="646" spans="13:13" x14ac:dyDescent="0.25">
      <c r="M646" s="4"/>
    </row>
    <row r="647" spans="13:13" x14ac:dyDescent="0.25">
      <c r="M647" s="4"/>
    </row>
    <row r="648" spans="13:13" x14ac:dyDescent="0.25">
      <c r="M648" s="4"/>
    </row>
    <row r="649" spans="13:13" x14ac:dyDescent="0.25">
      <c r="M649" s="4"/>
    </row>
    <row r="650" spans="13:13" x14ac:dyDescent="0.25">
      <c r="M650" s="4"/>
    </row>
    <row r="651" spans="13:13" x14ac:dyDescent="0.25">
      <c r="M651" s="4"/>
    </row>
    <row r="652" spans="13:13" x14ac:dyDescent="0.25">
      <c r="M652" s="4"/>
    </row>
    <row r="653" spans="13:13" x14ac:dyDescent="0.25">
      <c r="M653" s="4"/>
    </row>
    <row r="654" spans="13:13" x14ac:dyDescent="0.25">
      <c r="M654" s="4"/>
    </row>
    <row r="655" spans="13:13" x14ac:dyDescent="0.25">
      <c r="M655" s="4"/>
    </row>
    <row r="656" spans="13:13" x14ac:dyDescent="0.25">
      <c r="M656" s="4"/>
    </row>
    <row r="657" spans="13:13" x14ac:dyDescent="0.25">
      <c r="M657" s="4"/>
    </row>
    <row r="658" spans="13:13" x14ac:dyDescent="0.25">
      <c r="M658" s="4"/>
    </row>
    <row r="659" spans="13:13" x14ac:dyDescent="0.25">
      <c r="M659" s="4"/>
    </row>
    <row r="660" spans="13:13" x14ac:dyDescent="0.25">
      <c r="M660" s="4"/>
    </row>
    <row r="661" spans="13:13" x14ac:dyDescent="0.25">
      <c r="M661" s="4"/>
    </row>
    <row r="662" spans="13:13" x14ac:dyDescent="0.25">
      <c r="M662" s="4"/>
    </row>
    <row r="663" spans="13:13" x14ac:dyDescent="0.25">
      <c r="M663" s="4"/>
    </row>
    <row r="664" spans="13:13" x14ac:dyDescent="0.25">
      <c r="M664" s="4"/>
    </row>
    <row r="665" spans="13:13" x14ac:dyDescent="0.25">
      <c r="M665" s="4"/>
    </row>
    <row r="666" spans="13:13" x14ac:dyDescent="0.25">
      <c r="M666" s="4"/>
    </row>
    <row r="667" spans="13:13" x14ac:dyDescent="0.25">
      <c r="M667" s="4"/>
    </row>
    <row r="668" spans="13:13" x14ac:dyDescent="0.25">
      <c r="M668" s="4"/>
    </row>
    <row r="669" spans="13:13" x14ac:dyDescent="0.25">
      <c r="M669" s="4"/>
    </row>
    <row r="670" spans="13:13" x14ac:dyDescent="0.25">
      <c r="M670" s="4"/>
    </row>
    <row r="671" spans="13:13" x14ac:dyDescent="0.25">
      <c r="M671" s="4"/>
    </row>
    <row r="672" spans="13:13" x14ac:dyDescent="0.25">
      <c r="M672" s="4"/>
    </row>
    <row r="673" spans="13:13" x14ac:dyDescent="0.25">
      <c r="M673" s="4"/>
    </row>
    <row r="674" spans="13:13" x14ac:dyDescent="0.25">
      <c r="M674" s="4"/>
    </row>
    <row r="675" spans="13:13" x14ac:dyDescent="0.25">
      <c r="M675" s="4"/>
    </row>
    <row r="676" spans="13:13" x14ac:dyDescent="0.25">
      <c r="M676" s="4"/>
    </row>
    <row r="677" spans="13:13" x14ac:dyDescent="0.25">
      <c r="M677" s="4"/>
    </row>
    <row r="678" spans="13:13" x14ac:dyDescent="0.25">
      <c r="M678" s="4"/>
    </row>
    <row r="679" spans="13:13" x14ac:dyDescent="0.25">
      <c r="M679" s="4"/>
    </row>
    <row r="680" spans="13:13" x14ac:dyDescent="0.25">
      <c r="M680" s="4"/>
    </row>
    <row r="681" spans="13:13" x14ac:dyDescent="0.25">
      <c r="M681" s="4"/>
    </row>
    <row r="682" spans="13:13" x14ac:dyDescent="0.25">
      <c r="M682" s="4"/>
    </row>
    <row r="683" spans="13:13" x14ac:dyDescent="0.25">
      <c r="M683" s="4"/>
    </row>
    <row r="684" spans="13:13" x14ac:dyDescent="0.25">
      <c r="M684" s="4"/>
    </row>
    <row r="685" spans="13:13" x14ac:dyDescent="0.25">
      <c r="M685" s="4"/>
    </row>
    <row r="686" spans="13:13" x14ac:dyDescent="0.25">
      <c r="M686" s="4"/>
    </row>
    <row r="687" spans="13:13" x14ac:dyDescent="0.25">
      <c r="M687" s="4"/>
    </row>
    <row r="688" spans="13:13" x14ac:dyDescent="0.25">
      <c r="M688" s="4"/>
    </row>
    <row r="689" spans="13:13" x14ac:dyDescent="0.25">
      <c r="M689" s="4"/>
    </row>
    <row r="690" spans="13:13" x14ac:dyDescent="0.25">
      <c r="M690" s="4"/>
    </row>
    <row r="691" spans="13:13" x14ac:dyDescent="0.25">
      <c r="M691" s="4"/>
    </row>
    <row r="692" spans="13:13" x14ac:dyDescent="0.25">
      <c r="M692" s="4"/>
    </row>
    <row r="693" spans="13:13" x14ac:dyDescent="0.25">
      <c r="M693" s="4"/>
    </row>
    <row r="694" spans="13:13" x14ac:dyDescent="0.25">
      <c r="M694" s="4"/>
    </row>
    <row r="695" spans="13:13" x14ac:dyDescent="0.25">
      <c r="M695" s="4"/>
    </row>
    <row r="696" spans="13:13" x14ac:dyDescent="0.25">
      <c r="M696" s="4"/>
    </row>
    <row r="697" spans="13:13" x14ac:dyDescent="0.25">
      <c r="M697" s="4"/>
    </row>
    <row r="698" spans="13:13" x14ac:dyDescent="0.25">
      <c r="M698" s="4"/>
    </row>
    <row r="699" spans="13:13" x14ac:dyDescent="0.25">
      <c r="M699" s="4"/>
    </row>
    <row r="700" spans="13:13" x14ac:dyDescent="0.25">
      <c r="M700" s="4"/>
    </row>
    <row r="701" spans="13:13" x14ac:dyDescent="0.25">
      <c r="M701" s="4"/>
    </row>
    <row r="702" spans="13:13" x14ac:dyDescent="0.25">
      <c r="M702" s="4"/>
    </row>
    <row r="703" spans="13:13" x14ac:dyDescent="0.25">
      <c r="M703" s="4"/>
    </row>
    <row r="704" spans="13:13" x14ac:dyDescent="0.25">
      <c r="M704" s="4"/>
    </row>
    <row r="705" spans="13:13" x14ac:dyDescent="0.25">
      <c r="M705" s="4"/>
    </row>
    <row r="706" spans="13:13" x14ac:dyDescent="0.25">
      <c r="M706" s="4"/>
    </row>
    <row r="707" spans="13:13" x14ac:dyDescent="0.25">
      <c r="M707" s="4"/>
    </row>
    <row r="708" spans="13:13" x14ac:dyDescent="0.25">
      <c r="M708" s="4"/>
    </row>
    <row r="709" spans="13:13" x14ac:dyDescent="0.25">
      <c r="M709" s="4"/>
    </row>
    <row r="710" spans="13:13" x14ac:dyDescent="0.25">
      <c r="M710" s="4"/>
    </row>
    <row r="711" spans="13:13" x14ac:dyDescent="0.25">
      <c r="M711" s="4"/>
    </row>
    <row r="712" spans="13:13" x14ac:dyDescent="0.25">
      <c r="M712" s="4"/>
    </row>
    <row r="713" spans="13:13" x14ac:dyDescent="0.25">
      <c r="M713" s="4"/>
    </row>
    <row r="714" spans="13:13" x14ac:dyDescent="0.25">
      <c r="M714" s="4"/>
    </row>
    <row r="715" spans="13:13" x14ac:dyDescent="0.25">
      <c r="M715" s="4"/>
    </row>
    <row r="716" spans="13:13" x14ac:dyDescent="0.25">
      <c r="M716" s="4"/>
    </row>
    <row r="717" spans="13:13" x14ac:dyDescent="0.25">
      <c r="M717" s="4"/>
    </row>
    <row r="718" spans="13:13" x14ac:dyDescent="0.25">
      <c r="M718" s="4"/>
    </row>
    <row r="719" spans="13:13" x14ac:dyDescent="0.25">
      <c r="M719" s="4"/>
    </row>
    <row r="720" spans="13:13" x14ac:dyDescent="0.25">
      <c r="M720" s="4"/>
    </row>
    <row r="721" spans="13:13" x14ac:dyDescent="0.25">
      <c r="M721" s="4"/>
    </row>
    <row r="722" spans="13:13" x14ac:dyDescent="0.25">
      <c r="M722" s="4"/>
    </row>
    <row r="723" spans="13:13" x14ac:dyDescent="0.25">
      <c r="M723" s="4"/>
    </row>
    <row r="724" spans="13:13" x14ac:dyDescent="0.25">
      <c r="M724" s="4"/>
    </row>
    <row r="725" spans="13:13" x14ac:dyDescent="0.25">
      <c r="M725" s="4"/>
    </row>
    <row r="726" spans="13:13" x14ac:dyDescent="0.25">
      <c r="M726" s="4"/>
    </row>
    <row r="727" spans="13:13" x14ac:dyDescent="0.25">
      <c r="M727" s="4"/>
    </row>
    <row r="728" spans="13:13" x14ac:dyDescent="0.25">
      <c r="M728" s="4"/>
    </row>
    <row r="729" spans="13:13" x14ac:dyDescent="0.25">
      <c r="M729" s="4"/>
    </row>
    <row r="730" spans="13:13" x14ac:dyDescent="0.25">
      <c r="M730" s="4"/>
    </row>
    <row r="731" spans="13:13" x14ac:dyDescent="0.25">
      <c r="M731" s="4"/>
    </row>
    <row r="732" spans="13:13" x14ac:dyDescent="0.25">
      <c r="M732" s="4"/>
    </row>
    <row r="733" spans="13:13" x14ac:dyDescent="0.25">
      <c r="M733" s="4"/>
    </row>
    <row r="734" spans="13:13" x14ac:dyDescent="0.25">
      <c r="M734" s="4"/>
    </row>
    <row r="735" spans="13:13" x14ac:dyDescent="0.25">
      <c r="M735" s="4"/>
    </row>
    <row r="736" spans="13:13" x14ac:dyDescent="0.25">
      <c r="M736" s="4"/>
    </row>
    <row r="737" spans="13:13" x14ac:dyDescent="0.25">
      <c r="M737" s="4"/>
    </row>
    <row r="738" spans="13:13" x14ac:dyDescent="0.25">
      <c r="M738" s="4"/>
    </row>
    <row r="739" spans="13:13" x14ac:dyDescent="0.25">
      <c r="M739" s="4"/>
    </row>
    <row r="740" spans="13:13" x14ac:dyDescent="0.25">
      <c r="M740" s="4"/>
    </row>
    <row r="741" spans="13:13" x14ac:dyDescent="0.25">
      <c r="M741" s="4"/>
    </row>
    <row r="742" spans="13:13" x14ac:dyDescent="0.25">
      <c r="M742" s="4"/>
    </row>
    <row r="743" spans="13:13" x14ac:dyDescent="0.25">
      <c r="M743" s="4"/>
    </row>
    <row r="744" spans="13:13" x14ac:dyDescent="0.25">
      <c r="M744" s="4"/>
    </row>
    <row r="745" spans="13:13" x14ac:dyDescent="0.25">
      <c r="M745" s="4"/>
    </row>
    <row r="746" spans="13:13" x14ac:dyDescent="0.25">
      <c r="M746" s="4"/>
    </row>
    <row r="747" spans="13:13" x14ac:dyDescent="0.25">
      <c r="M747" s="4"/>
    </row>
    <row r="748" spans="13:13" x14ac:dyDescent="0.25">
      <c r="M748" s="4"/>
    </row>
    <row r="749" spans="13:13" x14ac:dyDescent="0.25">
      <c r="M749" s="4"/>
    </row>
    <row r="750" spans="13:13" x14ac:dyDescent="0.25">
      <c r="M750" s="4"/>
    </row>
    <row r="751" spans="13:13" x14ac:dyDescent="0.25">
      <c r="M751" s="4"/>
    </row>
    <row r="752" spans="13:13" x14ac:dyDescent="0.25">
      <c r="M752" s="4"/>
    </row>
    <row r="753" spans="13:13" x14ac:dyDescent="0.25">
      <c r="M753" s="4"/>
    </row>
    <row r="754" spans="13:13" x14ac:dyDescent="0.25">
      <c r="M754" s="4"/>
    </row>
    <row r="755" spans="13:13" x14ac:dyDescent="0.25">
      <c r="M755" s="4"/>
    </row>
    <row r="756" spans="13:13" x14ac:dyDescent="0.25">
      <c r="M756" s="4"/>
    </row>
    <row r="757" spans="13:13" x14ac:dyDescent="0.25">
      <c r="M757" s="4"/>
    </row>
    <row r="758" spans="13:13" x14ac:dyDescent="0.25">
      <c r="M758" s="4"/>
    </row>
    <row r="759" spans="13:13" x14ac:dyDescent="0.25">
      <c r="M759" s="4"/>
    </row>
    <row r="760" spans="13:13" x14ac:dyDescent="0.25">
      <c r="M760" s="4"/>
    </row>
    <row r="761" spans="13:13" x14ac:dyDescent="0.25">
      <c r="M761" s="4"/>
    </row>
    <row r="762" spans="13:13" x14ac:dyDescent="0.25">
      <c r="M762" s="4"/>
    </row>
    <row r="763" spans="13:13" x14ac:dyDescent="0.25">
      <c r="M763" s="4"/>
    </row>
    <row r="764" spans="13:13" x14ac:dyDescent="0.25">
      <c r="M764" s="4"/>
    </row>
    <row r="765" spans="13:13" x14ac:dyDescent="0.25">
      <c r="M765" s="4"/>
    </row>
    <row r="766" spans="13:13" x14ac:dyDescent="0.25">
      <c r="M766" s="4"/>
    </row>
    <row r="767" spans="13:13" x14ac:dyDescent="0.25">
      <c r="M767" s="4"/>
    </row>
    <row r="768" spans="13:13" x14ac:dyDescent="0.25">
      <c r="M768" s="4"/>
    </row>
  </sheetData>
  <pageMargins left="0.7" right="0.7" top="0.75" bottom="0.75" header="0.3" footer="0.3"/>
  <pageSetup paperSize="9" orientation="portrait" r:id="rId8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3" filterMode="1">
    <tabColor rgb="FFFF0000"/>
  </sheetPr>
  <dimension ref="A1:AB1454"/>
  <sheetViews>
    <sheetView tabSelected="1" zoomScaleNormal="100" workbookViewId="0">
      <pane ySplit="1" topLeftCell="A2" activePane="bottomLeft" state="frozen"/>
      <selection pane="bottomLeft" activeCell="H62" sqref="H62"/>
    </sheetView>
  </sheetViews>
  <sheetFormatPr defaultRowHeight="15" x14ac:dyDescent="0.25"/>
  <cols>
    <col min="1" max="1" width="6.5703125" style="4" customWidth="1"/>
    <col min="2" max="2" width="10.140625" customWidth="1"/>
    <col min="3" max="3" width="41" style="4" customWidth="1"/>
    <col min="4" max="4" width="16" bestFit="1" customWidth="1"/>
    <col min="5" max="5" width="8.42578125" style="4" customWidth="1"/>
    <col min="6" max="6" width="14.140625" style="7" bestFit="1" customWidth="1"/>
    <col min="7" max="7" width="4.7109375" style="4" customWidth="1"/>
    <col min="8" max="8" width="13.85546875" style="4" bestFit="1" customWidth="1"/>
    <col min="9" max="9" width="5.5703125" style="4" customWidth="1"/>
    <col min="10" max="10" width="13.28515625" style="4" bestFit="1" customWidth="1"/>
    <col min="11" max="11" width="16.42578125" style="7" bestFit="1" customWidth="1"/>
    <col min="12" max="12" width="11.140625" style="4" bestFit="1" customWidth="1"/>
    <col min="14" max="14" width="12.85546875" style="4" bestFit="1" customWidth="1"/>
    <col min="15" max="15" width="12.140625" style="4" customWidth="1"/>
    <col min="16" max="16" width="27" style="4" bestFit="1" customWidth="1"/>
    <col min="17" max="17" width="13.28515625" bestFit="1" customWidth="1"/>
    <col min="18" max="18" width="14.28515625" bestFit="1" customWidth="1"/>
  </cols>
  <sheetData>
    <row r="1" spans="1:17" x14ac:dyDescent="0.25">
      <c r="A1" s="4" t="s">
        <v>28</v>
      </c>
      <c r="B1" s="4" t="s">
        <v>29</v>
      </c>
      <c r="C1" s="4" t="s">
        <v>30</v>
      </c>
      <c r="D1" t="s">
        <v>31</v>
      </c>
      <c r="E1" s="4" t="s">
        <v>32</v>
      </c>
      <c r="F1" s="7" t="s">
        <v>33</v>
      </c>
      <c r="G1" s="4" t="s">
        <v>34</v>
      </c>
      <c r="H1" s="4" t="s">
        <v>35</v>
      </c>
      <c r="I1" s="4" t="s">
        <v>36</v>
      </c>
      <c r="J1" t="s">
        <v>358</v>
      </c>
      <c r="K1" s="7" t="s">
        <v>359</v>
      </c>
      <c r="L1" s="4" t="s">
        <v>353</v>
      </c>
      <c r="M1" s="4" t="s">
        <v>37</v>
      </c>
      <c r="N1" s="4" t="s">
        <v>360</v>
      </c>
      <c r="O1" s="4" t="s">
        <v>360</v>
      </c>
      <c r="P1" s="4" t="s">
        <v>360</v>
      </c>
      <c r="Q1" t="s">
        <v>2479</v>
      </c>
    </row>
    <row r="2" spans="1:17" x14ac:dyDescent="0.25">
      <c r="A2" t="s">
        <v>23</v>
      </c>
      <c r="B2">
        <v>145214</v>
      </c>
      <c r="C2" t="s">
        <v>722</v>
      </c>
      <c r="D2">
        <v>202</v>
      </c>
      <c r="E2" t="s">
        <v>217</v>
      </c>
      <c r="F2" s="1">
        <v>70267.72</v>
      </c>
      <c r="G2" t="s">
        <v>10</v>
      </c>
      <c r="H2">
        <v>347.86</v>
      </c>
      <c r="I2" t="s">
        <v>362</v>
      </c>
      <c r="J2">
        <f>_xlfn.XLOOKUP(B2,'ZM39 (bulk)'!A:A,'ZM39 (bulk)'!M:M)</f>
        <v>177.53</v>
      </c>
      <c r="K2">
        <f>J2*D2</f>
        <v>35861.06</v>
      </c>
      <c r="L2" s="4" t="s">
        <v>6094</v>
      </c>
      <c r="M2" s="4" t="s">
        <v>26</v>
      </c>
      <c r="Q2" s="4"/>
    </row>
    <row r="3" spans="1:17" x14ac:dyDescent="0.25">
      <c r="A3" t="s">
        <v>23</v>
      </c>
      <c r="B3">
        <v>159069</v>
      </c>
      <c r="C3" t="s">
        <v>364</v>
      </c>
      <c r="D3">
        <v>1</v>
      </c>
      <c r="E3" t="s">
        <v>217</v>
      </c>
      <c r="F3">
        <v>301.52999999999997</v>
      </c>
      <c r="G3" t="s">
        <v>10</v>
      </c>
      <c r="H3">
        <v>301.52999999999997</v>
      </c>
      <c r="I3" t="s">
        <v>362</v>
      </c>
      <c r="J3">
        <f>_xlfn.XLOOKUP(B3,'ZM39 (bulk)'!A:A,'ZM39 (bulk)'!M:M)</f>
        <v>182.86</v>
      </c>
      <c r="K3">
        <f t="shared" ref="K3:K63" si="0">J3*D3</f>
        <v>182.86</v>
      </c>
      <c r="L3" s="4" t="s">
        <v>6094</v>
      </c>
      <c r="M3" s="4" t="s">
        <v>26</v>
      </c>
      <c r="Q3" s="4"/>
    </row>
    <row r="4" spans="1:17" hidden="1" x14ac:dyDescent="0.25">
      <c r="A4" t="s">
        <v>23</v>
      </c>
      <c r="B4">
        <v>159177</v>
      </c>
      <c r="C4" t="s">
        <v>2818</v>
      </c>
      <c r="D4">
        <v>2.15</v>
      </c>
      <c r="E4" t="s">
        <v>40</v>
      </c>
      <c r="F4">
        <v>3.93</v>
      </c>
      <c r="G4" t="s">
        <v>10</v>
      </c>
      <c r="H4">
        <v>1.83</v>
      </c>
      <c r="I4" t="s">
        <v>362</v>
      </c>
      <c r="J4">
        <v>1</v>
      </c>
      <c r="K4">
        <f t="shared" ref="K4:K14" si="1">J4*D4</f>
        <v>2.15</v>
      </c>
      <c r="L4" s="4" t="s">
        <v>2220</v>
      </c>
      <c r="M4" s="4" t="s">
        <v>26</v>
      </c>
      <c r="Q4" s="4"/>
    </row>
    <row r="5" spans="1:17" hidden="1" x14ac:dyDescent="0.25">
      <c r="A5" t="s">
        <v>23</v>
      </c>
      <c r="B5">
        <v>159193</v>
      </c>
      <c r="C5" t="s">
        <v>365</v>
      </c>
      <c r="D5" s="1">
        <v>18.864999999999998</v>
      </c>
      <c r="E5" t="s">
        <v>40</v>
      </c>
      <c r="F5" s="1">
        <v>24.36</v>
      </c>
      <c r="G5" t="s">
        <v>10</v>
      </c>
      <c r="H5">
        <v>1.29</v>
      </c>
      <c r="I5" t="s">
        <v>362</v>
      </c>
      <c r="J5">
        <v>1</v>
      </c>
      <c r="K5">
        <f t="shared" si="1"/>
        <v>18.864999999999998</v>
      </c>
      <c r="L5" s="4" t="s">
        <v>2220</v>
      </c>
      <c r="M5" s="4" t="s">
        <v>26</v>
      </c>
      <c r="Q5" s="4"/>
    </row>
    <row r="6" spans="1:17" hidden="1" x14ac:dyDescent="0.25">
      <c r="A6" t="s">
        <v>23</v>
      </c>
      <c r="B6">
        <v>159216</v>
      </c>
      <c r="C6" t="s">
        <v>2221</v>
      </c>
      <c r="D6" s="1">
        <v>769.4</v>
      </c>
      <c r="E6" t="s">
        <v>40</v>
      </c>
      <c r="F6" s="1">
        <v>882</v>
      </c>
      <c r="G6" t="s">
        <v>10</v>
      </c>
      <c r="H6">
        <v>1.1499999999999999</v>
      </c>
      <c r="I6" t="s">
        <v>362</v>
      </c>
      <c r="J6">
        <v>1</v>
      </c>
      <c r="K6">
        <f t="shared" si="1"/>
        <v>769.4</v>
      </c>
      <c r="L6" s="4" t="s">
        <v>2220</v>
      </c>
      <c r="M6" s="4" t="str">
        <f>_xlfn.XLOOKUP(B6,'PGEN list by Biz'!A:A,'PGEN list by Biz'!C:C)</f>
        <v>Inland</v>
      </c>
      <c r="Q6" s="4"/>
    </row>
    <row r="7" spans="1:17" hidden="1" x14ac:dyDescent="0.25">
      <c r="A7" t="s">
        <v>23</v>
      </c>
      <c r="B7">
        <v>159217</v>
      </c>
      <c r="C7" t="s">
        <v>2222</v>
      </c>
      <c r="D7">
        <v>12394.717000000001</v>
      </c>
      <c r="E7" t="s">
        <v>40</v>
      </c>
      <c r="F7">
        <v>15956.71</v>
      </c>
      <c r="G7" t="s">
        <v>10</v>
      </c>
      <c r="H7">
        <v>1.29</v>
      </c>
      <c r="I7" t="s">
        <v>362</v>
      </c>
      <c r="J7">
        <v>1</v>
      </c>
      <c r="K7">
        <f t="shared" si="1"/>
        <v>12394.717000000001</v>
      </c>
      <c r="L7" s="4" t="s">
        <v>2220</v>
      </c>
      <c r="M7" s="4" t="str">
        <f>_xlfn.XLOOKUP(B7,'PGEN list by Biz'!A:A,'PGEN list by Biz'!C:C)</f>
        <v>Inland</v>
      </c>
      <c r="Q7" s="4"/>
    </row>
    <row r="8" spans="1:17" hidden="1" x14ac:dyDescent="0.25">
      <c r="A8" t="s">
        <v>23</v>
      </c>
      <c r="B8">
        <v>159252</v>
      </c>
      <c r="C8" t="s">
        <v>2226</v>
      </c>
      <c r="D8" s="1">
        <v>245.8</v>
      </c>
      <c r="E8" t="s">
        <v>40</v>
      </c>
      <c r="F8" s="1">
        <v>292.49</v>
      </c>
      <c r="G8" t="s">
        <v>10</v>
      </c>
      <c r="H8">
        <v>1.19</v>
      </c>
      <c r="I8" t="s">
        <v>362</v>
      </c>
      <c r="J8">
        <v>1</v>
      </c>
      <c r="K8">
        <f t="shared" si="1"/>
        <v>245.8</v>
      </c>
      <c r="L8" s="4" t="s">
        <v>2220</v>
      </c>
      <c r="M8" s="4" t="str">
        <f>_xlfn.XLOOKUP(B8,'PGEN list by Biz'!A:A,'PGEN list by Biz'!C:C)</f>
        <v>Inland</v>
      </c>
      <c r="Q8" s="4"/>
    </row>
    <row r="9" spans="1:17" hidden="1" x14ac:dyDescent="0.25">
      <c r="A9" t="s">
        <v>23</v>
      </c>
      <c r="B9">
        <v>159256</v>
      </c>
      <c r="C9" t="s">
        <v>366</v>
      </c>
      <c r="D9" s="1">
        <v>293103.2</v>
      </c>
      <c r="E9" t="s">
        <v>40</v>
      </c>
      <c r="F9" s="1">
        <v>306782.71999999997</v>
      </c>
      <c r="G9" t="s">
        <v>10</v>
      </c>
      <c r="H9">
        <v>1.05</v>
      </c>
      <c r="I9" t="s">
        <v>362</v>
      </c>
      <c r="J9">
        <v>1</v>
      </c>
      <c r="K9">
        <f t="shared" si="1"/>
        <v>293103.2</v>
      </c>
      <c r="L9" s="4" t="s">
        <v>2220</v>
      </c>
      <c r="M9" s="4" t="str">
        <f>_xlfn.XLOOKUP(B9,'PGEN list by Biz'!A:A,'PGEN list by Biz'!C:C)</f>
        <v>Inland</v>
      </c>
      <c r="Q9" s="4"/>
    </row>
    <row r="10" spans="1:17" hidden="1" x14ac:dyDescent="0.25">
      <c r="A10" t="s">
        <v>23</v>
      </c>
      <c r="B10">
        <v>159257</v>
      </c>
      <c r="C10" t="s">
        <v>367</v>
      </c>
      <c r="D10">
        <v>235138.95</v>
      </c>
      <c r="E10" t="s">
        <v>40</v>
      </c>
      <c r="F10" s="1">
        <v>249165.17</v>
      </c>
      <c r="G10" t="s">
        <v>10</v>
      </c>
      <c r="H10">
        <v>1.06</v>
      </c>
      <c r="I10" t="s">
        <v>362</v>
      </c>
      <c r="J10">
        <v>1</v>
      </c>
      <c r="K10">
        <f t="shared" si="1"/>
        <v>235138.95</v>
      </c>
      <c r="L10" s="4" t="s">
        <v>2220</v>
      </c>
      <c r="M10" s="4" t="str">
        <f>_xlfn.XLOOKUP(B10,'PGEN list by Biz'!A:A,'PGEN list by Biz'!C:C)</f>
        <v>Inland</v>
      </c>
      <c r="Q10" s="4"/>
    </row>
    <row r="11" spans="1:17" hidden="1" x14ac:dyDescent="0.25">
      <c r="A11" t="s">
        <v>23</v>
      </c>
      <c r="B11">
        <v>159259</v>
      </c>
      <c r="C11" t="s">
        <v>368</v>
      </c>
      <c r="D11">
        <v>16754.580000000002</v>
      </c>
      <c r="E11" t="s">
        <v>40</v>
      </c>
      <c r="F11">
        <v>22554.76</v>
      </c>
      <c r="G11" t="s">
        <v>10</v>
      </c>
      <c r="H11">
        <v>1.35</v>
      </c>
      <c r="I11" t="s">
        <v>362</v>
      </c>
      <c r="J11">
        <v>1</v>
      </c>
      <c r="K11">
        <f t="shared" si="1"/>
        <v>16754.580000000002</v>
      </c>
      <c r="L11" s="4" t="s">
        <v>2220</v>
      </c>
      <c r="M11" s="4" t="str">
        <f>_xlfn.XLOOKUP(B11,'PGEN list by Biz'!A:A,'PGEN list by Biz'!C:C)</f>
        <v>Inland</v>
      </c>
      <c r="Q11" s="4"/>
    </row>
    <row r="12" spans="1:17" hidden="1" x14ac:dyDescent="0.25">
      <c r="A12" t="s">
        <v>23</v>
      </c>
      <c r="B12">
        <v>159260</v>
      </c>
      <c r="C12" t="s">
        <v>369</v>
      </c>
      <c r="D12">
        <v>496</v>
      </c>
      <c r="E12" t="s">
        <v>40</v>
      </c>
      <c r="F12">
        <v>672.15</v>
      </c>
      <c r="G12" t="s">
        <v>10</v>
      </c>
      <c r="H12">
        <v>1.36</v>
      </c>
      <c r="I12" t="s">
        <v>362</v>
      </c>
      <c r="J12">
        <v>1</v>
      </c>
      <c r="K12">
        <f t="shared" si="1"/>
        <v>496</v>
      </c>
      <c r="L12" s="4" t="s">
        <v>2220</v>
      </c>
      <c r="M12" s="4" t="str">
        <f>_xlfn.XLOOKUP(B12,'PGEN list by Biz'!A:A,'PGEN list by Biz'!C:C)</f>
        <v>Inland</v>
      </c>
      <c r="Q12" s="4"/>
    </row>
    <row r="13" spans="1:17" hidden="1" x14ac:dyDescent="0.25">
      <c r="A13" t="s">
        <v>23</v>
      </c>
      <c r="B13">
        <v>159280</v>
      </c>
      <c r="C13" t="s">
        <v>372</v>
      </c>
      <c r="D13">
        <v>332.4</v>
      </c>
      <c r="E13" t="s">
        <v>40</v>
      </c>
      <c r="F13">
        <v>442.59</v>
      </c>
      <c r="G13" t="s">
        <v>10</v>
      </c>
      <c r="H13">
        <v>1.33</v>
      </c>
      <c r="I13" t="s">
        <v>362</v>
      </c>
      <c r="J13">
        <v>1</v>
      </c>
      <c r="K13">
        <f t="shared" si="1"/>
        <v>332.4</v>
      </c>
      <c r="L13" s="4" t="s">
        <v>2220</v>
      </c>
      <c r="M13" s="4" t="str">
        <f>_xlfn.XLOOKUP(B13,'PGEN list by Biz'!A:A,'PGEN list by Biz'!C:C)</f>
        <v>Inland</v>
      </c>
      <c r="Q13" s="4"/>
    </row>
    <row r="14" spans="1:17" hidden="1" x14ac:dyDescent="0.25">
      <c r="A14" t="s">
        <v>23</v>
      </c>
      <c r="B14">
        <v>159282</v>
      </c>
      <c r="C14" t="s">
        <v>373</v>
      </c>
      <c r="D14">
        <v>3634.57</v>
      </c>
      <c r="E14" t="s">
        <v>40</v>
      </c>
      <c r="F14">
        <v>4542.16</v>
      </c>
      <c r="G14" t="s">
        <v>10</v>
      </c>
      <c r="H14">
        <v>1.25</v>
      </c>
      <c r="I14" t="s">
        <v>362</v>
      </c>
      <c r="J14">
        <v>1</v>
      </c>
      <c r="K14">
        <f t="shared" si="1"/>
        <v>3634.57</v>
      </c>
      <c r="L14" s="4" t="s">
        <v>2220</v>
      </c>
      <c r="M14" s="4" t="str">
        <f>_xlfn.XLOOKUP(B14,'PGEN list by Biz'!A:A,'PGEN list by Biz'!C:C)</f>
        <v>Inland</v>
      </c>
      <c r="Q14" s="4"/>
    </row>
    <row r="15" spans="1:17" hidden="1" x14ac:dyDescent="0.25">
      <c r="A15" t="s">
        <v>23</v>
      </c>
      <c r="B15">
        <v>159292</v>
      </c>
      <c r="C15" t="s">
        <v>374</v>
      </c>
      <c r="D15" s="1">
        <v>18527.599999999999</v>
      </c>
      <c r="E15" t="s">
        <v>40</v>
      </c>
      <c r="F15" s="1">
        <v>29096.73</v>
      </c>
      <c r="G15" t="s">
        <v>10</v>
      </c>
      <c r="H15">
        <v>1.57</v>
      </c>
      <c r="I15" t="s">
        <v>362</v>
      </c>
      <c r="J15">
        <v>1</v>
      </c>
      <c r="K15">
        <f>J15*D15</f>
        <v>18527.599999999999</v>
      </c>
      <c r="L15" s="4" t="s">
        <v>2220</v>
      </c>
      <c r="M15" s="4" t="str">
        <f>_xlfn.XLOOKUP(B15,'PGEN list by Biz'!A:A,'PGEN list by Biz'!C:C)</f>
        <v>Inland</v>
      </c>
      <c r="Q15" s="4"/>
    </row>
    <row r="16" spans="1:17" hidden="1" x14ac:dyDescent="0.25">
      <c r="A16" t="s">
        <v>23</v>
      </c>
      <c r="B16">
        <v>159325</v>
      </c>
      <c r="C16" t="s">
        <v>2240</v>
      </c>
      <c r="D16">
        <v>228.4</v>
      </c>
      <c r="E16" t="s">
        <v>40</v>
      </c>
      <c r="F16">
        <v>286.42</v>
      </c>
      <c r="G16" t="s">
        <v>10</v>
      </c>
      <c r="H16">
        <v>1.25</v>
      </c>
      <c r="I16" t="s">
        <v>362</v>
      </c>
      <c r="J16">
        <v>1</v>
      </c>
      <c r="K16">
        <f t="shared" ref="K16:K19" si="2">J16*D16</f>
        <v>228.4</v>
      </c>
      <c r="L16" s="4" t="s">
        <v>2220</v>
      </c>
      <c r="M16" s="4" t="str">
        <f>_xlfn.XLOOKUP(B16,'PGEN list by Biz'!A:A,'PGEN list by Biz'!C:C)</f>
        <v>Inland</v>
      </c>
      <c r="Q16" s="4"/>
    </row>
    <row r="17" spans="1:17" hidden="1" x14ac:dyDescent="0.25">
      <c r="A17" t="s">
        <v>23</v>
      </c>
      <c r="B17">
        <v>159326</v>
      </c>
      <c r="C17" t="s">
        <v>378</v>
      </c>
      <c r="D17">
        <v>176</v>
      </c>
      <c r="E17" t="s">
        <v>40</v>
      </c>
      <c r="F17">
        <v>231.01</v>
      </c>
      <c r="G17" t="s">
        <v>10</v>
      </c>
      <c r="H17">
        <v>1.31</v>
      </c>
      <c r="I17" t="s">
        <v>362</v>
      </c>
      <c r="J17">
        <v>1</v>
      </c>
      <c r="K17">
        <f t="shared" si="2"/>
        <v>176</v>
      </c>
      <c r="L17" s="4" t="s">
        <v>2220</v>
      </c>
      <c r="M17" s="4" t="str">
        <f>_xlfn.XLOOKUP(B17,'PGEN list by Biz'!A:A,'PGEN list by Biz'!C:C)</f>
        <v>Inland</v>
      </c>
      <c r="Q17" s="4"/>
    </row>
    <row r="18" spans="1:17" hidden="1" x14ac:dyDescent="0.25">
      <c r="A18" t="s">
        <v>23</v>
      </c>
      <c r="B18">
        <v>159346</v>
      </c>
      <c r="C18" t="s">
        <v>379</v>
      </c>
      <c r="D18" s="1">
        <v>40709.699999999997</v>
      </c>
      <c r="E18" t="s">
        <v>40</v>
      </c>
      <c r="F18" s="1">
        <v>55094.39</v>
      </c>
      <c r="G18" t="s">
        <v>10</v>
      </c>
      <c r="H18">
        <v>1.35</v>
      </c>
      <c r="I18" t="s">
        <v>362</v>
      </c>
      <c r="J18">
        <v>1</v>
      </c>
      <c r="K18">
        <f t="shared" si="2"/>
        <v>40709.699999999997</v>
      </c>
      <c r="L18" s="4" t="s">
        <v>2220</v>
      </c>
      <c r="M18" s="4" t="str">
        <f>_xlfn.XLOOKUP(B18,'PGEN list by Biz'!A:A,'PGEN list by Biz'!C:C)</f>
        <v>Inland</v>
      </c>
      <c r="Q18" s="4"/>
    </row>
    <row r="19" spans="1:17" hidden="1" x14ac:dyDescent="0.25">
      <c r="A19" t="s">
        <v>23</v>
      </c>
      <c r="B19">
        <v>159347</v>
      </c>
      <c r="C19" t="s">
        <v>2245</v>
      </c>
      <c r="D19">
        <v>262.39999999999998</v>
      </c>
      <c r="E19" t="s">
        <v>40</v>
      </c>
      <c r="F19">
        <v>383.78</v>
      </c>
      <c r="G19" t="s">
        <v>10</v>
      </c>
      <c r="H19">
        <v>1.46</v>
      </c>
      <c r="I19" t="s">
        <v>362</v>
      </c>
      <c r="J19">
        <v>1</v>
      </c>
      <c r="K19">
        <f t="shared" si="2"/>
        <v>262.39999999999998</v>
      </c>
      <c r="L19" s="4" t="s">
        <v>2220</v>
      </c>
      <c r="M19" s="4" t="str">
        <f>_xlfn.XLOOKUP(B19,'PGEN list by Biz'!A:A,'PGEN list by Biz'!C:C)</f>
        <v>Inland</v>
      </c>
      <c r="Q19" s="4"/>
    </row>
    <row r="20" spans="1:17" hidden="1" x14ac:dyDescent="0.25">
      <c r="A20" t="s">
        <v>23</v>
      </c>
      <c r="B20">
        <v>159666</v>
      </c>
      <c r="C20" t="s">
        <v>384</v>
      </c>
      <c r="D20">
        <v>2829.2</v>
      </c>
      <c r="E20" t="s">
        <v>40</v>
      </c>
      <c r="F20" s="1">
        <v>3862.92</v>
      </c>
      <c r="G20" t="s">
        <v>10</v>
      </c>
      <c r="H20">
        <v>1.37</v>
      </c>
      <c r="I20" t="s">
        <v>362</v>
      </c>
      <c r="J20">
        <v>1</v>
      </c>
      <c r="K20">
        <f t="shared" si="0"/>
        <v>2829.2</v>
      </c>
      <c r="L20" s="4" t="s">
        <v>2220</v>
      </c>
      <c r="M20" s="4" t="str">
        <f>_xlfn.XLOOKUP(B20,'PGEN list by Biz'!A:A,'PGEN list by Biz'!C:C)</f>
        <v>Inland</v>
      </c>
      <c r="Q20" s="4"/>
    </row>
    <row r="21" spans="1:17" hidden="1" x14ac:dyDescent="0.25">
      <c r="A21" t="s">
        <v>23</v>
      </c>
      <c r="B21">
        <v>159680</v>
      </c>
      <c r="C21" t="s">
        <v>385</v>
      </c>
      <c r="D21" s="1">
        <v>37042.86</v>
      </c>
      <c r="E21" t="s">
        <v>40</v>
      </c>
      <c r="F21" s="1">
        <v>42393.82</v>
      </c>
      <c r="G21" t="s">
        <v>10</v>
      </c>
      <c r="H21">
        <v>1.1399999999999999</v>
      </c>
      <c r="I21" t="s">
        <v>362</v>
      </c>
      <c r="J21">
        <v>1</v>
      </c>
      <c r="K21">
        <f t="shared" ref="K21:K23" si="3">J21*D21</f>
        <v>37042.86</v>
      </c>
      <c r="L21" s="4" t="s">
        <v>2220</v>
      </c>
      <c r="M21" s="4" t="str">
        <f>_xlfn.XLOOKUP(B21,'PGEN list by Biz'!A:A,'PGEN list by Biz'!C:C)</f>
        <v>Inland</v>
      </c>
      <c r="Q21" s="4"/>
    </row>
    <row r="22" spans="1:17" hidden="1" x14ac:dyDescent="0.25">
      <c r="A22" t="s">
        <v>23</v>
      </c>
      <c r="B22">
        <v>160257</v>
      </c>
      <c r="C22" t="s">
        <v>387</v>
      </c>
      <c r="D22" s="1">
        <v>851</v>
      </c>
      <c r="E22" t="s">
        <v>40</v>
      </c>
      <c r="F22" s="1">
        <v>1074.98</v>
      </c>
      <c r="G22" t="s">
        <v>10</v>
      </c>
      <c r="H22">
        <v>1.26</v>
      </c>
      <c r="I22" t="s">
        <v>362</v>
      </c>
      <c r="J22">
        <v>1</v>
      </c>
      <c r="K22">
        <f t="shared" si="3"/>
        <v>851</v>
      </c>
      <c r="L22" s="4" t="s">
        <v>2220</v>
      </c>
      <c r="M22" s="4" t="str">
        <f>_xlfn.XLOOKUP(B22,'PGEN list by Biz'!A:A,'PGEN list by Biz'!C:C)</f>
        <v>Inland</v>
      </c>
      <c r="Q22" s="4"/>
    </row>
    <row r="23" spans="1:17" x14ac:dyDescent="0.25">
      <c r="A23" t="s">
        <v>23</v>
      </c>
      <c r="B23">
        <v>160970</v>
      </c>
      <c r="C23" t="s">
        <v>812</v>
      </c>
      <c r="D23" s="1">
        <v>30</v>
      </c>
      <c r="E23" t="s">
        <v>217</v>
      </c>
      <c r="F23" s="1">
        <v>37543.51</v>
      </c>
      <c r="G23" t="s">
        <v>10</v>
      </c>
      <c r="H23">
        <v>1251.45</v>
      </c>
      <c r="I23" t="s">
        <v>362</v>
      </c>
      <c r="J23">
        <f>_xlfn.XLOOKUP(B23,'ZM39 (bulk)'!A:A,'ZM39 (bulk)'!M:M)</f>
        <v>883</v>
      </c>
      <c r="K23">
        <f t="shared" si="3"/>
        <v>26490</v>
      </c>
      <c r="L23" s="4" t="s">
        <v>6094</v>
      </c>
      <c r="M23" s="4" t="s">
        <v>1</v>
      </c>
      <c r="Q23" s="4"/>
    </row>
    <row r="24" spans="1:17" hidden="1" x14ac:dyDescent="0.25">
      <c r="A24" t="s">
        <v>23</v>
      </c>
      <c r="B24">
        <v>163697</v>
      </c>
      <c r="C24" t="s">
        <v>393</v>
      </c>
      <c r="D24">
        <v>1176429</v>
      </c>
      <c r="E24" t="s">
        <v>40</v>
      </c>
      <c r="F24" s="1">
        <v>1468022.23</v>
      </c>
      <c r="G24" t="s">
        <v>10</v>
      </c>
      <c r="H24">
        <v>1.25</v>
      </c>
      <c r="I24" t="s">
        <v>362</v>
      </c>
      <c r="J24">
        <v>1</v>
      </c>
      <c r="K24">
        <f t="shared" si="0"/>
        <v>1176429</v>
      </c>
      <c r="L24" s="4" t="s">
        <v>2220</v>
      </c>
      <c r="M24" s="4" t="str">
        <f>_xlfn.XLOOKUP(B24,'PGEN list by Biz'!A:A,'PGEN list by Biz'!C:C)</f>
        <v>LM</v>
      </c>
      <c r="Q24" s="4"/>
    </row>
    <row r="25" spans="1:17" hidden="1" x14ac:dyDescent="0.25">
      <c r="A25" t="s">
        <v>23</v>
      </c>
      <c r="B25">
        <v>163705</v>
      </c>
      <c r="C25" t="s">
        <v>2257</v>
      </c>
      <c r="D25">
        <v>237</v>
      </c>
      <c r="E25" t="s">
        <v>40</v>
      </c>
      <c r="F25">
        <v>359.51</v>
      </c>
      <c r="G25" t="s">
        <v>10</v>
      </c>
      <c r="H25">
        <v>1.52</v>
      </c>
      <c r="I25" t="s">
        <v>362</v>
      </c>
      <c r="J25">
        <v>1</v>
      </c>
      <c r="K25">
        <f t="shared" ref="K25:K26" si="4">J25*D25</f>
        <v>237</v>
      </c>
      <c r="L25" s="4" t="s">
        <v>2220</v>
      </c>
      <c r="M25" s="4" t="str">
        <f>_xlfn.XLOOKUP(B25,'PGEN list by Biz'!A:A,'PGEN list by Biz'!C:C)</f>
        <v>LM</v>
      </c>
      <c r="Q25" s="4"/>
    </row>
    <row r="26" spans="1:17" hidden="1" x14ac:dyDescent="0.25">
      <c r="A26" t="s">
        <v>23</v>
      </c>
      <c r="B26">
        <v>163706</v>
      </c>
      <c r="C26" t="s">
        <v>394</v>
      </c>
      <c r="D26" s="1">
        <v>722.6</v>
      </c>
      <c r="E26" t="s">
        <v>40</v>
      </c>
      <c r="F26" s="1">
        <v>1089.3699999999999</v>
      </c>
      <c r="G26" t="s">
        <v>10</v>
      </c>
      <c r="H26">
        <v>1.51</v>
      </c>
      <c r="I26" t="s">
        <v>362</v>
      </c>
      <c r="J26">
        <v>1</v>
      </c>
      <c r="K26">
        <f t="shared" si="4"/>
        <v>722.6</v>
      </c>
      <c r="L26" s="4" t="s">
        <v>2220</v>
      </c>
      <c r="M26" s="4" t="str">
        <f>_xlfn.XLOOKUP(B26,'PGEN list by Biz'!A:A,'PGEN list by Biz'!C:C)</f>
        <v>LM</v>
      </c>
      <c r="Q26" s="4"/>
    </row>
    <row r="27" spans="1:17" hidden="1" x14ac:dyDescent="0.25">
      <c r="A27" t="s">
        <v>23</v>
      </c>
      <c r="B27">
        <v>163709</v>
      </c>
      <c r="C27" t="s">
        <v>395</v>
      </c>
      <c r="D27">
        <v>131246.39999999999</v>
      </c>
      <c r="E27" t="s">
        <v>40</v>
      </c>
      <c r="F27">
        <v>169425.79</v>
      </c>
      <c r="G27" t="s">
        <v>10</v>
      </c>
      <c r="H27">
        <v>1.29</v>
      </c>
      <c r="I27" t="s">
        <v>362</v>
      </c>
      <c r="J27">
        <v>1</v>
      </c>
      <c r="K27">
        <f t="shared" si="0"/>
        <v>131246.39999999999</v>
      </c>
      <c r="L27" s="4" t="s">
        <v>2220</v>
      </c>
      <c r="M27" s="4" t="str">
        <f>_xlfn.XLOOKUP(B27,'PGEN list by Biz'!A:A,'PGEN list by Biz'!C:C)</f>
        <v>Inland</v>
      </c>
      <c r="Q27" s="4"/>
    </row>
    <row r="28" spans="1:17" x14ac:dyDescent="0.25">
      <c r="A28" t="s">
        <v>23</v>
      </c>
      <c r="B28">
        <v>163769</v>
      </c>
      <c r="C28" t="s">
        <v>736</v>
      </c>
      <c r="D28">
        <v>281</v>
      </c>
      <c r="E28" t="s">
        <v>217</v>
      </c>
      <c r="F28">
        <v>10419.18</v>
      </c>
      <c r="G28" t="s">
        <v>10</v>
      </c>
      <c r="H28">
        <v>37.08</v>
      </c>
      <c r="I28" t="s">
        <v>362</v>
      </c>
      <c r="J28">
        <f>_xlfn.XLOOKUP(B28,'ZM39 (bulk)'!A:A,'ZM39 (bulk)'!M:M)</f>
        <v>17.899999999999999</v>
      </c>
      <c r="K28">
        <f t="shared" ref="K28:K36" si="5">J28*D28</f>
        <v>5029.8999999999996</v>
      </c>
      <c r="L28" s="4" t="s">
        <v>6094</v>
      </c>
      <c r="M28" s="4" t="s">
        <v>26</v>
      </c>
      <c r="Q28" s="4"/>
    </row>
    <row r="29" spans="1:17" x14ac:dyDescent="0.25">
      <c r="A29" t="s">
        <v>23</v>
      </c>
      <c r="B29">
        <v>163812</v>
      </c>
      <c r="C29" t="s">
        <v>740</v>
      </c>
      <c r="D29">
        <v>230</v>
      </c>
      <c r="E29" t="s">
        <v>217</v>
      </c>
      <c r="F29" s="1">
        <v>8799.25</v>
      </c>
      <c r="G29" t="s">
        <v>10</v>
      </c>
      <c r="H29">
        <v>38.26</v>
      </c>
      <c r="I29" t="s">
        <v>362</v>
      </c>
      <c r="J29">
        <f>_xlfn.XLOOKUP(B29,'ZM39 (bulk)'!A:A,'ZM39 (bulk)'!M:M)</f>
        <v>17.22</v>
      </c>
      <c r="K29">
        <f t="shared" si="5"/>
        <v>3960.6</v>
      </c>
      <c r="L29" s="4" t="s">
        <v>6094</v>
      </c>
      <c r="M29" s="4" t="s">
        <v>26</v>
      </c>
      <c r="Q29" s="4"/>
    </row>
    <row r="30" spans="1:17" hidden="1" x14ac:dyDescent="0.25">
      <c r="A30" t="s">
        <v>23</v>
      </c>
      <c r="B30">
        <v>163868</v>
      </c>
      <c r="C30" t="s">
        <v>399</v>
      </c>
      <c r="D30" s="1">
        <v>49044</v>
      </c>
      <c r="E30" t="s">
        <v>40</v>
      </c>
      <c r="F30" s="1">
        <v>63883.78</v>
      </c>
      <c r="G30" t="s">
        <v>10</v>
      </c>
      <c r="H30">
        <v>1.3</v>
      </c>
      <c r="I30" t="s">
        <v>362</v>
      </c>
      <c r="J30">
        <v>1</v>
      </c>
      <c r="K30">
        <f t="shared" si="5"/>
        <v>49044</v>
      </c>
      <c r="L30" s="4" t="s">
        <v>2220</v>
      </c>
      <c r="M30" s="4" t="str">
        <f>_xlfn.XLOOKUP(B30,'PGEN list by Biz'!A:A,'PGEN list by Biz'!C:C)</f>
        <v>Inland</v>
      </c>
      <c r="Q30" s="4"/>
    </row>
    <row r="31" spans="1:17" hidden="1" x14ac:dyDescent="0.25">
      <c r="A31" t="s">
        <v>23</v>
      </c>
      <c r="B31">
        <v>166008</v>
      </c>
      <c r="C31" t="s">
        <v>2260</v>
      </c>
      <c r="D31">
        <v>546.29999999999995</v>
      </c>
      <c r="E31" t="s">
        <v>40</v>
      </c>
      <c r="F31">
        <v>676.01</v>
      </c>
      <c r="G31" t="s">
        <v>10</v>
      </c>
      <c r="H31">
        <v>1.24</v>
      </c>
      <c r="I31" t="s">
        <v>362</v>
      </c>
      <c r="J31">
        <v>1</v>
      </c>
      <c r="K31">
        <f t="shared" si="5"/>
        <v>546.29999999999995</v>
      </c>
      <c r="L31" s="4" t="s">
        <v>2220</v>
      </c>
      <c r="M31" s="4" t="str">
        <f>_xlfn.XLOOKUP(B31,'PGEN list by Biz'!A:A,'PGEN list by Biz'!C:C)</f>
        <v>Inland</v>
      </c>
      <c r="Q31" s="4"/>
    </row>
    <row r="32" spans="1:17" hidden="1" x14ac:dyDescent="0.25">
      <c r="A32" t="s">
        <v>23</v>
      </c>
      <c r="B32">
        <v>167189</v>
      </c>
      <c r="C32" t="s">
        <v>2261</v>
      </c>
      <c r="D32" s="1">
        <v>3.2000000000000001E-2</v>
      </c>
      <c r="E32" t="s">
        <v>40</v>
      </c>
      <c r="F32" s="1">
        <v>0.05</v>
      </c>
      <c r="G32" t="s">
        <v>10</v>
      </c>
      <c r="H32">
        <v>1.56</v>
      </c>
      <c r="I32" t="s">
        <v>362</v>
      </c>
      <c r="J32">
        <v>1</v>
      </c>
      <c r="K32">
        <f t="shared" si="5"/>
        <v>3.2000000000000001E-2</v>
      </c>
      <c r="L32" s="4" t="s">
        <v>2220</v>
      </c>
      <c r="M32" s="4" t="str">
        <f>_xlfn.XLOOKUP(B32,'PGEN list by Biz'!A:A,'PGEN list by Biz'!C:C)</f>
        <v>Inland</v>
      </c>
      <c r="Q32" s="4"/>
    </row>
    <row r="33" spans="1:17" hidden="1" x14ac:dyDescent="0.25">
      <c r="A33" t="s">
        <v>23</v>
      </c>
      <c r="B33">
        <v>171573</v>
      </c>
      <c r="C33" t="s">
        <v>400</v>
      </c>
      <c r="D33" s="1">
        <v>1156.3</v>
      </c>
      <c r="E33" t="s">
        <v>40</v>
      </c>
      <c r="F33" s="1">
        <v>2648.39</v>
      </c>
      <c r="G33" t="s">
        <v>10</v>
      </c>
      <c r="H33">
        <v>2.29</v>
      </c>
      <c r="I33" t="s">
        <v>362</v>
      </c>
      <c r="J33">
        <v>1</v>
      </c>
      <c r="K33">
        <f t="shared" si="5"/>
        <v>1156.3</v>
      </c>
      <c r="L33" s="4" t="s">
        <v>2220</v>
      </c>
      <c r="M33" s="4" t="str">
        <f>_xlfn.XLOOKUP(B33,'PGEN list by Biz'!A:A,'PGEN list by Biz'!C:C)</f>
        <v>LM</v>
      </c>
      <c r="Q33" s="4"/>
    </row>
    <row r="34" spans="1:17" hidden="1" x14ac:dyDescent="0.25">
      <c r="A34" t="s">
        <v>23</v>
      </c>
      <c r="B34">
        <v>171956</v>
      </c>
      <c r="C34" t="s">
        <v>402</v>
      </c>
      <c r="D34">
        <v>1603</v>
      </c>
      <c r="E34" t="s">
        <v>40</v>
      </c>
      <c r="F34">
        <v>2903.43</v>
      </c>
      <c r="G34" t="s">
        <v>10</v>
      </c>
      <c r="H34">
        <v>1.81</v>
      </c>
      <c r="I34" t="s">
        <v>362</v>
      </c>
      <c r="J34">
        <v>1</v>
      </c>
      <c r="K34">
        <f t="shared" si="5"/>
        <v>1603</v>
      </c>
      <c r="L34" s="4" t="s">
        <v>2220</v>
      </c>
      <c r="M34" s="4" t="str">
        <f>_xlfn.XLOOKUP(B34,'PGEN list by Biz'!A:A,'PGEN list by Biz'!C:C)</f>
        <v>LM</v>
      </c>
      <c r="Q34" s="4"/>
    </row>
    <row r="35" spans="1:17" hidden="1" x14ac:dyDescent="0.25">
      <c r="A35" t="s">
        <v>23</v>
      </c>
      <c r="B35">
        <v>171958</v>
      </c>
      <c r="C35" t="s">
        <v>3648</v>
      </c>
      <c r="D35">
        <v>1.9</v>
      </c>
      <c r="E35" t="s">
        <v>40</v>
      </c>
      <c r="F35">
        <v>3.49</v>
      </c>
      <c r="G35" t="s">
        <v>10</v>
      </c>
      <c r="H35">
        <v>1.84</v>
      </c>
      <c r="I35" t="s">
        <v>362</v>
      </c>
      <c r="J35">
        <v>1</v>
      </c>
      <c r="K35">
        <f t="shared" si="5"/>
        <v>1.9</v>
      </c>
      <c r="L35" s="4" t="s">
        <v>2220</v>
      </c>
      <c r="M35" s="4" t="s">
        <v>26</v>
      </c>
      <c r="Q35" s="4"/>
    </row>
    <row r="36" spans="1:17" hidden="1" x14ac:dyDescent="0.25">
      <c r="A36" t="s">
        <v>23</v>
      </c>
      <c r="B36">
        <v>172823</v>
      </c>
      <c r="C36" t="s">
        <v>800</v>
      </c>
      <c r="D36">
        <v>0.34799999999999998</v>
      </c>
      <c r="E36" t="s">
        <v>40</v>
      </c>
      <c r="F36">
        <v>0.71</v>
      </c>
      <c r="G36" t="s">
        <v>10</v>
      </c>
      <c r="H36">
        <v>2.04</v>
      </c>
      <c r="I36" t="s">
        <v>362</v>
      </c>
      <c r="J36">
        <v>1</v>
      </c>
      <c r="K36">
        <f t="shared" si="5"/>
        <v>0.34799999999999998</v>
      </c>
      <c r="L36" s="4" t="s">
        <v>2220</v>
      </c>
      <c r="M36" s="4" t="s">
        <v>26</v>
      </c>
      <c r="Q36" s="4"/>
    </row>
    <row r="37" spans="1:17" hidden="1" x14ac:dyDescent="0.25">
      <c r="A37" t="s">
        <v>23</v>
      </c>
      <c r="B37">
        <v>174396</v>
      </c>
      <c r="C37" t="s">
        <v>403</v>
      </c>
      <c r="D37">
        <v>314828</v>
      </c>
      <c r="E37" t="s">
        <v>40</v>
      </c>
      <c r="F37" s="1">
        <v>561805.24</v>
      </c>
      <c r="G37" t="s">
        <v>10</v>
      </c>
      <c r="H37">
        <v>1.78</v>
      </c>
      <c r="I37" t="s">
        <v>362</v>
      </c>
      <c r="J37">
        <v>1</v>
      </c>
      <c r="K37">
        <f t="shared" si="0"/>
        <v>314828</v>
      </c>
      <c r="L37" s="4" t="s">
        <v>2220</v>
      </c>
      <c r="M37" s="4" t="str">
        <f>_xlfn.XLOOKUP(B37,'PGEN list by Biz'!A:A,'PGEN list by Biz'!C:C)</f>
        <v>LM</v>
      </c>
      <c r="Q37" s="4"/>
    </row>
    <row r="38" spans="1:17" hidden="1" x14ac:dyDescent="0.25">
      <c r="A38" t="s">
        <v>23</v>
      </c>
      <c r="B38">
        <v>174397</v>
      </c>
      <c r="C38" t="s">
        <v>404</v>
      </c>
      <c r="D38" s="1">
        <v>224813</v>
      </c>
      <c r="E38" t="s">
        <v>40</v>
      </c>
      <c r="F38" s="1">
        <v>446803.37</v>
      </c>
      <c r="G38" t="s">
        <v>10</v>
      </c>
      <c r="H38">
        <v>1.99</v>
      </c>
      <c r="I38" t="s">
        <v>362</v>
      </c>
      <c r="J38">
        <v>1</v>
      </c>
      <c r="K38">
        <f t="shared" ref="K38:K50" si="6">J38*D38</f>
        <v>224813</v>
      </c>
      <c r="L38" s="4" t="s">
        <v>2220</v>
      </c>
      <c r="M38" s="4" t="str">
        <f>_xlfn.XLOOKUP(B38,'PGEN list by Biz'!A:A,'PGEN list by Biz'!C:C)</f>
        <v>LM</v>
      </c>
      <c r="Q38" s="4"/>
    </row>
    <row r="39" spans="1:17" hidden="1" x14ac:dyDescent="0.25">
      <c r="A39" t="s">
        <v>23</v>
      </c>
      <c r="B39">
        <v>179001</v>
      </c>
      <c r="C39" t="s">
        <v>407</v>
      </c>
      <c r="D39">
        <v>221.2</v>
      </c>
      <c r="E39" t="s">
        <v>40</v>
      </c>
      <c r="F39" s="1">
        <v>461.07</v>
      </c>
      <c r="G39" t="s">
        <v>10</v>
      </c>
      <c r="H39">
        <v>2.08</v>
      </c>
      <c r="I39" t="s">
        <v>362</v>
      </c>
      <c r="J39">
        <v>1</v>
      </c>
      <c r="K39">
        <f t="shared" si="6"/>
        <v>221.2</v>
      </c>
      <c r="L39" s="4" t="s">
        <v>2220</v>
      </c>
      <c r="M39" s="4" t="str">
        <f>_xlfn.XLOOKUP(B39,'PGEN list by Biz'!A:A,'PGEN list by Biz'!C:C)</f>
        <v>Inland</v>
      </c>
      <c r="Q39" s="4"/>
    </row>
    <row r="40" spans="1:17" hidden="1" x14ac:dyDescent="0.25">
      <c r="A40" t="s">
        <v>23</v>
      </c>
      <c r="B40">
        <v>179136</v>
      </c>
      <c r="C40" t="s">
        <v>2277</v>
      </c>
      <c r="D40" s="1">
        <v>107</v>
      </c>
      <c r="E40" t="s">
        <v>40</v>
      </c>
      <c r="F40" s="1">
        <v>184</v>
      </c>
      <c r="G40" t="s">
        <v>10</v>
      </c>
      <c r="H40">
        <v>1.72</v>
      </c>
      <c r="I40" t="s">
        <v>362</v>
      </c>
      <c r="J40">
        <v>1</v>
      </c>
      <c r="K40">
        <f t="shared" si="6"/>
        <v>107</v>
      </c>
      <c r="L40" s="4" t="s">
        <v>2220</v>
      </c>
      <c r="M40" s="4" t="str">
        <f>_xlfn.XLOOKUP(B40,'PGEN list by Biz'!A:A,'PGEN list by Biz'!C:C)</f>
        <v>Inland</v>
      </c>
      <c r="Q40" s="4"/>
    </row>
    <row r="41" spans="1:17" hidden="1" x14ac:dyDescent="0.25">
      <c r="A41" t="s">
        <v>23</v>
      </c>
      <c r="B41">
        <v>183030</v>
      </c>
      <c r="C41" t="s">
        <v>2442</v>
      </c>
      <c r="D41" s="1">
        <v>5854.78</v>
      </c>
      <c r="E41" t="s">
        <v>40</v>
      </c>
      <c r="F41" s="1">
        <v>9670.09</v>
      </c>
      <c r="G41" t="s">
        <v>10</v>
      </c>
      <c r="H41">
        <v>1.65</v>
      </c>
      <c r="I41" t="s">
        <v>362</v>
      </c>
      <c r="J41">
        <v>1</v>
      </c>
      <c r="K41">
        <f t="shared" si="6"/>
        <v>5854.78</v>
      </c>
      <c r="L41" s="4" t="s">
        <v>2220</v>
      </c>
      <c r="M41" s="4" t="str">
        <f>_xlfn.XLOOKUP(B41,'PGEN list by Biz'!A:A,'PGEN list by Biz'!C:C)</f>
        <v>Inland</v>
      </c>
      <c r="Q41" s="4"/>
    </row>
    <row r="42" spans="1:17" hidden="1" x14ac:dyDescent="0.25">
      <c r="A42" t="s">
        <v>23</v>
      </c>
      <c r="B42">
        <v>183081</v>
      </c>
      <c r="C42" t="s">
        <v>2285</v>
      </c>
      <c r="D42" s="1">
        <v>258.2</v>
      </c>
      <c r="E42" t="s">
        <v>40</v>
      </c>
      <c r="F42" s="1">
        <v>609.41</v>
      </c>
      <c r="G42" t="s">
        <v>10</v>
      </c>
      <c r="H42">
        <v>2.36</v>
      </c>
      <c r="I42" t="s">
        <v>362</v>
      </c>
      <c r="J42">
        <v>1</v>
      </c>
      <c r="K42">
        <f t="shared" si="6"/>
        <v>258.2</v>
      </c>
      <c r="L42" s="4" t="s">
        <v>2220</v>
      </c>
      <c r="M42" s="4" t="str">
        <f>_xlfn.XLOOKUP(B42,'PGEN list by Biz'!A:A,'PGEN list by Biz'!C:C)</f>
        <v>Inland</v>
      </c>
      <c r="Q42" s="4"/>
    </row>
    <row r="43" spans="1:17" hidden="1" x14ac:dyDescent="0.25">
      <c r="A43" t="s">
        <v>23</v>
      </c>
      <c r="B43">
        <v>187010</v>
      </c>
      <c r="C43" t="s">
        <v>409</v>
      </c>
      <c r="D43">
        <v>132.4</v>
      </c>
      <c r="E43" t="s">
        <v>40</v>
      </c>
      <c r="F43">
        <v>166.79</v>
      </c>
      <c r="G43" t="s">
        <v>10</v>
      </c>
      <c r="H43">
        <v>1.26</v>
      </c>
      <c r="I43" t="s">
        <v>362</v>
      </c>
      <c r="J43">
        <v>1</v>
      </c>
      <c r="K43">
        <f t="shared" si="6"/>
        <v>132.4</v>
      </c>
      <c r="L43" s="4" t="s">
        <v>2220</v>
      </c>
      <c r="M43" s="4" t="str">
        <f>_xlfn.XLOOKUP(B43,'PGEN list by Biz'!A:A,'PGEN list by Biz'!C:C)</f>
        <v>Inland</v>
      </c>
      <c r="Q43" s="4"/>
    </row>
    <row r="44" spans="1:17" hidden="1" x14ac:dyDescent="0.25">
      <c r="A44" t="s">
        <v>23</v>
      </c>
      <c r="B44">
        <v>187208</v>
      </c>
      <c r="C44" t="s">
        <v>932</v>
      </c>
      <c r="D44">
        <v>158.4</v>
      </c>
      <c r="E44" t="s">
        <v>40</v>
      </c>
      <c r="F44">
        <v>407.29</v>
      </c>
      <c r="G44" t="s">
        <v>10</v>
      </c>
      <c r="H44">
        <v>2.57</v>
      </c>
      <c r="I44" t="s">
        <v>362</v>
      </c>
      <c r="J44">
        <v>1</v>
      </c>
      <c r="K44">
        <f t="shared" si="6"/>
        <v>158.4</v>
      </c>
      <c r="L44" s="4" t="s">
        <v>2220</v>
      </c>
      <c r="M44" s="4" t="str">
        <f>_xlfn.XLOOKUP(B44,'PGEN list by Biz'!A:A,'PGEN list by Biz'!C:C)</f>
        <v>Inland</v>
      </c>
      <c r="Q44" s="4"/>
    </row>
    <row r="45" spans="1:17" hidden="1" x14ac:dyDescent="0.25">
      <c r="A45" t="s">
        <v>23</v>
      </c>
      <c r="B45">
        <v>187251</v>
      </c>
      <c r="C45" t="s">
        <v>411</v>
      </c>
      <c r="D45">
        <v>33359</v>
      </c>
      <c r="E45" t="s">
        <v>40</v>
      </c>
      <c r="F45">
        <v>44381.4</v>
      </c>
      <c r="G45" t="s">
        <v>10</v>
      </c>
      <c r="H45">
        <v>1.33</v>
      </c>
      <c r="I45" t="s">
        <v>362</v>
      </c>
      <c r="J45">
        <v>1</v>
      </c>
      <c r="K45">
        <f t="shared" si="6"/>
        <v>33359</v>
      </c>
      <c r="L45" s="4" t="s">
        <v>2220</v>
      </c>
      <c r="M45" s="4" t="str">
        <f>_xlfn.XLOOKUP(B45,'PGEN list by Biz'!A:A,'PGEN list by Biz'!C:C)</f>
        <v>Inland</v>
      </c>
      <c r="Q45" s="4"/>
    </row>
    <row r="46" spans="1:17" hidden="1" x14ac:dyDescent="0.25">
      <c r="A46" t="s">
        <v>23</v>
      </c>
      <c r="B46">
        <v>187317</v>
      </c>
      <c r="C46" t="s">
        <v>2297</v>
      </c>
      <c r="D46">
        <v>254.1</v>
      </c>
      <c r="E46" t="s">
        <v>40</v>
      </c>
      <c r="F46">
        <v>491.35</v>
      </c>
      <c r="G46" t="s">
        <v>10</v>
      </c>
      <c r="H46">
        <v>1.93</v>
      </c>
      <c r="I46" t="s">
        <v>362</v>
      </c>
      <c r="J46">
        <v>1</v>
      </c>
      <c r="K46">
        <f t="shared" si="6"/>
        <v>254.1</v>
      </c>
      <c r="L46" s="4" t="s">
        <v>2220</v>
      </c>
      <c r="M46" s="4" t="str">
        <f>_xlfn.XLOOKUP(B46,'PGEN list by Biz'!A:A,'PGEN list by Biz'!C:C)</f>
        <v>Inland</v>
      </c>
      <c r="Q46" s="4"/>
    </row>
    <row r="47" spans="1:17" hidden="1" x14ac:dyDescent="0.25">
      <c r="A47" t="s">
        <v>23</v>
      </c>
      <c r="B47">
        <v>187463</v>
      </c>
      <c r="C47" t="s">
        <v>412</v>
      </c>
      <c r="D47">
        <v>66061.240000000005</v>
      </c>
      <c r="E47" t="s">
        <v>40</v>
      </c>
      <c r="F47">
        <v>88839.33</v>
      </c>
      <c r="G47" t="s">
        <v>10</v>
      </c>
      <c r="H47">
        <v>1.34</v>
      </c>
      <c r="I47" t="s">
        <v>362</v>
      </c>
      <c r="J47">
        <v>1</v>
      </c>
      <c r="K47">
        <f t="shared" si="6"/>
        <v>66061.240000000005</v>
      </c>
      <c r="L47" s="4" t="s">
        <v>2220</v>
      </c>
      <c r="M47" s="4" t="str">
        <f>_xlfn.XLOOKUP(B47,'PGEN list by Biz'!A:A,'PGEN list by Biz'!C:C)</f>
        <v>Inland</v>
      </c>
      <c r="Q47" s="4"/>
    </row>
    <row r="48" spans="1:17" hidden="1" x14ac:dyDescent="0.25">
      <c r="A48" t="s">
        <v>23</v>
      </c>
      <c r="B48">
        <v>187850</v>
      </c>
      <c r="C48" t="s">
        <v>413</v>
      </c>
      <c r="D48">
        <v>460.2</v>
      </c>
      <c r="E48" t="s">
        <v>40</v>
      </c>
      <c r="F48">
        <v>723.14</v>
      </c>
      <c r="G48" t="s">
        <v>10</v>
      </c>
      <c r="H48">
        <v>1.57</v>
      </c>
      <c r="I48" t="s">
        <v>362</v>
      </c>
      <c r="J48">
        <v>1</v>
      </c>
      <c r="K48">
        <f t="shared" si="6"/>
        <v>460.2</v>
      </c>
      <c r="L48" s="4" t="s">
        <v>2220</v>
      </c>
      <c r="M48" s="4" t="str">
        <f>_xlfn.XLOOKUP(B48,'PGEN list by Biz'!A:A,'PGEN list by Biz'!C:C)</f>
        <v>Inland</v>
      </c>
      <c r="Q48" s="4"/>
    </row>
    <row r="49" spans="1:17" hidden="1" x14ac:dyDescent="0.25">
      <c r="A49" t="s">
        <v>23</v>
      </c>
      <c r="B49">
        <v>187999</v>
      </c>
      <c r="C49" t="s">
        <v>2302</v>
      </c>
      <c r="D49">
        <v>276.2</v>
      </c>
      <c r="E49" t="s">
        <v>40</v>
      </c>
      <c r="F49" s="1">
        <v>910.8</v>
      </c>
      <c r="G49" t="s">
        <v>10</v>
      </c>
      <c r="H49">
        <v>3.3</v>
      </c>
      <c r="I49" t="s">
        <v>362</v>
      </c>
      <c r="J49">
        <v>1</v>
      </c>
      <c r="K49">
        <f t="shared" si="6"/>
        <v>276.2</v>
      </c>
      <c r="L49" s="4" t="s">
        <v>2220</v>
      </c>
      <c r="M49" s="4" t="str">
        <f>_xlfn.XLOOKUP(B49,'PGEN list by Biz'!A:A,'PGEN list by Biz'!C:C)</f>
        <v>Inland</v>
      </c>
      <c r="Q49" s="4"/>
    </row>
    <row r="50" spans="1:17" hidden="1" x14ac:dyDescent="0.25">
      <c r="A50" t="s">
        <v>23</v>
      </c>
      <c r="B50">
        <v>189019</v>
      </c>
      <c r="C50" t="s">
        <v>2312</v>
      </c>
      <c r="D50">
        <v>38043.61</v>
      </c>
      <c r="E50" t="s">
        <v>40</v>
      </c>
      <c r="F50">
        <v>45575.17</v>
      </c>
      <c r="G50" t="s">
        <v>10</v>
      </c>
      <c r="H50">
        <v>1.2</v>
      </c>
      <c r="I50" t="s">
        <v>362</v>
      </c>
      <c r="J50">
        <v>1</v>
      </c>
      <c r="K50">
        <f t="shared" si="6"/>
        <v>38043.61</v>
      </c>
      <c r="L50" s="4" t="s">
        <v>2220</v>
      </c>
      <c r="M50" s="4" t="str">
        <f>_xlfn.XLOOKUP(B50,'PGEN list by Biz'!A:A,'PGEN list by Biz'!C:C)</f>
        <v>Inland</v>
      </c>
      <c r="Q50" s="4"/>
    </row>
    <row r="51" spans="1:17" hidden="1" x14ac:dyDescent="0.25">
      <c r="A51" t="s">
        <v>23</v>
      </c>
      <c r="B51">
        <v>189193</v>
      </c>
      <c r="C51" t="s">
        <v>3903</v>
      </c>
      <c r="D51">
        <v>99540</v>
      </c>
      <c r="E51" t="s">
        <v>40</v>
      </c>
      <c r="F51">
        <v>127796.7</v>
      </c>
      <c r="G51" t="s">
        <v>10</v>
      </c>
      <c r="H51">
        <v>1.28</v>
      </c>
      <c r="I51" t="s">
        <v>362</v>
      </c>
      <c r="J51">
        <v>1</v>
      </c>
      <c r="K51">
        <f t="shared" si="0"/>
        <v>99540</v>
      </c>
      <c r="L51" s="4" t="s">
        <v>2220</v>
      </c>
      <c r="M51" s="4" t="s">
        <v>1</v>
      </c>
      <c r="Q51" s="4"/>
    </row>
    <row r="52" spans="1:17" hidden="1" x14ac:dyDescent="0.25">
      <c r="A52" t="s">
        <v>23</v>
      </c>
      <c r="B52">
        <v>190563</v>
      </c>
      <c r="C52" t="s">
        <v>416</v>
      </c>
      <c r="D52">
        <v>409.6</v>
      </c>
      <c r="E52" t="s">
        <v>40</v>
      </c>
      <c r="F52">
        <v>797.39</v>
      </c>
      <c r="G52" t="s">
        <v>10</v>
      </c>
      <c r="H52">
        <v>1.95</v>
      </c>
      <c r="I52" t="s">
        <v>362</v>
      </c>
      <c r="J52">
        <v>1</v>
      </c>
      <c r="K52">
        <f t="shared" si="0"/>
        <v>409.6</v>
      </c>
      <c r="L52" s="4" t="s">
        <v>2220</v>
      </c>
      <c r="M52" s="4" t="str">
        <f>_xlfn.XLOOKUP(B52,'PGEN list by Biz'!A:A,'PGEN list by Biz'!C:C)</f>
        <v>Inland</v>
      </c>
      <c r="Q52" s="4"/>
    </row>
    <row r="53" spans="1:17" hidden="1" x14ac:dyDescent="0.25">
      <c r="A53" t="s">
        <v>23</v>
      </c>
      <c r="B53">
        <v>190565</v>
      </c>
      <c r="C53" t="s">
        <v>2324</v>
      </c>
      <c r="D53" s="1">
        <v>16283.13</v>
      </c>
      <c r="E53" t="s">
        <v>40</v>
      </c>
      <c r="F53" s="1">
        <v>23592.53</v>
      </c>
      <c r="G53" t="s">
        <v>10</v>
      </c>
      <c r="H53">
        <v>1.45</v>
      </c>
      <c r="I53" t="s">
        <v>362</v>
      </c>
      <c r="J53">
        <v>1</v>
      </c>
      <c r="K53">
        <f t="shared" si="0"/>
        <v>16283.13</v>
      </c>
      <c r="L53" s="4" t="s">
        <v>2220</v>
      </c>
      <c r="M53" s="4" t="str">
        <f>_xlfn.XLOOKUP(B53,'PGEN list by Biz'!A:A,'PGEN list by Biz'!C:C)</f>
        <v>Inland</v>
      </c>
      <c r="Q53" s="4"/>
    </row>
    <row r="54" spans="1:17" x14ac:dyDescent="0.25">
      <c r="A54" t="s">
        <v>23</v>
      </c>
      <c r="B54">
        <v>194313</v>
      </c>
      <c r="C54" t="s">
        <v>418</v>
      </c>
      <c r="D54" s="1">
        <v>5</v>
      </c>
      <c r="E54" t="s">
        <v>217</v>
      </c>
      <c r="F54" s="1">
        <v>1099.02</v>
      </c>
      <c r="G54" t="s">
        <v>10</v>
      </c>
      <c r="H54">
        <v>219.8</v>
      </c>
      <c r="I54" t="s">
        <v>362</v>
      </c>
      <c r="J54">
        <f>_xlfn.XLOOKUP(B54,'ZM39 (bulk)'!A:A,'ZM39 (bulk)'!M:M)</f>
        <v>182</v>
      </c>
      <c r="K54">
        <f t="shared" si="0"/>
        <v>910</v>
      </c>
      <c r="L54" s="4" t="s">
        <v>6094</v>
      </c>
      <c r="M54" s="4" t="s">
        <v>1</v>
      </c>
      <c r="Q54" s="4"/>
    </row>
    <row r="55" spans="1:17" x14ac:dyDescent="0.25">
      <c r="A55" t="s">
        <v>23</v>
      </c>
      <c r="B55">
        <v>194317</v>
      </c>
      <c r="C55" t="s">
        <v>819</v>
      </c>
      <c r="D55">
        <v>1</v>
      </c>
      <c r="E55" t="s">
        <v>217</v>
      </c>
      <c r="F55" s="1">
        <v>214.84</v>
      </c>
      <c r="G55" t="s">
        <v>10</v>
      </c>
      <c r="H55">
        <v>214.84</v>
      </c>
      <c r="I55" t="s">
        <v>362</v>
      </c>
      <c r="J55">
        <f>_xlfn.XLOOKUP(B55,'ZM39 (bulk)'!A:A,'ZM39 (bulk)'!M:M)</f>
        <v>179.92</v>
      </c>
      <c r="K55">
        <f t="shared" si="0"/>
        <v>179.92</v>
      </c>
      <c r="L55" s="4" t="s">
        <v>6094</v>
      </c>
      <c r="M55" s="4" t="s">
        <v>1</v>
      </c>
      <c r="Q55" s="4"/>
    </row>
    <row r="56" spans="1:17" x14ac:dyDescent="0.25">
      <c r="A56" t="s">
        <v>23</v>
      </c>
      <c r="B56">
        <v>194460</v>
      </c>
      <c r="C56" t="s">
        <v>558</v>
      </c>
      <c r="D56">
        <v>1</v>
      </c>
      <c r="E56" t="s">
        <v>217</v>
      </c>
      <c r="F56" s="1">
        <v>256.5</v>
      </c>
      <c r="G56" t="s">
        <v>10</v>
      </c>
      <c r="H56">
        <v>256.5</v>
      </c>
      <c r="I56" t="s">
        <v>362</v>
      </c>
      <c r="J56">
        <f>_xlfn.XLOOKUP(B56,'ZM39 (bulk)'!A:A,'ZM39 (bulk)'!M:M)</f>
        <v>181.38</v>
      </c>
      <c r="K56">
        <f t="shared" si="0"/>
        <v>181.38</v>
      </c>
      <c r="L56" s="4" t="s">
        <v>6094</v>
      </c>
      <c r="M56" s="4" t="s">
        <v>1</v>
      </c>
      <c r="Q56" s="4"/>
    </row>
    <row r="57" spans="1:17" x14ac:dyDescent="0.25">
      <c r="A57" t="s">
        <v>23</v>
      </c>
      <c r="B57">
        <v>194470</v>
      </c>
      <c r="C57" t="s">
        <v>420</v>
      </c>
      <c r="D57">
        <v>1</v>
      </c>
      <c r="E57" t="s">
        <v>217</v>
      </c>
      <c r="F57" s="1">
        <v>286.83999999999997</v>
      </c>
      <c r="G57" t="s">
        <v>10</v>
      </c>
      <c r="H57">
        <v>286.83999999999997</v>
      </c>
      <c r="I57" t="s">
        <v>362</v>
      </c>
      <c r="J57">
        <f>_xlfn.XLOOKUP(B57,'ZM39 (bulk)'!A:A,'ZM39 (bulk)'!M:M)</f>
        <v>186.99</v>
      </c>
      <c r="K57">
        <f t="shared" si="0"/>
        <v>186.99</v>
      </c>
      <c r="L57" s="4" t="s">
        <v>6094</v>
      </c>
      <c r="M57" s="4" t="s">
        <v>1</v>
      </c>
      <c r="Q57" s="4"/>
    </row>
    <row r="58" spans="1:17" x14ac:dyDescent="0.25">
      <c r="A58" t="s">
        <v>23</v>
      </c>
      <c r="B58">
        <v>194481</v>
      </c>
      <c r="C58" t="s">
        <v>423</v>
      </c>
      <c r="D58" s="1">
        <v>1</v>
      </c>
      <c r="E58" t="s">
        <v>217</v>
      </c>
      <c r="F58" s="1">
        <v>259.95</v>
      </c>
      <c r="G58" t="s">
        <v>10</v>
      </c>
      <c r="H58">
        <v>259.95</v>
      </c>
      <c r="I58" t="s">
        <v>362</v>
      </c>
      <c r="J58">
        <f>_xlfn.XLOOKUP(B58,'ZM39 (bulk)'!A:A,'ZM39 (bulk)'!M:M)</f>
        <v>178.26</v>
      </c>
      <c r="K58">
        <f t="shared" si="0"/>
        <v>178.26</v>
      </c>
      <c r="L58" s="4" t="s">
        <v>6094</v>
      </c>
      <c r="M58" s="4" t="s">
        <v>1</v>
      </c>
      <c r="Q58" s="4"/>
    </row>
    <row r="59" spans="1:17" x14ac:dyDescent="0.25">
      <c r="A59" t="s">
        <v>23</v>
      </c>
      <c r="B59">
        <v>194498</v>
      </c>
      <c r="C59" t="s">
        <v>566</v>
      </c>
      <c r="D59" s="1">
        <v>4</v>
      </c>
      <c r="E59" t="s">
        <v>217</v>
      </c>
      <c r="F59" s="1">
        <v>1044.6300000000001</v>
      </c>
      <c r="G59" t="s">
        <v>10</v>
      </c>
      <c r="H59">
        <v>261.16000000000003</v>
      </c>
      <c r="I59" t="s">
        <v>362</v>
      </c>
      <c r="J59">
        <f>_xlfn.XLOOKUP(B59,'ZM39 (bulk)'!A:A,'ZM39 (bulk)'!M:M)</f>
        <v>181.38</v>
      </c>
      <c r="K59">
        <f t="shared" si="0"/>
        <v>725.52</v>
      </c>
      <c r="L59" s="4" t="s">
        <v>6094</v>
      </c>
      <c r="M59" s="4" t="s">
        <v>1</v>
      </c>
      <c r="Q59" s="4"/>
    </row>
    <row r="60" spans="1:17" x14ac:dyDescent="0.25">
      <c r="A60" t="s">
        <v>23</v>
      </c>
      <c r="B60">
        <v>194581</v>
      </c>
      <c r="C60" t="s">
        <v>572</v>
      </c>
      <c r="D60" s="1">
        <v>38</v>
      </c>
      <c r="E60" t="s">
        <v>217</v>
      </c>
      <c r="F60" s="1">
        <v>9962.4500000000007</v>
      </c>
      <c r="G60" t="s">
        <v>10</v>
      </c>
      <c r="H60">
        <v>262.17</v>
      </c>
      <c r="I60" t="s">
        <v>362</v>
      </c>
      <c r="J60">
        <f>_xlfn.XLOOKUP(B60,'ZM39 (bulk)'!A:A,'ZM39 (bulk)'!M:M)</f>
        <v>182</v>
      </c>
      <c r="K60">
        <f t="shared" ref="K60:K62" si="7">J60*D60</f>
        <v>6916</v>
      </c>
      <c r="L60" s="4" t="s">
        <v>6094</v>
      </c>
      <c r="M60" s="4" t="s">
        <v>1</v>
      </c>
      <c r="Q60" s="4"/>
    </row>
    <row r="61" spans="1:17" x14ac:dyDescent="0.25">
      <c r="A61" t="s">
        <v>23</v>
      </c>
      <c r="B61">
        <v>194604</v>
      </c>
      <c r="C61" t="s">
        <v>574</v>
      </c>
      <c r="D61" s="1">
        <v>1</v>
      </c>
      <c r="E61" t="s">
        <v>217</v>
      </c>
      <c r="F61" s="1">
        <v>280.29000000000002</v>
      </c>
      <c r="G61" t="s">
        <v>10</v>
      </c>
      <c r="H61">
        <v>280.29000000000002</v>
      </c>
      <c r="I61" t="s">
        <v>362</v>
      </c>
      <c r="J61">
        <f>_xlfn.XLOOKUP(B61,'ZM39 (bulk)'!A:A,'ZM39 (bulk)'!M:M)</f>
        <v>183.87</v>
      </c>
      <c r="K61">
        <f t="shared" si="7"/>
        <v>183.87</v>
      </c>
      <c r="L61" s="4" t="s">
        <v>6094</v>
      </c>
      <c r="M61" s="4" t="s">
        <v>1</v>
      </c>
      <c r="Q61" s="4"/>
    </row>
    <row r="62" spans="1:17" x14ac:dyDescent="0.25">
      <c r="A62" t="s">
        <v>23</v>
      </c>
      <c r="B62">
        <v>194650</v>
      </c>
      <c r="C62" t="s">
        <v>832</v>
      </c>
      <c r="D62" s="1">
        <v>5</v>
      </c>
      <c r="E62" t="s">
        <v>217</v>
      </c>
      <c r="F62" s="1">
        <v>1525.06</v>
      </c>
      <c r="G62" t="s">
        <v>10</v>
      </c>
      <c r="H62">
        <v>305.01</v>
      </c>
      <c r="I62" t="s">
        <v>362</v>
      </c>
      <c r="J62">
        <f>_xlfn.XLOOKUP(B62,'ZM39 (bulk)'!A:A,'ZM39 (bulk)'!M:M)</f>
        <v>183.46</v>
      </c>
      <c r="K62">
        <f t="shared" si="7"/>
        <v>917.30000000000007</v>
      </c>
      <c r="L62" s="4" t="s">
        <v>6094</v>
      </c>
      <c r="M62" s="4" t="s">
        <v>1</v>
      </c>
      <c r="Q62" s="4"/>
    </row>
    <row r="63" spans="1:17" hidden="1" x14ac:dyDescent="0.25">
      <c r="A63" t="s">
        <v>23</v>
      </c>
      <c r="B63">
        <v>199567</v>
      </c>
      <c r="C63" t="s">
        <v>426</v>
      </c>
      <c r="D63" s="1">
        <v>5906.9</v>
      </c>
      <c r="E63" t="s">
        <v>40</v>
      </c>
      <c r="F63" s="1">
        <v>8053.37</v>
      </c>
      <c r="G63" t="s">
        <v>10</v>
      </c>
      <c r="H63">
        <v>1.36</v>
      </c>
      <c r="I63" t="s">
        <v>362</v>
      </c>
      <c r="J63">
        <v>1</v>
      </c>
      <c r="K63">
        <f t="shared" si="0"/>
        <v>5906.9</v>
      </c>
      <c r="L63" s="4" t="s">
        <v>2220</v>
      </c>
      <c r="M63" s="4" t="str">
        <f>_xlfn.XLOOKUP(B63,'PGEN list by Biz'!A:A,'PGEN list by Biz'!C:C)</f>
        <v>Inland</v>
      </c>
      <c r="Q63" s="4"/>
    </row>
    <row r="64" spans="1:17" hidden="1" x14ac:dyDescent="0.25">
      <c r="A64" t="s">
        <v>23</v>
      </c>
      <c r="B64">
        <v>200120</v>
      </c>
      <c r="C64" t="s">
        <v>427</v>
      </c>
      <c r="D64" s="1">
        <v>5436.3</v>
      </c>
      <c r="E64" t="s">
        <v>40</v>
      </c>
      <c r="F64" s="1">
        <v>7533.48</v>
      </c>
      <c r="G64" t="s">
        <v>10</v>
      </c>
      <c r="H64">
        <v>1.39</v>
      </c>
      <c r="I64" t="s">
        <v>362</v>
      </c>
      <c r="J64">
        <v>1</v>
      </c>
      <c r="K64">
        <f t="shared" ref="K64:K74" si="8">J64*D64</f>
        <v>5436.3</v>
      </c>
      <c r="L64" s="4" t="s">
        <v>2220</v>
      </c>
      <c r="M64" s="4" t="str">
        <f>_xlfn.XLOOKUP(B64,'PGEN list by Biz'!A:A,'PGEN list by Biz'!C:C)</f>
        <v>Inland</v>
      </c>
      <c r="Q64" s="4"/>
    </row>
    <row r="65" spans="1:28" hidden="1" x14ac:dyDescent="0.25">
      <c r="A65" t="s">
        <v>23</v>
      </c>
      <c r="B65">
        <v>200658</v>
      </c>
      <c r="C65" t="s">
        <v>429</v>
      </c>
      <c r="D65" s="1">
        <v>583</v>
      </c>
      <c r="E65" t="s">
        <v>40</v>
      </c>
      <c r="F65" s="1">
        <v>1181.5999999999999</v>
      </c>
      <c r="G65" t="s">
        <v>10</v>
      </c>
      <c r="H65">
        <v>2.0299999999999998</v>
      </c>
      <c r="I65" t="s">
        <v>362</v>
      </c>
      <c r="J65">
        <v>1</v>
      </c>
      <c r="K65">
        <f t="shared" si="8"/>
        <v>583</v>
      </c>
      <c r="L65" s="4" t="s">
        <v>2220</v>
      </c>
      <c r="M65" s="4" t="str">
        <f>_xlfn.XLOOKUP(B65,'PGEN list by Biz'!A:A,'PGEN list by Biz'!C:C)</f>
        <v>LM</v>
      </c>
      <c r="Q65" s="4"/>
    </row>
    <row r="66" spans="1:28" hidden="1" x14ac:dyDescent="0.25">
      <c r="A66" t="s">
        <v>23</v>
      </c>
      <c r="B66">
        <v>202268</v>
      </c>
      <c r="C66" t="s">
        <v>433</v>
      </c>
      <c r="D66" s="1">
        <v>1356.5</v>
      </c>
      <c r="E66" t="s">
        <v>40</v>
      </c>
      <c r="F66" s="1">
        <v>3279.46</v>
      </c>
      <c r="G66" t="s">
        <v>10</v>
      </c>
      <c r="H66">
        <v>2.42</v>
      </c>
      <c r="I66" t="s">
        <v>362</v>
      </c>
      <c r="J66">
        <v>1</v>
      </c>
      <c r="K66">
        <f t="shared" si="8"/>
        <v>1356.5</v>
      </c>
      <c r="L66" s="4" t="s">
        <v>2220</v>
      </c>
      <c r="M66" s="4" t="str">
        <f>_xlfn.XLOOKUP(B66,'PGEN list by Biz'!A:A,'PGEN list by Biz'!C:C)</f>
        <v>Inland</v>
      </c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 spans="1:28" x14ac:dyDescent="0.25">
      <c r="A67" t="s">
        <v>23</v>
      </c>
      <c r="B67">
        <v>202297</v>
      </c>
      <c r="C67" t="s">
        <v>593</v>
      </c>
      <c r="D67" s="1">
        <v>4</v>
      </c>
      <c r="E67" t="s">
        <v>217</v>
      </c>
      <c r="F67" s="1">
        <v>1103.99</v>
      </c>
      <c r="G67" t="s">
        <v>10</v>
      </c>
      <c r="H67">
        <v>276</v>
      </c>
      <c r="I67" t="s">
        <v>362</v>
      </c>
      <c r="J67">
        <f>_xlfn.XLOOKUP(B67,'ZM39 (bulk)'!A:A,'ZM39 (bulk)'!M:M)</f>
        <v>184.14</v>
      </c>
      <c r="K67">
        <f t="shared" si="8"/>
        <v>736.56</v>
      </c>
      <c r="L67" s="4" t="s">
        <v>6094</v>
      </c>
      <c r="M67" s="4" t="s">
        <v>1</v>
      </c>
      <c r="Q67" s="4"/>
    </row>
    <row r="68" spans="1:28" hidden="1" x14ac:dyDescent="0.25">
      <c r="A68" t="s">
        <v>23</v>
      </c>
      <c r="B68">
        <v>202702</v>
      </c>
      <c r="C68" t="s">
        <v>434</v>
      </c>
      <c r="D68" s="1">
        <v>4485.5839999999998</v>
      </c>
      <c r="E68" t="s">
        <v>40</v>
      </c>
      <c r="F68" s="1">
        <v>6658.33</v>
      </c>
      <c r="G68" t="s">
        <v>10</v>
      </c>
      <c r="H68">
        <v>1.48</v>
      </c>
      <c r="I68" t="s">
        <v>362</v>
      </c>
      <c r="J68">
        <v>1</v>
      </c>
      <c r="K68">
        <f t="shared" si="8"/>
        <v>4485.5839999999998</v>
      </c>
      <c r="L68" s="4" t="s">
        <v>2220</v>
      </c>
      <c r="M68" s="4" t="str">
        <f>_xlfn.XLOOKUP(B68,'PGEN list by Biz'!A:A,'PGEN list by Biz'!C:C)</f>
        <v>Inland</v>
      </c>
      <c r="Q68" s="4"/>
    </row>
    <row r="69" spans="1:28" hidden="1" x14ac:dyDescent="0.25">
      <c r="A69" t="s">
        <v>23</v>
      </c>
      <c r="B69">
        <v>202703</v>
      </c>
      <c r="C69" t="s">
        <v>435</v>
      </c>
      <c r="D69">
        <v>4146.9960000000001</v>
      </c>
      <c r="E69" t="s">
        <v>40</v>
      </c>
      <c r="F69" s="1">
        <v>9015.0499999999993</v>
      </c>
      <c r="G69" t="s">
        <v>10</v>
      </c>
      <c r="H69" s="1">
        <v>2.17</v>
      </c>
      <c r="I69" t="s">
        <v>362</v>
      </c>
      <c r="J69">
        <v>1</v>
      </c>
      <c r="K69">
        <f t="shared" si="8"/>
        <v>4146.9960000000001</v>
      </c>
      <c r="L69" s="4" t="s">
        <v>2220</v>
      </c>
      <c r="M69" s="4" t="str">
        <f>_xlfn.XLOOKUP(B69,'PGEN list by Biz'!A:A,'PGEN list by Biz'!C:C)</f>
        <v>Inland</v>
      </c>
      <c r="Q69" s="4"/>
    </row>
    <row r="70" spans="1:28" hidden="1" x14ac:dyDescent="0.25">
      <c r="A70" t="s">
        <v>23</v>
      </c>
      <c r="B70">
        <v>202704</v>
      </c>
      <c r="C70" t="s">
        <v>436</v>
      </c>
      <c r="D70">
        <v>3625</v>
      </c>
      <c r="E70" t="s">
        <v>40</v>
      </c>
      <c r="F70" s="1">
        <v>4970.68</v>
      </c>
      <c r="G70" t="s">
        <v>10</v>
      </c>
      <c r="H70" s="1">
        <v>1.37</v>
      </c>
      <c r="I70" t="s">
        <v>362</v>
      </c>
      <c r="J70">
        <v>1</v>
      </c>
      <c r="K70">
        <f t="shared" si="8"/>
        <v>3625</v>
      </c>
      <c r="L70" s="4" t="s">
        <v>2220</v>
      </c>
      <c r="M70" s="4" t="str">
        <f>_xlfn.XLOOKUP(B70,'PGEN list by Biz'!A:A,'PGEN list by Biz'!C:C)</f>
        <v>Inland</v>
      </c>
      <c r="Q70" s="4"/>
    </row>
    <row r="71" spans="1:28" hidden="1" x14ac:dyDescent="0.25">
      <c r="A71" t="s">
        <v>23</v>
      </c>
      <c r="B71">
        <v>202705</v>
      </c>
      <c r="C71" t="s">
        <v>437</v>
      </c>
      <c r="D71">
        <v>2097.6</v>
      </c>
      <c r="E71" t="s">
        <v>40</v>
      </c>
      <c r="F71">
        <v>5214.37</v>
      </c>
      <c r="G71" t="s">
        <v>10</v>
      </c>
      <c r="H71">
        <v>2.4900000000000002</v>
      </c>
      <c r="I71" t="s">
        <v>362</v>
      </c>
      <c r="J71">
        <v>1</v>
      </c>
      <c r="K71">
        <f t="shared" si="8"/>
        <v>2097.6</v>
      </c>
      <c r="L71" s="4" t="s">
        <v>2220</v>
      </c>
      <c r="M71" s="4" t="str">
        <f>_xlfn.XLOOKUP(B71,'PGEN list by Biz'!A:A,'PGEN list by Biz'!C:C)</f>
        <v>Inland</v>
      </c>
      <c r="Q71" s="4"/>
    </row>
    <row r="72" spans="1:28" hidden="1" x14ac:dyDescent="0.25">
      <c r="A72" t="s">
        <v>23</v>
      </c>
      <c r="B72">
        <v>202706</v>
      </c>
      <c r="C72" t="s">
        <v>438</v>
      </c>
      <c r="D72" s="1">
        <v>67447.085000000006</v>
      </c>
      <c r="E72" t="s">
        <v>40</v>
      </c>
      <c r="F72" s="1">
        <v>113474.71</v>
      </c>
      <c r="G72" t="s">
        <v>10</v>
      </c>
      <c r="H72">
        <v>1.68</v>
      </c>
      <c r="I72" t="s">
        <v>362</v>
      </c>
      <c r="J72">
        <v>1</v>
      </c>
      <c r="K72">
        <f t="shared" si="8"/>
        <v>67447.085000000006</v>
      </c>
      <c r="L72" s="4" t="s">
        <v>2220</v>
      </c>
      <c r="M72" s="4" t="str">
        <f>_xlfn.XLOOKUP(B72,'PGEN list by Biz'!A:A,'PGEN list by Biz'!C:C)</f>
        <v>Inland</v>
      </c>
      <c r="Q72" s="4"/>
    </row>
    <row r="73" spans="1:28" hidden="1" x14ac:dyDescent="0.25">
      <c r="A73" t="s">
        <v>23</v>
      </c>
      <c r="B73">
        <v>202707</v>
      </c>
      <c r="C73" t="s">
        <v>439</v>
      </c>
      <c r="D73" s="1">
        <v>1985.3</v>
      </c>
      <c r="E73" t="s">
        <v>40</v>
      </c>
      <c r="F73" s="1">
        <v>3402.01</v>
      </c>
      <c r="G73" t="s">
        <v>10</v>
      </c>
      <c r="H73">
        <v>1.71</v>
      </c>
      <c r="I73" t="s">
        <v>362</v>
      </c>
      <c r="J73">
        <v>1</v>
      </c>
      <c r="K73">
        <f t="shared" si="8"/>
        <v>1985.3</v>
      </c>
      <c r="L73" s="4" t="s">
        <v>2220</v>
      </c>
      <c r="M73" s="4" t="str">
        <f>_xlfn.XLOOKUP(B73,'PGEN list by Biz'!A:A,'PGEN list by Biz'!C:C)</f>
        <v>Inland</v>
      </c>
      <c r="Q73" s="4"/>
    </row>
    <row r="74" spans="1:28" hidden="1" x14ac:dyDescent="0.25">
      <c r="A74" t="s">
        <v>23</v>
      </c>
      <c r="B74">
        <v>202708</v>
      </c>
      <c r="C74" t="s">
        <v>440</v>
      </c>
      <c r="D74">
        <v>3138.1</v>
      </c>
      <c r="E74" t="s">
        <v>40</v>
      </c>
      <c r="F74">
        <v>4989.8100000000004</v>
      </c>
      <c r="G74" t="s">
        <v>10</v>
      </c>
      <c r="H74">
        <v>1.59</v>
      </c>
      <c r="I74" t="s">
        <v>362</v>
      </c>
      <c r="J74">
        <v>1</v>
      </c>
      <c r="K74">
        <f t="shared" si="8"/>
        <v>3138.1</v>
      </c>
      <c r="L74" s="4" t="s">
        <v>2220</v>
      </c>
      <c r="M74" s="4" t="str">
        <f>_xlfn.XLOOKUP(B74,'PGEN list by Biz'!A:A,'PGEN list by Biz'!C:C)</f>
        <v>Inland</v>
      </c>
      <c r="Q74" s="4"/>
    </row>
    <row r="75" spans="1:28" hidden="1" x14ac:dyDescent="0.25">
      <c r="A75" t="s">
        <v>23</v>
      </c>
      <c r="B75">
        <v>202709</v>
      </c>
      <c r="C75" t="s">
        <v>441</v>
      </c>
      <c r="D75">
        <v>18658.8</v>
      </c>
      <c r="E75" t="s">
        <v>40</v>
      </c>
      <c r="F75" s="1">
        <v>30249.62</v>
      </c>
      <c r="G75" t="s">
        <v>10</v>
      </c>
      <c r="H75">
        <v>1.62</v>
      </c>
      <c r="I75" t="s">
        <v>362</v>
      </c>
      <c r="J75">
        <v>1</v>
      </c>
      <c r="K75">
        <f t="shared" ref="K75:K133" si="9">J75*D75</f>
        <v>18658.8</v>
      </c>
      <c r="L75" s="4" t="s">
        <v>2220</v>
      </c>
      <c r="M75" s="4" t="str">
        <f>_xlfn.XLOOKUP(B75,'PGEN list by Biz'!A:A,'PGEN list by Biz'!C:C)</f>
        <v>Inland</v>
      </c>
      <c r="Q75" s="4"/>
    </row>
    <row r="76" spans="1:28" hidden="1" x14ac:dyDescent="0.25">
      <c r="A76" t="s">
        <v>23</v>
      </c>
      <c r="B76">
        <v>202710</v>
      </c>
      <c r="C76" t="s">
        <v>442</v>
      </c>
      <c r="D76">
        <v>15559.616</v>
      </c>
      <c r="E76" t="s">
        <v>40</v>
      </c>
      <c r="F76">
        <v>43062.94</v>
      </c>
      <c r="G76" t="s">
        <v>10</v>
      </c>
      <c r="H76">
        <v>2.77</v>
      </c>
      <c r="I76" t="s">
        <v>362</v>
      </c>
      <c r="J76">
        <v>1</v>
      </c>
      <c r="K76">
        <f t="shared" si="9"/>
        <v>15559.616</v>
      </c>
      <c r="L76" s="4" t="s">
        <v>2220</v>
      </c>
      <c r="M76" s="4" t="str">
        <f>_xlfn.XLOOKUP(B76,'PGEN list by Biz'!A:A,'PGEN list by Biz'!C:C)</f>
        <v>Inland</v>
      </c>
      <c r="Q76" s="4"/>
    </row>
    <row r="77" spans="1:28" hidden="1" x14ac:dyDescent="0.25">
      <c r="A77" t="s">
        <v>23</v>
      </c>
      <c r="B77">
        <v>202720</v>
      </c>
      <c r="C77" t="s">
        <v>443</v>
      </c>
      <c r="D77">
        <v>7014.14</v>
      </c>
      <c r="E77" t="s">
        <v>40</v>
      </c>
      <c r="F77" s="1">
        <v>13032.61</v>
      </c>
      <c r="G77" t="s">
        <v>10</v>
      </c>
      <c r="H77" s="1">
        <v>1.86</v>
      </c>
      <c r="I77" t="s">
        <v>362</v>
      </c>
      <c r="J77">
        <v>1</v>
      </c>
      <c r="K77">
        <f t="shared" si="9"/>
        <v>7014.14</v>
      </c>
      <c r="L77" s="4" t="s">
        <v>2220</v>
      </c>
      <c r="M77" s="4" t="str">
        <f>_xlfn.XLOOKUP(B77,'PGEN list by Biz'!A:A,'PGEN list by Biz'!C:C)</f>
        <v>Inland</v>
      </c>
      <c r="Q77" s="4"/>
    </row>
    <row r="78" spans="1:28" hidden="1" x14ac:dyDescent="0.25">
      <c r="A78" t="s">
        <v>23</v>
      </c>
      <c r="B78">
        <v>202722</v>
      </c>
      <c r="C78" t="s">
        <v>445</v>
      </c>
      <c r="D78" s="1">
        <v>2310.04</v>
      </c>
      <c r="E78" t="s">
        <v>40</v>
      </c>
      <c r="F78" s="1">
        <v>2848.68</v>
      </c>
      <c r="G78" t="s">
        <v>10</v>
      </c>
      <c r="H78">
        <v>1.23</v>
      </c>
      <c r="I78" t="s">
        <v>362</v>
      </c>
      <c r="J78">
        <v>1</v>
      </c>
      <c r="K78">
        <f t="shared" si="9"/>
        <v>2310.04</v>
      </c>
      <c r="L78" s="4" t="s">
        <v>2220</v>
      </c>
      <c r="M78" s="4" t="str">
        <f>_xlfn.XLOOKUP(B78,'PGEN list by Biz'!A:A,'PGEN list by Biz'!C:C)</f>
        <v>Inland</v>
      </c>
      <c r="Q78" s="4"/>
    </row>
    <row r="79" spans="1:28" x14ac:dyDescent="0.25">
      <c r="A79" t="s">
        <v>23</v>
      </c>
      <c r="B79">
        <v>203913</v>
      </c>
      <c r="C79" t="s">
        <v>752</v>
      </c>
      <c r="D79" s="1">
        <v>50</v>
      </c>
      <c r="E79" t="s">
        <v>217</v>
      </c>
      <c r="F79" s="1">
        <v>55980.62</v>
      </c>
      <c r="G79" t="s">
        <v>10</v>
      </c>
      <c r="H79">
        <v>1119.6099999999999</v>
      </c>
      <c r="I79" t="s">
        <v>362</v>
      </c>
      <c r="J79">
        <f>_xlfn.XLOOKUP(B79,'ZM39 (bulk)'!A:A,'ZM39 (bulk)'!M:M)</f>
        <v>885</v>
      </c>
      <c r="K79">
        <f t="shared" si="9"/>
        <v>44250</v>
      </c>
      <c r="L79" s="4" t="s">
        <v>6094</v>
      </c>
      <c r="M79" s="4" t="s">
        <v>26</v>
      </c>
      <c r="Q79" s="4"/>
    </row>
    <row r="80" spans="1:28" hidden="1" x14ac:dyDescent="0.25">
      <c r="A80" t="s">
        <v>23</v>
      </c>
      <c r="B80">
        <v>204008</v>
      </c>
      <c r="C80" t="s">
        <v>2351</v>
      </c>
      <c r="D80" s="1">
        <v>71.400000000000006</v>
      </c>
      <c r="E80" t="s">
        <v>40</v>
      </c>
      <c r="F80" s="1">
        <v>126.56</v>
      </c>
      <c r="G80" t="s">
        <v>10</v>
      </c>
      <c r="H80">
        <v>1.77</v>
      </c>
      <c r="I80" t="s">
        <v>362</v>
      </c>
      <c r="J80">
        <v>1</v>
      </c>
      <c r="K80">
        <f t="shared" si="9"/>
        <v>71.400000000000006</v>
      </c>
      <c r="L80" s="4" t="s">
        <v>2220</v>
      </c>
      <c r="M80" s="4" t="str">
        <f>_xlfn.XLOOKUP(B80,'PGEN list by Biz'!A:A,'PGEN list by Biz'!C:C)</f>
        <v>Inland</v>
      </c>
      <c r="Q80" s="4"/>
    </row>
    <row r="81" spans="1:17" hidden="1" x14ac:dyDescent="0.25">
      <c r="A81" t="s">
        <v>23</v>
      </c>
      <c r="B81">
        <v>205506</v>
      </c>
      <c r="C81" t="s">
        <v>447</v>
      </c>
      <c r="D81" s="1">
        <v>345662.61</v>
      </c>
      <c r="E81" t="s">
        <v>40</v>
      </c>
      <c r="F81" s="1">
        <v>471211.42</v>
      </c>
      <c r="G81" t="s">
        <v>10</v>
      </c>
      <c r="H81">
        <v>1.36</v>
      </c>
      <c r="I81" t="s">
        <v>362</v>
      </c>
      <c r="J81">
        <v>1</v>
      </c>
      <c r="K81">
        <f t="shared" si="9"/>
        <v>345662.61</v>
      </c>
      <c r="L81" s="4" t="s">
        <v>2220</v>
      </c>
      <c r="M81" s="4" t="str">
        <f>_xlfn.XLOOKUP(B81,'PGEN list by Biz'!A:A,'PGEN list by Biz'!C:C)</f>
        <v>Inland</v>
      </c>
      <c r="Q81" s="4"/>
    </row>
    <row r="82" spans="1:17" x14ac:dyDescent="0.25">
      <c r="A82" t="s">
        <v>23</v>
      </c>
      <c r="B82">
        <v>205531</v>
      </c>
      <c r="C82" t="s">
        <v>789</v>
      </c>
      <c r="D82" s="1">
        <v>6</v>
      </c>
      <c r="E82" t="s">
        <v>217</v>
      </c>
      <c r="F82" s="1">
        <v>29951.94</v>
      </c>
      <c r="G82" t="s">
        <v>10</v>
      </c>
      <c r="H82">
        <v>4991.99</v>
      </c>
      <c r="I82" t="s">
        <v>362</v>
      </c>
      <c r="J82">
        <f>_xlfn.XLOOKUP(B82,'ZM39 (bulk)'!A:A,'ZM39 (bulk)'!M:M)</f>
        <v>855.5</v>
      </c>
      <c r="K82">
        <f t="shared" si="9"/>
        <v>5133</v>
      </c>
      <c r="L82" s="4" t="s">
        <v>6094</v>
      </c>
      <c r="M82" s="4" t="s">
        <v>1</v>
      </c>
      <c r="Q82" s="4"/>
    </row>
    <row r="83" spans="1:17" hidden="1" x14ac:dyDescent="0.25">
      <c r="A83" t="s">
        <v>23</v>
      </c>
      <c r="B83">
        <v>207305</v>
      </c>
      <c r="C83" t="s">
        <v>451</v>
      </c>
      <c r="D83" s="1">
        <v>179</v>
      </c>
      <c r="E83" t="s">
        <v>40</v>
      </c>
      <c r="F83" s="1">
        <v>317.74</v>
      </c>
      <c r="G83" t="s">
        <v>10</v>
      </c>
      <c r="H83">
        <v>1.78</v>
      </c>
      <c r="I83" t="s">
        <v>362</v>
      </c>
      <c r="J83">
        <v>1</v>
      </c>
      <c r="K83">
        <f t="shared" si="9"/>
        <v>179</v>
      </c>
      <c r="L83" s="4" t="s">
        <v>2220</v>
      </c>
      <c r="M83" s="4" t="str">
        <f>_xlfn.XLOOKUP(B83,'PGEN list by Biz'!A:A,'PGEN list by Biz'!C:C)</f>
        <v>Inland</v>
      </c>
      <c r="Q83" s="4"/>
    </row>
    <row r="84" spans="1:17" hidden="1" x14ac:dyDescent="0.25">
      <c r="A84" t="s">
        <v>23</v>
      </c>
      <c r="B84">
        <v>207371</v>
      </c>
      <c r="C84" t="s">
        <v>452</v>
      </c>
      <c r="D84">
        <v>0.8</v>
      </c>
      <c r="E84" t="s">
        <v>40</v>
      </c>
      <c r="F84" s="1">
        <v>1.39</v>
      </c>
      <c r="G84" t="s">
        <v>10</v>
      </c>
      <c r="H84">
        <v>1.74</v>
      </c>
      <c r="I84" t="s">
        <v>362</v>
      </c>
      <c r="J84">
        <v>1</v>
      </c>
      <c r="K84">
        <f t="shared" si="9"/>
        <v>0.8</v>
      </c>
      <c r="L84" s="4" t="s">
        <v>2220</v>
      </c>
      <c r="M84" s="4" t="str">
        <f>_xlfn.XLOOKUP(B84,'PGEN list by Biz'!A:A,'PGEN list by Biz'!C:C)</f>
        <v>Inland</v>
      </c>
      <c r="Q84" s="4"/>
    </row>
    <row r="85" spans="1:17" hidden="1" x14ac:dyDescent="0.25">
      <c r="A85" t="s">
        <v>23</v>
      </c>
      <c r="B85">
        <v>208943</v>
      </c>
      <c r="C85" t="s">
        <v>454</v>
      </c>
      <c r="D85" s="1">
        <v>42111.48</v>
      </c>
      <c r="E85" t="s">
        <v>40</v>
      </c>
      <c r="F85" s="1">
        <v>51252.46</v>
      </c>
      <c r="G85" t="s">
        <v>10</v>
      </c>
      <c r="H85">
        <v>1.22</v>
      </c>
      <c r="I85" t="s">
        <v>362</v>
      </c>
      <c r="J85">
        <v>1</v>
      </c>
      <c r="K85">
        <f t="shared" si="9"/>
        <v>42111.48</v>
      </c>
      <c r="L85" s="4" t="s">
        <v>2220</v>
      </c>
      <c r="M85" s="4" t="str">
        <f>_xlfn.XLOOKUP(B85,'PGEN list by Biz'!A:A,'PGEN list by Biz'!C:C)</f>
        <v>Inland</v>
      </c>
      <c r="Q85" s="4"/>
    </row>
    <row r="86" spans="1:17" hidden="1" x14ac:dyDescent="0.25">
      <c r="A86" t="s">
        <v>23</v>
      </c>
      <c r="B86">
        <v>208944</v>
      </c>
      <c r="C86" t="s">
        <v>455</v>
      </c>
      <c r="D86">
        <v>7704.96</v>
      </c>
      <c r="E86" t="s">
        <v>40</v>
      </c>
      <c r="F86" s="1">
        <v>10013.9</v>
      </c>
      <c r="G86" t="s">
        <v>10</v>
      </c>
      <c r="H86">
        <v>1.3</v>
      </c>
      <c r="I86" t="s">
        <v>362</v>
      </c>
      <c r="J86">
        <v>1</v>
      </c>
      <c r="K86">
        <f t="shared" si="9"/>
        <v>7704.96</v>
      </c>
      <c r="L86" s="4" t="s">
        <v>2220</v>
      </c>
      <c r="M86" s="4" t="str">
        <f>_xlfn.XLOOKUP(B86,'PGEN list by Biz'!A:A,'PGEN list by Biz'!C:C)</f>
        <v>Inland</v>
      </c>
      <c r="Q86" s="4"/>
    </row>
    <row r="87" spans="1:17" hidden="1" x14ac:dyDescent="0.25">
      <c r="A87" t="s">
        <v>23</v>
      </c>
      <c r="B87">
        <v>208945</v>
      </c>
      <c r="C87" t="s">
        <v>456</v>
      </c>
      <c r="D87">
        <v>3601.7</v>
      </c>
      <c r="E87" t="s">
        <v>40</v>
      </c>
      <c r="F87" s="1">
        <v>4320.55</v>
      </c>
      <c r="G87" t="s">
        <v>10</v>
      </c>
      <c r="H87">
        <v>1.2</v>
      </c>
      <c r="I87" t="s">
        <v>362</v>
      </c>
      <c r="J87">
        <v>1</v>
      </c>
      <c r="K87">
        <f t="shared" si="9"/>
        <v>3601.7</v>
      </c>
      <c r="L87" s="4" t="s">
        <v>2220</v>
      </c>
      <c r="M87" s="4" t="str">
        <f>_xlfn.XLOOKUP(B87,'PGEN list by Biz'!A:A,'PGEN list by Biz'!C:C)</f>
        <v>Inland</v>
      </c>
      <c r="Q87" s="4"/>
    </row>
    <row r="88" spans="1:17" hidden="1" x14ac:dyDescent="0.25">
      <c r="A88" t="s">
        <v>23</v>
      </c>
      <c r="B88">
        <v>209746</v>
      </c>
      <c r="C88" t="s">
        <v>457</v>
      </c>
      <c r="D88">
        <v>157203.34</v>
      </c>
      <c r="E88" t="s">
        <v>40</v>
      </c>
      <c r="F88">
        <v>205145.49</v>
      </c>
      <c r="G88" t="s">
        <v>10</v>
      </c>
      <c r="H88">
        <v>1.3</v>
      </c>
      <c r="I88" t="s">
        <v>362</v>
      </c>
      <c r="J88">
        <v>1</v>
      </c>
      <c r="K88">
        <f t="shared" si="9"/>
        <v>157203.34</v>
      </c>
      <c r="L88" s="4" t="s">
        <v>2220</v>
      </c>
      <c r="M88" s="4" t="str">
        <f>_xlfn.XLOOKUP(B88,'PGEN list by Biz'!A:A,'PGEN list by Biz'!C:C)</f>
        <v>Inland</v>
      </c>
      <c r="Q88" s="4"/>
    </row>
    <row r="89" spans="1:17" hidden="1" x14ac:dyDescent="0.25">
      <c r="A89" t="s">
        <v>23</v>
      </c>
      <c r="B89">
        <v>209751</v>
      </c>
      <c r="C89" t="s">
        <v>458</v>
      </c>
      <c r="D89">
        <v>270387.59999999998</v>
      </c>
      <c r="E89" t="s">
        <v>40</v>
      </c>
      <c r="F89">
        <v>369575.65</v>
      </c>
      <c r="G89" t="s">
        <v>10</v>
      </c>
      <c r="H89">
        <v>1.37</v>
      </c>
      <c r="I89" t="s">
        <v>362</v>
      </c>
      <c r="J89">
        <v>1</v>
      </c>
      <c r="K89">
        <f t="shared" si="9"/>
        <v>270387.59999999998</v>
      </c>
      <c r="L89" s="4" t="s">
        <v>2220</v>
      </c>
      <c r="M89" s="4" t="str">
        <f>_xlfn.XLOOKUP(B89,'PGEN list by Biz'!A:A,'PGEN list by Biz'!C:C)</f>
        <v>Inland</v>
      </c>
      <c r="Q89" s="4"/>
    </row>
    <row r="90" spans="1:17" hidden="1" x14ac:dyDescent="0.25">
      <c r="A90" t="s">
        <v>23</v>
      </c>
      <c r="B90">
        <v>209756</v>
      </c>
      <c r="C90" t="s">
        <v>459</v>
      </c>
      <c r="D90">
        <v>98956.94</v>
      </c>
      <c r="E90" t="s">
        <v>40</v>
      </c>
      <c r="F90">
        <v>143745.1</v>
      </c>
      <c r="G90" t="s">
        <v>10</v>
      </c>
      <c r="H90">
        <v>1.45</v>
      </c>
      <c r="I90" t="s">
        <v>362</v>
      </c>
      <c r="J90">
        <v>1</v>
      </c>
      <c r="K90">
        <f t="shared" si="9"/>
        <v>98956.94</v>
      </c>
      <c r="L90" s="4" t="s">
        <v>2220</v>
      </c>
      <c r="M90" s="4" t="str">
        <f>_xlfn.XLOOKUP(B90,'PGEN list by Biz'!A:A,'PGEN list by Biz'!C:C)</f>
        <v>Inland</v>
      </c>
      <c r="Q90" s="4"/>
    </row>
    <row r="91" spans="1:17" hidden="1" x14ac:dyDescent="0.25">
      <c r="A91" t="s">
        <v>23</v>
      </c>
      <c r="B91">
        <v>209761</v>
      </c>
      <c r="C91" t="s">
        <v>460</v>
      </c>
      <c r="D91">
        <v>801</v>
      </c>
      <c r="E91" t="s">
        <v>40</v>
      </c>
      <c r="F91" s="1">
        <v>1234.1600000000001</v>
      </c>
      <c r="G91" t="s">
        <v>10</v>
      </c>
      <c r="H91">
        <v>1.54</v>
      </c>
      <c r="I91" t="s">
        <v>362</v>
      </c>
      <c r="J91">
        <v>1</v>
      </c>
      <c r="K91">
        <f t="shared" si="9"/>
        <v>801</v>
      </c>
      <c r="L91" s="4" t="s">
        <v>2220</v>
      </c>
      <c r="M91" s="4" t="str">
        <f>_xlfn.XLOOKUP(B91,'PGEN list by Biz'!A:A,'PGEN list by Biz'!C:C)</f>
        <v>Inland</v>
      </c>
      <c r="Q91" s="4"/>
    </row>
    <row r="92" spans="1:17" hidden="1" x14ac:dyDescent="0.25">
      <c r="A92" t="s">
        <v>23</v>
      </c>
      <c r="B92">
        <v>210994</v>
      </c>
      <c r="C92" t="s">
        <v>2368</v>
      </c>
      <c r="D92">
        <v>54.9</v>
      </c>
      <c r="E92" t="s">
        <v>40</v>
      </c>
      <c r="F92">
        <v>91.58</v>
      </c>
      <c r="G92" t="s">
        <v>10</v>
      </c>
      <c r="H92">
        <v>1.67</v>
      </c>
      <c r="I92" t="s">
        <v>362</v>
      </c>
      <c r="J92">
        <v>1</v>
      </c>
      <c r="K92">
        <f t="shared" si="9"/>
        <v>54.9</v>
      </c>
      <c r="L92" s="4" t="s">
        <v>2220</v>
      </c>
      <c r="M92" s="4" t="str">
        <f>_xlfn.XLOOKUP(B92,'PGEN list by Biz'!A:A,'PGEN list by Biz'!C:C)</f>
        <v>Inland</v>
      </c>
      <c r="Q92" s="4"/>
    </row>
    <row r="93" spans="1:17" hidden="1" x14ac:dyDescent="0.25">
      <c r="A93" t="s">
        <v>23</v>
      </c>
      <c r="B93">
        <v>211391</v>
      </c>
      <c r="C93" t="s">
        <v>2370</v>
      </c>
      <c r="D93">
        <v>2011.3</v>
      </c>
      <c r="E93" t="s">
        <v>40</v>
      </c>
      <c r="F93">
        <v>5354.64</v>
      </c>
      <c r="G93" t="s">
        <v>10</v>
      </c>
      <c r="H93">
        <v>2.66</v>
      </c>
      <c r="I93" t="s">
        <v>362</v>
      </c>
      <c r="J93">
        <v>1</v>
      </c>
      <c r="K93">
        <f t="shared" si="9"/>
        <v>2011.3</v>
      </c>
      <c r="L93" s="4" t="s">
        <v>2220</v>
      </c>
      <c r="M93" s="4" t="str">
        <f>_xlfn.XLOOKUP(B93,'PGEN list by Biz'!A:A,'PGEN list by Biz'!C:C)</f>
        <v>Inland</v>
      </c>
      <c r="Q93" s="4"/>
    </row>
    <row r="94" spans="1:17" x14ac:dyDescent="0.25">
      <c r="A94" t="s">
        <v>23</v>
      </c>
      <c r="B94">
        <v>214743</v>
      </c>
      <c r="C94" t="s">
        <v>608</v>
      </c>
      <c r="D94">
        <v>2</v>
      </c>
      <c r="E94" t="s">
        <v>217</v>
      </c>
      <c r="F94">
        <v>925.47</v>
      </c>
      <c r="G94" t="s">
        <v>10</v>
      </c>
      <c r="H94">
        <v>462.74</v>
      </c>
      <c r="I94" t="s">
        <v>362</v>
      </c>
      <c r="J94">
        <f>_xlfn.XLOOKUP(B94,'ZM39 (bulk)'!A:A,'ZM39 (bulk)'!M:M)</f>
        <v>177.22</v>
      </c>
      <c r="K94">
        <f t="shared" si="9"/>
        <v>354.44</v>
      </c>
      <c r="L94" s="4" t="s">
        <v>6094</v>
      </c>
      <c r="M94" s="4" t="s">
        <v>1</v>
      </c>
      <c r="Q94" s="4"/>
    </row>
    <row r="95" spans="1:17" x14ac:dyDescent="0.25">
      <c r="A95" t="s">
        <v>23</v>
      </c>
      <c r="B95">
        <v>216883</v>
      </c>
      <c r="C95" t="s">
        <v>465</v>
      </c>
      <c r="D95" s="4">
        <v>1637</v>
      </c>
      <c r="E95" t="s">
        <v>217</v>
      </c>
      <c r="F95" s="1">
        <v>35573.769999999997</v>
      </c>
      <c r="G95" t="s">
        <v>10</v>
      </c>
      <c r="H95">
        <v>21.73</v>
      </c>
      <c r="I95" t="s">
        <v>362</v>
      </c>
      <c r="J95">
        <f>_xlfn.XLOOKUP(B95,'ZM39 (bulk)'!A:A,'ZM39 (bulk)'!M:M)</f>
        <v>13.002000000000001</v>
      </c>
      <c r="K95">
        <f t="shared" si="9"/>
        <v>21284.274000000001</v>
      </c>
      <c r="L95" s="4" t="s">
        <v>6094</v>
      </c>
      <c r="M95" s="4" t="s">
        <v>1</v>
      </c>
      <c r="Q95" s="4"/>
    </row>
    <row r="96" spans="1:17" x14ac:dyDescent="0.25">
      <c r="A96" t="s">
        <v>23</v>
      </c>
      <c r="B96">
        <v>216903</v>
      </c>
      <c r="C96" t="s">
        <v>613</v>
      </c>
      <c r="D96">
        <v>3</v>
      </c>
      <c r="E96" t="s">
        <v>217</v>
      </c>
      <c r="F96">
        <v>63.9</v>
      </c>
      <c r="G96" t="s">
        <v>10</v>
      </c>
      <c r="H96">
        <v>21.3</v>
      </c>
      <c r="I96" t="s">
        <v>362</v>
      </c>
      <c r="J96">
        <f>_xlfn.XLOOKUP(B96,'ZM39 (bulk)'!A:A,'ZM39 (bulk)'!M:M)</f>
        <v>10.603</v>
      </c>
      <c r="K96">
        <f t="shared" si="9"/>
        <v>31.808999999999997</v>
      </c>
      <c r="L96" s="4" t="s">
        <v>6094</v>
      </c>
      <c r="M96" s="4" t="s">
        <v>1</v>
      </c>
      <c r="Q96" s="4"/>
    </row>
    <row r="97" spans="1:17" x14ac:dyDescent="0.25">
      <c r="A97" t="s">
        <v>23</v>
      </c>
      <c r="B97">
        <v>216904</v>
      </c>
      <c r="C97" t="s">
        <v>467</v>
      </c>
      <c r="D97">
        <v>727</v>
      </c>
      <c r="E97" t="s">
        <v>217</v>
      </c>
      <c r="F97" s="1">
        <v>16061.32</v>
      </c>
      <c r="G97" t="s">
        <v>10</v>
      </c>
      <c r="H97">
        <v>22.09</v>
      </c>
      <c r="I97" t="s">
        <v>362</v>
      </c>
      <c r="J97">
        <f>_xlfn.XLOOKUP(B97,'ZM39 (bulk)'!A:A,'ZM39 (bulk)'!M:M)</f>
        <v>13.254</v>
      </c>
      <c r="K97">
        <f t="shared" si="9"/>
        <v>9635.6579999999994</v>
      </c>
      <c r="L97" s="4" t="s">
        <v>6094</v>
      </c>
      <c r="M97" s="4" t="s">
        <v>1</v>
      </c>
      <c r="Q97" s="4"/>
    </row>
    <row r="98" spans="1:17" x14ac:dyDescent="0.25">
      <c r="A98" t="s">
        <v>23</v>
      </c>
      <c r="B98">
        <v>216911</v>
      </c>
      <c r="C98" t="s">
        <v>468</v>
      </c>
      <c r="D98">
        <v>8</v>
      </c>
      <c r="E98" t="s">
        <v>217</v>
      </c>
      <c r="F98">
        <v>194.8</v>
      </c>
      <c r="G98" t="s">
        <v>10</v>
      </c>
      <c r="H98">
        <v>24.35</v>
      </c>
      <c r="I98" t="s">
        <v>362</v>
      </c>
      <c r="J98">
        <f>_xlfn.XLOOKUP(B98,'ZM39 (bulk)'!A:A,'ZM39 (bulk)'!M:M)</f>
        <v>10.14</v>
      </c>
      <c r="K98">
        <f t="shared" si="9"/>
        <v>81.12</v>
      </c>
      <c r="L98" s="4" t="s">
        <v>6094</v>
      </c>
      <c r="M98" s="4" t="s">
        <v>1</v>
      </c>
      <c r="Q98" s="4"/>
    </row>
    <row r="99" spans="1:17" x14ac:dyDescent="0.25">
      <c r="A99" t="s">
        <v>23</v>
      </c>
      <c r="B99">
        <v>216914</v>
      </c>
      <c r="C99" t="s">
        <v>865</v>
      </c>
      <c r="D99">
        <v>1</v>
      </c>
      <c r="E99" t="s">
        <v>217</v>
      </c>
      <c r="F99" s="1">
        <v>32.020000000000003</v>
      </c>
      <c r="G99" t="s">
        <v>10</v>
      </c>
      <c r="H99">
        <v>32.020000000000003</v>
      </c>
      <c r="I99" t="s">
        <v>362</v>
      </c>
      <c r="J99">
        <f>_xlfn.XLOOKUP(B99,'ZM39 (bulk)'!A:A,'ZM39 (bulk)'!M:M)</f>
        <v>10.247</v>
      </c>
      <c r="K99">
        <f t="shared" si="9"/>
        <v>10.247</v>
      </c>
      <c r="L99" s="4" t="s">
        <v>6094</v>
      </c>
      <c r="M99" s="4" t="s">
        <v>1</v>
      </c>
      <c r="Q99" s="4"/>
    </row>
    <row r="100" spans="1:17" x14ac:dyDescent="0.25">
      <c r="A100" t="s">
        <v>23</v>
      </c>
      <c r="B100">
        <v>216936</v>
      </c>
      <c r="C100" t="s">
        <v>618</v>
      </c>
      <c r="D100">
        <v>8</v>
      </c>
      <c r="E100" t="s">
        <v>217</v>
      </c>
      <c r="F100">
        <v>162.37</v>
      </c>
      <c r="G100" t="s">
        <v>10</v>
      </c>
      <c r="H100">
        <v>20.3</v>
      </c>
      <c r="I100" t="s">
        <v>362</v>
      </c>
      <c r="J100">
        <f>_xlfn.XLOOKUP(B100,'ZM39 (bulk)'!A:A,'ZM39 (bulk)'!M:M)</f>
        <v>10.427</v>
      </c>
      <c r="K100">
        <f t="shared" si="9"/>
        <v>83.415999999999997</v>
      </c>
      <c r="L100" s="4" t="s">
        <v>6094</v>
      </c>
      <c r="M100" s="4" t="s">
        <v>1</v>
      </c>
      <c r="Q100" s="4"/>
    </row>
    <row r="101" spans="1:17" x14ac:dyDescent="0.25">
      <c r="A101" t="s">
        <v>23</v>
      </c>
      <c r="B101">
        <v>216961</v>
      </c>
      <c r="C101" t="s">
        <v>474</v>
      </c>
      <c r="D101">
        <v>4</v>
      </c>
      <c r="E101" t="s">
        <v>217</v>
      </c>
      <c r="F101">
        <v>70.2</v>
      </c>
      <c r="G101" t="s">
        <v>10</v>
      </c>
      <c r="H101">
        <v>17.55</v>
      </c>
      <c r="I101" t="s">
        <v>362</v>
      </c>
      <c r="J101">
        <f>_xlfn.XLOOKUP(B101,'ZM39 (bulk)'!A:A,'ZM39 (bulk)'!M:M)</f>
        <v>10.388</v>
      </c>
      <c r="K101">
        <f t="shared" si="9"/>
        <v>41.552</v>
      </c>
      <c r="L101" s="4" t="s">
        <v>6094</v>
      </c>
      <c r="M101" s="4" t="s">
        <v>1</v>
      </c>
      <c r="Q101" s="4"/>
    </row>
    <row r="102" spans="1:17" x14ac:dyDescent="0.25">
      <c r="A102" t="s">
        <v>23</v>
      </c>
      <c r="B102">
        <v>216962</v>
      </c>
      <c r="C102" t="s">
        <v>622</v>
      </c>
      <c r="D102">
        <v>6</v>
      </c>
      <c r="E102" t="s">
        <v>217</v>
      </c>
      <c r="F102">
        <v>123.16</v>
      </c>
      <c r="G102" t="s">
        <v>10</v>
      </c>
      <c r="H102">
        <v>20.53</v>
      </c>
      <c r="I102" t="s">
        <v>362</v>
      </c>
      <c r="J102">
        <f>_xlfn.XLOOKUP(B102,'ZM39 (bulk)'!A:A,'ZM39 (bulk)'!M:M)</f>
        <v>10.387</v>
      </c>
      <c r="K102">
        <f t="shared" si="9"/>
        <v>62.322000000000003</v>
      </c>
      <c r="L102" s="4" t="s">
        <v>6094</v>
      </c>
      <c r="M102" s="4" t="s">
        <v>1</v>
      </c>
      <c r="Q102" s="4"/>
    </row>
    <row r="103" spans="1:17" x14ac:dyDescent="0.25">
      <c r="A103" t="s">
        <v>23</v>
      </c>
      <c r="B103">
        <v>216973</v>
      </c>
      <c r="C103" t="s">
        <v>477</v>
      </c>
      <c r="D103">
        <v>23</v>
      </c>
      <c r="E103" t="s">
        <v>217</v>
      </c>
      <c r="F103" s="1">
        <v>646.91999999999996</v>
      </c>
      <c r="G103" t="s">
        <v>10</v>
      </c>
      <c r="H103">
        <v>28.13</v>
      </c>
      <c r="I103" t="s">
        <v>362</v>
      </c>
      <c r="J103">
        <f>_xlfn.XLOOKUP(B103,'ZM39 (bulk)'!A:A,'ZM39 (bulk)'!M:M)</f>
        <v>10.252000000000001</v>
      </c>
      <c r="K103">
        <f t="shared" si="9"/>
        <v>235.79600000000002</v>
      </c>
      <c r="L103" s="4" t="s">
        <v>6094</v>
      </c>
      <c r="M103" s="4" t="s">
        <v>1</v>
      </c>
      <c r="Q103" s="4"/>
    </row>
    <row r="104" spans="1:17" x14ac:dyDescent="0.25">
      <c r="A104" t="s">
        <v>23</v>
      </c>
      <c r="B104">
        <v>216987</v>
      </c>
      <c r="C104" t="s">
        <v>482</v>
      </c>
      <c r="D104">
        <v>10</v>
      </c>
      <c r="E104" t="s">
        <v>217</v>
      </c>
      <c r="F104">
        <v>222.29</v>
      </c>
      <c r="G104" t="s">
        <v>10</v>
      </c>
      <c r="H104">
        <v>22.23</v>
      </c>
      <c r="I104" t="s">
        <v>362</v>
      </c>
      <c r="J104">
        <f>_xlfn.XLOOKUP(B104,'ZM39 (bulk)'!A:A,'ZM39 (bulk)'!M:M)</f>
        <v>10.212999999999999</v>
      </c>
      <c r="K104">
        <f>J104*D104</f>
        <v>102.13</v>
      </c>
      <c r="L104" s="4" t="s">
        <v>6094</v>
      </c>
      <c r="M104" s="4" t="s">
        <v>1</v>
      </c>
      <c r="Q104" s="4"/>
    </row>
    <row r="105" spans="1:17" x14ac:dyDescent="0.25">
      <c r="A105" t="s">
        <v>23</v>
      </c>
      <c r="B105">
        <v>217065</v>
      </c>
      <c r="C105" t="s">
        <v>492</v>
      </c>
      <c r="D105">
        <v>1</v>
      </c>
      <c r="E105" t="s">
        <v>217</v>
      </c>
      <c r="F105">
        <v>34.549999999999997</v>
      </c>
      <c r="G105" t="s">
        <v>10</v>
      </c>
      <c r="H105">
        <v>34.549999999999997</v>
      </c>
      <c r="I105" t="s">
        <v>362</v>
      </c>
      <c r="J105">
        <f>_xlfn.XLOOKUP(B105,'ZM39 (bulk)'!A:A,'ZM39 (bulk)'!M:M)</f>
        <v>10.125</v>
      </c>
      <c r="K105">
        <f t="shared" si="9"/>
        <v>10.125</v>
      </c>
      <c r="L105" s="4" t="s">
        <v>6094</v>
      </c>
      <c r="M105" s="4" t="s">
        <v>1</v>
      </c>
      <c r="Q105" s="4"/>
    </row>
    <row r="106" spans="1:17" x14ac:dyDescent="0.25">
      <c r="A106" t="s">
        <v>23</v>
      </c>
      <c r="B106">
        <v>217100</v>
      </c>
      <c r="C106" t="s">
        <v>494</v>
      </c>
      <c r="D106">
        <v>1</v>
      </c>
      <c r="E106" t="s">
        <v>217</v>
      </c>
      <c r="F106" s="1">
        <v>19.7</v>
      </c>
      <c r="G106" t="s">
        <v>10</v>
      </c>
      <c r="H106">
        <v>19.7</v>
      </c>
      <c r="I106" t="s">
        <v>362</v>
      </c>
      <c r="J106">
        <f>_xlfn.XLOOKUP(B106,'ZM39 (bulk)'!A:A,'ZM39 (bulk)'!M:M)</f>
        <v>10.425000000000001</v>
      </c>
      <c r="K106">
        <f>J106*D106</f>
        <v>10.425000000000001</v>
      </c>
      <c r="L106" s="4" t="s">
        <v>6094</v>
      </c>
      <c r="M106" s="4" t="s">
        <v>1</v>
      </c>
      <c r="Q106" s="4"/>
    </row>
    <row r="107" spans="1:17" x14ac:dyDescent="0.25">
      <c r="A107" t="s">
        <v>23</v>
      </c>
      <c r="B107">
        <v>217120</v>
      </c>
      <c r="C107" t="s">
        <v>2039</v>
      </c>
      <c r="D107">
        <v>4</v>
      </c>
      <c r="E107" t="s">
        <v>217</v>
      </c>
      <c r="F107">
        <v>130.30000000000001</v>
      </c>
      <c r="G107" t="s">
        <v>10</v>
      </c>
      <c r="H107">
        <v>32.58</v>
      </c>
      <c r="I107" t="s">
        <v>362</v>
      </c>
      <c r="J107">
        <f>_xlfn.XLOOKUP(B107,'ZM39 (bulk)'!A:A,'ZM39 (bulk)'!M:M)</f>
        <v>10.266999999999999</v>
      </c>
      <c r="K107">
        <f t="shared" si="9"/>
        <v>41.067999999999998</v>
      </c>
      <c r="L107" s="4" t="s">
        <v>6094</v>
      </c>
      <c r="M107" s="4" t="s">
        <v>1</v>
      </c>
      <c r="Q107" s="4"/>
    </row>
    <row r="108" spans="1:17" x14ac:dyDescent="0.25">
      <c r="A108" t="s">
        <v>23</v>
      </c>
      <c r="B108">
        <v>217147</v>
      </c>
      <c r="C108" t="s">
        <v>2094</v>
      </c>
      <c r="D108" s="4">
        <v>810</v>
      </c>
      <c r="E108" t="s">
        <v>217</v>
      </c>
      <c r="F108" s="1">
        <v>15690.3</v>
      </c>
      <c r="G108" t="s">
        <v>10</v>
      </c>
      <c r="H108">
        <v>19.37</v>
      </c>
      <c r="I108" t="s">
        <v>362</v>
      </c>
      <c r="J108">
        <f>_xlfn.XLOOKUP(B108,'ZM39 (bulk)'!A:A,'ZM39 (bulk)'!M:M)</f>
        <v>10.388</v>
      </c>
      <c r="K108">
        <f t="shared" si="9"/>
        <v>8414.2800000000007</v>
      </c>
      <c r="L108" s="4" t="s">
        <v>6094</v>
      </c>
      <c r="M108" s="4" t="s">
        <v>1</v>
      </c>
      <c r="Q108" s="4"/>
    </row>
    <row r="109" spans="1:17" hidden="1" x14ac:dyDescent="0.25">
      <c r="A109" t="s">
        <v>23</v>
      </c>
      <c r="B109">
        <v>217400</v>
      </c>
      <c r="C109" t="s">
        <v>2419</v>
      </c>
      <c r="D109" s="4">
        <v>1029.2</v>
      </c>
      <c r="E109" t="s">
        <v>40</v>
      </c>
      <c r="F109" s="1">
        <v>1581.76</v>
      </c>
      <c r="G109" t="s">
        <v>10</v>
      </c>
      <c r="H109">
        <v>1.54</v>
      </c>
      <c r="I109" t="s">
        <v>362</v>
      </c>
      <c r="J109">
        <v>1</v>
      </c>
      <c r="K109">
        <f t="shared" si="9"/>
        <v>1029.2</v>
      </c>
      <c r="L109" s="4" t="s">
        <v>2220</v>
      </c>
      <c r="M109" s="4" t="str">
        <f>_xlfn.XLOOKUP(B109,'PGEN list by Biz'!A:A,'PGEN list by Biz'!C:C)</f>
        <v>Inland</v>
      </c>
      <c r="Q109" s="4"/>
    </row>
    <row r="110" spans="1:17" hidden="1" x14ac:dyDescent="0.25">
      <c r="A110" t="s">
        <v>23</v>
      </c>
      <c r="B110">
        <v>217548</v>
      </c>
      <c r="C110" t="s">
        <v>498</v>
      </c>
      <c r="D110">
        <v>1368074</v>
      </c>
      <c r="E110" t="s">
        <v>40</v>
      </c>
      <c r="F110" s="1">
        <v>2350833.9</v>
      </c>
      <c r="G110" t="s">
        <v>10</v>
      </c>
      <c r="H110">
        <v>1.72</v>
      </c>
      <c r="I110" t="s">
        <v>362</v>
      </c>
      <c r="J110">
        <v>1</v>
      </c>
      <c r="K110">
        <f t="shared" si="9"/>
        <v>1368074</v>
      </c>
      <c r="L110" s="4" t="s">
        <v>2220</v>
      </c>
      <c r="M110" s="4" t="str">
        <f>_xlfn.XLOOKUP(B110,'PGEN list by Biz'!A:A,'PGEN list by Biz'!C:C)</f>
        <v>LM</v>
      </c>
      <c r="Q110" s="4"/>
    </row>
    <row r="111" spans="1:17" x14ac:dyDescent="0.25">
      <c r="A111" t="s">
        <v>23</v>
      </c>
      <c r="B111">
        <v>217561</v>
      </c>
      <c r="C111" t="s">
        <v>499</v>
      </c>
      <c r="D111">
        <v>2</v>
      </c>
      <c r="E111" t="s">
        <v>217</v>
      </c>
      <c r="F111">
        <v>3090.56</v>
      </c>
      <c r="G111" t="s">
        <v>10</v>
      </c>
      <c r="H111">
        <v>1545.28</v>
      </c>
      <c r="I111" t="s">
        <v>362</v>
      </c>
      <c r="J111">
        <f>_xlfn.XLOOKUP(B111,'ZM39 (bulk)'!A:A,'ZM39 (bulk)'!M:M)</f>
        <v>916</v>
      </c>
      <c r="K111">
        <f t="shared" si="9"/>
        <v>1832</v>
      </c>
      <c r="L111" s="4" t="s">
        <v>6094</v>
      </c>
      <c r="M111" s="4" t="s">
        <v>26</v>
      </c>
      <c r="Q111" s="4"/>
    </row>
    <row r="112" spans="1:17" hidden="1" x14ac:dyDescent="0.25">
      <c r="A112" t="s">
        <v>23</v>
      </c>
      <c r="B112">
        <v>217562</v>
      </c>
      <c r="C112" t="s">
        <v>2751</v>
      </c>
      <c r="D112">
        <v>2.286</v>
      </c>
      <c r="E112" t="s">
        <v>40</v>
      </c>
      <c r="F112">
        <v>4.0199999999999996</v>
      </c>
      <c r="G112" t="s">
        <v>10</v>
      </c>
      <c r="H112">
        <v>1.76</v>
      </c>
      <c r="I112" t="s">
        <v>362</v>
      </c>
      <c r="J112">
        <v>1</v>
      </c>
      <c r="K112">
        <f t="shared" si="9"/>
        <v>2.286</v>
      </c>
      <c r="L112" s="4" t="s">
        <v>2220</v>
      </c>
      <c r="M112" s="4" t="s">
        <v>26</v>
      </c>
      <c r="Q112" s="4"/>
    </row>
    <row r="113" spans="1:17" hidden="1" x14ac:dyDescent="0.25">
      <c r="A113" t="s">
        <v>23</v>
      </c>
      <c r="B113">
        <v>218794</v>
      </c>
      <c r="C113" t="s">
        <v>4981</v>
      </c>
      <c r="D113">
        <v>1.3340000000000001</v>
      </c>
      <c r="E113" t="s">
        <v>40</v>
      </c>
      <c r="F113">
        <v>2.15</v>
      </c>
      <c r="G113" t="s">
        <v>10</v>
      </c>
      <c r="H113">
        <v>1.61</v>
      </c>
      <c r="I113" t="s">
        <v>362</v>
      </c>
      <c r="J113">
        <v>1</v>
      </c>
      <c r="K113">
        <f t="shared" si="9"/>
        <v>1.3340000000000001</v>
      </c>
      <c r="L113" s="4" t="s">
        <v>2220</v>
      </c>
      <c r="M113" s="4" t="s">
        <v>26</v>
      </c>
      <c r="Q113" s="4"/>
    </row>
    <row r="114" spans="1:17" hidden="1" x14ac:dyDescent="0.25">
      <c r="A114" t="s">
        <v>23</v>
      </c>
      <c r="B114">
        <v>218811</v>
      </c>
      <c r="C114" t="s">
        <v>500</v>
      </c>
      <c r="D114">
        <v>317</v>
      </c>
      <c r="E114" t="s">
        <v>40</v>
      </c>
      <c r="F114" s="1">
        <v>511.48</v>
      </c>
      <c r="G114" t="s">
        <v>10</v>
      </c>
      <c r="H114">
        <v>1.61</v>
      </c>
      <c r="I114" t="s">
        <v>362</v>
      </c>
      <c r="J114">
        <v>1</v>
      </c>
      <c r="K114">
        <f t="shared" si="9"/>
        <v>317</v>
      </c>
      <c r="L114" s="4" t="s">
        <v>2220</v>
      </c>
      <c r="M114" s="4" t="str">
        <f>_xlfn.XLOOKUP(B114,'PGEN list by Biz'!A:A,'PGEN list by Biz'!C:C)</f>
        <v>LM</v>
      </c>
      <c r="Q114" s="4"/>
    </row>
    <row r="115" spans="1:17" hidden="1" x14ac:dyDescent="0.25">
      <c r="A115" t="s">
        <v>23</v>
      </c>
      <c r="B115">
        <v>218812</v>
      </c>
      <c r="C115" t="s">
        <v>501</v>
      </c>
      <c r="D115" s="1">
        <v>203093.5</v>
      </c>
      <c r="E115" t="s">
        <v>40</v>
      </c>
      <c r="F115" s="1">
        <v>318682.62</v>
      </c>
      <c r="G115" t="s">
        <v>10</v>
      </c>
      <c r="H115">
        <v>1.57</v>
      </c>
      <c r="I115" t="s">
        <v>362</v>
      </c>
      <c r="J115">
        <v>1</v>
      </c>
      <c r="K115">
        <f t="shared" si="9"/>
        <v>203093.5</v>
      </c>
      <c r="L115" s="4" t="s">
        <v>2220</v>
      </c>
      <c r="M115" s="4" t="str">
        <f>_xlfn.XLOOKUP(B115,'PGEN list by Biz'!A:A,'PGEN list by Biz'!C:C)</f>
        <v>LM</v>
      </c>
      <c r="Q115" s="4"/>
    </row>
    <row r="116" spans="1:17" hidden="1" x14ac:dyDescent="0.25">
      <c r="A116" t="s">
        <v>23</v>
      </c>
      <c r="B116">
        <v>218986</v>
      </c>
      <c r="C116" t="s">
        <v>502</v>
      </c>
      <c r="D116">
        <v>36051.9</v>
      </c>
      <c r="E116" t="s">
        <v>40</v>
      </c>
      <c r="F116">
        <v>51158.53</v>
      </c>
      <c r="G116" t="s">
        <v>10</v>
      </c>
      <c r="H116">
        <v>1.42</v>
      </c>
      <c r="I116" t="s">
        <v>362</v>
      </c>
      <c r="J116">
        <v>1</v>
      </c>
      <c r="K116">
        <f t="shared" si="9"/>
        <v>36051.9</v>
      </c>
      <c r="L116" s="4" t="s">
        <v>2220</v>
      </c>
      <c r="M116" s="4" t="str">
        <f>_xlfn.XLOOKUP(B116,'PGEN list by Biz'!A:A,'PGEN list by Biz'!C:C)</f>
        <v>Inland</v>
      </c>
      <c r="Q116" s="4"/>
    </row>
    <row r="117" spans="1:17" hidden="1" x14ac:dyDescent="0.25">
      <c r="A117" t="s">
        <v>23</v>
      </c>
      <c r="B117">
        <v>220184</v>
      </c>
      <c r="C117" t="s">
        <v>2557</v>
      </c>
      <c r="D117">
        <v>2756.7</v>
      </c>
      <c r="E117" t="s">
        <v>40</v>
      </c>
      <c r="F117">
        <v>3906.14</v>
      </c>
      <c r="G117" t="s">
        <v>10</v>
      </c>
      <c r="H117">
        <v>1.42</v>
      </c>
      <c r="I117" t="s">
        <v>362</v>
      </c>
      <c r="J117">
        <v>1</v>
      </c>
      <c r="K117">
        <f t="shared" si="9"/>
        <v>2756.7</v>
      </c>
      <c r="L117" s="4" t="s">
        <v>2220</v>
      </c>
      <c r="M117" s="4" t="str">
        <f>_xlfn.XLOOKUP(B117,'PGEN list by Biz'!A:A,'PGEN list by Biz'!C:C)</f>
        <v>Inland</v>
      </c>
      <c r="Q117" s="4"/>
    </row>
    <row r="118" spans="1:17" hidden="1" x14ac:dyDescent="0.25">
      <c r="A118" t="s">
        <v>23</v>
      </c>
      <c r="B118">
        <v>220595</v>
      </c>
      <c r="C118" t="s">
        <v>505</v>
      </c>
      <c r="D118">
        <v>155095.79999999999</v>
      </c>
      <c r="E118" t="s">
        <v>40</v>
      </c>
      <c r="F118" s="1">
        <v>224168.15</v>
      </c>
      <c r="G118" t="s">
        <v>10</v>
      </c>
      <c r="H118">
        <v>1.45</v>
      </c>
      <c r="I118" t="s">
        <v>362</v>
      </c>
      <c r="J118">
        <v>1</v>
      </c>
      <c r="K118">
        <f t="shared" si="9"/>
        <v>155095.79999999999</v>
      </c>
      <c r="L118" s="4" t="s">
        <v>2220</v>
      </c>
      <c r="M118" s="4" t="str">
        <f>_xlfn.XLOOKUP(B118,'PGEN list by Biz'!A:A,'PGEN list by Biz'!C:C)</f>
        <v>Inland</v>
      </c>
      <c r="Q118" s="4"/>
    </row>
    <row r="119" spans="1:17" x14ac:dyDescent="0.25">
      <c r="A119" t="s">
        <v>23</v>
      </c>
      <c r="B119">
        <v>220596</v>
      </c>
      <c r="C119" t="s">
        <v>793</v>
      </c>
      <c r="D119" s="1">
        <v>23</v>
      </c>
      <c r="E119" t="s">
        <v>217</v>
      </c>
      <c r="F119" s="1">
        <v>32908.57</v>
      </c>
      <c r="G119" t="s">
        <v>10</v>
      </c>
      <c r="H119">
        <v>1430.81</v>
      </c>
      <c r="I119" t="s">
        <v>362</v>
      </c>
      <c r="J119">
        <f>_xlfn.XLOOKUP(B119,'ZM39 (bulk)'!A:A,'ZM39 (bulk)'!M:M)</f>
        <v>875.7</v>
      </c>
      <c r="K119">
        <f t="shared" si="9"/>
        <v>20141.100000000002</v>
      </c>
      <c r="L119" s="4" t="s">
        <v>6094</v>
      </c>
      <c r="M119" s="4" t="s">
        <v>1</v>
      </c>
      <c r="Q119" s="4"/>
    </row>
    <row r="120" spans="1:17" x14ac:dyDescent="0.25">
      <c r="A120" t="s">
        <v>23</v>
      </c>
      <c r="B120">
        <v>220598</v>
      </c>
      <c r="C120" t="s">
        <v>897</v>
      </c>
      <c r="D120">
        <v>1200</v>
      </c>
      <c r="E120" t="s">
        <v>217</v>
      </c>
      <c r="F120" s="1">
        <v>37331.31</v>
      </c>
      <c r="G120" t="s">
        <v>10</v>
      </c>
      <c r="H120">
        <v>31.11</v>
      </c>
      <c r="I120" t="s">
        <v>362</v>
      </c>
      <c r="J120">
        <f>_xlfn.XLOOKUP(B120,'ZM39 (bulk)'!A:A,'ZM39 (bulk)'!M:M)</f>
        <v>17.510000000000002</v>
      </c>
      <c r="K120">
        <f t="shared" si="9"/>
        <v>21012.000000000004</v>
      </c>
      <c r="L120" s="4" t="s">
        <v>6094</v>
      </c>
      <c r="M120" s="4" t="s">
        <v>1</v>
      </c>
      <c r="Q120" s="4"/>
    </row>
    <row r="121" spans="1:17" hidden="1" x14ac:dyDescent="0.25">
      <c r="A121" t="s">
        <v>23</v>
      </c>
      <c r="B121">
        <v>220850</v>
      </c>
      <c r="C121" t="s">
        <v>506</v>
      </c>
      <c r="D121">
        <v>1109755.5</v>
      </c>
      <c r="E121" t="s">
        <v>40</v>
      </c>
      <c r="F121" s="1">
        <v>2056886.96</v>
      </c>
      <c r="G121" t="s">
        <v>10</v>
      </c>
      <c r="H121" s="1">
        <v>1.85</v>
      </c>
      <c r="I121" t="s">
        <v>362</v>
      </c>
      <c r="J121">
        <v>1</v>
      </c>
      <c r="K121">
        <f t="shared" si="9"/>
        <v>1109755.5</v>
      </c>
      <c r="L121" s="4" t="s">
        <v>2220</v>
      </c>
      <c r="M121" s="4" t="str">
        <f>_xlfn.XLOOKUP(B121,'PGEN list by Biz'!A:A,'PGEN list by Biz'!C:C)</f>
        <v>LM</v>
      </c>
      <c r="Q121" s="4"/>
    </row>
    <row r="122" spans="1:17" hidden="1" x14ac:dyDescent="0.25">
      <c r="A122" t="s">
        <v>23</v>
      </c>
      <c r="B122">
        <v>220948</v>
      </c>
      <c r="C122" t="s">
        <v>2685</v>
      </c>
      <c r="D122" s="1">
        <v>8.7509999999999994</v>
      </c>
      <c r="E122" t="s">
        <v>40</v>
      </c>
      <c r="F122" s="1">
        <v>16.600000000000001</v>
      </c>
      <c r="G122" t="s">
        <v>10</v>
      </c>
      <c r="H122">
        <v>1.9</v>
      </c>
      <c r="I122" t="s">
        <v>362</v>
      </c>
      <c r="J122">
        <v>1</v>
      </c>
      <c r="K122">
        <f t="shared" si="9"/>
        <v>8.7509999999999994</v>
      </c>
      <c r="L122" s="4" t="s">
        <v>2220</v>
      </c>
      <c r="M122" s="4" t="s">
        <v>26</v>
      </c>
      <c r="Q122" s="4"/>
    </row>
    <row r="123" spans="1:17" hidden="1" x14ac:dyDescent="0.25">
      <c r="A123" t="s">
        <v>23</v>
      </c>
      <c r="B123">
        <v>220990</v>
      </c>
      <c r="C123" t="s">
        <v>508</v>
      </c>
      <c r="D123" s="1">
        <v>869628</v>
      </c>
      <c r="E123" t="s">
        <v>40</v>
      </c>
      <c r="F123" s="1">
        <v>1578270.77</v>
      </c>
      <c r="G123" t="s">
        <v>10</v>
      </c>
      <c r="H123">
        <v>1.81</v>
      </c>
      <c r="I123" t="s">
        <v>362</v>
      </c>
      <c r="J123">
        <v>1</v>
      </c>
      <c r="K123">
        <f t="shared" si="9"/>
        <v>869628</v>
      </c>
      <c r="L123" s="4" t="s">
        <v>2220</v>
      </c>
      <c r="M123" s="4" t="str">
        <f>_xlfn.XLOOKUP(B123,'PGEN list by Biz'!A:A,'PGEN list by Biz'!C:C)</f>
        <v>LM</v>
      </c>
      <c r="Q123" s="4"/>
    </row>
    <row r="124" spans="1:17" x14ac:dyDescent="0.25">
      <c r="A124" t="s">
        <v>23</v>
      </c>
      <c r="B124">
        <v>220991</v>
      </c>
      <c r="C124" t="s">
        <v>765</v>
      </c>
      <c r="D124">
        <v>40</v>
      </c>
      <c r="E124" t="s">
        <v>217</v>
      </c>
      <c r="F124" s="1">
        <v>67609.64</v>
      </c>
      <c r="G124" t="s">
        <v>10</v>
      </c>
      <c r="H124">
        <v>1690.24</v>
      </c>
      <c r="I124" t="s">
        <v>362</v>
      </c>
      <c r="J124">
        <f>_xlfn.XLOOKUP(B124,'ZM39 (bulk)'!A:A,'ZM39 (bulk)'!M:M)</f>
        <v>930</v>
      </c>
      <c r="K124">
        <f t="shared" si="9"/>
        <v>37200</v>
      </c>
      <c r="L124" s="4" t="s">
        <v>6094</v>
      </c>
      <c r="M124" s="4" t="s">
        <v>26</v>
      </c>
      <c r="Q124" s="4"/>
    </row>
    <row r="125" spans="1:17" hidden="1" x14ac:dyDescent="0.25">
      <c r="A125" t="s">
        <v>23</v>
      </c>
      <c r="B125">
        <v>220994</v>
      </c>
      <c r="C125" t="s">
        <v>2752</v>
      </c>
      <c r="D125" s="1">
        <v>1.0369999999999999</v>
      </c>
      <c r="E125" t="s">
        <v>40</v>
      </c>
      <c r="F125" s="1">
        <v>1.92</v>
      </c>
      <c r="G125" t="s">
        <v>10</v>
      </c>
      <c r="H125">
        <v>1.85</v>
      </c>
      <c r="I125" t="s">
        <v>362</v>
      </c>
      <c r="J125">
        <v>1</v>
      </c>
      <c r="K125">
        <f t="shared" si="9"/>
        <v>1.0369999999999999</v>
      </c>
      <c r="L125" s="4" t="s">
        <v>2220</v>
      </c>
      <c r="M125" s="4" t="s">
        <v>26</v>
      </c>
      <c r="Q125" s="4"/>
    </row>
    <row r="126" spans="1:17" hidden="1" x14ac:dyDescent="0.25">
      <c r="A126" t="s">
        <v>23</v>
      </c>
      <c r="B126">
        <v>220995</v>
      </c>
      <c r="C126" t="s">
        <v>509</v>
      </c>
      <c r="D126" s="1">
        <v>697</v>
      </c>
      <c r="E126" t="s">
        <v>40</v>
      </c>
      <c r="F126" s="1">
        <v>1776.95</v>
      </c>
      <c r="G126" t="s">
        <v>10</v>
      </c>
      <c r="H126">
        <v>2.5499999999999998</v>
      </c>
      <c r="I126" t="s">
        <v>362</v>
      </c>
      <c r="J126">
        <v>1</v>
      </c>
      <c r="K126">
        <f t="shared" si="9"/>
        <v>697</v>
      </c>
      <c r="L126" s="4" t="s">
        <v>2220</v>
      </c>
      <c r="M126" s="4" t="str">
        <f>_xlfn.XLOOKUP(B126,'PGEN list by Biz'!A:A,'PGEN list by Biz'!C:C)</f>
        <v>LM</v>
      </c>
      <c r="Q126" s="4"/>
    </row>
    <row r="127" spans="1:17" hidden="1" x14ac:dyDescent="0.25">
      <c r="A127" t="s">
        <v>23</v>
      </c>
      <c r="B127">
        <v>220999</v>
      </c>
      <c r="C127" t="s">
        <v>511</v>
      </c>
      <c r="D127">
        <v>939136.5</v>
      </c>
      <c r="E127" t="s">
        <v>40</v>
      </c>
      <c r="F127">
        <v>1947059.62</v>
      </c>
      <c r="G127" t="s">
        <v>10</v>
      </c>
      <c r="H127">
        <v>2.0699999999999998</v>
      </c>
      <c r="I127" t="s">
        <v>362</v>
      </c>
      <c r="J127">
        <v>1</v>
      </c>
      <c r="K127">
        <f t="shared" si="9"/>
        <v>939136.5</v>
      </c>
      <c r="L127" s="4" t="s">
        <v>2220</v>
      </c>
      <c r="M127" s="4" t="str">
        <f>_xlfn.XLOOKUP(B127,'PGEN list by Biz'!A:A,'PGEN list by Biz'!C:C)</f>
        <v>LM</v>
      </c>
      <c r="Q127" s="4"/>
    </row>
    <row r="128" spans="1:17" hidden="1" x14ac:dyDescent="0.25">
      <c r="A128" t="s">
        <v>23</v>
      </c>
      <c r="B128">
        <v>221003</v>
      </c>
      <c r="C128" t="s">
        <v>2753</v>
      </c>
      <c r="D128" s="1">
        <v>5.1630000000000003</v>
      </c>
      <c r="E128" t="s">
        <v>40</v>
      </c>
      <c r="F128" s="1">
        <v>10.95</v>
      </c>
      <c r="G128" t="s">
        <v>10</v>
      </c>
      <c r="H128">
        <v>2.12</v>
      </c>
      <c r="I128" t="s">
        <v>362</v>
      </c>
      <c r="J128">
        <v>1</v>
      </c>
      <c r="K128">
        <f t="shared" si="9"/>
        <v>5.1630000000000003</v>
      </c>
      <c r="L128" s="4" t="s">
        <v>2220</v>
      </c>
      <c r="M128" s="4" t="s">
        <v>26</v>
      </c>
      <c r="Q128" s="4"/>
    </row>
    <row r="129" spans="1:17" hidden="1" x14ac:dyDescent="0.25">
      <c r="A129" t="s">
        <v>23</v>
      </c>
      <c r="B129">
        <v>222721</v>
      </c>
      <c r="C129" t="s">
        <v>2424</v>
      </c>
      <c r="D129" s="1">
        <v>18647.599999999999</v>
      </c>
      <c r="E129" t="s">
        <v>40</v>
      </c>
      <c r="F129" s="1">
        <v>29332.35</v>
      </c>
      <c r="G129" t="s">
        <v>10</v>
      </c>
      <c r="H129">
        <v>1.57</v>
      </c>
      <c r="I129" t="s">
        <v>362</v>
      </c>
      <c r="J129">
        <v>1</v>
      </c>
      <c r="K129">
        <f t="shared" si="9"/>
        <v>18647.599999999999</v>
      </c>
      <c r="L129" s="4" t="s">
        <v>2220</v>
      </c>
      <c r="M129" s="4" t="str">
        <f>_xlfn.XLOOKUP(B129,'PGEN list by Biz'!A:A,'PGEN list by Biz'!C:C)</f>
        <v>Inland</v>
      </c>
      <c r="Q129" s="4"/>
    </row>
    <row r="130" spans="1:17" hidden="1" x14ac:dyDescent="0.25">
      <c r="A130" t="s">
        <v>23</v>
      </c>
      <c r="B130">
        <v>222725</v>
      </c>
      <c r="C130" t="s">
        <v>2425</v>
      </c>
      <c r="D130">
        <v>893.5</v>
      </c>
      <c r="E130" t="s">
        <v>40</v>
      </c>
      <c r="F130">
        <v>1341.21</v>
      </c>
      <c r="G130" t="s">
        <v>10</v>
      </c>
      <c r="H130">
        <v>1.5</v>
      </c>
      <c r="I130" t="s">
        <v>362</v>
      </c>
      <c r="J130">
        <v>1</v>
      </c>
      <c r="K130">
        <f t="shared" si="9"/>
        <v>893.5</v>
      </c>
      <c r="L130" s="4" t="s">
        <v>2220</v>
      </c>
      <c r="M130" s="4" t="str">
        <f>_xlfn.XLOOKUP(B130,'PGEN list by Biz'!A:A,'PGEN list by Biz'!C:C)</f>
        <v>Inland</v>
      </c>
      <c r="Q130" s="4"/>
    </row>
    <row r="131" spans="1:17" x14ac:dyDescent="0.25">
      <c r="A131" t="s">
        <v>23</v>
      </c>
      <c r="B131">
        <v>222742</v>
      </c>
      <c r="C131" t="s">
        <v>674</v>
      </c>
      <c r="D131">
        <v>2</v>
      </c>
      <c r="E131" t="s">
        <v>217</v>
      </c>
      <c r="F131">
        <v>44.51</v>
      </c>
      <c r="G131" t="s">
        <v>10</v>
      </c>
      <c r="H131">
        <v>22.26</v>
      </c>
      <c r="I131" t="s">
        <v>362</v>
      </c>
      <c r="J131">
        <f>_xlfn.XLOOKUP(B131,'ZM39 (bulk)'!A:A,'ZM39 (bulk)'!M:M)</f>
        <v>10.29</v>
      </c>
      <c r="K131">
        <f t="shared" si="9"/>
        <v>20.58</v>
      </c>
      <c r="L131" s="4" t="s">
        <v>6094</v>
      </c>
      <c r="M131" s="4" t="s">
        <v>1</v>
      </c>
      <c r="Q131" s="4"/>
    </row>
    <row r="132" spans="1:17" x14ac:dyDescent="0.25">
      <c r="A132" t="s">
        <v>23</v>
      </c>
      <c r="B132">
        <v>222743</v>
      </c>
      <c r="C132" t="s">
        <v>515</v>
      </c>
      <c r="D132" s="1">
        <v>23</v>
      </c>
      <c r="E132" t="s">
        <v>217</v>
      </c>
      <c r="F132" s="1">
        <v>419.78</v>
      </c>
      <c r="G132" t="s">
        <v>10</v>
      </c>
      <c r="H132">
        <v>18.25</v>
      </c>
      <c r="I132" t="s">
        <v>362</v>
      </c>
      <c r="J132">
        <f>_xlfn.XLOOKUP(B132,'ZM39 (bulk)'!A:A,'ZM39 (bulk)'!M:M)</f>
        <v>10.29</v>
      </c>
      <c r="K132">
        <f t="shared" si="9"/>
        <v>236.67</v>
      </c>
      <c r="L132" s="4" t="s">
        <v>6094</v>
      </c>
      <c r="M132" s="4" t="s">
        <v>1</v>
      </c>
      <c r="Q132" s="4"/>
    </row>
    <row r="133" spans="1:17" hidden="1" x14ac:dyDescent="0.25">
      <c r="A133" t="s">
        <v>23</v>
      </c>
      <c r="B133">
        <v>222746</v>
      </c>
      <c r="C133" t="s">
        <v>2427</v>
      </c>
      <c r="D133" s="1">
        <v>278.39999999999998</v>
      </c>
      <c r="E133" t="s">
        <v>40</v>
      </c>
      <c r="F133" s="1">
        <v>516.16</v>
      </c>
      <c r="G133" t="s">
        <v>10</v>
      </c>
      <c r="H133">
        <v>1.85</v>
      </c>
      <c r="I133" t="s">
        <v>362</v>
      </c>
      <c r="J133">
        <v>1</v>
      </c>
      <c r="K133">
        <f t="shared" si="9"/>
        <v>278.39999999999998</v>
      </c>
      <c r="L133" s="4" t="s">
        <v>2220</v>
      </c>
      <c r="M133" s="4" t="str">
        <f>_xlfn.XLOOKUP(B133,'PGEN list by Biz'!A:A,'PGEN list by Biz'!C:C)</f>
        <v>Inland</v>
      </c>
      <c r="Q133" s="4"/>
    </row>
    <row r="134" spans="1:17" x14ac:dyDescent="0.25">
      <c r="A134" t="s">
        <v>23</v>
      </c>
      <c r="B134">
        <v>222754</v>
      </c>
      <c r="C134" t="s">
        <v>904</v>
      </c>
      <c r="D134" s="1">
        <v>206</v>
      </c>
      <c r="E134" t="s">
        <v>217</v>
      </c>
      <c r="F134" s="1">
        <v>5363.96</v>
      </c>
      <c r="G134" t="s">
        <v>10</v>
      </c>
      <c r="H134">
        <v>26.04</v>
      </c>
      <c r="I134" t="s">
        <v>362</v>
      </c>
      <c r="J134">
        <f>_xlfn.XLOOKUP(B134,'ZM39 (bulk)'!A:A,'ZM39 (bulk)'!M:M)</f>
        <v>10.199999999999999</v>
      </c>
      <c r="K134">
        <f t="shared" ref="K134:K137" si="10">J134*D134</f>
        <v>2101.1999999999998</v>
      </c>
      <c r="L134" s="4" t="s">
        <v>6094</v>
      </c>
      <c r="M134" s="4" t="s">
        <v>1</v>
      </c>
      <c r="Q134" s="4"/>
    </row>
    <row r="135" spans="1:17" x14ac:dyDescent="0.25">
      <c r="A135" t="s">
        <v>23</v>
      </c>
      <c r="B135">
        <v>222760</v>
      </c>
      <c r="C135" t="s">
        <v>677</v>
      </c>
      <c r="D135" s="1">
        <v>603</v>
      </c>
      <c r="E135" t="s">
        <v>217</v>
      </c>
      <c r="F135" s="1">
        <v>13735.84</v>
      </c>
      <c r="G135" t="s">
        <v>10</v>
      </c>
      <c r="H135">
        <v>22.78</v>
      </c>
      <c r="I135" t="s">
        <v>362</v>
      </c>
      <c r="J135">
        <f>_xlfn.XLOOKUP(B135,'ZM39 (bulk)'!A:A,'ZM39 (bulk)'!M:M)</f>
        <v>10.18</v>
      </c>
      <c r="K135">
        <f t="shared" si="10"/>
        <v>6138.54</v>
      </c>
      <c r="L135" s="4" t="s">
        <v>6094</v>
      </c>
      <c r="M135" s="4" t="s">
        <v>1</v>
      </c>
      <c r="Q135" s="4"/>
    </row>
    <row r="136" spans="1:17" hidden="1" x14ac:dyDescent="0.25">
      <c r="A136" t="s">
        <v>23</v>
      </c>
      <c r="B136">
        <v>223498</v>
      </c>
      <c r="C136" t="s">
        <v>516</v>
      </c>
      <c r="D136">
        <v>672.5</v>
      </c>
      <c r="E136" t="s">
        <v>40</v>
      </c>
      <c r="F136">
        <v>1360.87</v>
      </c>
      <c r="G136" t="s">
        <v>10</v>
      </c>
      <c r="H136">
        <v>2.02</v>
      </c>
      <c r="I136" t="s">
        <v>362</v>
      </c>
      <c r="J136">
        <v>1</v>
      </c>
      <c r="K136">
        <f t="shared" si="10"/>
        <v>672.5</v>
      </c>
      <c r="L136" s="4" t="s">
        <v>2220</v>
      </c>
      <c r="M136" s="4" t="str">
        <f>_xlfn.XLOOKUP(B136,'PGEN list by Biz'!A:A,'PGEN list by Biz'!C:C)</f>
        <v>Inland</v>
      </c>
      <c r="Q136" s="4"/>
    </row>
    <row r="137" spans="1:17" hidden="1" x14ac:dyDescent="0.25">
      <c r="A137" t="s">
        <v>23</v>
      </c>
      <c r="B137">
        <v>223629</v>
      </c>
      <c r="C137" t="s">
        <v>2558</v>
      </c>
      <c r="D137">
        <v>1125.0999999999999</v>
      </c>
      <c r="E137" t="s">
        <v>40</v>
      </c>
      <c r="F137" s="1">
        <v>1834.52</v>
      </c>
      <c r="G137" t="s">
        <v>10</v>
      </c>
      <c r="H137" s="1">
        <v>1.63</v>
      </c>
      <c r="I137" t="s">
        <v>362</v>
      </c>
      <c r="J137">
        <v>1</v>
      </c>
      <c r="K137">
        <f t="shared" si="10"/>
        <v>1125.0999999999999</v>
      </c>
      <c r="L137" s="4" t="s">
        <v>2220</v>
      </c>
      <c r="M137" s="4" t="str">
        <f>_xlfn.XLOOKUP(B137,'PGEN list by Biz'!A:A,'PGEN list by Biz'!C:C)</f>
        <v>Inland</v>
      </c>
      <c r="Q137" s="4"/>
    </row>
    <row r="138" spans="1:17" hidden="1" x14ac:dyDescent="0.25">
      <c r="A138" t="s">
        <v>23</v>
      </c>
      <c r="B138">
        <v>223729</v>
      </c>
      <c r="C138" t="s">
        <v>518</v>
      </c>
      <c r="D138">
        <v>1077.7</v>
      </c>
      <c r="E138" t="s">
        <v>40</v>
      </c>
      <c r="F138" s="1">
        <v>2631.7</v>
      </c>
      <c r="G138" t="s">
        <v>10</v>
      </c>
      <c r="H138" s="1">
        <v>2.44</v>
      </c>
      <c r="I138" t="s">
        <v>362</v>
      </c>
      <c r="J138">
        <v>1</v>
      </c>
      <c r="K138">
        <f t="shared" ref="K138:K195" si="11">J138*D138</f>
        <v>1077.7</v>
      </c>
      <c r="L138" s="4" t="s">
        <v>2220</v>
      </c>
      <c r="M138" s="4" t="str">
        <f>_xlfn.XLOOKUP(B138,'PGEN list by Biz'!A:A,'PGEN list by Biz'!C:C)</f>
        <v>Inland</v>
      </c>
      <c r="Q138" s="4"/>
    </row>
    <row r="139" spans="1:17" x14ac:dyDescent="0.25">
      <c r="A139" t="s">
        <v>23</v>
      </c>
      <c r="B139">
        <v>223771</v>
      </c>
      <c r="C139" t="s">
        <v>679</v>
      </c>
      <c r="D139" s="1">
        <v>1</v>
      </c>
      <c r="E139" t="s">
        <v>217</v>
      </c>
      <c r="F139" s="1">
        <v>32.72</v>
      </c>
      <c r="G139" t="s">
        <v>10</v>
      </c>
      <c r="H139">
        <v>32.72</v>
      </c>
      <c r="I139" t="s">
        <v>362</v>
      </c>
      <c r="J139">
        <f>_xlfn.XLOOKUP(B139,'ZM39 (bulk)'!A:A,'ZM39 (bulk)'!M:M)</f>
        <v>17.329999999999998</v>
      </c>
      <c r="K139">
        <f t="shared" si="11"/>
        <v>17.329999999999998</v>
      </c>
      <c r="L139" s="4" t="s">
        <v>6094</v>
      </c>
      <c r="M139" s="4" t="s">
        <v>1</v>
      </c>
      <c r="Q139" s="4"/>
    </row>
    <row r="140" spans="1:17" hidden="1" x14ac:dyDescent="0.25">
      <c r="A140" t="s">
        <v>23</v>
      </c>
      <c r="B140">
        <v>223772</v>
      </c>
      <c r="C140" t="s">
        <v>795</v>
      </c>
      <c r="D140" s="4">
        <v>99560</v>
      </c>
      <c r="E140" t="s">
        <v>40</v>
      </c>
      <c r="F140" s="1">
        <v>135620.96</v>
      </c>
      <c r="G140" t="s">
        <v>10</v>
      </c>
      <c r="H140">
        <v>1.36</v>
      </c>
      <c r="I140" t="s">
        <v>362</v>
      </c>
      <c r="J140">
        <v>1</v>
      </c>
      <c r="K140">
        <f t="shared" si="11"/>
        <v>99560</v>
      </c>
      <c r="L140" s="4" t="s">
        <v>2220</v>
      </c>
      <c r="M140" s="4" t="s">
        <v>1</v>
      </c>
      <c r="Q140" s="4"/>
    </row>
    <row r="141" spans="1:17" x14ac:dyDescent="0.25">
      <c r="A141" t="s">
        <v>23</v>
      </c>
      <c r="B141">
        <v>223779</v>
      </c>
      <c r="C141" t="s">
        <v>523</v>
      </c>
      <c r="D141" s="1">
        <v>100</v>
      </c>
      <c r="E141" t="s">
        <v>217</v>
      </c>
      <c r="F141" s="1">
        <v>27970.720000000001</v>
      </c>
      <c r="G141" t="s">
        <v>10</v>
      </c>
      <c r="H141">
        <v>279.70999999999998</v>
      </c>
      <c r="I141" t="s">
        <v>362</v>
      </c>
      <c r="J141">
        <f>_xlfn.XLOOKUP(B141,'ZM39 (bulk)'!A:A,'ZM39 (bulk)'!M:M)</f>
        <v>183.87</v>
      </c>
      <c r="K141">
        <f t="shared" si="11"/>
        <v>18387</v>
      </c>
      <c r="L141" s="4" t="s">
        <v>6094</v>
      </c>
      <c r="M141" s="4" t="s">
        <v>1</v>
      </c>
      <c r="Q141" s="4"/>
    </row>
    <row r="142" spans="1:17" hidden="1" x14ac:dyDescent="0.25">
      <c r="A142" t="s">
        <v>23</v>
      </c>
      <c r="B142">
        <v>223784</v>
      </c>
      <c r="C142" t="s">
        <v>5075</v>
      </c>
      <c r="D142">
        <v>59990</v>
      </c>
      <c r="E142" t="s">
        <v>40</v>
      </c>
      <c r="F142">
        <v>90169.13</v>
      </c>
      <c r="G142" t="s">
        <v>10</v>
      </c>
      <c r="H142">
        <v>1.5</v>
      </c>
      <c r="I142" t="s">
        <v>362</v>
      </c>
      <c r="J142">
        <v>1</v>
      </c>
      <c r="K142">
        <f t="shared" si="11"/>
        <v>59990</v>
      </c>
      <c r="L142" s="4" t="s">
        <v>2220</v>
      </c>
      <c r="M142" s="4" t="s">
        <v>1</v>
      </c>
      <c r="Q142" s="4"/>
    </row>
    <row r="143" spans="1:17" hidden="1" x14ac:dyDescent="0.25">
      <c r="A143" t="s">
        <v>23</v>
      </c>
      <c r="B143">
        <v>223858</v>
      </c>
      <c r="C143" t="s">
        <v>5078</v>
      </c>
      <c r="D143">
        <v>19850</v>
      </c>
      <c r="E143" t="s">
        <v>40</v>
      </c>
      <c r="F143">
        <v>27546.32</v>
      </c>
      <c r="G143" t="s">
        <v>10</v>
      </c>
      <c r="H143">
        <v>1.39</v>
      </c>
      <c r="I143" t="s">
        <v>362</v>
      </c>
      <c r="J143">
        <v>1</v>
      </c>
      <c r="K143">
        <f t="shared" si="11"/>
        <v>19850</v>
      </c>
      <c r="L143" s="4" t="s">
        <v>2220</v>
      </c>
      <c r="M143" s="4" t="s">
        <v>1</v>
      </c>
      <c r="Q143" s="4"/>
    </row>
    <row r="144" spans="1:17" hidden="1" x14ac:dyDescent="0.25">
      <c r="A144" t="s">
        <v>23</v>
      </c>
      <c r="B144">
        <v>224181</v>
      </c>
      <c r="C144" t="s">
        <v>2429</v>
      </c>
      <c r="D144">
        <v>727.5</v>
      </c>
      <c r="E144" t="s">
        <v>40</v>
      </c>
      <c r="F144">
        <v>3768.08</v>
      </c>
      <c r="G144" t="s">
        <v>10</v>
      </c>
      <c r="H144">
        <v>5.18</v>
      </c>
      <c r="I144" t="s">
        <v>362</v>
      </c>
      <c r="J144">
        <v>1</v>
      </c>
      <c r="K144">
        <f t="shared" si="11"/>
        <v>727.5</v>
      </c>
      <c r="L144" s="4" t="s">
        <v>2220</v>
      </c>
      <c r="M144" s="4" t="str">
        <f>_xlfn.XLOOKUP(B144,'PGEN list by Biz'!A:A,'PGEN list by Biz'!C:C)</f>
        <v>Inland</v>
      </c>
      <c r="Q144" s="4"/>
    </row>
    <row r="145" spans="1:17" hidden="1" x14ac:dyDescent="0.25">
      <c r="A145" t="s">
        <v>23</v>
      </c>
      <c r="B145">
        <v>224988</v>
      </c>
      <c r="C145" t="s">
        <v>2445</v>
      </c>
      <c r="D145">
        <v>766.8</v>
      </c>
      <c r="E145" t="s">
        <v>40</v>
      </c>
      <c r="F145" s="1">
        <v>4291.93</v>
      </c>
      <c r="G145" t="s">
        <v>10</v>
      </c>
      <c r="H145">
        <v>5.6</v>
      </c>
      <c r="I145" t="s">
        <v>362</v>
      </c>
      <c r="J145">
        <v>1</v>
      </c>
      <c r="K145">
        <f t="shared" si="11"/>
        <v>766.8</v>
      </c>
      <c r="L145" s="4" t="s">
        <v>2220</v>
      </c>
      <c r="M145" s="4" t="str">
        <f>_xlfn.XLOOKUP(B145,'PGEN list by Biz'!A:A,'PGEN list by Biz'!C:C)</f>
        <v>Inland</v>
      </c>
      <c r="Q145" s="4"/>
    </row>
    <row r="146" spans="1:17" x14ac:dyDescent="0.25">
      <c r="A146" t="s">
        <v>23</v>
      </c>
      <c r="B146">
        <v>225125</v>
      </c>
      <c r="C146" t="s">
        <v>528</v>
      </c>
      <c r="D146">
        <v>1</v>
      </c>
      <c r="E146" t="s">
        <v>217</v>
      </c>
      <c r="F146">
        <v>363.37</v>
      </c>
      <c r="G146" t="s">
        <v>10</v>
      </c>
      <c r="H146">
        <v>363.37</v>
      </c>
      <c r="I146" t="s">
        <v>362</v>
      </c>
      <c r="J146">
        <f>_xlfn.XLOOKUP(B146,'ZM39 (bulk)'!A:A,'ZM39 (bulk)'!M:M)</f>
        <v>177.84</v>
      </c>
      <c r="K146">
        <f t="shared" si="11"/>
        <v>177.84</v>
      </c>
      <c r="L146" s="4" t="s">
        <v>6094</v>
      </c>
      <c r="M146" s="4" t="s">
        <v>1</v>
      </c>
      <c r="Q146" s="4"/>
    </row>
    <row r="147" spans="1:17" x14ac:dyDescent="0.25">
      <c r="A147" t="s">
        <v>23</v>
      </c>
      <c r="B147">
        <v>225267</v>
      </c>
      <c r="C147" t="s">
        <v>2166</v>
      </c>
      <c r="D147" s="1">
        <v>1</v>
      </c>
      <c r="E147" t="s">
        <v>217</v>
      </c>
      <c r="F147" s="1">
        <v>419.98</v>
      </c>
      <c r="G147" t="s">
        <v>10</v>
      </c>
      <c r="H147">
        <v>419.98</v>
      </c>
      <c r="I147" t="s">
        <v>362</v>
      </c>
      <c r="J147">
        <f>_xlfn.XLOOKUP(B147,'ZM39 (bulk)'!A:A,'ZM39 (bulk)'!M:M)</f>
        <v>174.78</v>
      </c>
      <c r="K147">
        <f t="shared" si="11"/>
        <v>174.78</v>
      </c>
      <c r="L147" s="4" t="s">
        <v>6094</v>
      </c>
      <c r="M147" s="4" t="s">
        <v>1</v>
      </c>
      <c r="Q147" s="4"/>
    </row>
    <row r="148" spans="1:17" hidden="1" x14ac:dyDescent="0.25">
      <c r="A148" t="s">
        <v>23</v>
      </c>
      <c r="B148">
        <v>225492</v>
      </c>
      <c r="C148" t="s">
        <v>2470</v>
      </c>
      <c r="D148">
        <v>16377.419</v>
      </c>
      <c r="E148" t="s">
        <v>40</v>
      </c>
      <c r="F148" s="1">
        <v>21016.2</v>
      </c>
      <c r="G148" t="s">
        <v>10</v>
      </c>
      <c r="H148" s="1">
        <v>1.28</v>
      </c>
      <c r="I148" t="s">
        <v>362</v>
      </c>
      <c r="J148">
        <v>1</v>
      </c>
      <c r="K148">
        <f t="shared" si="11"/>
        <v>16377.419</v>
      </c>
      <c r="L148" s="4" t="s">
        <v>2220</v>
      </c>
      <c r="M148" s="4" t="str">
        <f>_xlfn.XLOOKUP(B148,'PGEN list by Biz'!A:A,'PGEN list by Biz'!C:C)</f>
        <v>Inland</v>
      </c>
      <c r="Q148" s="4"/>
    </row>
    <row r="149" spans="1:17" x14ac:dyDescent="0.25">
      <c r="A149" t="s">
        <v>23</v>
      </c>
      <c r="B149">
        <v>225529</v>
      </c>
      <c r="C149" t="s">
        <v>2157</v>
      </c>
      <c r="D149" s="1">
        <v>1</v>
      </c>
      <c r="E149" t="s">
        <v>217</v>
      </c>
      <c r="F149" s="1">
        <v>24.01</v>
      </c>
      <c r="G149" t="s">
        <v>10</v>
      </c>
      <c r="H149">
        <v>24.01</v>
      </c>
      <c r="I149" t="s">
        <v>362</v>
      </c>
      <c r="J149">
        <f>_xlfn.XLOOKUP(B149,'ZM39 (bulk)'!A:A,'ZM39 (bulk)'!M:M)</f>
        <v>10.45</v>
      </c>
      <c r="K149">
        <f>J149*D149</f>
        <v>10.45</v>
      </c>
      <c r="L149" s="4" t="s">
        <v>6094</v>
      </c>
      <c r="M149" s="4" t="s">
        <v>1</v>
      </c>
      <c r="Q149" s="4"/>
    </row>
    <row r="150" spans="1:17" x14ac:dyDescent="0.25">
      <c r="A150" t="s">
        <v>23</v>
      </c>
      <c r="B150">
        <v>225817</v>
      </c>
      <c r="C150" t="s">
        <v>2162</v>
      </c>
      <c r="D150">
        <v>1</v>
      </c>
      <c r="E150" t="s">
        <v>217</v>
      </c>
      <c r="F150" s="1">
        <v>24.13</v>
      </c>
      <c r="G150" t="s">
        <v>10</v>
      </c>
      <c r="H150" s="1">
        <v>24.13</v>
      </c>
      <c r="I150" t="s">
        <v>362</v>
      </c>
      <c r="J150">
        <f>_xlfn.XLOOKUP(B150,'ZM39 (bulk)'!A:A,'ZM39 (bulk)'!M:M)</f>
        <v>10.44</v>
      </c>
      <c r="K150">
        <f t="shared" si="11"/>
        <v>10.44</v>
      </c>
      <c r="L150" s="4" t="s">
        <v>6094</v>
      </c>
      <c r="M150" s="4" t="s">
        <v>1</v>
      </c>
      <c r="Q150" s="4"/>
    </row>
    <row r="151" spans="1:17" x14ac:dyDescent="0.25">
      <c r="A151" t="s">
        <v>23</v>
      </c>
      <c r="B151">
        <v>225911</v>
      </c>
      <c r="C151" t="s">
        <v>691</v>
      </c>
      <c r="D151" s="1">
        <v>1</v>
      </c>
      <c r="E151" t="s">
        <v>217</v>
      </c>
      <c r="F151" s="1">
        <v>26.09</v>
      </c>
      <c r="G151" t="s">
        <v>10</v>
      </c>
      <c r="H151">
        <v>26.09</v>
      </c>
      <c r="I151" t="s">
        <v>362</v>
      </c>
      <c r="J151">
        <f>_xlfn.XLOOKUP(B151,'ZM39 (bulk)'!A:A,'ZM39 (bulk)'!M:M)</f>
        <v>8.07</v>
      </c>
      <c r="K151">
        <f t="shared" si="11"/>
        <v>8.07</v>
      </c>
      <c r="L151" s="4" t="s">
        <v>6094</v>
      </c>
      <c r="M151" s="4" t="s">
        <v>1</v>
      </c>
      <c r="Q151" s="4"/>
    </row>
    <row r="152" spans="1:17" x14ac:dyDescent="0.25">
      <c r="A152" t="s">
        <v>23</v>
      </c>
      <c r="B152">
        <v>226004</v>
      </c>
      <c r="C152" t="s">
        <v>6200</v>
      </c>
      <c r="D152">
        <v>1</v>
      </c>
      <c r="E152" t="s">
        <v>217</v>
      </c>
      <c r="F152" s="1">
        <v>54.43</v>
      </c>
      <c r="G152" t="s">
        <v>10</v>
      </c>
      <c r="H152">
        <v>54.43</v>
      </c>
      <c r="I152" t="s">
        <v>362</v>
      </c>
      <c r="J152">
        <f>_xlfn.XLOOKUP(B152,'ZM39 (bulk)'!A:A,'ZM39 (bulk)'!M:M)</f>
        <v>12.754</v>
      </c>
      <c r="K152">
        <f t="shared" si="11"/>
        <v>12.754</v>
      </c>
      <c r="L152" s="4" t="s">
        <v>6094</v>
      </c>
      <c r="M152" s="4" t="s">
        <v>1</v>
      </c>
      <c r="Q152" s="4"/>
    </row>
    <row r="153" spans="1:17" hidden="1" x14ac:dyDescent="0.25">
      <c r="A153" t="s">
        <v>23</v>
      </c>
      <c r="B153">
        <v>226053</v>
      </c>
      <c r="C153" t="s">
        <v>5181</v>
      </c>
      <c r="D153">
        <v>0.495</v>
      </c>
      <c r="E153" t="s">
        <v>40</v>
      </c>
      <c r="F153">
        <v>1.26</v>
      </c>
      <c r="G153" t="s">
        <v>10</v>
      </c>
      <c r="H153">
        <v>2.5499999999999998</v>
      </c>
      <c r="I153" t="s">
        <v>362</v>
      </c>
      <c r="J153">
        <v>1</v>
      </c>
      <c r="K153">
        <f t="shared" si="11"/>
        <v>0.495</v>
      </c>
      <c r="L153" s="4" t="s">
        <v>2220</v>
      </c>
      <c r="M153" s="4" t="s">
        <v>26</v>
      </c>
      <c r="Q153" s="4"/>
    </row>
    <row r="154" spans="1:17" x14ac:dyDescent="0.25">
      <c r="A154" t="s">
        <v>23</v>
      </c>
      <c r="B154">
        <v>226144</v>
      </c>
      <c r="C154" t="s">
        <v>694</v>
      </c>
      <c r="D154">
        <v>5</v>
      </c>
      <c r="E154" t="s">
        <v>217</v>
      </c>
      <c r="F154">
        <v>97.45</v>
      </c>
      <c r="G154" t="s">
        <v>10</v>
      </c>
      <c r="H154">
        <v>19.489999999999998</v>
      </c>
      <c r="I154" t="s">
        <v>362</v>
      </c>
      <c r="J154">
        <f>_xlfn.XLOOKUP(B154,'ZM39 (bulk)'!A:A,'ZM39 (bulk)'!M:M)</f>
        <v>10.29</v>
      </c>
      <c r="K154">
        <f t="shared" si="11"/>
        <v>51.449999999999996</v>
      </c>
      <c r="L154" s="4" t="s">
        <v>6094</v>
      </c>
      <c r="M154" s="4" t="s">
        <v>1</v>
      </c>
      <c r="Q154" s="4"/>
    </row>
    <row r="155" spans="1:17" hidden="1" x14ac:dyDescent="0.25">
      <c r="A155" t="s">
        <v>23</v>
      </c>
      <c r="B155">
        <v>226198</v>
      </c>
      <c r="C155" t="s">
        <v>534</v>
      </c>
      <c r="D155">
        <v>57871.199999999997</v>
      </c>
      <c r="E155" t="s">
        <v>40</v>
      </c>
      <c r="F155" s="1">
        <v>75781.06</v>
      </c>
      <c r="G155" t="s">
        <v>10</v>
      </c>
      <c r="H155">
        <v>1.31</v>
      </c>
      <c r="I155" t="s">
        <v>362</v>
      </c>
      <c r="J155">
        <v>1</v>
      </c>
      <c r="K155">
        <f t="shared" si="11"/>
        <v>57871.199999999997</v>
      </c>
      <c r="L155" s="4" t="s">
        <v>2220</v>
      </c>
      <c r="M155" s="4" t="str">
        <f>_xlfn.XLOOKUP(B155,'PGEN list by Biz'!A:A,'PGEN list by Biz'!C:C)</f>
        <v>Inland</v>
      </c>
      <c r="Q155" s="4"/>
    </row>
    <row r="156" spans="1:17" hidden="1" x14ac:dyDescent="0.25">
      <c r="A156" t="s">
        <v>23</v>
      </c>
      <c r="B156">
        <v>226204</v>
      </c>
      <c r="C156" t="s">
        <v>535</v>
      </c>
      <c r="D156">
        <v>1022</v>
      </c>
      <c r="E156" t="s">
        <v>40</v>
      </c>
      <c r="F156" s="1">
        <v>1604.18</v>
      </c>
      <c r="G156" t="s">
        <v>10</v>
      </c>
      <c r="H156">
        <v>1.57</v>
      </c>
      <c r="I156" t="s">
        <v>362</v>
      </c>
      <c r="J156">
        <v>1</v>
      </c>
      <c r="K156">
        <f t="shared" si="11"/>
        <v>1022</v>
      </c>
      <c r="L156" s="4" t="s">
        <v>2220</v>
      </c>
      <c r="M156" s="4" t="str">
        <f>_xlfn.XLOOKUP(B156,'PGEN list by Biz'!A:A,'PGEN list by Biz'!C:C)</f>
        <v>Inland</v>
      </c>
      <c r="Q156" s="4"/>
    </row>
    <row r="157" spans="1:17" hidden="1" x14ac:dyDescent="0.25">
      <c r="A157" t="s">
        <v>23</v>
      </c>
      <c r="B157">
        <v>226426</v>
      </c>
      <c r="C157" t="s">
        <v>536</v>
      </c>
      <c r="D157">
        <v>846.5</v>
      </c>
      <c r="E157" t="s">
        <v>40</v>
      </c>
      <c r="F157">
        <v>1501.48</v>
      </c>
      <c r="G157" t="s">
        <v>10</v>
      </c>
      <c r="H157">
        <v>1.77</v>
      </c>
      <c r="I157" t="s">
        <v>362</v>
      </c>
      <c r="J157">
        <v>1</v>
      </c>
      <c r="K157">
        <f t="shared" si="11"/>
        <v>846.5</v>
      </c>
      <c r="L157" s="4" t="s">
        <v>2220</v>
      </c>
      <c r="M157" s="4" t="str">
        <f>_xlfn.XLOOKUP(B157,'PGEN list by Biz'!A:A,'PGEN list by Biz'!C:C)</f>
        <v>Inland</v>
      </c>
      <c r="Q157" s="4"/>
    </row>
    <row r="158" spans="1:17" x14ac:dyDescent="0.25">
      <c r="A158" t="s">
        <v>23</v>
      </c>
      <c r="B158">
        <v>226438</v>
      </c>
      <c r="C158" t="s">
        <v>917</v>
      </c>
      <c r="D158" s="1">
        <v>1</v>
      </c>
      <c r="E158" t="s">
        <v>217</v>
      </c>
      <c r="F158" s="1">
        <v>27.89</v>
      </c>
      <c r="G158" t="s">
        <v>10</v>
      </c>
      <c r="H158">
        <v>27.89</v>
      </c>
      <c r="I158" t="s">
        <v>362</v>
      </c>
      <c r="J158">
        <f>_xlfn.XLOOKUP(B158,'ZM39 (bulk)'!A:A,'ZM39 (bulk)'!M:M)</f>
        <v>16.98</v>
      </c>
      <c r="K158">
        <f t="shared" si="11"/>
        <v>16.98</v>
      </c>
      <c r="L158" s="4" t="s">
        <v>6094</v>
      </c>
      <c r="M158" s="4" t="s">
        <v>1</v>
      </c>
      <c r="Q158" s="4"/>
    </row>
    <row r="159" spans="1:17" x14ac:dyDescent="0.25">
      <c r="A159" t="s">
        <v>23</v>
      </c>
      <c r="B159">
        <v>226603</v>
      </c>
      <c r="C159" t="s">
        <v>708</v>
      </c>
      <c r="D159">
        <v>1</v>
      </c>
      <c r="E159" t="s">
        <v>217</v>
      </c>
      <c r="F159" s="1">
        <v>462.58</v>
      </c>
      <c r="G159" t="s">
        <v>10</v>
      </c>
      <c r="H159" s="1">
        <v>462.58</v>
      </c>
      <c r="I159" t="s">
        <v>362</v>
      </c>
      <c r="J159">
        <f>_xlfn.XLOOKUP(B159,'ZM39 (bulk)'!A:A,'ZM39 (bulk)'!M:M)</f>
        <v>177.01</v>
      </c>
      <c r="K159">
        <f>J159*D159</f>
        <v>177.01</v>
      </c>
      <c r="L159" s="4" t="s">
        <v>6094</v>
      </c>
      <c r="M159" s="4" t="s">
        <v>1</v>
      </c>
      <c r="Q159" s="4"/>
    </row>
    <row r="160" spans="1:17" hidden="1" x14ac:dyDescent="0.25">
      <c r="A160" t="s">
        <v>23</v>
      </c>
      <c r="B160">
        <v>227234</v>
      </c>
      <c r="C160" t="s">
        <v>539</v>
      </c>
      <c r="D160" s="1">
        <v>20145.599999999999</v>
      </c>
      <c r="E160" t="s">
        <v>40</v>
      </c>
      <c r="F160" s="1">
        <v>25061.13</v>
      </c>
      <c r="G160" t="s">
        <v>10</v>
      </c>
      <c r="H160">
        <v>1.24</v>
      </c>
      <c r="I160" t="s">
        <v>362</v>
      </c>
      <c r="J160">
        <v>1</v>
      </c>
      <c r="K160">
        <f t="shared" si="11"/>
        <v>20145.599999999999</v>
      </c>
      <c r="L160" s="4" t="s">
        <v>2220</v>
      </c>
      <c r="M160" s="4" t="str">
        <f>_xlfn.XLOOKUP(B160,'PGEN list by Biz'!A:A,'PGEN list by Biz'!C:C)</f>
        <v>Inland</v>
      </c>
      <c r="Q160" s="4"/>
    </row>
    <row r="161" spans="1:17" hidden="1" x14ac:dyDescent="0.25">
      <c r="A161" t="s">
        <v>23</v>
      </c>
      <c r="B161">
        <v>227260</v>
      </c>
      <c r="C161" t="s">
        <v>2487</v>
      </c>
      <c r="D161">
        <v>13</v>
      </c>
      <c r="E161" t="s">
        <v>40</v>
      </c>
      <c r="F161">
        <v>15.42</v>
      </c>
      <c r="G161" t="s">
        <v>10</v>
      </c>
      <c r="H161">
        <v>1.19</v>
      </c>
      <c r="I161" t="s">
        <v>362</v>
      </c>
      <c r="J161">
        <v>1</v>
      </c>
      <c r="K161">
        <f t="shared" si="11"/>
        <v>13</v>
      </c>
      <c r="L161" s="4" t="s">
        <v>2220</v>
      </c>
      <c r="M161" s="4" t="str">
        <f>_xlfn.XLOOKUP(B161,'PGEN list by Biz'!A:A,'PGEN list by Biz'!C:C)</f>
        <v>Inland</v>
      </c>
      <c r="Q161" s="4"/>
    </row>
    <row r="162" spans="1:17" x14ac:dyDescent="0.25">
      <c r="A162" t="s">
        <v>23</v>
      </c>
      <c r="B162">
        <v>227501</v>
      </c>
      <c r="C162" t="s">
        <v>2490</v>
      </c>
      <c r="D162">
        <v>1</v>
      </c>
      <c r="E162" t="s">
        <v>217</v>
      </c>
      <c r="F162">
        <v>105.37</v>
      </c>
      <c r="G162" t="s">
        <v>10</v>
      </c>
      <c r="H162">
        <v>105.37</v>
      </c>
      <c r="I162" t="s">
        <v>362</v>
      </c>
      <c r="J162">
        <f>_xlfn.XLOOKUP(B162,'ZM39 (bulk)'!A:A,'ZM39 (bulk)'!M:M)</f>
        <v>17.37</v>
      </c>
      <c r="K162">
        <f t="shared" si="11"/>
        <v>17.37</v>
      </c>
      <c r="L162" s="4" t="s">
        <v>6094</v>
      </c>
      <c r="M162" s="4" t="s">
        <v>1</v>
      </c>
      <c r="Q162" s="4"/>
    </row>
    <row r="163" spans="1:17" x14ac:dyDescent="0.25">
      <c r="A163" t="s">
        <v>23</v>
      </c>
      <c r="B163">
        <v>227820</v>
      </c>
      <c r="C163" t="s">
        <v>541</v>
      </c>
      <c r="D163">
        <v>18</v>
      </c>
      <c r="E163" t="s">
        <v>217</v>
      </c>
      <c r="F163">
        <v>457.8</v>
      </c>
      <c r="G163" t="s">
        <v>10</v>
      </c>
      <c r="H163">
        <v>25.43</v>
      </c>
      <c r="I163" t="s">
        <v>362</v>
      </c>
      <c r="J163">
        <f>_xlfn.XLOOKUP(B163,'ZM39 (bulk)'!A:A,'ZM39 (bulk)'!M:M)</f>
        <v>13</v>
      </c>
      <c r="K163">
        <f>J163*D163</f>
        <v>234</v>
      </c>
      <c r="L163" s="4" t="s">
        <v>6094</v>
      </c>
      <c r="M163" s="4" t="s">
        <v>1</v>
      </c>
      <c r="Q163" s="4"/>
    </row>
    <row r="164" spans="1:17" hidden="1" x14ac:dyDescent="0.25">
      <c r="A164" t="s">
        <v>23</v>
      </c>
      <c r="B164">
        <v>228140</v>
      </c>
      <c r="C164" t="s">
        <v>5289</v>
      </c>
      <c r="D164">
        <v>0.48</v>
      </c>
      <c r="E164" t="s">
        <v>40</v>
      </c>
      <c r="F164" s="1">
        <v>0.81</v>
      </c>
      <c r="G164" t="s">
        <v>10</v>
      </c>
      <c r="H164">
        <v>1.69</v>
      </c>
      <c r="I164" t="s">
        <v>362</v>
      </c>
      <c r="J164">
        <v>1</v>
      </c>
      <c r="K164">
        <f t="shared" si="11"/>
        <v>0.48</v>
      </c>
      <c r="L164" s="4" t="s">
        <v>2220</v>
      </c>
      <c r="M164" s="4" t="str">
        <f>_xlfn.XLOOKUP(B164,'PGEN list by Biz'!A:A,'PGEN list by Biz'!C:C)</f>
        <v>Inland</v>
      </c>
      <c r="Q164" s="4"/>
    </row>
    <row r="165" spans="1:17" hidden="1" x14ac:dyDescent="0.25">
      <c r="A165" t="s">
        <v>23</v>
      </c>
      <c r="B165">
        <v>228183</v>
      </c>
      <c r="C165" t="s">
        <v>2665</v>
      </c>
      <c r="D165">
        <v>1051.0999999999999</v>
      </c>
      <c r="E165" t="s">
        <v>40</v>
      </c>
      <c r="F165">
        <v>1876.43</v>
      </c>
      <c r="G165" t="s">
        <v>10</v>
      </c>
      <c r="H165">
        <v>1.79</v>
      </c>
      <c r="I165" t="s">
        <v>362</v>
      </c>
      <c r="J165">
        <v>1</v>
      </c>
      <c r="K165">
        <f t="shared" si="11"/>
        <v>1051.0999999999999</v>
      </c>
      <c r="L165" s="4" t="s">
        <v>2220</v>
      </c>
      <c r="M165" s="4" t="str">
        <f>_xlfn.XLOOKUP(B165,'PGEN list by Biz'!A:A,'PGEN list by Biz'!C:C)</f>
        <v>Inland</v>
      </c>
      <c r="Q165" s="4"/>
    </row>
    <row r="166" spans="1:17" hidden="1" x14ac:dyDescent="0.25">
      <c r="A166" t="s">
        <v>23</v>
      </c>
      <c r="B166">
        <v>228266</v>
      </c>
      <c r="C166" t="s">
        <v>5298</v>
      </c>
      <c r="D166" s="1">
        <v>547.56799999999998</v>
      </c>
      <c r="E166" t="s">
        <v>40</v>
      </c>
      <c r="F166" s="1">
        <v>920.8</v>
      </c>
      <c r="G166" t="s">
        <v>10</v>
      </c>
      <c r="H166">
        <v>1.68</v>
      </c>
      <c r="I166" t="s">
        <v>362</v>
      </c>
      <c r="J166">
        <v>1</v>
      </c>
      <c r="K166">
        <f t="shared" si="11"/>
        <v>547.56799999999998</v>
      </c>
      <c r="L166" s="4" t="s">
        <v>2220</v>
      </c>
      <c r="M166" s="4" t="str">
        <f>_xlfn.XLOOKUP(B166,'PGEN list by Biz'!A:A,'PGEN list by Biz'!C:C)</f>
        <v>Inland</v>
      </c>
      <c r="Q166" s="4"/>
    </row>
    <row r="167" spans="1:17" hidden="1" x14ac:dyDescent="0.25">
      <c r="A167" t="s">
        <v>23</v>
      </c>
      <c r="B167">
        <v>228302</v>
      </c>
      <c r="C167" t="s">
        <v>2628</v>
      </c>
      <c r="D167">
        <v>775.5</v>
      </c>
      <c r="E167" t="s">
        <v>40</v>
      </c>
      <c r="F167">
        <v>1304.24</v>
      </c>
      <c r="G167" t="s">
        <v>10</v>
      </c>
      <c r="H167">
        <v>1.68</v>
      </c>
      <c r="I167" t="s">
        <v>362</v>
      </c>
      <c r="J167">
        <v>1</v>
      </c>
      <c r="K167">
        <f t="shared" si="11"/>
        <v>775.5</v>
      </c>
      <c r="L167" s="4" t="s">
        <v>2220</v>
      </c>
      <c r="M167" s="4" t="str">
        <f>_xlfn.XLOOKUP(B167,'PGEN list by Biz'!A:A,'PGEN list by Biz'!C:C)</f>
        <v>LM</v>
      </c>
      <c r="Q167" s="4"/>
    </row>
    <row r="168" spans="1:17" hidden="1" x14ac:dyDescent="0.25">
      <c r="A168" t="s">
        <v>23</v>
      </c>
      <c r="B168">
        <v>228315</v>
      </c>
      <c r="C168" t="s">
        <v>542</v>
      </c>
      <c r="D168">
        <v>2667.5709999999999</v>
      </c>
      <c r="E168" t="s">
        <v>40</v>
      </c>
      <c r="F168">
        <v>6356.84</v>
      </c>
      <c r="G168" t="s">
        <v>10</v>
      </c>
      <c r="H168">
        <v>2.38</v>
      </c>
      <c r="I168" t="s">
        <v>362</v>
      </c>
      <c r="J168">
        <v>1</v>
      </c>
      <c r="K168">
        <f t="shared" si="11"/>
        <v>2667.5709999999999</v>
      </c>
      <c r="L168" s="4" t="s">
        <v>2220</v>
      </c>
      <c r="M168" s="4" t="str">
        <f>_xlfn.XLOOKUP(B168,'PGEN list by Biz'!A:A,'PGEN list by Biz'!C:C)</f>
        <v>Inland</v>
      </c>
      <c r="Q168" s="4"/>
    </row>
    <row r="169" spans="1:17" hidden="1" x14ac:dyDescent="0.25">
      <c r="A169" t="s">
        <v>23</v>
      </c>
      <c r="B169">
        <v>228316</v>
      </c>
      <c r="C169" t="s">
        <v>543</v>
      </c>
      <c r="D169">
        <v>1336.5329999999999</v>
      </c>
      <c r="E169" t="s">
        <v>40</v>
      </c>
      <c r="F169" s="1">
        <v>3456.89</v>
      </c>
      <c r="G169" t="s">
        <v>10</v>
      </c>
      <c r="H169">
        <v>2.59</v>
      </c>
      <c r="I169" t="s">
        <v>362</v>
      </c>
      <c r="J169">
        <v>1</v>
      </c>
      <c r="K169">
        <f t="shared" si="11"/>
        <v>1336.5329999999999</v>
      </c>
      <c r="L169" s="4" t="s">
        <v>2220</v>
      </c>
      <c r="M169" s="4" t="str">
        <f>_xlfn.XLOOKUP(B169,'PGEN list by Biz'!A:A,'PGEN list by Biz'!C:C)</f>
        <v>Inland</v>
      </c>
      <c r="Q169" s="4"/>
    </row>
    <row r="170" spans="1:17" hidden="1" x14ac:dyDescent="0.25">
      <c r="A170" t="s">
        <v>23</v>
      </c>
      <c r="B170">
        <v>229314</v>
      </c>
      <c r="C170" t="s">
        <v>5336</v>
      </c>
      <c r="D170">
        <v>472.5</v>
      </c>
      <c r="E170" t="s">
        <v>40</v>
      </c>
      <c r="F170">
        <v>973.35</v>
      </c>
      <c r="G170" t="s">
        <v>10</v>
      </c>
      <c r="H170">
        <v>2.06</v>
      </c>
      <c r="I170" t="s">
        <v>362</v>
      </c>
      <c r="J170">
        <v>1</v>
      </c>
      <c r="K170">
        <f t="shared" si="11"/>
        <v>472.5</v>
      </c>
      <c r="L170" s="4" t="s">
        <v>2220</v>
      </c>
      <c r="M170" s="4" t="str">
        <f>_xlfn.XLOOKUP(B170,'PGEN list by Biz'!A:A,'PGEN list by Biz'!C:C)</f>
        <v>Inland</v>
      </c>
      <c r="Q170" s="4"/>
    </row>
    <row r="171" spans="1:17" hidden="1" x14ac:dyDescent="0.25">
      <c r="A171" t="s">
        <v>23</v>
      </c>
      <c r="B171">
        <v>229365</v>
      </c>
      <c r="C171" t="s">
        <v>2612</v>
      </c>
      <c r="D171">
        <v>32.200000000000003</v>
      </c>
      <c r="E171" t="s">
        <v>40</v>
      </c>
      <c r="F171" s="1">
        <v>56.04</v>
      </c>
      <c r="G171" t="s">
        <v>10</v>
      </c>
      <c r="H171">
        <v>1.74</v>
      </c>
      <c r="I171" t="s">
        <v>362</v>
      </c>
      <c r="J171">
        <v>1</v>
      </c>
      <c r="K171">
        <f t="shared" si="11"/>
        <v>32.200000000000003</v>
      </c>
      <c r="L171" s="4" t="s">
        <v>2220</v>
      </c>
      <c r="M171" s="4" t="str">
        <f>_xlfn.XLOOKUP(B171,'PGEN list by Biz'!A:A,'PGEN list by Biz'!C:C)</f>
        <v>Inland</v>
      </c>
      <c r="Q171" s="4"/>
    </row>
    <row r="172" spans="1:17" hidden="1" x14ac:dyDescent="0.25">
      <c r="A172" t="s">
        <v>23</v>
      </c>
      <c r="B172">
        <v>229376</v>
      </c>
      <c r="C172" t="s">
        <v>5340</v>
      </c>
      <c r="D172">
        <v>19460</v>
      </c>
      <c r="E172" t="s">
        <v>40</v>
      </c>
      <c r="F172">
        <v>26288.93</v>
      </c>
      <c r="G172" t="s">
        <v>10</v>
      </c>
      <c r="H172">
        <v>1.35</v>
      </c>
      <c r="I172" t="s">
        <v>362</v>
      </c>
      <c r="J172">
        <v>1</v>
      </c>
      <c r="K172">
        <f t="shared" si="11"/>
        <v>19460</v>
      </c>
      <c r="L172" s="4" t="s">
        <v>2220</v>
      </c>
      <c r="M172" s="4" t="s">
        <v>1</v>
      </c>
      <c r="Q172" s="4"/>
    </row>
    <row r="173" spans="1:17" hidden="1" x14ac:dyDescent="0.25">
      <c r="A173" s="32" t="s">
        <v>23</v>
      </c>
      <c r="B173" s="32">
        <v>229401</v>
      </c>
      <c r="C173" s="32" t="s">
        <v>5341</v>
      </c>
      <c r="D173" s="32">
        <v>12135.24</v>
      </c>
      <c r="E173" s="32" t="s">
        <v>40</v>
      </c>
      <c r="F173" s="33">
        <v>43473.93</v>
      </c>
      <c r="G173" s="32" t="s">
        <v>10</v>
      </c>
      <c r="H173" s="33">
        <v>3.58</v>
      </c>
      <c r="I173" s="32" t="s">
        <v>362</v>
      </c>
      <c r="J173" s="32">
        <v>1</v>
      </c>
      <c r="K173" s="32">
        <f t="shared" si="11"/>
        <v>12135.24</v>
      </c>
      <c r="L173" s="34" t="s">
        <v>2220</v>
      </c>
      <c r="M173" s="34" t="s">
        <v>1</v>
      </c>
      <c r="N173" s="34"/>
      <c r="O173" s="34"/>
      <c r="P173" s="34"/>
      <c r="Q173" s="4"/>
    </row>
    <row r="174" spans="1:17" hidden="1" x14ac:dyDescent="0.25">
      <c r="A174" t="s">
        <v>23</v>
      </c>
      <c r="B174">
        <v>229457</v>
      </c>
      <c r="C174" t="s">
        <v>5352</v>
      </c>
      <c r="D174">
        <v>19510</v>
      </c>
      <c r="E174" t="s">
        <v>40</v>
      </c>
      <c r="F174" s="1">
        <v>31536.76</v>
      </c>
      <c r="G174" t="s">
        <v>10</v>
      </c>
      <c r="H174">
        <v>1.62</v>
      </c>
      <c r="I174" t="s">
        <v>362</v>
      </c>
      <c r="J174">
        <v>1</v>
      </c>
      <c r="K174">
        <f t="shared" si="11"/>
        <v>19510</v>
      </c>
      <c r="L174" s="4" t="s">
        <v>2220</v>
      </c>
      <c r="M174" s="4" t="s">
        <v>1</v>
      </c>
      <c r="Q174" s="4"/>
    </row>
    <row r="175" spans="1:17" hidden="1" x14ac:dyDescent="0.25">
      <c r="A175" t="s">
        <v>23</v>
      </c>
      <c r="B175">
        <v>229753</v>
      </c>
      <c r="C175" t="s">
        <v>2629</v>
      </c>
      <c r="D175">
        <v>242951.2</v>
      </c>
      <c r="E175" t="s">
        <v>40</v>
      </c>
      <c r="F175">
        <v>468178.19</v>
      </c>
      <c r="G175" t="s">
        <v>10</v>
      </c>
      <c r="H175">
        <v>1.93</v>
      </c>
      <c r="I175" t="s">
        <v>362</v>
      </c>
      <c r="J175">
        <v>1</v>
      </c>
      <c r="K175">
        <f t="shared" si="11"/>
        <v>242951.2</v>
      </c>
      <c r="L175" s="4" t="s">
        <v>2220</v>
      </c>
      <c r="M175" s="4" t="str">
        <f>_xlfn.XLOOKUP(B175,'PGEN list by Biz'!A:A,'PGEN list by Biz'!C:C)</f>
        <v>LM</v>
      </c>
      <c r="Q175" s="4"/>
    </row>
    <row r="176" spans="1:17" x14ac:dyDescent="0.25">
      <c r="A176" t="s">
        <v>23</v>
      </c>
      <c r="B176">
        <v>229865</v>
      </c>
      <c r="C176" t="s">
        <v>5366</v>
      </c>
      <c r="D176" s="1">
        <v>60</v>
      </c>
      <c r="E176" t="s">
        <v>217</v>
      </c>
      <c r="F176" s="1">
        <v>21759.68</v>
      </c>
      <c r="G176" t="s">
        <v>10</v>
      </c>
      <c r="H176">
        <v>362.66</v>
      </c>
      <c r="I176" t="s">
        <v>362</v>
      </c>
      <c r="J176">
        <f>_xlfn.XLOOKUP(B176,'ZM39 (bulk)'!A:A,'ZM39 (bulk)'!M:M)</f>
        <v>176.32</v>
      </c>
      <c r="K176">
        <f t="shared" si="11"/>
        <v>10579.199999999999</v>
      </c>
      <c r="L176" s="4" t="s">
        <v>6094</v>
      </c>
      <c r="M176" s="4" t="s">
        <v>1</v>
      </c>
      <c r="Q176" s="4"/>
    </row>
    <row r="177" spans="1:17" hidden="1" x14ac:dyDescent="0.25">
      <c r="A177" t="s">
        <v>23</v>
      </c>
      <c r="B177">
        <v>229969</v>
      </c>
      <c r="C177" t="s">
        <v>2687</v>
      </c>
      <c r="D177">
        <v>427.2</v>
      </c>
      <c r="E177" t="s">
        <v>40</v>
      </c>
      <c r="F177">
        <v>643.08000000000004</v>
      </c>
      <c r="G177" t="s">
        <v>10</v>
      </c>
      <c r="H177">
        <v>1.51</v>
      </c>
      <c r="I177" t="s">
        <v>362</v>
      </c>
      <c r="J177">
        <v>1</v>
      </c>
      <c r="K177">
        <f t="shared" si="11"/>
        <v>427.2</v>
      </c>
      <c r="L177" s="4" t="s">
        <v>2220</v>
      </c>
      <c r="M177" s="4" t="str">
        <f>_xlfn.XLOOKUP(B177,'PGEN list by Biz'!A:A,'PGEN list by Biz'!C:C)</f>
        <v>Inland</v>
      </c>
      <c r="Q177" s="4"/>
    </row>
    <row r="178" spans="1:17" hidden="1" x14ac:dyDescent="0.25">
      <c r="A178" t="s">
        <v>23</v>
      </c>
      <c r="B178">
        <v>230000</v>
      </c>
      <c r="C178" t="s">
        <v>2688</v>
      </c>
      <c r="D178">
        <v>295.89999999999998</v>
      </c>
      <c r="E178" t="s">
        <v>40</v>
      </c>
      <c r="F178" s="1">
        <v>620.25</v>
      </c>
      <c r="G178" t="s">
        <v>10</v>
      </c>
      <c r="H178">
        <v>2.1</v>
      </c>
      <c r="I178" t="s">
        <v>362</v>
      </c>
      <c r="J178">
        <v>1</v>
      </c>
      <c r="K178">
        <f t="shared" si="11"/>
        <v>295.89999999999998</v>
      </c>
      <c r="L178" s="4" t="s">
        <v>2220</v>
      </c>
      <c r="M178" s="4" t="str">
        <f>_xlfn.XLOOKUP(B178,'PGEN list by Biz'!A:A,'PGEN list by Biz'!C:C)</f>
        <v>Inland</v>
      </c>
      <c r="Q178" s="4"/>
    </row>
    <row r="179" spans="1:17" hidden="1" x14ac:dyDescent="0.25">
      <c r="A179" t="s">
        <v>23</v>
      </c>
      <c r="B179">
        <v>230001</v>
      </c>
      <c r="C179" t="s">
        <v>2630</v>
      </c>
      <c r="D179">
        <v>1686.34</v>
      </c>
      <c r="E179" t="s">
        <v>40</v>
      </c>
      <c r="F179">
        <v>4399.3500000000004</v>
      </c>
      <c r="G179" t="s">
        <v>10</v>
      </c>
      <c r="H179">
        <v>2.61</v>
      </c>
      <c r="I179" t="s">
        <v>362</v>
      </c>
      <c r="J179">
        <v>1</v>
      </c>
      <c r="K179">
        <f t="shared" si="11"/>
        <v>1686.34</v>
      </c>
      <c r="L179" s="4" t="s">
        <v>2220</v>
      </c>
      <c r="M179" s="4" t="str">
        <f>_xlfn.XLOOKUP(B179,'PGEN list by Biz'!A:A,'PGEN list by Biz'!C:C)</f>
        <v>Inland</v>
      </c>
      <c r="Q179" s="4"/>
    </row>
    <row r="180" spans="1:17" hidden="1" x14ac:dyDescent="0.25">
      <c r="A180" t="s">
        <v>23</v>
      </c>
      <c r="B180">
        <v>230687</v>
      </c>
      <c r="C180" t="s">
        <v>5389</v>
      </c>
      <c r="D180" s="1">
        <v>95.74</v>
      </c>
      <c r="E180" t="s">
        <v>40</v>
      </c>
      <c r="F180" s="1">
        <v>105.27</v>
      </c>
      <c r="G180" t="s">
        <v>10</v>
      </c>
      <c r="H180">
        <v>1.1000000000000001</v>
      </c>
      <c r="I180" t="s">
        <v>362</v>
      </c>
      <c r="J180">
        <v>1</v>
      </c>
      <c r="K180">
        <f t="shared" si="11"/>
        <v>95.74</v>
      </c>
      <c r="L180" s="4" t="s">
        <v>2220</v>
      </c>
      <c r="M180" s="4" t="str">
        <f>_xlfn.XLOOKUP(B180,'PGEN list by Biz'!A:A,'PGEN list by Biz'!C:C)</f>
        <v>Inland</v>
      </c>
      <c r="Q180" s="4"/>
    </row>
    <row r="181" spans="1:17" hidden="1" x14ac:dyDescent="0.25">
      <c r="A181" t="s">
        <v>23</v>
      </c>
      <c r="B181">
        <v>230987</v>
      </c>
      <c r="C181" t="s">
        <v>5403</v>
      </c>
      <c r="D181">
        <v>809.6</v>
      </c>
      <c r="E181" t="s">
        <v>40</v>
      </c>
      <c r="F181" s="1">
        <v>997</v>
      </c>
      <c r="G181" t="s">
        <v>10</v>
      </c>
      <c r="H181">
        <v>1.23</v>
      </c>
      <c r="I181" t="s">
        <v>362</v>
      </c>
      <c r="J181">
        <v>1</v>
      </c>
      <c r="K181">
        <f t="shared" si="11"/>
        <v>809.6</v>
      </c>
      <c r="L181" s="4" t="s">
        <v>2220</v>
      </c>
      <c r="M181" s="4" t="str">
        <f>_xlfn.XLOOKUP(B181,'PGEN list by Biz'!A:A,'PGEN list by Biz'!C:C)</f>
        <v>Inland</v>
      </c>
      <c r="Q181" s="4"/>
    </row>
    <row r="182" spans="1:17" hidden="1" x14ac:dyDescent="0.25">
      <c r="A182" t="s">
        <v>23</v>
      </c>
      <c r="B182">
        <v>231235</v>
      </c>
      <c r="C182" t="s">
        <v>5416</v>
      </c>
      <c r="D182" s="1">
        <v>19399.5</v>
      </c>
      <c r="E182" t="s">
        <v>40</v>
      </c>
      <c r="F182" s="1">
        <v>52269.03</v>
      </c>
      <c r="G182" t="s">
        <v>10</v>
      </c>
      <c r="H182">
        <v>2.69</v>
      </c>
      <c r="I182" t="s">
        <v>362</v>
      </c>
      <c r="J182">
        <v>1</v>
      </c>
      <c r="K182">
        <f t="shared" si="11"/>
        <v>19399.5</v>
      </c>
      <c r="L182" s="4" t="s">
        <v>2220</v>
      </c>
      <c r="M182" s="4" t="str">
        <f>_xlfn.XLOOKUP(B182,'PGEN list by Biz'!A:A,'PGEN list by Biz'!C:C)</f>
        <v>Inland</v>
      </c>
      <c r="Q182" s="4"/>
    </row>
    <row r="183" spans="1:17" hidden="1" x14ac:dyDescent="0.25">
      <c r="A183" t="s">
        <v>23</v>
      </c>
      <c r="B183">
        <v>231236</v>
      </c>
      <c r="C183" t="s">
        <v>5417</v>
      </c>
      <c r="D183">
        <v>19170</v>
      </c>
      <c r="E183" t="s">
        <v>40</v>
      </c>
      <c r="F183" s="1">
        <v>52436.11</v>
      </c>
      <c r="G183" t="s">
        <v>10</v>
      </c>
      <c r="H183" s="1">
        <v>2.74</v>
      </c>
      <c r="I183" t="s">
        <v>362</v>
      </c>
      <c r="J183">
        <v>1</v>
      </c>
      <c r="K183">
        <f t="shared" si="11"/>
        <v>19170</v>
      </c>
      <c r="L183" s="4" t="s">
        <v>2220</v>
      </c>
      <c r="M183" s="4" t="s">
        <v>1</v>
      </c>
      <c r="Q183" s="4"/>
    </row>
    <row r="184" spans="1:17" x14ac:dyDescent="0.25">
      <c r="A184" t="s">
        <v>23</v>
      </c>
      <c r="B184">
        <v>231527</v>
      </c>
      <c r="C184" t="s">
        <v>5431</v>
      </c>
      <c r="D184">
        <v>8</v>
      </c>
      <c r="E184" t="s">
        <v>217</v>
      </c>
      <c r="F184" s="1">
        <v>1851.97</v>
      </c>
      <c r="G184" t="s">
        <v>10</v>
      </c>
      <c r="H184">
        <v>231.5</v>
      </c>
      <c r="I184" t="s">
        <v>362</v>
      </c>
      <c r="J184">
        <f>_xlfn.XLOOKUP(B184,'ZM39 (bulk)'!A:A,'ZM39 (bulk)'!M:M)</f>
        <v>181.58</v>
      </c>
      <c r="K184">
        <f t="shared" si="11"/>
        <v>1452.64</v>
      </c>
      <c r="L184" s="4" t="s">
        <v>6094</v>
      </c>
      <c r="M184" s="4" t="s">
        <v>1</v>
      </c>
      <c r="Q184" s="4"/>
    </row>
    <row r="185" spans="1:17" hidden="1" x14ac:dyDescent="0.25">
      <c r="A185" t="s">
        <v>23</v>
      </c>
      <c r="B185">
        <v>231591</v>
      </c>
      <c r="C185" t="s">
        <v>5432</v>
      </c>
      <c r="D185" s="1">
        <v>278.7</v>
      </c>
      <c r="E185" t="s">
        <v>40</v>
      </c>
      <c r="F185" s="1">
        <v>593.71</v>
      </c>
      <c r="G185" t="s">
        <v>10</v>
      </c>
      <c r="H185">
        <v>2.13</v>
      </c>
      <c r="I185" t="s">
        <v>362</v>
      </c>
      <c r="J185">
        <v>1</v>
      </c>
      <c r="K185">
        <f t="shared" si="11"/>
        <v>278.7</v>
      </c>
      <c r="L185" s="4" t="s">
        <v>2220</v>
      </c>
      <c r="M185" s="4" t="str">
        <f>_xlfn.XLOOKUP(B185,'PGEN list by Biz'!A:A,'PGEN list by Biz'!C:C)</f>
        <v>Inland</v>
      </c>
      <c r="Q185" s="4"/>
    </row>
    <row r="186" spans="1:17" hidden="1" x14ac:dyDescent="0.25">
      <c r="A186" t="s">
        <v>23</v>
      </c>
      <c r="B186">
        <v>231800</v>
      </c>
      <c r="C186" t="s">
        <v>5798</v>
      </c>
      <c r="D186">
        <v>449.74</v>
      </c>
      <c r="E186" t="s">
        <v>40</v>
      </c>
      <c r="F186" s="1">
        <v>509.52</v>
      </c>
      <c r="G186" t="s">
        <v>10</v>
      </c>
      <c r="H186" s="1">
        <v>1.1299999999999999</v>
      </c>
      <c r="I186" t="s">
        <v>362</v>
      </c>
      <c r="J186">
        <v>1</v>
      </c>
      <c r="K186">
        <f t="shared" si="11"/>
        <v>449.74</v>
      </c>
      <c r="L186" s="4" t="s">
        <v>2220</v>
      </c>
      <c r="M186" s="4" t="str">
        <f>_xlfn.XLOOKUP(B186,'PGEN list by Biz'!A:A,'PGEN list by Biz'!C:C)</f>
        <v>Inland</v>
      </c>
      <c r="Q186" s="4"/>
    </row>
    <row r="187" spans="1:17" hidden="1" x14ac:dyDescent="0.25">
      <c r="A187" t="s">
        <v>23</v>
      </c>
      <c r="B187">
        <v>231801</v>
      </c>
      <c r="C187" t="s">
        <v>5799</v>
      </c>
      <c r="D187">
        <v>964.2</v>
      </c>
      <c r="E187" t="s">
        <v>40</v>
      </c>
      <c r="F187">
        <v>941.85</v>
      </c>
      <c r="G187" t="s">
        <v>10</v>
      </c>
      <c r="H187">
        <v>0.98</v>
      </c>
      <c r="I187" t="s">
        <v>362</v>
      </c>
      <c r="J187">
        <v>1</v>
      </c>
      <c r="K187">
        <f t="shared" si="11"/>
        <v>964.2</v>
      </c>
      <c r="L187" s="4" t="s">
        <v>2220</v>
      </c>
      <c r="M187" s="4" t="str">
        <f>_xlfn.XLOOKUP(B187,'PGEN list by Biz'!A:A,'PGEN list by Biz'!C:C)</f>
        <v>Inland</v>
      </c>
      <c r="Q187" s="4"/>
    </row>
    <row r="188" spans="1:17" hidden="1" x14ac:dyDescent="0.25">
      <c r="A188" t="s">
        <v>23</v>
      </c>
      <c r="B188">
        <v>231802</v>
      </c>
      <c r="C188" t="s">
        <v>5800</v>
      </c>
      <c r="D188" s="1">
        <v>950.8</v>
      </c>
      <c r="E188" t="s">
        <v>40</v>
      </c>
      <c r="F188" s="1">
        <v>918.39</v>
      </c>
      <c r="G188" t="s">
        <v>10</v>
      </c>
      <c r="H188">
        <v>0.97</v>
      </c>
      <c r="I188" t="s">
        <v>362</v>
      </c>
      <c r="J188">
        <v>1</v>
      </c>
      <c r="K188">
        <f t="shared" si="11"/>
        <v>950.8</v>
      </c>
      <c r="L188" s="4" t="s">
        <v>2220</v>
      </c>
      <c r="M188" s="4" t="str">
        <f>_xlfn.XLOOKUP(B188,'PGEN list by Biz'!A:A,'PGEN list by Biz'!C:C)</f>
        <v>Inland</v>
      </c>
      <c r="Q188" s="4"/>
    </row>
    <row r="189" spans="1:17" hidden="1" x14ac:dyDescent="0.25">
      <c r="A189" t="s">
        <v>23</v>
      </c>
      <c r="B189">
        <v>231984</v>
      </c>
      <c r="C189" t="s">
        <v>5965</v>
      </c>
      <c r="D189">
        <v>2.3279999999999998</v>
      </c>
      <c r="E189" t="s">
        <v>40</v>
      </c>
      <c r="F189">
        <v>4.58</v>
      </c>
      <c r="G189" t="s">
        <v>10</v>
      </c>
      <c r="H189">
        <v>1.97</v>
      </c>
      <c r="I189" t="s">
        <v>362</v>
      </c>
      <c r="J189">
        <v>1</v>
      </c>
      <c r="K189">
        <f t="shared" si="11"/>
        <v>2.3279999999999998</v>
      </c>
      <c r="L189" s="4" t="s">
        <v>2220</v>
      </c>
      <c r="M189" s="4" t="s">
        <v>26</v>
      </c>
      <c r="Q189" s="4"/>
    </row>
    <row r="190" spans="1:17" x14ac:dyDescent="0.25">
      <c r="A190" t="s">
        <v>23</v>
      </c>
      <c r="B190">
        <v>232134</v>
      </c>
      <c r="C190" t="s">
        <v>5968</v>
      </c>
      <c r="D190">
        <v>1</v>
      </c>
      <c r="E190" t="s">
        <v>217</v>
      </c>
      <c r="F190">
        <v>20.77</v>
      </c>
      <c r="G190" t="s">
        <v>10</v>
      </c>
      <c r="H190">
        <v>20.77</v>
      </c>
      <c r="I190" t="s">
        <v>362</v>
      </c>
      <c r="J190">
        <f>_xlfn.XLOOKUP(B190,'ZM39 (bulk)'!A:A,'ZM39 (bulk)'!M:M)</f>
        <v>10.15</v>
      </c>
      <c r="K190">
        <f t="shared" si="11"/>
        <v>10.15</v>
      </c>
      <c r="L190" s="4" t="s">
        <v>6094</v>
      </c>
      <c r="M190" s="4" t="s">
        <v>1</v>
      </c>
      <c r="Q190" s="4"/>
    </row>
    <row r="191" spans="1:17" x14ac:dyDescent="0.25">
      <c r="A191" t="s">
        <v>23</v>
      </c>
      <c r="B191">
        <v>232178</v>
      </c>
      <c r="C191" t="s">
        <v>6134</v>
      </c>
      <c r="D191" s="1">
        <v>7</v>
      </c>
      <c r="E191" t="s">
        <v>217</v>
      </c>
      <c r="F191" s="1">
        <v>185.43</v>
      </c>
      <c r="G191" t="s">
        <v>10</v>
      </c>
      <c r="H191">
        <v>26.49</v>
      </c>
      <c r="I191" t="s">
        <v>362</v>
      </c>
      <c r="J191">
        <f>_xlfn.XLOOKUP(B191,'ZM39 (bulk)'!A:A,'ZM39 (bulk)'!M:M)</f>
        <v>10.24</v>
      </c>
      <c r="K191">
        <f t="shared" si="11"/>
        <v>71.680000000000007</v>
      </c>
      <c r="L191" s="4" t="s">
        <v>6094</v>
      </c>
      <c r="M191" s="4" t="s">
        <v>1</v>
      </c>
      <c r="Q191" s="4"/>
    </row>
    <row r="192" spans="1:17" x14ac:dyDescent="0.25">
      <c r="A192" t="s">
        <v>23</v>
      </c>
      <c r="B192">
        <v>232194</v>
      </c>
      <c r="C192" t="s">
        <v>6366</v>
      </c>
      <c r="D192">
        <v>8</v>
      </c>
      <c r="E192" t="s">
        <v>217</v>
      </c>
      <c r="F192">
        <v>10760.78</v>
      </c>
      <c r="G192" t="s">
        <v>10</v>
      </c>
      <c r="H192">
        <v>1345.1</v>
      </c>
      <c r="I192" t="s">
        <v>362</v>
      </c>
      <c r="J192">
        <f>_xlfn.XLOOKUP(B192,'ZM39 (bulk)'!A:A,'ZM39 (bulk)'!M:M)</f>
        <v>874.4</v>
      </c>
      <c r="K192">
        <f t="shared" si="11"/>
        <v>6995.2</v>
      </c>
      <c r="L192" s="4" t="s">
        <v>6094</v>
      </c>
      <c r="M192" s="4" t="s">
        <v>1</v>
      </c>
      <c r="Q192" s="4"/>
    </row>
    <row r="193" spans="1:17" x14ac:dyDescent="0.25">
      <c r="A193" t="s">
        <v>23</v>
      </c>
      <c r="B193">
        <v>232230</v>
      </c>
      <c r="C193" t="s">
        <v>6029</v>
      </c>
      <c r="D193">
        <v>5</v>
      </c>
      <c r="E193" t="s">
        <v>217</v>
      </c>
      <c r="F193">
        <v>5987.64</v>
      </c>
      <c r="G193" t="s">
        <v>10</v>
      </c>
      <c r="H193">
        <v>1197.53</v>
      </c>
      <c r="I193" t="s">
        <v>362</v>
      </c>
      <c r="J193">
        <f>_xlfn.XLOOKUP(B193,'ZM39 (bulk)'!A:A,'ZM39 (bulk)'!M:M)</f>
        <v>876.1</v>
      </c>
      <c r="K193">
        <f t="shared" si="11"/>
        <v>4380.5</v>
      </c>
      <c r="L193" s="4" t="s">
        <v>6094</v>
      </c>
      <c r="M193" s="4" t="s">
        <v>1</v>
      </c>
      <c r="Q193" s="4"/>
    </row>
    <row r="194" spans="1:17" x14ac:dyDescent="0.25">
      <c r="A194" t="s">
        <v>23</v>
      </c>
      <c r="B194">
        <v>232480</v>
      </c>
      <c r="C194" t="s">
        <v>6091</v>
      </c>
      <c r="D194">
        <v>20</v>
      </c>
      <c r="E194" t="s">
        <v>217</v>
      </c>
      <c r="F194" s="1">
        <v>779.85</v>
      </c>
      <c r="G194" t="s">
        <v>10</v>
      </c>
      <c r="H194">
        <v>38.99</v>
      </c>
      <c r="I194" t="s">
        <v>362</v>
      </c>
      <c r="J194">
        <f>_xlfn.XLOOKUP(B194,'ZM39 (bulk)'!A:A,'ZM39 (bulk)'!M:M)</f>
        <v>12.65</v>
      </c>
      <c r="K194">
        <f t="shared" si="11"/>
        <v>253</v>
      </c>
      <c r="L194" s="4" t="s">
        <v>6094</v>
      </c>
      <c r="M194" s="4" t="s">
        <v>1</v>
      </c>
      <c r="Q194" s="4"/>
    </row>
    <row r="195" spans="1:17" hidden="1" x14ac:dyDescent="0.25">
      <c r="A195" t="s">
        <v>23</v>
      </c>
      <c r="B195">
        <v>233005</v>
      </c>
      <c r="C195" t="s">
        <v>6089</v>
      </c>
      <c r="D195">
        <v>886</v>
      </c>
      <c r="E195" t="s">
        <v>40</v>
      </c>
      <c r="F195" s="1">
        <v>1304</v>
      </c>
      <c r="G195" t="s">
        <v>10</v>
      </c>
      <c r="H195">
        <v>1.47</v>
      </c>
      <c r="I195" t="s">
        <v>362</v>
      </c>
      <c r="J195">
        <v>1</v>
      </c>
      <c r="K195">
        <f t="shared" si="11"/>
        <v>886</v>
      </c>
      <c r="L195" s="4" t="s">
        <v>2220</v>
      </c>
      <c r="M195" s="4" t="str">
        <f>_xlfn.XLOOKUP(B195,'PGEN list by Biz'!A:A,'PGEN list by Biz'!C:C)</f>
        <v>Inland</v>
      </c>
      <c r="Q195" s="4"/>
    </row>
    <row r="196" spans="1:17" hidden="1" x14ac:dyDescent="0.25">
      <c r="A196" t="s">
        <v>23</v>
      </c>
      <c r="B196">
        <v>233085</v>
      </c>
      <c r="C196" t="s">
        <v>6367</v>
      </c>
      <c r="D196">
        <v>18481.2</v>
      </c>
      <c r="E196" t="s">
        <v>40</v>
      </c>
      <c r="F196">
        <v>39090.019999999997</v>
      </c>
      <c r="G196" t="s">
        <v>10</v>
      </c>
      <c r="H196">
        <v>2.12</v>
      </c>
      <c r="I196" t="s">
        <v>362</v>
      </c>
      <c r="J196">
        <v>1</v>
      </c>
      <c r="K196">
        <f t="shared" ref="K196:K203" si="12">J196*D196</f>
        <v>18481.2</v>
      </c>
      <c r="L196" s="4" t="s">
        <v>2220</v>
      </c>
      <c r="M196" s="4" t="str">
        <f>_xlfn.XLOOKUP(B196,'PGEN list by Biz'!A:A,'PGEN list by Biz'!C:C)</f>
        <v>Inland</v>
      </c>
      <c r="Q196" s="4"/>
    </row>
    <row r="197" spans="1:17" hidden="1" x14ac:dyDescent="0.25">
      <c r="A197" t="s">
        <v>23</v>
      </c>
      <c r="B197">
        <v>233144</v>
      </c>
      <c r="C197" t="s">
        <v>6368</v>
      </c>
      <c r="D197">
        <v>19126</v>
      </c>
      <c r="E197" t="s">
        <v>40</v>
      </c>
      <c r="F197">
        <v>19937.7</v>
      </c>
      <c r="G197" t="s">
        <v>10</v>
      </c>
      <c r="H197">
        <v>1.04</v>
      </c>
      <c r="I197" t="s">
        <v>362</v>
      </c>
      <c r="J197">
        <v>1</v>
      </c>
      <c r="K197">
        <f t="shared" si="12"/>
        <v>19126</v>
      </c>
      <c r="L197" s="4" t="s">
        <v>2220</v>
      </c>
      <c r="M197" s="4" t="str">
        <f>_xlfn.XLOOKUP(B197,'PGEN list by Biz'!A:A,'PGEN list by Biz'!C:C)</f>
        <v>Inland</v>
      </c>
      <c r="Q197" s="4"/>
    </row>
    <row r="198" spans="1:17" hidden="1" x14ac:dyDescent="0.25">
      <c r="A198" t="s">
        <v>23</v>
      </c>
      <c r="B198">
        <v>309495</v>
      </c>
      <c r="C198" t="s">
        <v>544</v>
      </c>
      <c r="D198">
        <v>33575.031000000003</v>
      </c>
      <c r="E198" t="s">
        <v>40</v>
      </c>
      <c r="F198" s="1">
        <v>44142.78</v>
      </c>
      <c r="G198" t="s">
        <v>10</v>
      </c>
      <c r="H198">
        <v>1.31</v>
      </c>
      <c r="I198" t="s">
        <v>362</v>
      </c>
      <c r="J198">
        <v>1</v>
      </c>
      <c r="K198">
        <f t="shared" si="12"/>
        <v>33575.031000000003</v>
      </c>
      <c r="L198" s="4" t="s">
        <v>2220</v>
      </c>
      <c r="M198" s="4" t="s">
        <v>26</v>
      </c>
      <c r="Q198" s="4"/>
    </row>
    <row r="199" spans="1:17" hidden="1" x14ac:dyDescent="0.25">
      <c r="A199" t="s">
        <v>23</v>
      </c>
      <c r="B199">
        <v>309502</v>
      </c>
      <c r="C199" t="s">
        <v>5447</v>
      </c>
      <c r="D199" s="1">
        <v>2.5099999999999998</v>
      </c>
      <c r="E199" t="s">
        <v>40</v>
      </c>
      <c r="F199" s="1">
        <v>3.9</v>
      </c>
      <c r="G199" t="s">
        <v>10</v>
      </c>
      <c r="H199">
        <v>1.55</v>
      </c>
      <c r="I199" t="s">
        <v>362</v>
      </c>
      <c r="J199">
        <v>1</v>
      </c>
      <c r="K199">
        <f t="shared" si="12"/>
        <v>2.5099999999999998</v>
      </c>
      <c r="L199" s="4" t="s">
        <v>2220</v>
      </c>
      <c r="M199" s="4" t="s">
        <v>26</v>
      </c>
      <c r="Q199" s="4"/>
    </row>
    <row r="200" spans="1:17" hidden="1" x14ac:dyDescent="0.25">
      <c r="A200" t="s">
        <v>23</v>
      </c>
      <c r="B200">
        <v>310181</v>
      </c>
      <c r="C200" t="s">
        <v>5455</v>
      </c>
      <c r="D200">
        <v>0.251</v>
      </c>
      <c r="E200" t="s">
        <v>40</v>
      </c>
      <c r="F200" s="1">
        <v>0.47</v>
      </c>
      <c r="G200" t="s">
        <v>10</v>
      </c>
      <c r="H200" s="1">
        <v>1.87</v>
      </c>
      <c r="I200" t="s">
        <v>362</v>
      </c>
      <c r="J200">
        <v>1</v>
      </c>
      <c r="K200">
        <f t="shared" si="12"/>
        <v>0.251</v>
      </c>
      <c r="L200" s="4" t="s">
        <v>2220</v>
      </c>
      <c r="M200" s="4" t="s">
        <v>26</v>
      </c>
      <c r="Q200" s="4"/>
    </row>
    <row r="201" spans="1:17" hidden="1" x14ac:dyDescent="0.25">
      <c r="A201" t="s">
        <v>23</v>
      </c>
      <c r="B201">
        <v>310183</v>
      </c>
      <c r="C201" t="s">
        <v>5457</v>
      </c>
      <c r="D201" s="1">
        <v>0.82</v>
      </c>
      <c r="E201" t="s">
        <v>40</v>
      </c>
      <c r="F201" s="1">
        <v>1.69</v>
      </c>
      <c r="G201" t="s">
        <v>10</v>
      </c>
      <c r="H201">
        <v>2.06</v>
      </c>
      <c r="I201" t="s">
        <v>362</v>
      </c>
      <c r="J201">
        <v>1</v>
      </c>
      <c r="K201">
        <f t="shared" si="12"/>
        <v>0.82</v>
      </c>
      <c r="L201" s="4" t="s">
        <v>2220</v>
      </c>
      <c r="M201" s="4" t="s">
        <v>26</v>
      </c>
      <c r="Q201" s="4"/>
    </row>
    <row r="202" spans="1:17" hidden="1" x14ac:dyDescent="0.25">
      <c r="A202" t="s">
        <v>23</v>
      </c>
      <c r="B202">
        <v>314007</v>
      </c>
      <c r="C202" t="s">
        <v>2820</v>
      </c>
      <c r="D202">
        <v>66787.263000000006</v>
      </c>
      <c r="E202" t="s">
        <v>40</v>
      </c>
      <c r="F202">
        <v>118020.15</v>
      </c>
      <c r="G202" t="s">
        <v>10</v>
      </c>
      <c r="H202">
        <v>1.77</v>
      </c>
      <c r="I202" t="s">
        <v>362</v>
      </c>
      <c r="J202">
        <v>1</v>
      </c>
      <c r="K202">
        <f t="shared" si="12"/>
        <v>66787.263000000006</v>
      </c>
      <c r="L202" s="4" t="s">
        <v>2220</v>
      </c>
      <c r="M202" s="4" t="s">
        <v>26</v>
      </c>
      <c r="Q202" s="4"/>
    </row>
    <row r="203" spans="1:17" hidden="1" x14ac:dyDescent="0.25">
      <c r="A203" t="s">
        <v>23</v>
      </c>
      <c r="B203">
        <v>314102</v>
      </c>
      <c r="C203" t="s">
        <v>5493</v>
      </c>
      <c r="D203" s="4">
        <v>0.66700000000000004</v>
      </c>
      <c r="E203" t="s">
        <v>40</v>
      </c>
      <c r="F203" s="1">
        <v>1.0900000000000001</v>
      </c>
      <c r="G203" t="s">
        <v>10</v>
      </c>
      <c r="H203">
        <v>1.63</v>
      </c>
      <c r="I203" t="s">
        <v>362</v>
      </c>
      <c r="J203">
        <v>1</v>
      </c>
      <c r="K203">
        <f t="shared" si="12"/>
        <v>0.66700000000000004</v>
      </c>
      <c r="L203" s="4" t="s">
        <v>2220</v>
      </c>
      <c r="M203" s="4" t="s">
        <v>26</v>
      </c>
      <c r="Q203" s="4"/>
    </row>
    <row r="204" spans="1:17" hidden="1" x14ac:dyDescent="0.25">
      <c r="A204" t="s">
        <v>23</v>
      </c>
      <c r="B204">
        <v>314280</v>
      </c>
      <c r="C204" t="s">
        <v>545</v>
      </c>
      <c r="D204">
        <v>69943.460000000006</v>
      </c>
      <c r="E204" t="s">
        <v>40</v>
      </c>
      <c r="F204">
        <v>130084.29</v>
      </c>
      <c r="G204" t="s">
        <v>10</v>
      </c>
      <c r="H204">
        <v>1.86</v>
      </c>
      <c r="I204" t="s">
        <v>362</v>
      </c>
      <c r="J204">
        <v>1</v>
      </c>
      <c r="K204">
        <f t="shared" ref="K204:K223" si="13">J204*D204</f>
        <v>69943.460000000006</v>
      </c>
      <c r="L204" s="4" t="s">
        <v>2220</v>
      </c>
      <c r="M204" s="4" t="s">
        <v>26</v>
      </c>
      <c r="Q204" s="4"/>
    </row>
    <row r="205" spans="1:17" hidden="1" x14ac:dyDescent="0.25">
      <c r="A205" t="s">
        <v>23</v>
      </c>
      <c r="B205">
        <v>314282</v>
      </c>
      <c r="C205" t="s">
        <v>546</v>
      </c>
      <c r="D205">
        <v>70611.324999999997</v>
      </c>
      <c r="E205" t="s">
        <v>40</v>
      </c>
      <c r="F205">
        <v>149645.49</v>
      </c>
      <c r="G205" t="s">
        <v>10</v>
      </c>
      <c r="H205">
        <v>2.12</v>
      </c>
      <c r="I205" t="s">
        <v>362</v>
      </c>
      <c r="J205">
        <v>1</v>
      </c>
      <c r="K205">
        <f>J205*D205</f>
        <v>70611.324999999997</v>
      </c>
      <c r="L205" s="4" t="s">
        <v>2220</v>
      </c>
      <c r="M205" s="4" t="s">
        <v>26</v>
      </c>
      <c r="Q205" s="4"/>
    </row>
    <row r="206" spans="1:17" hidden="1" x14ac:dyDescent="0.25">
      <c r="A206" t="s">
        <v>23</v>
      </c>
      <c r="B206">
        <v>314291</v>
      </c>
      <c r="C206" t="s">
        <v>547</v>
      </c>
      <c r="D206">
        <v>36853.902000000002</v>
      </c>
      <c r="E206" t="s">
        <v>40</v>
      </c>
      <c r="F206">
        <v>69920.42</v>
      </c>
      <c r="G206" t="s">
        <v>10</v>
      </c>
      <c r="H206">
        <v>1.9</v>
      </c>
      <c r="I206" t="s">
        <v>362</v>
      </c>
      <c r="J206">
        <v>1</v>
      </c>
      <c r="K206">
        <f t="shared" si="13"/>
        <v>36853.902000000002</v>
      </c>
      <c r="L206" s="4" t="s">
        <v>2220</v>
      </c>
      <c r="M206" s="4" t="s">
        <v>26</v>
      </c>
      <c r="Q206" s="4"/>
    </row>
    <row r="207" spans="1:17" hidden="1" x14ac:dyDescent="0.25">
      <c r="A207" t="s">
        <v>23</v>
      </c>
      <c r="B207">
        <v>314483</v>
      </c>
      <c r="C207" t="s">
        <v>2821</v>
      </c>
      <c r="D207">
        <v>4.0030000000000001</v>
      </c>
      <c r="E207" t="s">
        <v>40</v>
      </c>
      <c r="F207" s="1">
        <v>10.39</v>
      </c>
      <c r="G207" t="s">
        <v>10</v>
      </c>
      <c r="H207" s="1">
        <v>2.6</v>
      </c>
      <c r="I207" t="s">
        <v>362</v>
      </c>
      <c r="J207">
        <v>1</v>
      </c>
      <c r="K207">
        <f t="shared" si="13"/>
        <v>4.0030000000000001</v>
      </c>
      <c r="L207" s="4" t="s">
        <v>2220</v>
      </c>
      <c r="M207" s="4" t="s">
        <v>26</v>
      </c>
      <c r="Q207" s="4"/>
    </row>
    <row r="208" spans="1:17" hidden="1" x14ac:dyDescent="0.25">
      <c r="A208" t="s">
        <v>23</v>
      </c>
      <c r="B208">
        <v>314857</v>
      </c>
      <c r="C208" t="s">
        <v>5506</v>
      </c>
      <c r="D208">
        <v>3.4710000000000001</v>
      </c>
      <c r="E208" t="s">
        <v>40</v>
      </c>
      <c r="F208">
        <v>6.81</v>
      </c>
      <c r="G208" t="s">
        <v>10</v>
      </c>
      <c r="H208">
        <v>1.96</v>
      </c>
      <c r="I208" t="s">
        <v>362</v>
      </c>
      <c r="J208">
        <v>1</v>
      </c>
      <c r="K208">
        <f t="shared" si="13"/>
        <v>3.4710000000000001</v>
      </c>
      <c r="L208" s="4" t="s">
        <v>2220</v>
      </c>
      <c r="M208" s="4" t="s">
        <v>26</v>
      </c>
      <c r="Q208" s="4"/>
    </row>
    <row r="209" spans="1:17" x14ac:dyDescent="0.25">
      <c r="A209" t="s">
        <v>59</v>
      </c>
      <c r="B209">
        <v>103790</v>
      </c>
      <c r="C209" t="s">
        <v>361</v>
      </c>
      <c r="D209">
        <v>169</v>
      </c>
      <c r="E209" t="s">
        <v>217</v>
      </c>
      <c r="F209">
        <v>45315.44</v>
      </c>
      <c r="G209" t="s">
        <v>10</v>
      </c>
      <c r="H209">
        <v>268.14</v>
      </c>
      <c r="I209" t="s">
        <v>362</v>
      </c>
      <c r="J209">
        <f>_xlfn.XLOOKUP(B209,'ZM39 (bulk)'!A:A,'ZM39 (bulk)'!M:M)</f>
        <v>181.43</v>
      </c>
      <c r="K209">
        <f t="shared" si="13"/>
        <v>30661.670000000002</v>
      </c>
      <c r="L209" s="4" t="s">
        <v>6094</v>
      </c>
      <c r="M209" s="4" t="s">
        <v>26</v>
      </c>
      <c r="Q209" s="4"/>
    </row>
    <row r="210" spans="1:17" x14ac:dyDescent="0.25">
      <c r="A210" t="s">
        <v>59</v>
      </c>
      <c r="B210">
        <v>103900</v>
      </c>
      <c r="C210" t="s">
        <v>718</v>
      </c>
      <c r="D210">
        <v>34</v>
      </c>
      <c r="E210" t="s">
        <v>217</v>
      </c>
      <c r="F210" s="1">
        <v>9889.23</v>
      </c>
      <c r="G210" t="s">
        <v>10</v>
      </c>
      <c r="H210">
        <v>290.86</v>
      </c>
      <c r="I210" t="s">
        <v>362</v>
      </c>
      <c r="J210">
        <f>_xlfn.XLOOKUP(B210,'ZM39 (bulk)'!A:A,'ZM39 (bulk)'!M:M)</f>
        <v>182.45</v>
      </c>
      <c r="K210">
        <f t="shared" si="13"/>
        <v>6203.2999999999993</v>
      </c>
      <c r="L210" s="4" t="s">
        <v>6094</v>
      </c>
      <c r="M210" s="4" t="s">
        <v>26</v>
      </c>
      <c r="Q210" s="4"/>
    </row>
    <row r="211" spans="1:17" x14ac:dyDescent="0.25">
      <c r="A211" t="s">
        <v>59</v>
      </c>
      <c r="B211">
        <v>145125</v>
      </c>
      <c r="C211" t="s">
        <v>719</v>
      </c>
      <c r="D211" s="4">
        <v>26</v>
      </c>
      <c r="E211" t="s">
        <v>217</v>
      </c>
      <c r="F211" s="1">
        <v>7684.91</v>
      </c>
      <c r="G211" t="s">
        <v>10</v>
      </c>
      <c r="H211">
        <v>295.57</v>
      </c>
      <c r="I211" t="s">
        <v>362</v>
      </c>
      <c r="J211">
        <f>_xlfn.XLOOKUP(B211,'ZM39 (bulk)'!A:A,'ZM39 (bulk)'!M:M)</f>
        <v>173.02</v>
      </c>
      <c r="K211">
        <f t="shared" si="13"/>
        <v>4498.5200000000004</v>
      </c>
      <c r="L211" s="4" t="s">
        <v>6094</v>
      </c>
      <c r="M211" s="4" t="s">
        <v>26</v>
      </c>
      <c r="Q211" s="4"/>
    </row>
    <row r="212" spans="1:17" x14ac:dyDescent="0.25">
      <c r="A212" t="s">
        <v>59</v>
      </c>
      <c r="B212">
        <v>145135</v>
      </c>
      <c r="C212" t="s">
        <v>363</v>
      </c>
      <c r="D212">
        <v>304</v>
      </c>
      <c r="E212" t="s">
        <v>217</v>
      </c>
      <c r="F212" s="1">
        <v>94129.66</v>
      </c>
      <c r="G212" t="s">
        <v>10</v>
      </c>
      <c r="H212">
        <v>309.64</v>
      </c>
      <c r="I212" t="s">
        <v>362</v>
      </c>
      <c r="J212">
        <f>_xlfn.XLOOKUP(B212,'ZM39 (bulk)'!A:A,'ZM39 (bulk)'!M:M)</f>
        <v>176.09</v>
      </c>
      <c r="K212">
        <f t="shared" si="13"/>
        <v>53531.360000000001</v>
      </c>
      <c r="L212" s="4" t="s">
        <v>6094</v>
      </c>
      <c r="M212" s="4" t="s">
        <v>26</v>
      </c>
      <c r="Q212" s="4"/>
    </row>
    <row r="213" spans="1:17" x14ac:dyDescent="0.25">
      <c r="A213" t="s">
        <v>59</v>
      </c>
      <c r="B213">
        <v>145159</v>
      </c>
      <c r="C213" t="s">
        <v>720</v>
      </c>
      <c r="D213" s="1">
        <v>181</v>
      </c>
      <c r="E213" t="s">
        <v>217</v>
      </c>
      <c r="F213" s="1">
        <v>6042.74</v>
      </c>
      <c r="G213" t="s">
        <v>10</v>
      </c>
      <c r="H213">
        <v>33.39</v>
      </c>
      <c r="I213" t="s">
        <v>362</v>
      </c>
      <c r="J213">
        <f>_xlfn.XLOOKUP(B213,'ZM39 (bulk)'!A:A,'ZM39 (bulk)'!M:M)</f>
        <v>16.88</v>
      </c>
      <c r="K213">
        <f t="shared" si="13"/>
        <v>3055.2799999999997</v>
      </c>
      <c r="L213" s="4" t="s">
        <v>6094</v>
      </c>
      <c r="M213" s="4" t="s">
        <v>26</v>
      </c>
      <c r="Q213" s="4"/>
    </row>
    <row r="214" spans="1:17" x14ac:dyDescent="0.25">
      <c r="A214" t="s">
        <v>59</v>
      </c>
      <c r="B214">
        <v>145182</v>
      </c>
      <c r="C214" t="s">
        <v>721</v>
      </c>
      <c r="D214" s="1">
        <v>134</v>
      </c>
      <c r="E214" t="s">
        <v>217</v>
      </c>
      <c r="F214" s="1">
        <v>4244.7</v>
      </c>
      <c r="G214" t="s">
        <v>10</v>
      </c>
      <c r="H214">
        <v>31.68</v>
      </c>
      <c r="I214" t="s">
        <v>362</v>
      </c>
      <c r="J214">
        <f>_xlfn.XLOOKUP(B214,'ZM39 (bulk)'!A:A,'ZM39 (bulk)'!M:M)</f>
        <v>17.46</v>
      </c>
      <c r="K214">
        <f t="shared" si="13"/>
        <v>2339.6400000000003</v>
      </c>
      <c r="L214" s="4" t="s">
        <v>6094</v>
      </c>
      <c r="M214" s="4" t="s">
        <v>26</v>
      </c>
      <c r="Q214" s="4"/>
    </row>
    <row r="215" spans="1:17" x14ac:dyDescent="0.25">
      <c r="A215" t="s">
        <v>59</v>
      </c>
      <c r="B215">
        <v>145214</v>
      </c>
      <c r="C215" t="s">
        <v>722</v>
      </c>
      <c r="D215">
        <v>258</v>
      </c>
      <c r="E215" t="s">
        <v>217</v>
      </c>
      <c r="F215">
        <v>90764.25</v>
      </c>
      <c r="G215" t="s">
        <v>10</v>
      </c>
      <c r="H215">
        <v>351.8</v>
      </c>
      <c r="I215" t="s">
        <v>362</v>
      </c>
      <c r="J215">
        <f>_xlfn.XLOOKUP(B215,'ZM39 (bulk)'!A:A,'ZM39 (bulk)'!M:M)</f>
        <v>177.53</v>
      </c>
      <c r="K215">
        <f t="shared" si="13"/>
        <v>45802.74</v>
      </c>
      <c r="L215" s="4" t="s">
        <v>6094</v>
      </c>
      <c r="M215" s="4" t="s">
        <v>26</v>
      </c>
      <c r="Q215" s="4"/>
    </row>
    <row r="216" spans="1:17" x14ac:dyDescent="0.25">
      <c r="A216" t="s">
        <v>59</v>
      </c>
      <c r="B216">
        <v>145374</v>
      </c>
      <c r="C216" t="s">
        <v>723</v>
      </c>
      <c r="D216">
        <v>158</v>
      </c>
      <c r="E216" t="s">
        <v>217</v>
      </c>
      <c r="F216">
        <v>44002.38</v>
      </c>
      <c r="G216" t="s">
        <v>10</v>
      </c>
      <c r="H216">
        <v>278.5</v>
      </c>
      <c r="I216" t="s">
        <v>362</v>
      </c>
      <c r="J216">
        <f>_xlfn.XLOOKUP(B216,'ZM39 (bulk)'!A:A,'ZM39 (bulk)'!M:M)</f>
        <v>181.22</v>
      </c>
      <c r="K216">
        <f t="shared" si="13"/>
        <v>28632.76</v>
      </c>
      <c r="L216" s="4" t="s">
        <v>6094</v>
      </c>
      <c r="M216" s="4" t="s">
        <v>26</v>
      </c>
      <c r="Q216" s="4"/>
    </row>
    <row r="217" spans="1:17" x14ac:dyDescent="0.25">
      <c r="A217" t="s">
        <v>59</v>
      </c>
      <c r="B217">
        <v>145375</v>
      </c>
      <c r="C217" t="s">
        <v>724</v>
      </c>
      <c r="D217" s="1">
        <v>197</v>
      </c>
      <c r="E217" t="s">
        <v>217</v>
      </c>
      <c r="F217" s="1">
        <v>57301.120000000003</v>
      </c>
      <c r="G217" t="s">
        <v>10</v>
      </c>
      <c r="H217">
        <v>290.87</v>
      </c>
      <c r="I217" t="s">
        <v>362</v>
      </c>
      <c r="J217">
        <f>_xlfn.XLOOKUP(B217,'ZM39 (bulk)'!A:A,'ZM39 (bulk)'!M:M)</f>
        <v>174.86</v>
      </c>
      <c r="K217">
        <f t="shared" si="13"/>
        <v>34447.420000000006</v>
      </c>
      <c r="L217" s="4" t="s">
        <v>6094</v>
      </c>
      <c r="M217" s="4" t="s">
        <v>26</v>
      </c>
      <c r="Q217" s="4"/>
    </row>
    <row r="218" spans="1:17" x14ac:dyDescent="0.25">
      <c r="A218" t="s">
        <v>59</v>
      </c>
      <c r="B218">
        <v>145398</v>
      </c>
      <c r="C218" t="s">
        <v>725</v>
      </c>
      <c r="D218" s="1">
        <v>47</v>
      </c>
      <c r="E218" t="s">
        <v>217</v>
      </c>
      <c r="F218" s="1">
        <v>13615.25</v>
      </c>
      <c r="G218" t="s">
        <v>10</v>
      </c>
      <c r="H218">
        <v>289.69</v>
      </c>
      <c r="I218" t="s">
        <v>362</v>
      </c>
      <c r="J218">
        <f>_xlfn.XLOOKUP(B218,'ZM39 (bulk)'!A:A,'ZM39 (bulk)'!M:M)</f>
        <v>178.15</v>
      </c>
      <c r="K218">
        <f t="shared" si="13"/>
        <v>8373.0500000000011</v>
      </c>
      <c r="L218" s="4" t="s">
        <v>6094</v>
      </c>
      <c r="M218" s="4" t="s">
        <v>26</v>
      </c>
      <c r="Q218" s="4"/>
    </row>
    <row r="219" spans="1:17" x14ac:dyDescent="0.25">
      <c r="A219" t="s">
        <v>59</v>
      </c>
      <c r="B219">
        <v>145679</v>
      </c>
      <c r="C219" t="s">
        <v>726</v>
      </c>
      <c r="D219" s="1">
        <v>34</v>
      </c>
      <c r="E219" t="s">
        <v>217</v>
      </c>
      <c r="F219" s="1">
        <v>11221.8</v>
      </c>
      <c r="G219" t="s">
        <v>10</v>
      </c>
      <c r="H219">
        <v>330.05</v>
      </c>
      <c r="I219" t="s">
        <v>362</v>
      </c>
      <c r="J219">
        <f>_xlfn.XLOOKUP(B219,'ZM39 (bulk)'!A:A,'ZM39 (bulk)'!M:M)</f>
        <v>183.48</v>
      </c>
      <c r="K219">
        <f t="shared" si="13"/>
        <v>6238.32</v>
      </c>
      <c r="L219" s="4" t="s">
        <v>6094</v>
      </c>
      <c r="M219" s="4" t="s">
        <v>26</v>
      </c>
      <c r="Q219" s="4"/>
    </row>
    <row r="220" spans="1:17" x14ac:dyDescent="0.25">
      <c r="A220" t="s">
        <v>59</v>
      </c>
      <c r="B220">
        <v>153346</v>
      </c>
      <c r="C220" t="s">
        <v>727</v>
      </c>
      <c r="D220" s="1">
        <v>105</v>
      </c>
      <c r="E220" t="s">
        <v>217</v>
      </c>
      <c r="F220" s="1">
        <v>3033.21</v>
      </c>
      <c r="G220" t="s">
        <v>10</v>
      </c>
      <c r="H220">
        <v>28.89</v>
      </c>
      <c r="I220" t="s">
        <v>362</v>
      </c>
      <c r="J220">
        <f>_xlfn.XLOOKUP(B220,'ZM39 (bulk)'!A:A,'ZM39 (bulk)'!M:M)</f>
        <v>17.38</v>
      </c>
      <c r="K220">
        <f t="shared" si="13"/>
        <v>1824.8999999999999</v>
      </c>
      <c r="L220" s="4" t="s">
        <v>6094</v>
      </c>
      <c r="M220" s="4" t="s">
        <v>26</v>
      </c>
      <c r="Q220" s="4"/>
    </row>
    <row r="221" spans="1:17" x14ac:dyDescent="0.25">
      <c r="A221" t="s">
        <v>59</v>
      </c>
      <c r="B221">
        <v>159066</v>
      </c>
      <c r="C221" t="s">
        <v>728</v>
      </c>
      <c r="D221">
        <v>18</v>
      </c>
      <c r="E221" t="s">
        <v>217</v>
      </c>
      <c r="F221">
        <v>5270.88</v>
      </c>
      <c r="G221" t="s">
        <v>10</v>
      </c>
      <c r="H221">
        <v>292.83</v>
      </c>
      <c r="I221" t="s">
        <v>362</v>
      </c>
      <c r="J221">
        <f>_xlfn.XLOOKUP(B221,'ZM39 (bulk)'!A:A,'ZM39 (bulk)'!M:M)</f>
        <v>178.97</v>
      </c>
      <c r="K221">
        <f t="shared" si="13"/>
        <v>3221.46</v>
      </c>
      <c r="L221" s="4" t="s">
        <v>6094</v>
      </c>
      <c r="M221" s="4" t="s">
        <v>26</v>
      </c>
      <c r="Q221" s="4"/>
    </row>
    <row r="222" spans="1:17" x14ac:dyDescent="0.25">
      <c r="A222" t="s">
        <v>59</v>
      </c>
      <c r="B222">
        <v>159067</v>
      </c>
      <c r="C222" t="s">
        <v>729</v>
      </c>
      <c r="D222">
        <v>82</v>
      </c>
      <c r="E222" t="s">
        <v>217</v>
      </c>
      <c r="F222" s="1">
        <v>24519.63</v>
      </c>
      <c r="G222" t="s">
        <v>10</v>
      </c>
      <c r="H222">
        <v>299.02</v>
      </c>
      <c r="I222" t="s">
        <v>362</v>
      </c>
      <c r="J222">
        <f>_xlfn.XLOOKUP(B222,'ZM39 (bulk)'!A:A,'ZM39 (bulk)'!M:M)</f>
        <v>181.83</v>
      </c>
      <c r="K222">
        <f t="shared" si="13"/>
        <v>14910.060000000001</v>
      </c>
      <c r="L222" s="4" t="s">
        <v>6094</v>
      </c>
      <c r="M222" s="4" t="s">
        <v>26</v>
      </c>
      <c r="Q222" s="4"/>
    </row>
    <row r="223" spans="1:17" x14ac:dyDescent="0.25">
      <c r="A223" t="s">
        <v>59</v>
      </c>
      <c r="B223">
        <v>159069</v>
      </c>
      <c r="C223" t="s">
        <v>364</v>
      </c>
      <c r="D223">
        <v>353</v>
      </c>
      <c r="E223" t="s">
        <v>217</v>
      </c>
      <c r="F223" s="1">
        <v>106251.3</v>
      </c>
      <c r="G223" t="s">
        <v>10</v>
      </c>
      <c r="H223">
        <v>301</v>
      </c>
      <c r="I223" t="s">
        <v>362</v>
      </c>
      <c r="J223">
        <f>_xlfn.XLOOKUP(B223,'ZM39 (bulk)'!A:A,'ZM39 (bulk)'!M:M)</f>
        <v>182.86</v>
      </c>
      <c r="K223">
        <f t="shared" si="13"/>
        <v>64549.58</v>
      </c>
      <c r="L223" s="4" t="s">
        <v>6094</v>
      </c>
      <c r="M223" s="4" t="s">
        <v>26</v>
      </c>
      <c r="Q223" s="4"/>
    </row>
    <row r="224" spans="1:17" x14ac:dyDescent="0.25">
      <c r="A224" t="s">
        <v>59</v>
      </c>
      <c r="B224">
        <v>159733</v>
      </c>
      <c r="C224" t="s">
        <v>386</v>
      </c>
      <c r="D224">
        <v>298</v>
      </c>
      <c r="E224" t="s">
        <v>217</v>
      </c>
      <c r="F224" s="1">
        <v>115178.45</v>
      </c>
      <c r="G224" t="s">
        <v>10</v>
      </c>
      <c r="H224">
        <v>386.5</v>
      </c>
      <c r="I224" t="s">
        <v>362</v>
      </c>
      <c r="J224">
        <f>_xlfn.XLOOKUP(B224,'ZM39 (bulk)'!A:A,'ZM39 (bulk)'!M:M)</f>
        <v>185.52</v>
      </c>
      <c r="K224">
        <f t="shared" ref="K224:K287" si="14">J224*D224</f>
        <v>55284.960000000006</v>
      </c>
      <c r="L224" s="4" t="s">
        <v>6094</v>
      </c>
      <c r="M224" s="4" t="s">
        <v>26</v>
      </c>
      <c r="Q224" s="4"/>
    </row>
    <row r="225" spans="1:17" x14ac:dyDescent="0.25">
      <c r="A225" t="s">
        <v>59</v>
      </c>
      <c r="B225">
        <v>160361</v>
      </c>
      <c r="C225" t="s">
        <v>730</v>
      </c>
      <c r="D225">
        <v>152</v>
      </c>
      <c r="E225" t="s">
        <v>217</v>
      </c>
      <c r="F225" s="1">
        <v>63868.43</v>
      </c>
      <c r="G225" t="s">
        <v>10</v>
      </c>
      <c r="H225">
        <v>420.19</v>
      </c>
      <c r="I225" t="s">
        <v>362</v>
      </c>
      <c r="J225">
        <f>_xlfn.XLOOKUP(B225,'ZM39 (bulk)'!A:A,'ZM39 (bulk)'!M:M)</f>
        <v>176.71</v>
      </c>
      <c r="K225">
        <f t="shared" si="14"/>
        <v>26859.920000000002</v>
      </c>
      <c r="L225" s="4" t="s">
        <v>6094</v>
      </c>
      <c r="M225" s="4" t="s">
        <v>26</v>
      </c>
      <c r="Q225" s="4"/>
    </row>
    <row r="226" spans="1:17" x14ac:dyDescent="0.25">
      <c r="A226" t="s">
        <v>59</v>
      </c>
      <c r="B226">
        <v>160363</v>
      </c>
      <c r="C226" t="s">
        <v>731</v>
      </c>
      <c r="D226">
        <v>68</v>
      </c>
      <c r="E226" t="s">
        <v>217</v>
      </c>
      <c r="F226" s="1">
        <v>27001.38</v>
      </c>
      <c r="G226" t="s">
        <v>10</v>
      </c>
      <c r="H226">
        <v>397.08</v>
      </c>
      <c r="I226" t="s">
        <v>362</v>
      </c>
      <c r="J226">
        <f>_xlfn.XLOOKUP(B226,'ZM39 (bulk)'!A:A,'ZM39 (bulk)'!M:M)</f>
        <v>179.37</v>
      </c>
      <c r="K226">
        <f t="shared" si="14"/>
        <v>12197.16</v>
      </c>
      <c r="L226" s="4" t="s">
        <v>6094</v>
      </c>
      <c r="M226" s="4" t="s">
        <v>26</v>
      </c>
      <c r="Q226" s="4"/>
    </row>
    <row r="227" spans="1:17" x14ac:dyDescent="0.25">
      <c r="A227" t="s">
        <v>59</v>
      </c>
      <c r="B227">
        <v>160364</v>
      </c>
      <c r="C227" t="s">
        <v>388</v>
      </c>
      <c r="D227">
        <v>1</v>
      </c>
      <c r="E227" t="s">
        <v>217</v>
      </c>
      <c r="F227" s="1">
        <v>502.57</v>
      </c>
      <c r="G227" t="s">
        <v>10</v>
      </c>
      <c r="H227">
        <v>502.57</v>
      </c>
      <c r="I227" t="s">
        <v>362</v>
      </c>
      <c r="J227">
        <f>_xlfn.XLOOKUP(B227,'ZM39 (bulk)'!A:A,'ZM39 (bulk)'!M:M)</f>
        <v>180.19</v>
      </c>
      <c r="K227">
        <f t="shared" si="14"/>
        <v>180.19</v>
      </c>
      <c r="L227" s="4" t="s">
        <v>6094</v>
      </c>
      <c r="M227" s="4" t="s">
        <v>26</v>
      </c>
      <c r="Q227" s="4"/>
    </row>
    <row r="228" spans="1:17" x14ac:dyDescent="0.25">
      <c r="A228" t="s">
        <v>59</v>
      </c>
      <c r="B228">
        <v>160367</v>
      </c>
      <c r="C228" t="s">
        <v>389</v>
      </c>
      <c r="D228">
        <v>832</v>
      </c>
      <c r="E228" t="s">
        <v>217</v>
      </c>
      <c r="F228" s="1">
        <v>209723.99</v>
      </c>
      <c r="G228" t="s">
        <v>10</v>
      </c>
      <c r="H228">
        <v>252.07</v>
      </c>
      <c r="I228" t="s">
        <v>362</v>
      </c>
      <c r="J228">
        <f>_xlfn.XLOOKUP(B228,'ZM39 (bulk)'!A:A,'ZM39 (bulk)'!M:M)</f>
        <v>180.81</v>
      </c>
      <c r="K228">
        <f t="shared" si="14"/>
        <v>150433.92000000001</v>
      </c>
      <c r="L228" s="4" t="s">
        <v>6094</v>
      </c>
      <c r="M228" s="4" t="s">
        <v>26</v>
      </c>
      <c r="Q228" s="4"/>
    </row>
    <row r="229" spans="1:17" x14ac:dyDescent="0.25">
      <c r="A229" t="s">
        <v>59</v>
      </c>
      <c r="B229">
        <v>160369</v>
      </c>
      <c r="C229" t="s">
        <v>390</v>
      </c>
      <c r="D229">
        <v>356</v>
      </c>
      <c r="E229" t="s">
        <v>217</v>
      </c>
      <c r="F229" s="1">
        <v>126253.86</v>
      </c>
      <c r="G229" t="s">
        <v>10</v>
      </c>
      <c r="H229">
        <v>354.65</v>
      </c>
      <c r="I229" t="s">
        <v>362</v>
      </c>
      <c r="J229">
        <f>_xlfn.XLOOKUP(B229,'ZM39 (bulk)'!A:A,'ZM39 (bulk)'!M:M)</f>
        <v>184.91</v>
      </c>
      <c r="K229">
        <f t="shared" si="14"/>
        <v>65827.959999999992</v>
      </c>
      <c r="L229" s="4" t="s">
        <v>6094</v>
      </c>
      <c r="M229" s="4" t="s">
        <v>26</v>
      </c>
      <c r="Q229" s="4"/>
    </row>
    <row r="230" spans="1:17" x14ac:dyDescent="0.25">
      <c r="A230" t="s">
        <v>59</v>
      </c>
      <c r="B230">
        <v>160991</v>
      </c>
      <c r="C230" t="s">
        <v>732</v>
      </c>
      <c r="D230">
        <v>145</v>
      </c>
      <c r="E230" t="s">
        <v>217</v>
      </c>
      <c r="F230" s="1">
        <v>3526.79</v>
      </c>
      <c r="G230" t="s">
        <v>10</v>
      </c>
      <c r="H230">
        <v>24.32</v>
      </c>
      <c r="I230" t="s">
        <v>362</v>
      </c>
      <c r="J230">
        <f>_xlfn.XLOOKUP(B230,'ZM39 (bulk)'!A:A,'ZM39 (bulk)'!M:M)</f>
        <v>15.912000000000001</v>
      </c>
      <c r="K230">
        <f t="shared" si="14"/>
        <v>2307.2400000000002</v>
      </c>
      <c r="L230" s="4" t="s">
        <v>6094</v>
      </c>
      <c r="M230" s="4" t="s">
        <v>26</v>
      </c>
      <c r="Q230" s="4"/>
    </row>
    <row r="231" spans="1:17" x14ac:dyDescent="0.25">
      <c r="A231" t="s">
        <v>59</v>
      </c>
      <c r="B231">
        <v>163745</v>
      </c>
      <c r="C231" t="s">
        <v>396</v>
      </c>
      <c r="D231">
        <v>304</v>
      </c>
      <c r="E231" t="s">
        <v>217</v>
      </c>
      <c r="F231" s="1">
        <v>13574.73</v>
      </c>
      <c r="G231" t="s">
        <v>10</v>
      </c>
      <c r="H231">
        <v>44.65</v>
      </c>
      <c r="I231" t="s">
        <v>362</v>
      </c>
      <c r="J231">
        <f>_xlfn.XLOOKUP(B231,'ZM39 (bulk)'!A:A,'ZM39 (bulk)'!M:M)</f>
        <v>17.239999999999998</v>
      </c>
      <c r="K231">
        <f t="shared" si="14"/>
        <v>5240.9599999999991</v>
      </c>
      <c r="L231" s="4" t="s">
        <v>6094</v>
      </c>
      <c r="M231" s="4" t="s">
        <v>26</v>
      </c>
      <c r="Q231" s="4"/>
    </row>
    <row r="232" spans="1:17" x14ac:dyDescent="0.25">
      <c r="A232" t="s">
        <v>59</v>
      </c>
      <c r="B232">
        <v>163755</v>
      </c>
      <c r="C232" t="s">
        <v>733</v>
      </c>
      <c r="D232">
        <v>214</v>
      </c>
      <c r="E232" t="s">
        <v>217</v>
      </c>
      <c r="F232" s="1">
        <v>6210.95</v>
      </c>
      <c r="G232" t="s">
        <v>10</v>
      </c>
      <c r="H232">
        <v>29.02</v>
      </c>
      <c r="I232" t="s">
        <v>362</v>
      </c>
      <c r="J232">
        <f>_xlfn.XLOOKUP(B232,'ZM39 (bulk)'!A:A,'ZM39 (bulk)'!M:M)</f>
        <v>17.7</v>
      </c>
      <c r="K232">
        <f t="shared" si="14"/>
        <v>3787.7999999999997</v>
      </c>
      <c r="L232" s="4" t="s">
        <v>6094</v>
      </c>
      <c r="M232" s="4" t="s">
        <v>26</v>
      </c>
      <c r="Q232" s="4"/>
    </row>
    <row r="233" spans="1:17" x14ac:dyDescent="0.25">
      <c r="A233" t="s">
        <v>59</v>
      </c>
      <c r="B233">
        <v>163760</v>
      </c>
      <c r="C233" t="s">
        <v>734</v>
      </c>
      <c r="D233">
        <v>191</v>
      </c>
      <c r="E233" t="s">
        <v>217</v>
      </c>
      <c r="F233" s="1">
        <v>5724.59</v>
      </c>
      <c r="G233" t="s">
        <v>10</v>
      </c>
      <c r="H233">
        <v>29.97</v>
      </c>
      <c r="I233" t="s">
        <v>362</v>
      </c>
      <c r="J233">
        <f>_xlfn.XLOOKUP(B233,'ZM39 (bulk)'!A:A,'ZM39 (bulk)'!M:M)</f>
        <v>17.739999999999998</v>
      </c>
      <c r="K233">
        <f t="shared" si="14"/>
        <v>3388.3399999999997</v>
      </c>
      <c r="L233" s="4" t="s">
        <v>6094</v>
      </c>
      <c r="M233" s="4" t="s">
        <v>26</v>
      </c>
      <c r="Q233" s="4"/>
    </row>
    <row r="234" spans="1:17" x14ac:dyDescent="0.25">
      <c r="A234" t="s">
        <v>59</v>
      </c>
      <c r="B234">
        <v>163764</v>
      </c>
      <c r="C234" t="s">
        <v>735</v>
      </c>
      <c r="D234">
        <v>140</v>
      </c>
      <c r="E234" t="s">
        <v>217</v>
      </c>
      <c r="F234" s="1">
        <v>4416.54</v>
      </c>
      <c r="G234" t="s">
        <v>10</v>
      </c>
      <c r="H234">
        <v>31.55</v>
      </c>
      <c r="I234" t="s">
        <v>362</v>
      </c>
      <c r="J234">
        <f>_xlfn.XLOOKUP(B234,'ZM39 (bulk)'!A:A,'ZM39 (bulk)'!M:M)</f>
        <v>17.86</v>
      </c>
      <c r="K234">
        <f t="shared" si="14"/>
        <v>2500.4</v>
      </c>
      <c r="L234" s="4" t="s">
        <v>6094</v>
      </c>
      <c r="M234" s="4" t="s">
        <v>26</v>
      </c>
      <c r="Q234" s="4"/>
    </row>
    <row r="235" spans="1:17" x14ac:dyDescent="0.25">
      <c r="A235" t="s">
        <v>59</v>
      </c>
      <c r="B235">
        <v>163769</v>
      </c>
      <c r="C235" t="s">
        <v>736</v>
      </c>
      <c r="D235">
        <v>55</v>
      </c>
      <c r="E235" t="s">
        <v>217</v>
      </c>
      <c r="F235" s="1">
        <v>1937.54</v>
      </c>
      <c r="G235" t="s">
        <v>10</v>
      </c>
      <c r="H235">
        <v>35.229999999999997</v>
      </c>
      <c r="I235" t="s">
        <v>362</v>
      </c>
      <c r="J235">
        <f>_xlfn.XLOOKUP(B235,'ZM39 (bulk)'!A:A,'ZM39 (bulk)'!M:M)</f>
        <v>17.899999999999999</v>
      </c>
      <c r="K235">
        <f t="shared" si="14"/>
        <v>984.49999999999989</v>
      </c>
      <c r="L235" s="4" t="s">
        <v>6094</v>
      </c>
      <c r="M235" s="4" t="s">
        <v>26</v>
      </c>
      <c r="Q235" s="4"/>
    </row>
    <row r="236" spans="1:17" x14ac:dyDescent="0.25">
      <c r="A236" t="s">
        <v>59</v>
      </c>
      <c r="B236">
        <v>163786</v>
      </c>
      <c r="C236" t="s">
        <v>737</v>
      </c>
      <c r="D236">
        <v>262</v>
      </c>
      <c r="E236" t="s">
        <v>217</v>
      </c>
      <c r="F236" s="1">
        <v>11314.84</v>
      </c>
      <c r="G236" t="s">
        <v>10</v>
      </c>
      <c r="H236">
        <v>43.19</v>
      </c>
      <c r="I236" t="s">
        <v>362</v>
      </c>
      <c r="J236">
        <f>_xlfn.XLOOKUP(B236,'ZM39 (bulk)'!A:A,'ZM39 (bulk)'!M:M)</f>
        <v>17.3</v>
      </c>
      <c r="K236">
        <f t="shared" si="14"/>
        <v>4532.6000000000004</v>
      </c>
      <c r="L236" s="4" t="s">
        <v>6094</v>
      </c>
      <c r="M236" s="4" t="s">
        <v>26</v>
      </c>
      <c r="Q236" s="4"/>
    </row>
    <row r="237" spans="1:17" x14ac:dyDescent="0.25">
      <c r="A237" t="s">
        <v>59</v>
      </c>
      <c r="B237">
        <v>163792</v>
      </c>
      <c r="C237" t="s">
        <v>2663</v>
      </c>
      <c r="D237">
        <v>161</v>
      </c>
      <c r="E237" t="s">
        <v>217</v>
      </c>
      <c r="F237" s="1">
        <v>8132.96</v>
      </c>
      <c r="G237" t="s">
        <v>10</v>
      </c>
      <c r="H237">
        <v>50.52</v>
      </c>
      <c r="I237" t="s">
        <v>362</v>
      </c>
      <c r="J237">
        <f>_xlfn.XLOOKUP(B237,'ZM39 (bulk)'!A:A,'ZM39 (bulk)'!M:M)</f>
        <v>17.64</v>
      </c>
      <c r="K237">
        <f t="shared" si="14"/>
        <v>2840.04</v>
      </c>
      <c r="L237" s="4" t="s">
        <v>6094</v>
      </c>
      <c r="M237" s="4" t="s">
        <v>26</v>
      </c>
      <c r="Q237" s="4"/>
    </row>
    <row r="238" spans="1:17" x14ac:dyDescent="0.25">
      <c r="A238" t="s">
        <v>59</v>
      </c>
      <c r="B238">
        <v>163802</v>
      </c>
      <c r="C238" t="s">
        <v>739</v>
      </c>
      <c r="D238">
        <v>304</v>
      </c>
      <c r="E238" t="s">
        <v>217</v>
      </c>
      <c r="F238" s="1">
        <v>9785.44</v>
      </c>
      <c r="G238" t="s">
        <v>10</v>
      </c>
      <c r="H238">
        <v>32.19</v>
      </c>
      <c r="I238" t="s">
        <v>362</v>
      </c>
      <c r="J238">
        <f>_xlfn.XLOOKUP(B238,'ZM39 (bulk)'!A:A,'ZM39 (bulk)'!M:M)</f>
        <v>17.16</v>
      </c>
      <c r="K238">
        <f t="shared" si="14"/>
        <v>5216.6400000000003</v>
      </c>
      <c r="L238" s="4" t="s">
        <v>6094</v>
      </c>
      <c r="M238" s="4" t="s">
        <v>26</v>
      </c>
      <c r="Q238" s="4"/>
    </row>
    <row r="239" spans="1:17" x14ac:dyDescent="0.25">
      <c r="A239" t="s">
        <v>59</v>
      </c>
      <c r="B239">
        <v>163807</v>
      </c>
      <c r="C239" t="s">
        <v>397</v>
      </c>
      <c r="D239">
        <v>346</v>
      </c>
      <c r="E239" t="s">
        <v>217</v>
      </c>
      <c r="F239" s="1">
        <v>12844.05</v>
      </c>
      <c r="G239" t="s">
        <v>10</v>
      </c>
      <c r="H239">
        <v>37.119999999999997</v>
      </c>
      <c r="I239" t="s">
        <v>362</v>
      </c>
      <c r="J239">
        <f>_xlfn.XLOOKUP(B239,'ZM39 (bulk)'!A:A,'ZM39 (bulk)'!M:M)</f>
        <v>17.3</v>
      </c>
      <c r="K239">
        <f t="shared" si="14"/>
        <v>5985.8</v>
      </c>
      <c r="L239" s="4" t="s">
        <v>6094</v>
      </c>
      <c r="M239" s="4" t="s">
        <v>26</v>
      </c>
      <c r="Q239" s="4"/>
    </row>
    <row r="240" spans="1:17" x14ac:dyDescent="0.25">
      <c r="A240" t="s">
        <v>59</v>
      </c>
      <c r="B240">
        <v>163812</v>
      </c>
      <c r="C240" t="s">
        <v>740</v>
      </c>
      <c r="D240">
        <v>218</v>
      </c>
      <c r="E240" t="s">
        <v>217</v>
      </c>
      <c r="F240">
        <v>8275.25</v>
      </c>
      <c r="G240" t="s">
        <v>10</v>
      </c>
      <c r="H240">
        <v>37.96</v>
      </c>
      <c r="I240" t="s">
        <v>362</v>
      </c>
      <c r="J240">
        <f>_xlfn.XLOOKUP(B240,'ZM39 (bulk)'!A:A,'ZM39 (bulk)'!M:M)</f>
        <v>17.22</v>
      </c>
      <c r="K240">
        <f t="shared" si="14"/>
        <v>3753.9599999999996</v>
      </c>
      <c r="L240" s="4" t="s">
        <v>6094</v>
      </c>
      <c r="M240" s="4" t="s">
        <v>26</v>
      </c>
      <c r="Q240" s="4"/>
    </row>
    <row r="241" spans="1:17" x14ac:dyDescent="0.25">
      <c r="A241" t="s">
        <v>59</v>
      </c>
      <c r="B241">
        <v>168846</v>
      </c>
      <c r="C241" t="s">
        <v>741</v>
      </c>
      <c r="D241" s="4">
        <v>6</v>
      </c>
      <c r="E241" t="s">
        <v>217</v>
      </c>
      <c r="F241" s="1">
        <v>1937.05</v>
      </c>
      <c r="G241" t="s">
        <v>10</v>
      </c>
      <c r="H241">
        <v>322.83999999999997</v>
      </c>
      <c r="I241" t="s">
        <v>362</v>
      </c>
      <c r="J241">
        <f>_xlfn.XLOOKUP(B241,'ZM39 (bulk)'!A:A,'ZM39 (bulk)'!M:M)</f>
        <v>181.79</v>
      </c>
      <c r="K241">
        <f t="shared" si="14"/>
        <v>1090.74</v>
      </c>
      <c r="L241" s="4" t="s">
        <v>6094</v>
      </c>
      <c r="M241" s="4" t="s">
        <v>26</v>
      </c>
      <c r="Q241" s="4"/>
    </row>
    <row r="242" spans="1:17" x14ac:dyDescent="0.25">
      <c r="A242" t="s">
        <v>59</v>
      </c>
      <c r="B242">
        <v>172820</v>
      </c>
      <c r="C242" t="s">
        <v>743</v>
      </c>
      <c r="D242">
        <v>211</v>
      </c>
      <c r="E242" t="s">
        <v>217</v>
      </c>
      <c r="F242" s="1">
        <v>75826.509999999995</v>
      </c>
      <c r="G242" t="s">
        <v>10</v>
      </c>
      <c r="H242">
        <v>359.37</v>
      </c>
      <c r="I242" t="s">
        <v>362</v>
      </c>
      <c r="J242">
        <f>_xlfn.XLOOKUP(B242,'ZM39 (bulk)'!A:A,'ZM39 (bulk)'!M:M)</f>
        <v>183.27</v>
      </c>
      <c r="K242">
        <f t="shared" si="14"/>
        <v>38669.97</v>
      </c>
      <c r="L242" s="4" t="s">
        <v>6094</v>
      </c>
      <c r="M242" s="4" t="s">
        <v>26</v>
      </c>
      <c r="Q242" s="4"/>
    </row>
    <row r="243" spans="1:17" x14ac:dyDescent="0.25">
      <c r="A243" t="s">
        <v>59</v>
      </c>
      <c r="B243">
        <v>175396</v>
      </c>
      <c r="C243" t="s">
        <v>2270</v>
      </c>
      <c r="D243">
        <v>24</v>
      </c>
      <c r="E243" t="s">
        <v>217</v>
      </c>
      <c r="F243" s="1">
        <v>872.03</v>
      </c>
      <c r="G243" t="s">
        <v>10</v>
      </c>
      <c r="H243">
        <v>36.33</v>
      </c>
      <c r="I243" t="s">
        <v>362</v>
      </c>
      <c r="J243">
        <f>_xlfn.XLOOKUP(B243,'ZM39 (bulk)'!A:A,'ZM39 (bulk)'!M:M)</f>
        <v>18.07</v>
      </c>
      <c r="K243">
        <f t="shared" si="14"/>
        <v>433.68</v>
      </c>
      <c r="L243" s="4" t="s">
        <v>6094</v>
      </c>
      <c r="M243" s="4" t="s">
        <v>26</v>
      </c>
      <c r="Q243" s="4"/>
    </row>
    <row r="244" spans="1:17" x14ac:dyDescent="0.25">
      <c r="A244" t="s">
        <v>59</v>
      </c>
      <c r="B244">
        <v>194460</v>
      </c>
      <c r="C244" t="s">
        <v>558</v>
      </c>
      <c r="D244">
        <v>19</v>
      </c>
      <c r="E244" t="s">
        <v>217</v>
      </c>
      <c r="F244" s="1">
        <v>5377.57</v>
      </c>
      <c r="G244" t="s">
        <v>10</v>
      </c>
      <c r="H244">
        <v>283.02999999999997</v>
      </c>
      <c r="I244" t="s">
        <v>362</v>
      </c>
      <c r="J244">
        <f>_xlfn.XLOOKUP(B244,'ZM39 (bulk)'!A:A,'ZM39 (bulk)'!M:M)</f>
        <v>181.38</v>
      </c>
      <c r="K244">
        <f t="shared" si="14"/>
        <v>3446.22</v>
      </c>
      <c r="L244" s="4" t="s">
        <v>6094</v>
      </c>
      <c r="M244" s="4" t="s">
        <v>26</v>
      </c>
      <c r="Q244" s="4"/>
    </row>
    <row r="245" spans="1:17" x14ac:dyDescent="0.25">
      <c r="A245" t="s">
        <v>59</v>
      </c>
      <c r="B245">
        <v>194495</v>
      </c>
      <c r="C245" t="s">
        <v>745</v>
      </c>
      <c r="D245">
        <v>10</v>
      </c>
      <c r="E245" t="s">
        <v>217</v>
      </c>
      <c r="F245" s="1">
        <v>2786.37</v>
      </c>
      <c r="G245" t="s">
        <v>10</v>
      </c>
      <c r="H245">
        <v>278.64</v>
      </c>
      <c r="I245" t="s">
        <v>362</v>
      </c>
      <c r="J245">
        <f>_xlfn.XLOOKUP(B245,'ZM39 (bulk)'!A:A,'ZM39 (bulk)'!M:M)</f>
        <v>181.58</v>
      </c>
      <c r="K245">
        <f t="shared" si="14"/>
        <v>1815.8000000000002</v>
      </c>
      <c r="L245" s="4" t="s">
        <v>6094</v>
      </c>
      <c r="M245" s="4" t="s">
        <v>26</v>
      </c>
      <c r="Q245" s="4"/>
    </row>
    <row r="246" spans="1:17" x14ac:dyDescent="0.25">
      <c r="A246" t="s">
        <v>59</v>
      </c>
      <c r="B246">
        <v>194496</v>
      </c>
      <c r="C246" t="s">
        <v>746</v>
      </c>
      <c r="D246">
        <v>11</v>
      </c>
      <c r="E246" t="s">
        <v>217</v>
      </c>
      <c r="F246" s="1">
        <v>2512.2399999999998</v>
      </c>
      <c r="G246" t="s">
        <v>10</v>
      </c>
      <c r="H246">
        <v>228.39</v>
      </c>
      <c r="I246" t="s">
        <v>362</v>
      </c>
      <c r="J246">
        <f>_xlfn.XLOOKUP(B246,'ZM39 (bulk)'!A:A,'ZM39 (bulk)'!M:M)</f>
        <v>178.05</v>
      </c>
      <c r="K246">
        <f t="shared" si="14"/>
        <v>1958.5500000000002</v>
      </c>
      <c r="L246" s="4" t="s">
        <v>6094</v>
      </c>
      <c r="M246" s="4" t="s">
        <v>26</v>
      </c>
      <c r="Q246" s="4"/>
    </row>
    <row r="247" spans="1:17" x14ac:dyDescent="0.25">
      <c r="A247" t="s">
        <v>59</v>
      </c>
      <c r="B247">
        <v>194497</v>
      </c>
      <c r="C247" t="s">
        <v>747</v>
      </c>
      <c r="D247">
        <v>105</v>
      </c>
      <c r="E247" t="s">
        <v>217</v>
      </c>
      <c r="F247" s="1">
        <v>24969.15</v>
      </c>
      <c r="G247" t="s">
        <v>10</v>
      </c>
      <c r="H247">
        <v>237.8</v>
      </c>
      <c r="I247" t="s">
        <v>362</v>
      </c>
      <c r="J247">
        <f>_xlfn.XLOOKUP(B247,'ZM39 (bulk)'!A:A,'ZM39 (bulk)'!M:M)</f>
        <v>180.13</v>
      </c>
      <c r="K247">
        <f t="shared" si="14"/>
        <v>18913.649999999998</v>
      </c>
      <c r="L247" s="4" t="s">
        <v>6094</v>
      </c>
      <c r="M247" s="4" t="s">
        <v>26</v>
      </c>
      <c r="Q247" s="4"/>
    </row>
    <row r="248" spans="1:17" x14ac:dyDescent="0.25">
      <c r="A248" t="s">
        <v>59</v>
      </c>
      <c r="B248">
        <v>194498</v>
      </c>
      <c r="C248" t="s">
        <v>566</v>
      </c>
      <c r="D248">
        <v>63</v>
      </c>
      <c r="E248" t="s">
        <v>217</v>
      </c>
      <c r="F248" s="1">
        <v>16022.47</v>
      </c>
      <c r="G248" t="s">
        <v>10</v>
      </c>
      <c r="H248">
        <v>254.32</v>
      </c>
      <c r="I248" t="s">
        <v>362</v>
      </c>
      <c r="J248">
        <f>_xlfn.XLOOKUP(B248,'ZM39 (bulk)'!A:A,'ZM39 (bulk)'!M:M)</f>
        <v>181.38</v>
      </c>
      <c r="K248">
        <f t="shared" si="14"/>
        <v>11426.94</v>
      </c>
      <c r="L248" s="4" t="s">
        <v>6094</v>
      </c>
      <c r="M248" s="4" t="s">
        <v>26</v>
      </c>
      <c r="Q248" s="4"/>
    </row>
    <row r="249" spans="1:17" x14ac:dyDescent="0.25">
      <c r="A249" t="s">
        <v>59</v>
      </c>
      <c r="B249">
        <v>194587</v>
      </c>
      <c r="C249" t="s">
        <v>748</v>
      </c>
      <c r="D249">
        <v>40</v>
      </c>
      <c r="E249" t="s">
        <v>217</v>
      </c>
      <c r="F249" s="1">
        <v>9606.2999999999993</v>
      </c>
      <c r="G249" t="s">
        <v>10</v>
      </c>
      <c r="H249">
        <v>240.16</v>
      </c>
      <c r="I249" t="s">
        <v>362</v>
      </c>
      <c r="J249">
        <f>_xlfn.XLOOKUP(B249,'ZM39 (bulk)'!A:A,'ZM39 (bulk)'!M:M)</f>
        <v>183.66</v>
      </c>
      <c r="K249">
        <f t="shared" si="14"/>
        <v>7346.4</v>
      </c>
      <c r="L249" s="4" t="s">
        <v>6094</v>
      </c>
      <c r="M249" s="4" t="s">
        <v>26</v>
      </c>
      <c r="Q249" s="4"/>
    </row>
    <row r="250" spans="1:17" x14ac:dyDescent="0.25">
      <c r="A250" t="s">
        <v>59</v>
      </c>
      <c r="B250">
        <v>194593</v>
      </c>
      <c r="C250" t="s">
        <v>749</v>
      </c>
      <c r="D250">
        <v>9</v>
      </c>
      <c r="E250" t="s">
        <v>217</v>
      </c>
      <c r="F250" s="1">
        <v>3052.66</v>
      </c>
      <c r="G250" t="s">
        <v>10</v>
      </c>
      <c r="H250">
        <v>339.18</v>
      </c>
      <c r="I250" t="s">
        <v>362</v>
      </c>
      <c r="J250">
        <f>_xlfn.XLOOKUP(B250,'ZM39 (bulk)'!A:A,'ZM39 (bulk)'!M:M)</f>
        <v>185.54</v>
      </c>
      <c r="K250">
        <f t="shared" si="14"/>
        <v>1669.86</v>
      </c>
      <c r="L250" s="4" t="s">
        <v>6094</v>
      </c>
      <c r="M250" s="4" t="s">
        <v>26</v>
      </c>
      <c r="Q250" s="4"/>
    </row>
    <row r="251" spans="1:17" x14ac:dyDescent="0.25">
      <c r="A251" t="s">
        <v>59</v>
      </c>
      <c r="B251">
        <v>202278</v>
      </c>
      <c r="C251" t="s">
        <v>751</v>
      </c>
      <c r="D251">
        <v>138</v>
      </c>
      <c r="E251" t="s">
        <v>217</v>
      </c>
      <c r="F251" s="1">
        <v>3917.86</v>
      </c>
      <c r="G251" t="s">
        <v>10</v>
      </c>
      <c r="H251">
        <v>28.39</v>
      </c>
      <c r="I251" t="s">
        <v>362</v>
      </c>
      <c r="J251">
        <f>_xlfn.XLOOKUP(B251,'ZM39 (bulk)'!A:A,'ZM39 (bulk)'!M:M)</f>
        <v>17.64</v>
      </c>
      <c r="K251">
        <f t="shared" si="14"/>
        <v>2434.3200000000002</v>
      </c>
      <c r="L251" s="4" t="s">
        <v>6094</v>
      </c>
      <c r="M251" s="4" t="s">
        <v>26</v>
      </c>
      <c r="Q251" s="4"/>
    </row>
    <row r="252" spans="1:17" x14ac:dyDescent="0.25">
      <c r="A252" t="s">
        <v>59</v>
      </c>
      <c r="B252">
        <v>203913</v>
      </c>
      <c r="C252" t="s">
        <v>752</v>
      </c>
      <c r="D252">
        <v>350</v>
      </c>
      <c r="E252" t="s">
        <v>217</v>
      </c>
      <c r="F252" s="1">
        <v>394689.31</v>
      </c>
      <c r="G252" t="s">
        <v>10</v>
      </c>
      <c r="H252">
        <v>1127.68</v>
      </c>
      <c r="I252" t="s">
        <v>362</v>
      </c>
      <c r="J252">
        <f>_xlfn.XLOOKUP(B252,'ZM39 (bulk)'!A:A,'ZM39 (bulk)'!M:M)</f>
        <v>885</v>
      </c>
      <c r="K252">
        <f t="shared" si="14"/>
        <v>309750</v>
      </c>
      <c r="L252" s="4" t="s">
        <v>6094</v>
      </c>
      <c r="M252" s="4" t="s">
        <v>26</v>
      </c>
      <c r="Q252" s="4"/>
    </row>
    <row r="253" spans="1:17" x14ac:dyDescent="0.25">
      <c r="A253" t="s">
        <v>59</v>
      </c>
      <c r="B253">
        <v>203914</v>
      </c>
      <c r="C253" t="s">
        <v>753</v>
      </c>
      <c r="D253">
        <v>109</v>
      </c>
      <c r="E253" t="s">
        <v>217</v>
      </c>
      <c r="F253" s="1">
        <v>178597.07</v>
      </c>
      <c r="G253" t="s">
        <v>10</v>
      </c>
      <c r="H253">
        <v>1638.51</v>
      </c>
      <c r="I253" t="s">
        <v>362</v>
      </c>
      <c r="J253">
        <f>_xlfn.XLOOKUP(B253,'ZM39 (bulk)'!A:A,'ZM39 (bulk)'!M:M)</f>
        <v>897</v>
      </c>
      <c r="K253">
        <f t="shared" si="14"/>
        <v>97773</v>
      </c>
      <c r="L253" s="4" t="s">
        <v>6094</v>
      </c>
      <c r="M253" s="4" t="s">
        <v>26</v>
      </c>
      <c r="Q253" s="4"/>
    </row>
    <row r="254" spans="1:17" x14ac:dyDescent="0.25">
      <c r="A254" t="s">
        <v>59</v>
      </c>
      <c r="B254">
        <v>203915</v>
      </c>
      <c r="C254" t="s">
        <v>754</v>
      </c>
      <c r="D254">
        <v>13</v>
      </c>
      <c r="E254" t="s">
        <v>217</v>
      </c>
      <c r="F254">
        <v>25718.1</v>
      </c>
      <c r="G254" t="s">
        <v>10</v>
      </c>
      <c r="H254">
        <v>1978.32</v>
      </c>
      <c r="I254" t="s">
        <v>362</v>
      </c>
      <c r="J254">
        <f>_xlfn.XLOOKUP(B254,'ZM39 (bulk)'!A:A,'ZM39 (bulk)'!M:M)</f>
        <v>898</v>
      </c>
      <c r="K254">
        <f t="shared" si="14"/>
        <v>11674</v>
      </c>
      <c r="L254" s="4" t="s">
        <v>6094</v>
      </c>
      <c r="M254" s="4" t="s">
        <v>26</v>
      </c>
      <c r="Q254" s="4"/>
    </row>
    <row r="255" spans="1:17" x14ac:dyDescent="0.25">
      <c r="A255" t="s">
        <v>59</v>
      </c>
      <c r="B255">
        <v>203917</v>
      </c>
      <c r="C255" t="s">
        <v>755</v>
      </c>
      <c r="D255">
        <v>101</v>
      </c>
      <c r="E255" t="s">
        <v>217</v>
      </c>
      <c r="F255" s="1">
        <v>164275.12</v>
      </c>
      <c r="G255" t="s">
        <v>10</v>
      </c>
      <c r="H255">
        <v>1626.49</v>
      </c>
      <c r="I255" t="s">
        <v>362</v>
      </c>
      <c r="J255">
        <f>_xlfn.XLOOKUP(B255,'ZM39 (bulk)'!A:A,'ZM39 (bulk)'!M:M)</f>
        <v>902</v>
      </c>
      <c r="K255">
        <f t="shared" si="14"/>
        <v>91102</v>
      </c>
      <c r="L255" s="4" t="s">
        <v>6094</v>
      </c>
      <c r="M255" s="4" t="s">
        <v>26</v>
      </c>
      <c r="Q255" s="4"/>
    </row>
    <row r="256" spans="1:17" x14ac:dyDescent="0.25">
      <c r="A256" t="s">
        <v>59</v>
      </c>
      <c r="B256">
        <v>203918</v>
      </c>
      <c r="C256" t="s">
        <v>756</v>
      </c>
      <c r="D256">
        <v>130</v>
      </c>
      <c r="E256" t="s">
        <v>217</v>
      </c>
      <c r="F256" s="1">
        <v>237536.94</v>
      </c>
      <c r="G256" t="s">
        <v>10</v>
      </c>
      <c r="H256">
        <v>1827.21</v>
      </c>
      <c r="I256" t="s">
        <v>362</v>
      </c>
      <c r="J256">
        <f>_xlfn.XLOOKUP(B256,'ZM39 (bulk)'!A:A,'ZM39 (bulk)'!M:M)</f>
        <v>908</v>
      </c>
      <c r="K256">
        <f t="shared" si="14"/>
        <v>118040</v>
      </c>
      <c r="L256" s="4" t="s">
        <v>6094</v>
      </c>
      <c r="M256" s="4" t="s">
        <v>26</v>
      </c>
      <c r="Q256" s="4"/>
    </row>
    <row r="257" spans="1:17" x14ac:dyDescent="0.25">
      <c r="A257" t="s">
        <v>59</v>
      </c>
      <c r="B257">
        <v>203920</v>
      </c>
      <c r="C257" t="s">
        <v>757</v>
      </c>
      <c r="D257">
        <v>21</v>
      </c>
      <c r="E257" t="s">
        <v>217</v>
      </c>
      <c r="F257">
        <v>29167.34</v>
      </c>
      <c r="G257" t="s">
        <v>10</v>
      </c>
      <c r="H257">
        <v>1388.92</v>
      </c>
      <c r="I257" t="s">
        <v>362</v>
      </c>
      <c r="J257">
        <f>_xlfn.XLOOKUP(B257,'ZM39 (bulk)'!A:A,'ZM39 (bulk)'!M:M)</f>
        <v>891</v>
      </c>
      <c r="K257">
        <f t="shared" si="14"/>
        <v>18711</v>
      </c>
      <c r="L257" s="4" t="s">
        <v>6094</v>
      </c>
      <c r="M257" s="4" t="s">
        <v>26</v>
      </c>
      <c r="Q257" s="4"/>
    </row>
    <row r="258" spans="1:17" x14ac:dyDescent="0.25">
      <c r="A258" t="s">
        <v>59</v>
      </c>
      <c r="B258">
        <v>203921</v>
      </c>
      <c r="C258" t="s">
        <v>758</v>
      </c>
      <c r="D258">
        <v>45</v>
      </c>
      <c r="E258" t="s">
        <v>217</v>
      </c>
      <c r="F258">
        <v>61436.58</v>
      </c>
      <c r="G258" t="s">
        <v>10</v>
      </c>
      <c r="H258">
        <v>1365.26</v>
      </c>
      <c r="I258" t="s">
        <v>362</v>
      </c>
      <c r="J258">
        <f>_xlfn.XLOOKUP(B258,'ZM39 (bulk)'!A:A,'ZM39 (bulk)'!M:M)</f>
        <v>895</v>
      </c>
      <c r="K258">
        <f t="shared" si="14"/>
        <v>40275</v>
      </c>
      <c r="L258" s="4" t="s">
        <v>6094</v>
      </c>
      <c r="M258" s="4" t="s">
        <v>26</v>
      </c>
      <c r="Q258" s="4"/>
    </row>
    <row r="259" spans="1:17" x14ac:dyDescent="0.25">
      <c r="A259" t="s">
        <v>59</v>
      </c>
      <c r="B259">
        <v>210254</v>
      </c>
      <c r="C259" t="s">
        <v>602</v>
      </c>
      <c r="D259">
        <v>18</v>
      </c>
      <c r="E259" t="s">
        <v>217</v>
      </c>
      <c r="F259" s="1">
        <v>3741.85</v>
      </c>
      <c r="G259" t="s">
        <v>10</v>
      </c>
      <c r="H259">
        <v>207.88</v>
      </c>
      <c r="I259" t="s">
        <v>362</v>
      </c>
      <c r="J259">
        <f>_xlfn.XLOOKUP(B259,'ZM39 (bulk)'!A:A,'ZM39 (bulk)'!M:M)</f>
        <v>177.63</v>
      </c>
      <c r="K259">
        <f t="shared" si="14"/>
        <v>3197.34</v>
      </c>
      <c r="L259" s="4" t="s">
        <v>6094</v>
      </c>
      <c r="M259" s="4" t="s">
        <v>26</v>
      </c>
      <c r="Q259" s="4"/>
    </row>
    <row r="260" spans="1:17" x14ac:dyDescent="0.25">
      <c r="A260" t="s">
        <v>59</v>
      </c>
      <c r="B260">
        <v>217549</v>
      </c>
      <c r="C260" t="s">
        <v>760</v>
      </c>
      <c r="D260">
        <v>456</v>
      </c>
      <c r="E260" t="s">
        <v>217</v>
      </c>
      <c r="F260" s="1">
        <v>163142.42000000001</v>
      </c>
      <c r="G260" t="s">
        <v>10</v>
      </c>
      <c r="H260">
        <v>357.77</v>
      </c>
      <c r="I260" t="s">
        <v>362</v>
      </c>
      <c r="J260">
        <f>_xlfn.XLOOKUP(B260,'ZM39 (bulk)'!A:A,'ZM39 (bulk)'!M:M)</f>
        <v>187.16</v>
      </c>
      <c r="K260">
        <f t="shared" si="14"/>
        <v>85344.959999999992</v>
      </c>
      <c r="L260" s="4" t="s">
        <v>6094</v>
      </c>
      <c r="M260" s="4" t="s">
        <v>26</v>
      </c>
      <c r="Q260" s="4"/>
    </row>
    <row r="261" spans="1:17" x14ac:dyDescent="0.25">
      <c r="A261" t="s">
        <v>59</v>
      </c>
      <c r="B261">
        <v>217561</v>
      </c>
      <c r="C261" t="s">
        <v>499</v>
      </c>
      <c r="D261">
        <v>177</v>
      </c>
      <c r="E261" t="s">
        <v>217</v>
      </c>
      <c r="F261" s="1">
        <v>289493.63</v>
      </c>
      <c r="G261" t="s">
        <v>10</v>
      </c>
      <c r="H261">
        <v>1635.56</v>
      </c>
      <c r="I261" t="s">
        <v>362</v>
      </c>
      <c r="J261">
        <f>_xlfn.XLOOKUP(B261,'ZM39 (bulk)'!A:A,'ZM39 (bulk)'!M:M)</f>
        <v>916</v>
      </c>
      <c r="K261">
        <f t="shared" si="14"/>
        <v>162132</v>
      </c>
      <c r="L261" s="4" t="s">
        <v>6094</v>
      </c>
      <c r="M261" s="4" t="s">
        <v>26</v>
      </c>
      <c r="Q261" s="4"/>
    </row>
    <row r="262" spans="1:17" x14ac:dyDescent="0.25">
      <c r="A262" t="s">
        <v>59</v>
      </c>
      <c r="B262">
        <v>218796</v>
      </c>
      <c r="C262" t="s">
        <v>761</v>
      </c>
      <c r="D262">
        <v>542</v>
      </c>
      <c r="E262" t="s">
        <v>217</v>
      </c>
      <c r="F262" s="1">
        <v>169557.8</v>
      </c>
      <c r="G262" t="s">
        <v>10</v>
      </c>
      <c r="H262">
        <v>312.83999999999997</v>
      </c>
      <c r="I262" t="s">
        <v>362</v>
      </c>
      <c r="J262">
        <f>_xlfn.XLOOKUP(B262,'ZM39 (bulk)'!A:A,'ZM39 (bulk)'!M:M)</f>
        <v>180.13</v>
      </c>
      <c r="K262">
        <f t="shared" si="14"/>
        <v>97630.459999999992</v>
      </c>
      <c r="L262" s="4" t="s">
        <v>6094</v>
      </c>
      <c r="M262" s="4" t="s">
        <v>26</v>
      </c>
      <c r="Q262" s="4"/>
    </row>
    <row r="263" spans="1:17" x14ac:dyDescent="0.25">
      <c r="A263" t="s">
        <v>59</v>
      </c>
      <c r="B263">
        <v>218797</v>
      </c>
      <c r="C263" t="s">
        <v>762</v>
      </c>
      <c r="D263">
        <v>158</v>
      </c>
      <c r="E263" t="s">
        <v>217</v>
      </c>
      <c r="F263" s="1">
        <v>225298.71</v>
      </c>
      <c r="G263" t="s">
        <v>10</v>
      </c>
      <c r="H263">
        <v>1425.94</v>
      </c>
      <c r="I263" t="s">
        <v>362</v>
      </c>
      <c r="J263">
        <f>_xlfn.XLOOKUP(B263,'ZM39 (bulk)'!A:A,'ZM39 (bulk)'!M:M)</f>
        <v>882</v>
      </c>
      <c r="K263">
        <f t="shared" si="14"/>
        <v>139356</v>
      </c>
      <c r="L263" s="4" t="s">
        <v>6094</v>
      </c>
      <c r="M263" s="4" t="s">
        <v>26</v>
      </c>
      <c r="Q263" s="4"/>
    </row>
    <row r="264" spans="1:17" x14ac:dyDescent="0.25">
      <c r="A264" t="s">
        <v>59</v>
      </c>
      <c r="B264">
        <v>218813</v>
      </c>
      <c r="C264" t="s">
        <v>763</v>
      </c>
      <c r="D264">
        <v>154</v>
      </c>
      <c r="E264" t="s">
        <v>217</v>
      </c>
      <c r="F264" s="1">
        <v>49423.25</v>
      </c>
      <c r="G264" t="s">
        <v>10</v>
      </c>
      <c r="H264">
        <v>320.93</v>
      </c>
      <c r="I264" t="s">
        <v>362</v>
      </c>
      <c r="J264">
        <f>_xlfn.XLOOKUP(B264,'ZM39 (bulk)'!A:A,'ZM39 (bulk)'!M:M)</f>
        <v>182.18</v>
      </c>
      <c r="K264">
        <f t="shared" si="14"/>
        <v>28055.72</v>
      </c>
      <c r="L264" s="4" t="s">
        <v>6094</v>
      </c>
      <c r="M264" s="4" t="s">
        <v>26</v>
      </c>
      <c r="Q264" s="4"/>
    </row>
    <row r="265" spans="1:17" x14ac:dyDescent="0.25">
      <c r="A265" t="s">
        <v>59</v>
      </c>
      <c r="B265">
        <v>218814</v>
      </c>
      <c r="C265" t="s">
        <v>764</v>
      </c>
      <c r="D265">
        <v>85</v>
      </c>
      <c r="E265" t="s">
        <v>217</v>
      </c>
      <c r="F265" s="1">
        <v>125344.04</v>
      </c>
      <c r="G265" t="s">
        <v>10</v>
      </c>
      <c r="H265">
        <v>1474.64</v>
      </c>
      <c r="I265" t="s">
        <v>362</v>
      </c>
      <c r="J265">
        <f>_xlfn.XLOOKUP(B265,'ZM39 (bulk)'!A:A,'ZM39 (bulk)'!M:M)</f>
        <v>888.7</v>
      </c>
      <c r="K265">
        <f t="shared" si="14"/>
        <v>75539.5</v>
      </c>
      <c r="L265" s="4" t="s">
        <v>6094</v>
      </c>
      <c r="M265" s="4" t="s">
        <v>26</v>
      </c>
      <c r="Q265" s="4"/>
    </row>
    <row r="266" spans="1:17" x14ac:dyDescent="0.25">
      <c r="A266" t="s">
        <v>59</v>
      </c>
      <c r="B266">
        <v>220949</v>
      </c>
      <c r="C266" t="s">
        <v>507</v>
      </c>
      <c r="D266">
        <v>509</v>
      </c>
      <c r="E266" t="s">
        <v>217</v>
      </c>
      <c r="F266" s="1">
        <v>190778.55</v>
      </c>
      <c r="G266" t="s">
        <v>10</v>
      </c>
      <c r="H266" s="1">
        <v>374.81</v>
      </c>
      <c r="I266" t="s">
        <v>362</v>
      </c>
      <c r="J266">
        <f>_xlfn.XLOOKUP(B266,'ZM39 (bulk)'!A:A,'ZM39 (bulk)'!M:M)</f>
        <v>186.76</v>
      </c>
      <c r="K266">
        <f t="shared" si="14"/>
        <v>95060.84</v>
      </c>
      <c r="L266" s="4" t="s">
        <v>6094</v>
      </c>
      <c r="M266" s="4" t="s">
        <v>26</v>
      </c>
      <c r="Q266" s="4"/>
    </row>
    <row r="267" spans="1:17" x14ac:dyDescent="0.25">
      <c r="A267" t="s">
        <v>59</v>
      </c>
      <c r="B267">
        <v>220991</v>
      </c>
      <c r="C267" t="s">
        <v>765</v>
      </c>
      <c r="D267">
        <v>173</v>
      </c>
      <c r="E267" t="s">
        <v>217</v>
      </c>
      <c r="F267" s="1">
        <v>292295.09000000003</v>
      </c>
      <c r="G267" t="s">
        <v>10</v>
      </c>
      <c r="H267" s="1">
        <v>1689.57</v>
      </c>
      <c r="I267" t="s">
        <v>362</v>
      </c>
      <c r="J267">
        <f>_xlfn.XLOOKUP(B267,'ZM39 (bulk)'!A:A,'ZM39 (bulk)'!M:M)</f>
        <v>930</v>
      </c>
      <c r="K267">
        <f t="shared" si="14"/>
        <v>160890</v>
      </c>
      <c r="L267" s="4" t="s">
        <v>6094</v>
      </c>
      <c r="M267" s="4" t="s">
        <v>26</v>
      </c>
      <c r="Q267" s="4"/>
    </row>
    <row r="268" spans="1:17" x14ac:dyDescent="0.25">
      <c r="A268" t="s">
        <v>59</v>
      </c>
      <c r="B268">
        <v>220993</v>
      </c>
      <c r="C268" t="s">
        <v>766</v>
      </c>
      <c r="D268">
        <v>324</v>
      </c>
      <c r="E268" t="s">
        <v>217</v>
      </c>
      <c r="F268" s="1">
        <v>118565.09</v>
      </c>
      <c r="G268" t="s">
        <v>10</v>
      </c>
      <c r="H268" s="1">
        <v>365.94</v>
      </c>
      <c r="I268" t="s">
        <v>362</v>
      </c>
      <c r="J268">
        <f>_xlfn.XLOOKUP(B268,'ZM39 (bulk)'!A:A,'ZM39 (bulk)'!M:M)</f>
        <v>190.03</v>
      </c>
      <c r="K268">
        <f t="shared" si="14"/>
        <v>61569.72</v>
      </c>
      <c r="L268" s="4" t="s">
        <v>6094</v>
      </c>
      <c r="M268" s="4" t="s">
        <v>26</v>
      </c>
      <c r="Q268" s="4"/>
    </row>
    <row r="269" spans="1:17" x14ac:dyDescent="0.25">
      <c r="A269" t="s">
        <v>59</v>
      </c>
      <c r="B269">
        <v>220998</v>
      </c>
      <c r="C269" t="s">
        <v>510</v>
      </c>
      <c r="D269">
        <v>15</v>
      </c>
      <c r="E269" t="s">
        <v>217</v>
      </c>
      <c r="F269" s="1">
        <v>37110.42</v>
      </c>
      <c r="G269" t="s">
        <v>10</v>
      </c>
      <c r="H269" s="1">
        <v>2474.0300000000002</v>
      </c>
      <c r="I269" t="s">
        <v>362</v>
      </c>
      <c r="J269">
        <f>_xlfn.XLOOKUP(B269,'ZM39 (bulk)'!A:A,'ZM39 (bulk)'!M:M)</f>
        <v>962.7</v>
      </c>
      <c r="K269">
        <f t="shared" si="14"/>
        <v>14440.5</v>
      </c>
      <c r="L269" s="4" t="s">
        <v>6094</v>
      </c>
      <c r="M269" s="4" t="s">
        <v>26</v>
      </c>
      <c r="Q269" s="4"/>
    </row>
    <row r="270" spans="1:17" x14ac:dyDescent="0.25">
      <c r="A270" t="s">
        <v>59</v>
      </c>
      <c r="B270">
        <v>221000</v>
      </c>
      <c r="C270" t="s">
        <v>512</v>
      </c>
      <c r="D270">
        <v>115</v>
      </c>
      <c r="E270" t="s">
        <v>217</v>
      </c>
      <c r="F270" s="1">
        <v>227434.57</v>
      </c>
      <c r="G270" t="s">
        <v>10</v>
      </c>
      <c r="H270" s="1">
        <v>1977.69</v>
      </c>
      <c r="I270" t="s">
        <v>362</v>
      </c>
      <c r="J270">
        <f>_xlfn.XLOOKUP(B270,'ZM39 (bulk)'!A:A,'ZM39 (bulk)'!M:M)</f>
        <v>948</v>
      </c>
      <c r="K270">
        <f t="shared" si="14"/>
        <v>109020</v>
      </c>
      <c r="L270" s="4" t="s">
        <v>6094</v>
      </c>
      <c r="M270" s="4" t="s">
        <v>26</v>
      </c>
      <c r="Q270" s="4"/>
    </row>
    <row r="271" spans="1:17" x14ac:dyDescent="0.25">
      <c r="A271" t="s">
        <v>59</v>
      </c>
      <c r="B271">
        <v>221001</v>
      </c>
      <c r="C271" t="s">
        <v>513</v>
      </c>
      <c r="D271">
        <v>163</v>
      </c>
      <c r="E271" t="s">
        <v>217</v>
      </c>
      <c r="F271" s="1">
        <v>69008.399999999994</v>
      </c>
      <c r="G271" t="s">
        <v>10</v>
      </c>
      <c r="H271" s="1">
        <v>423.36</v>
      </c>
      <c r="I271" t="s">
        <v>362</v>
      </c>
      <c r="J271">
        <f>_xlfn.XLOOKUP(B271,'ZM39 (bulk)'!A:A,'ZM39 (bulk)'!M:M)</f>
        <v>192.905</v>
      </c>
      <c r="K271">
        <f t="shared" si="14"/>
        <v>31443.514999999999</v>
      </c>
      <c r="L271" s="4" t="s">
        <v>6094</v>
      </c>
      <c r="M271" s="4" t="s">
        <v>26</v>
      </c>
      <c r="Q271" s="4"/>
    </row>
    <row r="272" spans="1:17" x14ac:dyDescent="0.25">
      <c r="A272" t="s">
        <v>59</v>
      </c>
      <c r="B272">
        <v>221010</v>
      </c>
      <c r="C272" t="s">
        <v>767</v>
      </c>
      <c r="D272">
        <v>158</v>
      </c>
      <c r="E272" t="s">
        <v>217</v>
      </c>
      <c r="F272" s="1">
        <v>272252.68</v>
      </c>
      <c r="G272" t="s">
        <v>10</v>
      </c>
      <c r="H272" s="1">
        <v>1723.12</v>
      </c>
      <c r="I272" t="s">
        <v>362</v>
      </c>
      <c r="J272">
        <f>_xlfn.XLOOKUP(B272,'ZM39 (bulk)'!A:A,'ZM39 (bulk)'!M:M)</f>
        <v>911</v>
      </c>
      <c r="K272">
        <f t="shared" si="14"/>
        <v>143938</v>
      </c>
      <c r="L272" s="4" t="s">
        <v>6094</v>
      </c>
      <c r="M272" s="4" t="s">
        <v>26</v>
      </c>
      <c r="Q272" s="4"/>
    </row>
    <row r="273" spans="1:17" x14ac:dyDescent="0.25">
      <c r="A273" t="s">
        <v>59</v>
      </c>
      <c r="B273">
        <v>222313</v>
      </c>
      <c r="C273" t="s">
        <v>768</v>
      </c>
      <c r="D273">
        <v>39</v>
      </c>
      <c r="E273" t="s">
        <v>217</v>
      </c>
      <c r="F273" s="1">
        <v>1291.4100000000001</v>
      </c>
      <c r="G273" t="s">
        <v>10</v>
      </c>
      <c r="H273">
        <v>33.11</v>
      </c>
      <c r="I273" t="s">
        <v>362</v>
      </c>
      <c r="J273">
        <f>_xlfn.XLOOKUP(B273,'ZM39 (bulk)'!A:A,'ZM39 (bulk)'!M:M)</f>
        <v>17.739999999999998</v>
      </c>
      <c r="K273">
        <f t="shared" si="14"/>
        <v>691.8599999999999</v>
      </c>
      <c r="L273" s="4" t="s">
        <v>6094</v>
      </c>
      <c r="M273" s="4" t="s">
        <v>26</v>
      </c>
      <c r="Q273" s="4"/>
    </row>
    <row r="274" spans="1:17" x14ac:dyDescent="0.25">
      <c r="A274" t="s">
        <v>59</v>
      </c>
      <c r="B274">
        <v>224180</v>
      </c>
      <c r="C274" t="s">
        <v>527</v>
      </c>
      <c r="D274">
        <v>2</v>
      </c>
      <c r="E274" t="s">
        <v>217</v>
      </c>
      <c r="F274" s="1">
        <v>194.05</v>
      </c>
      <c r="G274" t="s">
        <v>10</v>
      </c>
      <c r="H274">
        <v>97.03</v>
      </c>
      <c r="I274" t="s">
        <v>362</v>
      </c>
      <c r="J274">
        <f>_xlfn.XLOOKUP(B274,'ZM39 (bulk)'!A:A,'ZM39 (bulk)'!M:M)</f>
        <v>17.18</v>
      </c>
      <c r="K274">
        <f t="shared" si="14"/>
        <v>34.36</v>
      </c>
      <c r="L274" s="4" t="s">
        <v>6094</v>
      </c>
      <c r="M274" s="4" t="s">
        <v>26</v>
      </c>
      <c r="Q274" s="4"/>
    </row>
    <row r="275" spans="1:17" x14ac:dyDescent="0.25">
      <c r="A275" t="s">
        <v>59</v>
      </c>
      <c r="B275">
        <v>225226</v>
      </c>
      <c r="C275" t="s">
        <v>769</v>
      </c>
      <c r="D275">
        <v>297</v>
      </c>
      <c r="E275" t="s">
        <v>217</v>
      </c>
      <c r="F275" s="1">
        <v>8495.0499999999993</v>
      </c>
      <c r="G275" t="s">
        <v>10</v>
      </c>
      <c r="H275" s="1">
        <v>28.6</v>
      </c>
      <c r="I275" t="s">
        <v>362</v>
      </c>
      <c r="J275">
        <f>_xlfn.XLOOKUP(B275,'ZM39 (bulk)'!A:A,'ZM39 (bulk)'!M:M)</f>
        <v>16.71</v>
      </c>
      <c r="K275">
        <f t="shared" si="14"/>
        <v>4962.87</v>
      </c>
      <c r="L275" s="4" t="s">
        <v>6094</v>
      </c>
      <c r="M275" s="4" t="s">
        <v>26</v>
      </c>
      <c r="Q275" s="4"/>
    </row>
    <row r="276" spans="1:17" x14ac:dyDescent="0.25">
      <c r="A276" t="s">
        <v>59</v>
      </c>
      <c r="B276">
        <v>225248</v>
      </c>
      <c r="C276" t="s">
        <v>770</v>
      </c>
      <c r="D276">
        <v>193</v>
      </c>
      <c r="E276" t="s">
        <v>217</v>
      </c>
      <c r="F276" s="1">
        <v>50754.59</v>
      </c>
      <c r="G276" t="s">
        <v>10</v>
      </c>
      <c r="H276">
        <v>262.98</v>
      </c>
      <c r="I276" t="s">
        <v>362</v>
      </c>
      <c r="J276">
        <f>_xlfn.XLOOKUP(B276,'ZM39 (bulk)'!A:A,'ZM39 (bulk)'!M:M)</f>
        <v>171.26</v>
      </c>
      <c r="K276">
        <f t="shared" si="14"/>
        <v>33053.18</v>
      </c>
      <c r="L276" s="4" t="s">
        <v>6094</v>
      </c>
      <c r="M276" s="4" t="s">
        <v>26</v>
      </c>
      <c r="Q276" s="4"/>
    </row>
    <row r="277" spans="1:17" x14ac:dyDescent="0.25">
      <c r="A277" t="s">
        <v>59</v>
      </c>
      <c r="B277">
        <v>226735</v>
      </c>
      <c r="C277" t="s">
        <v>771</v>
      </c>
      <c r="D277">
        <v>260</v>
      </c>
      <c r="E277" t="s">
        <v>217</v>
      </c>
      <c r="F277" s="1">
        <v>7524.88</v>
      </c>
      <c r="G277" t="s">
        <v>10</v>
      </c>
      <c r="H277" s="1">
        <v>28.94</v>
      </c>
      <c r="I277" t="s">
        <v>362</v>
      </c>
      <c r="J277">
        <f>_xlfn.XLOOKUP(B277,'ZM39 (bulk)'!A:A,'ZM39 (bulk)'!M:M)</f>
        <v>17.100000000000001</v>
      </c>
      <c r="K277">
        <f t="shared" si="14"/>
        <v>4446</v>
      </c>
      <c r="L277" s="4" t="s">
        <v>6094</v>
      </c>
      <c r="M277" s="4" t="s">
        <v>26</v>
      </c>
      <c r="Q277" s="4"/>
    </row>
    <row r="278" spans="1:17" x14ac:dyDescent="0.25">
      <c r="A278" t="s">
        <v>59</v>
      </c>
      <c r="B278">
        <v>228303</v>
      </c>
      <c r="C278" t="s">
        <v>778</v>
      </c>
      <c r="D278">
        <v>195</v>
      </c>
      <c r="E278" t="s">
        <v>217</v>
      </c>
      <c r="F278" s="1">
        <v>64208.25</v>
      </c>
      <c r="G278" t="s">
        <v>10</v>
      </c>
      <c r="H278">
        <v>329.27</v>
      </c>
      <c r="I278" t="s">
        <v>362</v>
      </c>
      <c r="J278">
        <f>_xlfn.XLOOKUP(B278,'ZM39 (bulk)'!A:A,'ZM39 (bulk)'!M:M)</f>
        <v>181.16</v>
      </c>
      <c r="K278">
        <f t="shared" si="14"/>
        <v>35326.199999999997</v>
      </c>
      <c r="L278" s="4" t="s">
        <v>6094</v>
      </c>
      <c r="M278" s="4" t="s">
        <v>26</v>
      </c>
      <c r="Q278" s="4"/>
    </row>
    <row r="279" spans="1:17" x14ac:dyDescent="0.25">
      <c r="A279" t="s">
        <v>59</v>
      </c>
      <c r="B279">
        <v>228304</v>
      </c>
      <c r="C279" t="s">
        <v>5299</v>
      </c>
      <c r="D279">
        <v>9</v>
      </c>
      <c r="E279" t="s">
        <v>217</v>
      </c>
      <c r="F279" s="1">
        <v>15104.77</v>
      </c>
      <c r="G279" t="s">
        <v>10</v>
      </c>
      <c r="H279" s="1">
        <v>1678.31</v>
      </c>
      <c r="I279" t="s">
        <v>362</v>
      </c>
      <c r="J279">
        <f>_xlfn.XLOOKUP(B279,'ZM39 (bulk)'!A:A,'ZM39 (bulk)'!M:M)</f>
        <v>883.7</v>
      </c>
      <c r="K279">
        <f t="shared" si="14"/>
        <v>7953.3</v>
      </c>
      <c r="L279" s="4" t="s">
        <v>6094</v>
      </c>
      <c r="M279" s="4" t="s">
        <v>26</v>
      </c>
      <c r="Q279" s="4"/>
    </row>
    <row r="280" spans="1:17" x14ac:dyDescent="0.25">
      <c r="A280" t="s">
        <v>59</v>
      </c>
      <c r="B280">
        <v>229006</v>
      </c>
      <c r="C280" t="s">
        <v>2472</v>
      </c>
      <c r="D280">
        <v>27</v>
      </c>
      <c r="E280" t="s">
        <v>217</v>
      </c>
      <c r="F280" s="1">
        <v>12651.84</v>
      </c>
      <c r="G280" t="s">
        <v>10</v>
      </c>
      <c r="H280" s="1">
        <v>468.59</v>
      </c>
      <c r="I280" t="s">
        <v>362</v>
      </c>
      <c r="J280">
        <f>_xlfn.XLOOKUP(B280,'ZM39 (bulk)'!A:A,'ZM39 (bulk)'!M:M)</f>
        <v>187.53</v>
      </c>
      <c r="K280">
        <f t="shared" si="14"/>
        <v>5063.3100000000004</v>
      </c>
      <c r="L280" s="4" t="s">
        <v>6094</v>
      </c>
      <c r="M280" s="4" t="s">
        <v>26</v>
      </c>
      <c r="Q280" s="4"/>
    </row>
    <row r="281" spans="1:17" x14ac:dyDescent="0.25">
      <c r="A281" t="s">
        <v>59</v>
      </c>
      <c r="B281">
        <v>229195</v>
      </c>
      <c r="C281" t="s">
        <v>2611</v>
      </c>
      <c r="D281">
        <v>11</v>
      </c>
      <c r="E281" t="s">
        <v>217</v>
      </c>
      <c r="F281" s="1">
        <v>929.77</v>
      </c>
      <c r="G281" t="s">
        <v>10</v>
      </c>
      <c r="H281">
        <v>84.52</v>
      </c>
      <c r="I281" t="s">
        <v>362</v>
      </c>
      <c r="J281">
        <f>_xlfn.XLOOKUP(B281,'ZM39 (bulk)'!A:A,'ZM39 (bulk)'!M:M)</f>
        <v>17.059999999999999</v>
      </c>
      <c r="K281">
        <f t="shared" si="14"/>
        <v>187.66</v>
      </c>
      <c r="L281" s="4" t="s">
        <v>6094</v>
      </c>
      <c r="M281" s="4" t="s">
        <v>26</v>
      </c>
      <c r="Q281" s="4"/>
    </row>
    <row r="282" spans="1:17" x14ac:dyDescent="0.25">
      <c r="A282" t="s">
        <v>59</v>
      </c>
      <c r="B282">
        <v>229205</v>
      </c>
      <c r="C282" t="s">
        <v>2643</v>
      </c>
      <c r="D282">
        <v>10</v>
      </c>
      <c r="E282" t="s">
        <v>217</v>
      </c>
      <c r="F282" s="1">
        <v>1084.3699999999999</v>
      </c>
      <c r="G282" t="s">
        <v>10</v>
      </c>
      <c r="H282" s="1">
        <v>108.44</v>
      </c>
      <c r="I282" t="s">
        <v>362</v>
      </c>
      <c r="J282">
        <f>_xlfn.XLOOKUP(B282,'ZM39 (bulk)'!A:A,'ZM39 (bulk)'!M:M)</f>
        <v>17.21</v>
      </c>
      <c r="K282">
        <f t="shared" si="14"/>
        <v>172.10000000000002</v>
      </c>
      <c r="L282" s="4" t="s">
        <v>6094</v>
      </c>
      <c r="M282" s="4" t="s">
        <v>26</v>
      </c>
      <c r="Q282" s="4"/>
    </row>
    <row r="283" spans="1:17" x14ac:dyDescent="0.25">
      <c r="A283" t="s">
        <v>59</v>
      </c>
      <c r="B283">
        <v>229754</v>
      </c>
      <c r="C283" t="s">
        <v>2572</v>
      </c>
      <c r="D283">
        <v>156</v>
      </c>
      <c r="E283" t="s">
        <v>217</v>
      </c>
      <c r="F283" s="1">
        <v>278514.27</v>
      </c>
      <c r="G283" t="s">
        <v>10</v>
      </c>
      <c r="H283">
        <v>1785.35</v>
      </c>
      <c r="I283" t="s">
        <v>362</v>
      </c>
      <c r="J283">
        <f>_xlfn.XLOOKUP(B283,'ZM39 (bulk)'!A:A,'ZM39 (bulk)'!M:M)</f>
        <v>913</v>
      </c>
      <c r="K283">
        <f t="shared" si="14"/>
        <v>142428</v>
      </c>
      <c r="L283" s="4" t="s">
        <v>6094</v>
      </c>
      <c r="M283" s="4" t="s">
        <v>26</v>
      </c>
      <c r="Q283" s="4"/>
    </row>
    <row r="284" spans="1:17" x14ac:dyDescent="0.25">
      <c r="A284" t="s">
        <v>59</v>
      </c>
      <c r="B284">
        <v>229755</v>
      </c>
      <c r="C284" t="s">
        <v>2573</v>
      </c>
      <c r="D284">
        <v>185</v>
      </c>
      <c r="E284" t="s">
        <v>217</v>
      </c>
      <c r="F284" s="1">
        <v>72457.16</v>
      </c>
      <c r="G284" t="s">
        <v>10</v>
      </c>
      <c r="H284" s="1">
        <v>391.66</v>
      </c>
      <c r="I284" t="s">
        <v>362</v>
      </c>
      <c r="J284">
        <f>_xlfn.XLOOKUP(B284,'ZM39 (bulk)'!A:A,'ZM39 (bulk)'!M:M)</f>
        <v>187.17</v>
      </c>
      <c r="K284">
        <f t="shared" si="14"/>
        <v>34626.449999999997</v>
      </c>
      <c r="L284" s="4" t="s">
        <v>6094</v>
      </c>
      <c r="M284" s="4" t="s">
        <v>26</v>
      </c>
      <c r="Q284" s="4"/>
    </row>
    <row r="285" spans="1:17" x14ac:dyDescent="0.25">
      <c r="A285" t="s">
        <v>59</v>
      </c>
      <c r="B285">
        <v>230123</v>
      </c>
      <c r="C285" t="s">
        <v>2613</v>
      </c>
      <c r="D285">
        <v>26</v>
      </c>
      <c r="E285" t="s">
        <v>217</v>
      </c>
      <c r="F285" s="1">
        <v>2551.9499999999998</v>
      </c>
      <c r="G285" t="s">
        <v>10</v>
      </c>
      <c r="H285" s="1">
        <v>98.15</v>
      </c>
      <c r="I285" t="s">
        <v>362</v>
      </c>
      <c r="J285">
        <f>_xlfn.XLOOKUP(B285,'ZM39 (bulk)'!A:A,'ZM39 (bulk)'!M:M)</f>
        <v>17.239999999999998</v>
      </c>
      <c r="K285">
        <f t="shared" si="14"/>
        <v>448.23999999999995</v>
      </c>
      <c r="L285" s="4" t="s">
        <v>6094</v>
      </c>
      <c r="M285" s="4" t="s">
        <v>26</v>
      </c>
      <c r="Q285" s="4"/>
    </row>
    <row r="286" spans="1:17" x14ac:dyDescent="0.25">
      <c r="A286" t="s">
        <v>59</v>
      </c>
      <c r="B286">
        <v>230125</v>
      </c>
      <c r="C286" t="s">
        <v>2614</v>
      </c>
      <c r="D286">
        <v>469</v>
      </c>
      <c r="E286" t="s">
        <v>217</v>
      </c>
      <c r="F286" s="1">
        <v>40909.879999999997</v>
      </c>
      <c r="G286" t="s">
        <v>10</v>
      </c>
      <c r="H286">
        <v>87.23</v>
      </c>
      <c r="I286" t="s">
        <v>362</v>
      </c>
      <c r="J286">
        <f>_xlfn.XLOOKUP(B286,'ZM39 (bulk)'!A:A,'ZM39 (bulk)'!M:M)</f>
        <v>17.190000000000001</v>
      </c>
      <c r="K286">
        <f t="shared" si="14"/>
        <v>8062.1100000000006</v>
      </c>
      <c r="L286" s="4" t="s">
        <v>6094</v>
      </c>
      <c r="M286" s="4" t="s">
        <v>26</v>
      </c>
      <c r="Q286" s="4"/>
    </row>
    <row r="287" spans="1:17" x14ac:dyDescent="0.25">
      <c r="A287" t="s">
        <v>59</v>
      </c>
      <c r="B287">
        <v>230304</v>
      </c>
      <c r="C287" t="s">
        <v>2690</v>
      </c>
      <c r="D287">
        <v>154</v>
      </c>
      <c r="E287" t="s">
        <v>217</v>
      </c>
      <c r="F287" s="1">
        <v>11440.53</v>
      </c>
      <c r="G287" t="s">
        <v>10</v>
      </c>
      <c r="H287" s="1">
        <v>74.290000000000006</v>
      </c>
      <c r="I287" t="s">
        <v>362</v>
      </c>
      <c r="J287">
        <f>_xlfn.XLOOKUP(B287,'ZM39 (bulk)'!A:A,'ZM39 (bulk)'!M:M)</f>
        <v>16.899999999999999</v>
      </c>
      <c r="K287">
        <f t="shared" si="14"/>
        <v>2602.6</v>
      </c>
      <c r="L287" s="4" t="s">
        <v>6094</v>
      </c>
      <c r="M287" s="4" t="s">
        <v>26</v>
      </c>
      <c r="Q287" s="4"/>
    </row>
    <row r="288" spans="1:17" x14ac:dyDescent="0.25">
      <c r="A288" t="s">
        <v>59</v>
      </c>
      <c r="B288">
        <v>230305</v>
      </c>
      <c r="C288" t="s">
        <v>2701</v>
      </c>
      <c r="D288">
        <v>46</v>
      </c>
      <c r="E288" t="s">
        <v>217</v>
      </c>
      <c r="F288" s="1">
        <v>3080.79</v>
      </c>
      <c r="G288" t="s">
        <v>10</v>
      </c>
      <c r="H288">
        <v>66.97</v>
      </c>
      <c r="I288" t="s">
        <v>362</v>
      </c>
      <c r="J288">
        <f>_xlfn.XLOOKUP(B288,'ZM39 (bulk)'!A:A,'ZM39 (bulk)'!M:M)</f>
        <v>18.260000000000002</v>
      </c>
      <c r="K288">
        <f t="shared" ref="K288:K321" si="15">J288*D288</f>
        <v>839.96</v>
      </c>
      <c r="L288" s="4" t="s">
        <v>6094</v>
      </c>
      <c r="M288" s="4" t="s">
        <v>26</v>
      </c>
      <c r="Q288" s="4"/>
    </row>
    <row r="289" spans="1:18" x14ac:dyDescent="0.25">
      <c r="A289" t="s">
        <v>59</v>
      </c>
      <c r="B289">
        <v>231405</v>
      </c>
      <c r="C289" t="s">
        <v>5424</v>
      </c>
      <c r="D289">
        <v>116</v>
      </c>
      <c r="E289" t="s">
        <v>217</v>
      </c>
      <c r="F289">
        <v>2863.74</v>
      </c>
      <c r="G289" t="s">
        <v>10</v>
      </c>
      <c r="H289">
        <v>24.69</v>
      </c>
      <c r="I289" t="s">
        <v>362</v>
      </c>
      <c r="J289">
        <f>_xlfn.XLOOKUP(B289,'ZM39 (bulk)'!A:A,'ZM39 (bulk)'!M:M)</f>
        <v>17.3</v>
      </c>
      <c r="K289">
        <f t="shared" si="15"/>
        <v>2006.8000000000002</v>
      </c>
      <c r="L289" s="4" t="s">
        <v>6094</v>
      </c>
      <c r="M289" s="4" t="s">
        <v>26</v>
      </c>
      <c r="Q289" s="4"/>
    </row>
    <row r="290" spans="1:18" x14ac:dyDescent="0.25">
      <c r="A290" t="s">
        <v>59</v>
      </c>
      <c r="B290">
        <v>231526</v>
      </c>
      <c r="C290" t="s">
        <v>5430</v>
      </c>
      <c r="D290">
        <v>60</v>
      </c>
      <c r="E290" t="s">
        <v>217</v>
      </c>
      <c r="F290" s="1">
        <v>2607.64</v>
      </c>
      <c r="G290" t="s">
        <v>10</v>
      </c>
      <c r="H290">
        <v>43.46</v>
      </c>
      <c r="I290" t="s">
        <v>362</v>
      </c>
      <c r="J290">
        <f>_xlfn.XLOOKUP(B290,'ZM39 (bulk)'!A:A,'ZM39 (bulk)'!M:M)</f>
        <v>17.37</v>
      </c>
      <c r="K290">
        <f t="shared" si="15"/>
        <v>1042.2</v>
      </c>
      <c r="L290" s="4" t="s">
        <v>6094</v>
      </c>
      <c r="M290" s="4" t="s">
        <v>26</v>
      </c>
      <c r="Q290" s="4"/>
    </row>
    <row r="291" spans="1:18" x14ac:dyDescent="0.25">
      <c r="A291" t="s">
        <v>351</v>
      </c>
      <c r="B291">
        <v>159626</v>
      </c>
      <c r="C291" t="s">
        <v>779</v>
      </c>
      <c r="D291">
        <v>69</v>
      </c>
      <c r="E291" t="s">
        <v>217</v>
      </c>
      <c r="F291" s="1">
        <v>90568.59</v>
      </c>
      <c r="G291" t="s">
        <v>10</v>
      </c>
      <c r="H291">
        <v>1312.59</v>
      </c>
      <c r="I291" t="s">
        <v>362</v>
      </c>
      <c r="J291">
        <f>_xlfn.XLOOKUP(B291,'ZM39 (bulk)'!A:A,'ZM39 (bulk)'!M:M)</f>
        <v>867</v>
      </c>
      <c r="K291">
        <f t="shared" si="15"/>
        <v>59823</v>
      </c>
      <c r="L291" s="4" t="s">
        <v>6094</v>
      </c>
      <c r="M291" s="4" t="s">
        <v>1</v>
      </c>
      <c r="Q291" s="4"/>
    </row>
    <row r="292" spans="1:18" x14ac:dyDescent="0.25">
      <c r="A292" t="s">
        <v>351</v>
      </c>
      <c r="B292">
        <v>166153</v>
      </c>
      <c r="C292" t="s">
        <v>551</v>
      </c>
      <c r="D292">
        <v>21</v>
      </c>
      <c r="E292" t="s">
        <v>217</v>
      </c>
      <c r="F292">
        <v>27554.06</v>
      </c>
      <c r="G292" t="s">
        <v>10</v>
      </c>
      <c r="H292">
        <v>1312.1</v>
      </c>
      <c r="I292" t="s">
        <v>362</v>
      </c>
      <c r="J292">
        <f>_xlfn.XLOOKUP(B292,'ZM39 (bulk)'!A:A,'ZM39 (bulk)'!M:M)</f>
        <v>869.75</v>
      </c>
      <c r="K292">
        <f t="shared" si="15"/>
        <v>18264.75</v>
      </c>
      <c r="L292" s="4" t="s">
        <v>6094</v>
      </c>
      <c r="M292" s="4" t="s">
        <v>1</v>
      </c>
      <c r="Q292" s="4"/>
    </row>
    <row r="293" spans="1:18" x14ac:dyDescent="0.25">
      <c r="A293" t="s">
        <v>351</v>
      </c>
      <c r="B293">
        <v>174678</v>
      </c>
      <c r="C293" t="s">
        <v>781</v>
      </c>
      <c r="D293">
        <v>26</v>
      </c>
      <c r="E293" t="s">
        <v>217</v>
      </c>
      <c r="F293" s="1">
        <v>42498.64</v>
      </c>
      <c r="G293" t="s">
        <v>10</v>
      </c>
      <c r="H293">
        <v>1634.56</v>
      </c>
      <c r="I293" t="s">
        <v>362</v>
      </c>
      <c r="J293">
        <f>_xlfn.XLOOKUP(B293,'ZM39 (bulk)'!A:A,'ZM39 (bulk)'!M:M)</f>
        <v>889.9</v>
      </c>
      <c r="K293">
        <f t="shared" si="15"/>
        <v>23137.399999999998</v>
      </c>
      <c r="L293" s="4" t="s">
        <v>6094</v>
      </c>
      <c r="M293" s="4" t="s">
        <v>1</v>
      </c>
      <c r="Q293" s="4"/>
    </row>
    <row r="294" spans="1:18" x14ac:dyDescent="0.25">
      <c r="A294" t="s">
        <v>351</v>
      </c>
      <c r="B294">
        <v>194315</v>
      </c>
      <c r="C294" t="s">
        <v>557</v>
      </c>
      <c r="D294">
        <v>15</v>
      </c>
      <c r="E294" t="s">
        <v>217</v>
      </c>
      <c r="F294" s="1">
        <v>4605.25</v>
      </c>
      <c r="G294" t="s">
        <v>10</v>
      </c>
      <c r="H294" s="1">
        <v>307.02</v>
      </c>
      <c r="I294" t="s">
        <v>362</v>
      </c>
      <c r="J294">
        <f>_xlfn.XLOOKUP(B294,'ZM39 (bulk)'!A:A,'ZM39 (bulk)'!M:M)</f>
        <v>181.38</v>
      </c>
      <c r="K294">
        <f t="shared" si="15"/>
        <v>2720.7</v>
      </c>
      <c r="L294" s="4" t="s">
        <v>6094</v>
      </c>
      <c r="M294" s="4" t="s">
        <v>1</v>
      </c>
      <c r="Q294" s="4"/>
    </row>
    <row r="295" spans="1:18" x14ac:dyDescent="0.25">
      <c r="A295" t="s">
        <v>351</v>
      </c>
      <c r="B295">
        <v>194469</v>
      </c>
      <c r="C295" t="s">
        <v>782</v>
      </c>
      <c r="D295">
        <v>45</v>
      </c>
      <c r="E295" t="s">
        <v>217</v>
      </c>
      <c r="F295" s="1">
        <v>18891.13</v>
      </c>
      <c r="G295" t="s">
        <v>10</v>
      </c>
      <c r="H295">
        <v>419.8</v>
      </c>
      <c r="I295" t="s">
        <v>362</v>
      </c>
      <c r="J295">
        <f>_xlfn.XLOOKUP(B295,'ZM39 (bulk)'!A:A,'ZM39 (bulk)'!M:M)</f>
        <v>185.95</v>
      </c>
      <c r="K295">
        <f t="shared" si="15"/>
        <v>8367.75</v>
      </c>
      <c r="L295" s="4" t="s">
        <v>6094</v>
      </c>
      <c r="M295" s="4" t="s">
        <v>1</v>
      </c>
      <c r="Q295" s="4"/>
    </row>
    <row r="296" spans="1:18" x14ac:dyDescent="0.25">
      <c r="A296" t="s">
        <v>351</v>
      </c>
      <c r="B296">
        <v>194470</v>
      </c>
      <c r="C296" t="s">
        <v>420</v>
      </c>
      <c r="D296">
        <v>14</v>
      </c>
      <c r="E296" t="s">
        <v>217</v>
      </c>
      <c r="F296">
        <v>4669.67</v>
      </c>
      <c r="G296" t="s">
        <v>10</v>
      </c>
      <c r="H296">
        <v>333.55</v>
      </c>
      <c r="I296" t="s">
        <v>362</v>
      </c>
      <c r="J296">
        <f>_xlfn.XLOOKUP(B296,'ZM39 (bulk)'!A:A,'ZM39 (bulk)'!M:M)</f>
        <v>186.99</v>
      </c>
      <c r="K296">
        <f t="shared" si="15"/>
        <v>2617.86</v>
      </c>
      <c r="L296" s="4" t="s">
        <v>6094</v>
      </c>
      <c r="M296" s="4" t="s">
        <v>1</v>
      </c>
      <c r="Q296" s="4"/>
    </row>
    <row r="297" spans="1:18" x14ac:dyDescent="0.25">
      <c r="A297" t="s">
        <v>351</v>
      </c>
      <c r="B297">
        <v>194472</v>
      </c>
      <c r="C297" t="s">
        <v>564</v>
      </c>
      <c r="D297">
        <v>15</v>
      </c>
      <c r="E297" t="s">
        <v>217</v>
      </c>
      <c r="F297" s="1">
        <v>5368.9</v>
      </c>
      <c r="G297" t="s">
        <v>10</v>
      </c>
      <c r="H297" s="1">
        <v>357.93</v>
      </c>
      <c r="I297" t="s">
        <v>362</v>
      </c>
      <c r="J297">
        <f>_xlfn.XLOOKUP(B297,'ZM39 (bulk)'!A:A,'ZM39 (bulk)'!M:M)</f>
        <v>181.17</v>
      </c>
      <c r="K297">
        <f t="shared" si="15"/>
        <v>2717.5499999999997</v>
      </c>
      <c r="L297" s="4" t="s">
        <v>6094</v>
      </c>
      <c r="M297" s="4" t="s">
        <v>1</v>
      </c>
      <c r="Q297" s="4"/>
    </row>
    <row r="298" spans="1:18" x14ac:dyDescent="0.25">
      <c r="A298" t="s">
        <v>351</v>
      </c>
      <c r="B298">
        <v>194481</v>
      </c>
      <c r="C298" t="s">
        <v>423</v>
      </c>
      <c r="D298">
        <v>20</v>
      </c>
      <c r="E298" t="s">
        <v>217</v>
      </c>
      <c r="F298" s="1">
        <v>6274.71</v>
      </c>
      <c r="G298" t="s">
        <v>10</v>
      </c>
      <c r="H298">
        <v>313.74</v>
      </c>
      <c r="I298" t="s">
        <v>362</v>
      </c>
      <c r="J298">
        <f>_xlfn.XLOOKUP(B298,'ZM39 (bulk)'!A:A,'ZM39 (bulk)'!M:M)</f>
        <v>178.26</v>
      </c>
      <c r="K298">
        <f t="shared" si="15"/>
        <v>3565.2</v>
      </c>
      <c r="L298" s="4" t="s">
        <v>6094</v>
      </c>
      <c r="M298" s="4" t="s">
        <v>1</v>
      </c>
      <c r="Q298" s="4"/>
    </row>
    <row r="299" spans="1:18" x14ac:dyDescent="0.25">
      <c r="A299" t="s">
        <v>351</v>
      </c>
      <c r="B299">
        <v>194482</v>
      </c>
      <c r="C299" t="s">
        <v>744</v>
      </c>
      <c r="D299">
        <v>32</v>
      </c>
      <c r="E299" t="s">
        <v>217</v>
      </c>
      <c r="F299" s="1">
        <v>9349.3799999999992</v>
      </c>
      <c r="G299" t="s">
        <v>10</v>
      </c>
      <c r="H299">
        <v>292.17</v>
      </c>
      <c r="I299" t="s">
        <v>362</v>
      </c>
      <c r="J299">
        <f>_xlfn.XLOOKUP(B299,'ZM39 (bulk)'!A:A,'ZM39 (bulk)'!M:M)</f>
        <v>179.3</v>
      </c>
      <c r="K299">
        <f t="shared" si="15"/>
        <v>5737.6</v>
      </c>
      <c r="L299" s="4" t="s">
        <v>6094</v>
      </c>
      <c r="M299" s="4" t="s">
        <v>1</v>
      </c>
      <c r="Q299" s="4"/>
    </row>
    <row r="300" spans="1:18" x14ac:dyDescent="0.25">
      <c r="A300" t="s">
        <v>351</v>
      </c>
      <c r="B300">
        <v>194573</v>
      </c>
      <c r="C300" t="s">
        <v>571</v>
      </c>
      <c r="D300">
        <v>12</v>
      </c>
      <c r="E300" t="s">
        <v>217</v>
      </c>
      <c r="F300" s="1">
        <v>7461.61</v>
      </c>
      <c r="G300" t="s">
        <v>10</v>
      </c>
      <c r="H300">
        <v>621.79999999999995</v>
      </c>
      <c r="I300" t="s">
        <v>362</v>
      </c>
      <c r="J300">
        <f>_xlfn.XLOOKUP(B300,'ZM39 (bulk)'!A:A,'ZM39 (bulk)'!M:M)</f>
        <v>186.37</v>
      </c>
      <c r="K300">
        <f t="shared" si="15"/>
        <v>2236.44</v>
      </c>
      <c r="L300" s="4" t="s">
        <v>6094</v>
      </c>
      <c r="M300" s="4" t="s">
        <v>1</v>
      </c>
      <c r="Q300" s="4"/>
    </row>
    <row r="301" spans="1:18" x14ac:dyDescent="0.25">
      <c r="A301" t="s">
        <v>351</v>
      </c>
      <c r="B301">
        <v>194693</v>
      </c>
      <c r="C301" t="s">
        <v>581</v>
      </c>
      <c r="D301">
        <v>20</v>
      </c>
      <c r="E301" t="s">
        <v>217</v>
      </c>
      <c r="F301" s="1">
        <v>7972.09</v>
      </c>
      <c r="G301" t="s">
        <v>10</v>
      </c>
      <c r="H301">
        <v>398.6</v>
      </c>
      <c r="I301" t="s">
        <v>362</v>
      </c>
      <c r="J301">
        <f>_xlfn.XLOOKUP(B301,'ZM39 (bulk)'!A:A,'ZM39 (bulk)'!M:M)</f>
        <v>187.3</v>
      </c>
      <c r="K301">
        <f t="shared" si="15"/>
        <v>3746</v>
      </c>
      <c r="L301" s="4" t="s">
        <v>6094</v>
      </c>
      <c r="M301" s="4" t="s">
        <v>1</v>
      </c>
      <c r="Q301" s="4"/>
    </row>
    <row r="302" spans="1:18" x14ac:dyDescent="0.25">
      <c r="A302" t="s">
        <v>351</v>
      </c>
      <c r="B302">
        <v>198911</v>
      </c>
      <c r="C302" t="s">
        <v>783</v>
      </c>
      <c r="D302">
        <v>32</v>
      </c>
      <c r="E302" t="s">
        <v>217</v>
      </c>
      <c r="F302" s="1">
        <v>51494.39</v>
      </c>
      <c r="G302" t="s">
        <v>10</v>
      </c>
      <c r="H302">
        <v>1609.2</v>
      </c>
      <c r="I302" t="s">
        <v>362</v>
      </c>
      <c r="J302">
        <f>_xlfn.XLOOKUP(B302,'ZM39 (bulk)'!A:A,'ZM39 (bulk)'!M:M)</f>
        <v>893</v>
      </c>
      <c r="K302">
        <f t="shared" si="15"/>
        <v>28576</v>
      </c>
      <c r="L302" s="4" t="s">
        <v>6094</v>
      </c>
      <c r="M302" s="4" t="s">
        <v>1</v>
      </c>
      <c r="Q302" s="4"/>
    </row>
    <row r="303" spans="1:18" x14ac:dyDescent="0.25">
      <c r="A303" t="s">
        <v>351</v>
      </c>
      <c r="B303">
        <v>199035</v>
      </c>
      <c r="C303" t="s">
        <v>425</v>
      </c>
      <c r="D303">
        <v>122</v>
      </c>
      <c r="E303" t="s">
        <v>217</v>
      </c>
      <c r="F303" s="1">
        <v>172210.33</v>
      </c>
      <c r="G303" t="s">
        <v>10</v>
      </c>
      <c r="H303">
        <v>1411.56</v>
      </c>
      <c r="I303" t="s">
        <v>362</v>
      </c>
      <c r="J303">
        <f>_xlfn.XLOOKUP(B303,'ZM39 (bulk)'!A:A,'ZM39 (bulk)'!M:M)</f>
        <v>859</v>
      </c>
      <c r="K303">
        <f t="shared" si="15"/>
        <v>104798</v>
      </c>
      <c r="L303" s="4" t="s">
        <v>6094</v>
      </c>
      <c r="M303" s="4" t="s">
        <v>1</v>
      </c>
      <c r="Q303" s="4"/>
    </row>
    <row r="304" spans="1:18" x14ac:dyDescent="0.25">
      <c r="A304" t="s">
        <v>351</v>
      </c>
      <c r="B304">
        <v>199146</v>
      </c>
      <c r="C304" t="s">
        <v>784</v>
      </c>
      <c r="D304">
        <v>11</v>
      </c>
      <c r="E304" t="s">
        <v>217</v>
      </c>
      <c r="F304" s="1">
        <v>18791.41</v>
      </c>
      <c r="G304" t="s">
        <v>10</v>
      </c>
      <c r="H304" s="1">
        <v>1708.31</v>
      </c>
      <c r="I304" t="s">
        <v>362</v>
      </c>
      <c r="J304">
        <f>_xlfn.XLOOKUP(B304,'ZM39 (bulk)'!A:A,'ZM39 (bulk)'!M:M)</f>
        <v>902</v>
      </c>
      <c r="K304">
        <f t="shared" si="15"/>
        <v>9922</v>
      </c>
      <c r="L304" s="4" t="s">
        <v>6094</v>
      </c>
      <c r="M304" s="4" t="s">
        <v>1</v>
      </c>
      <c r="Q304" s="4"/>
      <c r="R304" s="6">
        <f>SUM(F:F)</f>
        <v>40834904.980000064</v>
      </c>
    </row>
    <row r="305" spans="1:17" x14ac:dyDescent="0.25">
      <c r="A305" t="s">
        <v>351</v>
      </c>
      <c r="B305">
        <v>200738</v>
      </c>
      <c r="C305" t="s">
        <v>4210</v>
      </c>
      <c r="D305">
        <v>13</v>
      </c>
      <c r="E305" t="s">
        <v>217</v>
      </c>
      <c r="F305" s="1">
        <v>19474.18</v>
      </c>
      <c r="G305" t="s">
        <v>10</v>
      </c>
      <c r="H305" s="1">
        <v>1498.01</v>
      </c>
      <c r="I305" t="s">
        <v>362</v>
      </c>
      <c r="J305">
        <f>_xlfn.XLOOKUP(B305,'ZM39 (bulk)'!A:A,'ZM39 (bulk)'!M:M)</f>
        <v>852</v>
      </c>
      <c r="K305">
        <f t="shared" si="15"/>
        <v>11076</v>
      </c>
      <c r="L305" s="4" t="s">
        <v>6094</v>
      </c>
      <c r="M305" s="4" t="s">
        <v>1</v>
      </c>
      <c r="Q305" s="4"/>
    </row>
    <row r="306" spans="1:17" x14ac:dyDescent="0.25">
      <c r="A306" t="s">
        <v>351</v>
      </c>
      <c r="B306">
        <v>201336</v>
      </c>
      <c r="C306" t="s">
        <v>785</v>
      </c>
      <c r="D306">
        <v>48</v>
      </c>
      <c r="E306" t="s">
        <v>217</v>
      </c>
      <c r="F306" s="1">
        <v>80404.39</v>
      </c>
      <c r="G306" t="s">
        <v>10</v>
      </c>
      <c r="H306" s="1">
        <v>1675.09</v>
      </c>
      <c r="I306" t="s">
        <v>362</v>
      </c>
      <c r="J306">
        <f>_xlfn.XLOOKUP(B306,'ZM39 (bulk)'!A:A,'ZM39 (bulk)'!M:M)</f>
        <v>888.9</v>
      </c>
      <c r="K306">
        <f t="shared" si="15"/>
        <v>42667.199999999997</v>
      </c>
      <c r="L306" s="4" t="s">
        <v>6094</v>
      </c>
      <c r="M306" s="4" t="s">
        <v>1</v>
      </c>
      <c r="Q306" s="4"/>
    </row>
    <row r="307" spans="1:17" x14ac:dyDescent="0.25">
      <c r="A307" t="s">
        <v>351</v>
      </c>
      <c r="B307">
        <v>201338</v>
      </c>
      <c r="C307" t="s">
        <v>587</v>
      </c>
      <c r="D307">
        <v>108</v>
      </c>
      <c r="E307" t="s">
        <v>217</v>
      </c>
      <c r="F307" s="1">
        <v>36019.160000000003</v>
      </c>
      <c r="G307" t="s">
        <v>10</v>
      </c>
      <c r="H307">
        <v>333.51</v>
      </c>
      <c r="I307" t="s">
        <v>362</v>
      </c>
      <c r="J307">
        <f>_xlfn.XLOOKUP(B307,'ZM39 (bulk)'!A:A,'ZM39 (bulk)'!M:M)</f>
        <v>185.12</v>
      </c>
      <c r="K307">
        <f t="shared" si="15"/>
        <v>19992.96</v>
      </c>
      <c r="L307" s="4" t="s">
        <v>6094</v>
      </c>
      <c r="M307" s="4" t="s">
        <v>1</v>
      </c>
      <c r="Q307" s="4"/>
    </row>
    <row r="308" spans="1:17" x14ac:dyDescent="0.25">
      <c r="A308" t="s">
        <v>351</v>
      </c>
      <c r="B308">
        <v>201361</v>
      </c>
      <c r="C308" t="s">
        <v>786</v>
      </c>
      <c r="D308">
        <v>28</v>
      </c>
      <c r="E308" t="s">
        <v>217</v>
      </c>
      <c r="F308" s="1">
        <v>49985.09</v>
      </c>
      <c r="G308" t="s">
        <v>10</v>
      </c>
      <c r="H308">
        <v>1785.18</v>
      </c>
      <c r="I308" t="s">
        <v>362</v>
      </c>
      <c r="J308">
        <f>_xlfn.XLOOKUP(B308,'ZM39 (bulk)'!A:A,'ZM39 (bulk)'!M:M)</f>
        <v>892</v>
      </c>
      <c r="K308">
        <f t="shared" si="15"/>
        <v>24976</v>
      </c>
      <c r="L308" s="4" t="s">
        <v>6094</v>
      </c>
      <c r="M308" s="4" t="s">
        <v>1</v>
      </c>
      <c r="Q308" s="4"/>
    </row>
    <row r="309" spans="1:17" hidden="1" x14ac:dyDescent="0.25">
      <c r="A309" t="s">
        <v>351</v>
      </c>
      <c r="B309">
        <v>204027</v>
      </c>
      <c r="C309" t="s">
        <v>787</v>
      </c>
      <c r="D309">
        <v>99900</v>
      </c>
      <c r="E309" t="s">
        <v>40</v>
      </c>
      <c r="F309" s="1">
        <v>173422.47</v>
      </c>
      <c r="G309" t="s">
        <v>10</v>
      </c>
      <c r="H309">
        <v>1.74</v>
      </c>
      <c r="I309" t="s">
        <v>362</v>
      </c>
      <c r="J309">
        <v>1</v>
      </c>
      <c r="K309">
        <f t="shared" si="15"/>
        <v>99900</v>
      </c>
      <c r="L309" s="4" t="s">
        <v>2220</v>
      </c>
      <c r="M309" s="4" t="s">
        <v>1</v>
      </c>
      <c r="Q309" s="4"/>
    </row>
    <row r="310" spans="1:17" x14ac:dyDescent="0.25">
      <c r="A310" t="s">
        <v>351</v>
      </c>
      <c r="B310">
        <v>204673</v>
      </c>
      <c r="C310" t="s">
        <v>788</v>
      </c>
      <c r="D310">
        <v>443</v>
      </c>
      <c r="E310" t="s">
        <v>217</v>
      </c>
      <c r="F310" s="1">
        <v>703129.71</v>
      </c>
      <c r="G310" t="s">
        <v>10</v>
      </c>
      <c r="H310">
        <v>1587.2</v>
      </c>
      <c r="I310" t="s">
        <v>362</v>
      </c>
      <c r="J310">
        <f>_xlfn.XLOOKUP(B310,'ZM39 (bulk)'!A:A,'ZM39 (bulk)'!M:M)</f>
        <v>881</v>
      </c>
      <c r="K310">
        <f t="shared" si="15"/>
        <v>390283</v>
      </c>
      <c r="L310" s="4" t="s">
        <v>6094</v>
      </c>
      <c r="M310" s="4" t="s">
        <v>1</v>
      </c>
      <c r="Q310" s="4"/>
    </row>
    <row r="311" spans="1:17" x14ac:dyDescent="0.25">
      <c r="A311" t="s">
        <v>351</v>
      </c>
      <c r="B311">
        <v>205531</v>
      </c>
      <c r="C311" t="s">
        <v>789</v>
      </c>
      <c r="D311">
        <v>15</v>
      </c>
      <c r="E311" t="s">
        <v>217</v>
      </c>
      <c r="F311" s="1">
        <v>81102.02</v>
      </c>
      <c r="G311" t="s">
        <v>10</v>
      </c>
      <c r="H311">
        <v>5406.8</v>
      </c>
      <c r="I311" t="s">
        <v>362</v>
      </c>
      <c r="J311">
        <f>_xlfn.XLOOKUP(B311,'ZM39 (bulk)'!A:A,'ZM39 (bulk)'!M:M)</f>
        <v>855.5</v>
      </c>
      <c r="K311">
        <f t="shared" si="15"/>
        <v>12832.5</v>
      </c>
      <c r="L311" s="4" t="s">
        <v>6094</v>
      </c>
      <c r="M311" s="4" t="s">
        <v>1</v>
      </c>
      <c r="Q311" s="4"/>
    </row>
    <row r="312" spans="1:17" x14ac:dyDescent="0.25">
      <c r="A312" t="s">
        <v>351</v>
      </c>
      <c r="B312">
        <v>210755</v>
      </c>
      <c r="C312" t="s">
        <v>790</v>
      </c>
      <c r="D312">
        <v>56</v>
      </c>
      <c r="E312" t="s">
        <v>217</v>
      </c>
      <c r="F312" s="1">
        <v>18977.2</v>
      </c>
      <c r="G312" t="s">
        <v>10</v>
      </c>
      <c r="H312">
        <v>338.88</v>
      </c>
      <c r="I312" t="s">
        <v>362</v>
      </c>
      <c r="J312">
        <f>_xlfn.XLOOKUP(B312,'ZM39 (bulk)'!A:A,'ZM39 (bulk)'!M:M)</f>
        <v>184.58</v>
      </c>
      <c r="K312">
        <f t="shared" si="15"/>
        <v>10336.480000000001</v>
      </c>
      <c r="L312" s="4" t="s">
        <v>6094</v>
      </c>
      <c r="M312" s="4" t="s">
        <v>1</v>
      </c>
      <c r="Q312" s="4"/>
    </row>
    <row r="313" spans="1:17" x14ac:dyDescent="0.25">
      <c r="A313" t="s">
        <v>351</v>
      </c>
      <c r="B313">
        <v>220596</v>
      </c>
      <c r="C313" t="s">
        <v>793</v>
      </c>
      <c r="D313">
        <v>37</v>
      </c>
      <c r="E313" t="s">
        <v>217</v>
      </c>
      <c r="F313" s="1">
        <v>60913.89</v>
      </c>
      <c r="G313" t="s">
        <v>10</v>
      </c>
      <c r="H313">
        <v>1646.32</v>
      </c>
      <c r="I313" t="s">
        <v>362</v>
      </c>
      <c r="J313">
        <f>_xlfn.XLOOKUP(B313,'ZM39 (bulk)'!A:A,'ZM39 (bulk)'!M:M)</f>
        <v>875.7</v>
      </c>
      <c r="K313">
        <f t="shared" si="15"/>
        <v>32400.9</v>
      </c>
      <c r="L313" s="4" t="s">
        <v>6094</v>
      </c>
      <c r="M313" s="4" t="s">
        <v>1</v>
      </c>
      <c r="Q313" s="4"/>
    </row>
    <row r="314" spans="1:17" x14ac:dyDescent="0.25">
      <c r="A314" t="s">
        <v>351</v>
      </c>
      <c r="B314">
        <v>222052</v>
      </c>
      <c r="C314" t="s">
        <v>2772</v>
      </c>
      <c r="D314">
        <v>5</v>
      </c>
      <c r="E314" t="s">
        <v>217</v>
      </c>
      <c r="F314" s="1">
        <v>2979</v>
      </c>
      <c r="G314" t="s">
        <v>10</v>
      </c>
      <c r="H314">
        <v>595.79999999999995</v>
      </c>
      <c r="I314" t="s">
        <v>362</v>
      </c>
      <c r="J314">
        <f>_xlfn.XLOOKUP(B314,'ZM39 (bulk)'!A:A,'ZM39 (bulk)'!M:M)</f>
        <v>180</v>
      </c>
      <c r="K314">
        <f t="shared" si="15"/>
        <v>900</v>
      </c>
      <c r="L314" s="4" t="s">
        <v>6094</v>
      </c>
      <c r="M314" s="4" t="s">
        <v>1</v>
      </c>
      <c r="Q314" s="4"/>
    </row>
    <row r="315" spans="1:17" x14ac:dyDescent="0.25">
      <c r="A315" t="s">
        <v>351</v>
      </c>
      <c r="B315">
        <v>223499</v>
      </c>
      <c r="C315" t="s">
        <v>794</v>
      </c>
      <c r="D315">
        <v>154</v>
      </c>
      <c r="E315" t="s">
        <v>217</v>
      </c>
      <c r="F315" s="1">
        <v>333148.40999999997</v>
      </c>
      <c r="G315" t="s">
        <v>10</v>
      </c>
      <c r="H315" s="1">
        <v>2163.3000000000002</v>
      </c>
      <c r="I315" t="s">
        <v>362</v>
      </c>
      <c r="J315">
        <f>_xlfn.XLOOKUP(B315,'ZM39 (bulk)'!A:A,'ZM39 (bulk)'!M:M)</f>
        <v>872.2</v>
      </c>
      <c r="K315">
        <f t="shared" si="15"/>
        <v>134318.80000000002</v>
      </c>
      <c r="L315" s="4" t="s">
        <v>6094</v>
      </c>
      <c r="M315" s="4" t="s">
        <v>1</v>
      </c>
      <c r="Q315" s="4"/>
    </row>
    <row r="316" spans="1:17" x14ac:dyDescent="0.25">
      <c r="A316" t="s">
        <v>351</v>
      </c>
      <c r="B316">
        <v>223660</v>
      </c>
      <c r="C316" t="s">
        <v>2574</v>
      </c>
      <c r="D316">
        <v>18</v>
      </c>
      <c r="E316" t="s">
        <v>217</v>
      </c>
      <c r="F316" s="1">
        <v>34328.199999999997</v>
      </c>
      <c r="G316" t="s">
        <v>10</v>
      </c>
      <c r="H316" s="1">
        <v>1907.12</v>
      </c>
      <c r="I316" t="s">
        <v>362</v>
      </c>
      <c r="J316">
        <f>_xlfn.XLOOKUP(B316,'ZM39 (bulk)'!A:A,'ZM39 (bulk)'!M:M)</f>
        <v>860.3</v>
      </c>
      <c r="K316">
        <f t="shared" si="15"/>
        <v>15485.4</v>
      </c>
      <c r="L316" s="4" t="s">
        <v>6094</v>
      </c>
      <c r="M316" s="4" t="s">
        <v>1</v>
      </c>
      <c r="Q316" s="4"/>
    </row>
    <row r="317" spans="1:17" x14ac:dyDescent="0.25">
      <c r="A317" t="s">
        <v>351</v>
      </c>
      <c r="B317">
        <v>223770</v>
      </c>
      <c r="C317" t="s">
        <v>519</v>
      </c>
      <c r="D317">
        <v>100</v>
      </c>
      <c r="E317" t="s">
        <v>217</v>
      </c>
      <c r="F317" s="1">
        <v>156056.04</v>
      </c>
      <c r="G317" t="s">
        <v>10</v>
      </c>
      <c r="H317" s="1">
        <v>1560.56</v>
      </c>
      <c r="I317" t="s">
        <v>362</v>
      </c>
      <c r="J317">
        <f>_xlfn.XLOOKUP(B317,'ZM39 (bulk)'!A:A,'ZM39 (bulk)'!M:M)</f>
        <v>866.6</v>
      </c>
      <c r="K317">
        <f t="shared" si="15"/>
        <v>86660</v>
      </c>
      <c r="L317" s="4" t="s">
        <v>6094</v>
      </c>
      <c r="M317" s="4" t="s">
        <v>1</v>
      </c>
      <c r="Q317" s="4"/>
    </row>
    <row r="318" spans="1:17" hidden="1" x14ac:dyDescent="0.25">
      <c r="A318" t="s">
        <v>351</v>
      </c>
      <c r="B318">
        <v>223772</v>
      </c>
      <c r="C318" t="s">
        <v>795</v>
      </c>
      <c r="D318">
        <v>99520</v>
      </c>
      <c r="E318" t="s">
        <v>40</v>
      </c>
      <c r="F318" s="1">
        <v>162957.76999999999</v>
      </c>
      <c r="G318" t="s">
        <v>10</v>
      </c>
      <c r="H318" s="1">
        <v>1.64</v>
      </c>
      <c r="I318" t="s">
        <v>362</v>
      </c>
      <c r="J318">
        <v>1</v>
      </c>
      <c r="K318">
        <f t="shared" si="15"/>
        <v>99520</v>
      </c>
      <c r="L318" s="4" t="s">
        <v>2220</v>
      </c>
      <c r="M318" s="4" t="s">
        <v>1</v>
      </c>
      <c r="Q318" s="4"/>
    </row>
    <row r="319" spans="1:17" x14ac:dyDescent="0.25">
      <c r="A319" t="s">
        <v>351</v>
      </c>
      <c r="B319">
        <v>223776</v>
      </c>
      <c r="C319" t="s">
        <v>520</v>
      </c>
      <c r="D319">
        <v>25</v>
      </c>
      <c r="E319" t="s">
        <v>217</v>
      </c>
      <c r="F319" s="1">
        <v>40745.699999999997</v>
      </c>
      <c r="G319" t="s">
        <v>10</v>
      </c>
      <c r="H319" s="1">
        <v>1629.83</v>
      </c>
      <c r="I319" t="s">
        <v>362</v>
      </c>
      <c r="J319">
        <f>_xlfn.XLOOKUP(B319,'ZM39 (bulk)'!A:A,'ZM39 (bulk)'!M:M)</f>
        <v>884</v>
      </c>
      <c r="K319">
        <f t="shared" si="15"/>
        <v>22100</v>
      </c>
      <c r="L319" s="4" t="s">
        <v>6094</v>
      </c>
      <c r="M319" s="4" t="s">
        <v>1</v>
      </c>
      <c r="Q319" s="4"/>
    </row>
    <row r="320" spans="1:17" hidden="1" x14ac:dyDescent="0.25">
      <c r="A320" t="s">
        <v>351</v>
      </c>
      <c r="B320">
        <v>223778</v>
      </c>
      <c r="C320" t="s">
        <v>522</v>
      </c>
      <c r="D320">
        <v>39970</v>
      </c>
      <c r="E320" t="s">
        <v>40</v>
      </c>
      <c r="F320" s="1">
        <v>66909.67</v>
      </c>
      <c r="G320" t="s">
        <v>10</v>
      </c>
      <c r="H320">
        <v>1.67</v>
      </c>
      <c r="I320" t="s">
        <v>362</v>
      </c>
      <c r="J320">
        <v>1</v>
      </c>
      <c r="K320">
        <f t="shared" si="15"/>
        <v>39970</v>
      </c>
      <c r="L320" s="4" t="s">
        <v>2220</v>
      </c>
      <c r="M320" s="4" t="s">
        <v>1</v>
      </c>
      <c r="Q320" s="4"/>
    </row>
    <row r="321" spans="1:17" x14ac:dyDescent="0.25">
      <c r="A321" t="s">
        <v>351</v>
      </c>
      <c r="B321">
        <v>223782</v>
      </c>
      <c r="C321" t="s">
        <v>682</v>
      </c>
      <c r="D321">
        <v>80</v>
      </c>
      <c r="E321" t="s">
        <v>217</v>
      </c>
      <c r="F321" s="1">
        <v>137196.98000000001</v>
      </c>
      <c r="G321" t="s">
        <v>10</v>
      </c>
      <c r="H321" s="1">
        <v>1714.96</v>
      </c>
      <c r="I321" t="s">
        <v>362</v>
      </c>
      <c r="J321">
        <f>_xlfn.XLOOKUP(B321,'ZM39 (bulk)'!A:A,'ZM39 (bulk)'!M:M)</f>
        <v>896.2</v>
      </c>
      <c r="K321">
        <f t="shared" si="15"/>
        <v>71696</v>
      </c>
      <c r="L321" s="4" t="s">
        <v>6094</v>
      </c>
      <c r="M321" s="4" t="s">
        <v>1</v>
      </c>
      <c r="Q321" s="4"/>
    </row>
    <row r="322" spans="1:17" x14ac:dyDescent="0.25">
      <c r="A322" t="s">
        <v>351</v>
      </c>
      <c r="B322">
        <v>223989</v>
      </c>
      <c r="C322" t="s">
        <v>526</v>
      </c>
      <c r="D322">
        <v>9</v>
      </c>
      <c r="E322" t="s">
        <v>217</v>
      </c>
      <c r="F322" s="1">
        <v>10783.28</v>
      </c>
      <c r="G322" t="s">
        <v>10</v>
      </c>
      <c r="H322">
        <v>1198.1400000000001</v>
      </c>
      <c r="I322" t="s">
        <v>362</v>
      </c>
      <c r="J322">
        <f>_xlfn.XLOOKUP(B322,'ZM39 (bulk)'!A:A,'ZM39 (bulk)'!M:M)</f>
        <v>180</v>
      </c>
      <c r="K322">
        <f t="shared" ref="K322" si="16">J322*D322</f>
        <v>1620</v>
      </c>
      <c r="L322" s="4" t="s">
        <v>6094</v>
      </c>
      <c r="M322" s="4" t="s">
        <v>1</v>
      </c>
      <c r="Q322" s="4"/>
    </row>
    <row r="323" spans="1:17" x14ac:dyDescent="0.25">
      <c r="A323" t="s">
        <v>351</v>
      </c>
      <c r="B323">
        <v>224159</v>
      </c>
      <c r="C323" t="s">
        <v>796</v>
      </c>
      <c r="D323" s="1">
        <v>38</v>
      </c>
      <c r="E323" t="s">
        <v>217</v>
      </c>
      <c r="F323" s="1">
        <v>38451.15</v>
      </c>
      <c r="G323" t="s">
        <v>10</v>
      </c>
      <c r="H323">
        <v>1011.87</v>
      </c>
      <c r="I323" t="s">
        <v>362</v>
      </c>
      <c r="J323">
        <f>_xlfn.XLOOKUP(B323,'ZM39 (bulk)'!A:A,'ZM39 (bulk)'!M:M)</f>
        <v>178.76</v>
      </c>
      <c r="K323">
        <f t="shared" ref="K323:K329" si="17">J323*D323</f>
        <v>6792.8799999999992</v>
      </c>
      <c r="L323" s="4" t="s">
        <v>6094</v>
      </c>
      <c r="M323" s="4" t="s">
        <v>1</v>
      </c>
      <c r="Q323" s="4"/>
    </row>
    <row r="324" spans="1:17" x14ac:dyDescent="0.25">
      <c r="A324" t="s">
        <v>351</v>
      </c>
      <c r="B324">
        <v>224182</v>
      </c>
      <c r="C324" t="s">
        <v>686</v>
      </c>
      <c r="D324">
        <v>20</v>
      </c>
      <c r="E324" t="s">
        <v>217</v>
      </c>
      <c r="F324" s="1">
        <v>20244.240000000002</v>
      </c>
      <c r="G324" t="s">
        <v>10</v>
      </c>
      <c r="H324" s="1">
        <v>1012.21</v>
      </c>
      <c r="I324" t="s">
        <v>362</v>
      </c>
      <c r="J324">
        <f>_xlfn.XLOOKUP(B324,'ZM39 (bulk)'!A:A,'ZM39 (bulk)'!M:M)</f>
        <v>179.3</v>
      </c>
      <c r="K324">
        <f t="shared" si="17"/>
        <v>3586</v>
      </c>
      <c r="L324" s="4" t="s">
        <v>6094</v>
      </c>
      <c r="M324" s="4" t="s">
        <v>1</v>
      </c>
      <c r="Q324" s="4"/>
    </row>
    <row r="325" spans="1:17" x14ac:dyDescent="0.25">
      <c r="A325" t="s">
        <v>351</v>
      </c>
      <c r="B325">
        <v>225403</v>
      </c>
      <c r="C325" t="s">
        <v>797</v>
      </c>
      <c r="D325">
        <v>13</v>
      </c>
      <c r="E325" t="s">
        <v>217</v>
      </c>
      <c r="F325" s="1">
        <v>71484.070000000007</v>
      </c>
      <c r="G325" t="s">
        <v>10</v>
      </c>
      <c r="H325" s="1">
        <v>5498.77</v>
      </c>
      <c r="I325" t="s">
        <v>362</v>
      </c>
      <c r="J325">
        <f>_xlfn.XLOOKUP(B325,'ZM39 (bulk)'!A:A,'ZM39 (bulk)'!M:M)</f>
        <v>862</v>
      </c>
      <c r="K325">
        <f t="shared" si="17"/>
        <v>11206</v>
      </c>
      <c r="L325" s="4" t="s">
        <v>6094</v>
      </c>
      <c r="M325" s="4" t="s">
        <v>1</v>
      </c>
      <c r="Q325" s="4"/>
    </row>
    <row r="326" spans="1:17" x14ac:dyDescent="0.25">
      <c r="A326" t="s">
        <v>351</v>
      </c>
      <c r="B326">
        <v>226234</v>
      </c>
      <c r="C326" t="s">
        <v>798</v>
      </c>
      <c r="D326">
        <v>168</v>
      </c>
      <c r="E326" t="s">
        <v>217</v>
      </c>
      <c r="F326" s="1">
        <v>107019.26</v>
      </c>
      <c r="G326" t="s">
        <v>10</v>
      </c>
      <c r="H326">
        <v>637.02</v>
      </c>
      <c r="I326" t="s">
        <v>362</v>
      </c>
      <c r="J326">
        <f>_xlfn.XLOOKUP(B326,'ZM39 (bulk)'!A:A,'ZM39 (bulk)'!M:M)</f>
        <v>1090</v>
      </c>
      <c r="K326">
        <f t="shared" si="17"/>
        <v>183120</v>
      </c>
      <c r="L326" s="4" t="s">
        <v>6094</v>
      </c>
      <c r="M326" s="4" t="s">
        <v>1</v>
      </c>
      <c r="Q326" s="4"/>
    </row>
    <row r="327" spans="1:17" x14ac:dyDescent="0.25">
      <c r="A327" t="s">
        <v>351</v>
      </c>
      <c r="B327">
        <v>226427</v>
      </c>
      <c r="C327" t="s">
        <v>537</v>
      </c>
      <c r="D327">
        <v>2</v>
      </c>
      <c r="E327" t="s">
        <v>217</v>
      </c>
      <c r="F327" s="1">
        <v>3917.04</v>
      </c>
      <c r="G327" t="s">
        <v>10</v>
      </c>
      <c r="H327" s="1">
        <v>1958.52</v>
      </c>
      <c r="I327" t="s">
        <v>362</v>
      </c>
      <c r="J327">
        <f>_xlfn.XLOOKUP(B327,'ZM39 (bulk)'!A:A,'ZM39 (bulk)'!M:M)</f>
        <v>873.1</v>
      </c>
      <c r="K327">
        <f t="shared" si="17"/>
        <v>1746.2</v>
      </c>
      <c r="L327" s="4" t="s">
        <v>6094</v>
      </c>
      <c r="M327" s="4" t="s">
        <v>1</v>
      </c>
      <c r="Q327" s="4"/>
    </row>
    <row r="328" spans="1:17" x14ac:dyDescent="0.25">
      <c r="A328" t="s">
        <v>351</v>
      </c>
      <c r="B328">
        <v>226428</v>
      </c>
      <c r="C328" t="s">
        <v>916</v>
      </c>
      <c r="D328">
        <v>4</v>
      </c>
      <c r="E328" t="s">
        <v>217</v>
      </c>
      <c r="F328" s="1">
        <v>1448.09</v>
      </c>
      <c r="G328" t="s">
        <v>10</v>
      </c>
      <c r="H328" s="1">
        <v>362.02</v>
      </c>
      <c r="I328" t="s">
        <v>362</v>
      </c>
      <c r="J328">
        <f>_xlfn.XLOOKUP(B328,'ZM39 (bulk)'!A:A,'ZM39 (bulk)'!M:M)</f>
        <v>181.6</v>
      </c>
      <c r="K328">
        <f t="shared" si="17"/>
        <v>726.4</v>
      </c>
      <c r="L328" s="4" t="s">
        <v>6094</v>
      </c>
      <c r="M328" s="4" t="s">
        <v>1</v>
      </c>
      <c r="Q328" s="4"/>
    </row>
    <row r="329" spans="1:17" x14ac:dyDescent="0.25">
      <c r="A329" t="s">
        <v>351</v>
      </c>
      <c r="B329">
        <v>227155</v>
      </c>
      <c r="C329" t="s">
        <v>2517</v>
      </c>
      <c r="D329">
        <v>9</v>
      </c>
      <c r="E329" t="s">
        <v>217</v>
      </c>
      <c r="F329" s="1">
        <v>17257.150000000001</v>
      </c>
      <c r="G329" t="s">
        <v>10</v>
      </c>
      <c r="H329" s="1">
        <v>1917.46</v>
      </c>
      <c r="I329" t="s">
        <v>362</v>
      </c>
      <c r="J329">
        <f>_xlfn.XLOOKUP(B329,'ZM39 (bulk)'!A:A,'ZM39 (bulk)'!M:M)</f>
        <v>869.4</v>
      </c>
      <c r="K329">
        <f t="shared" si="17"/>
        <v>7824.5999999999995</v>
      </c>
      <c r="L329" s="4" t="s">
        <v>6094</v>
      </c>
      <c r="M329" s="4" t="s">
        <v>1</v>
      </c>
      <c r="Q329" s="4"/>
    </row>
    <row r="330" spans="1:17" x14ac:dyDescent="0.25">
      <c r="A330" t="s">
        <v>351</v>
      </c>
      <c r="B330">
        <v>227502</v>
      </c>
      <c r="C330" t="s">
        <v>711</v>
      </c>
      <c r="D330">
        <v>12</v>
      </c>
      <c r="E330" t="s">
        <v>217</v>
      </c>
      <c r="F330" s="1">
        <v>12960.56</v>
      </c>
      <c r="G330" t="s">
        <v>10</v>
      </c>
      <c r="H330" s="1">
        <v>1080.05</v>
      </c>
      <c r="I330" t="s">
        <v>362</v>
      </c>
      <c r="J330">
        <f>_xlfn.XLOOKUP(B330,'ZM39 (bulk)'!A:A,'ZM39 (bulk)'!M:M)</f>
        <v>180.65</v>
      </c>
      <c r="K330">
        <f t="shared" ref="K330:K349" si="18">J330*D330</f>
        <v>2167.8000000000002</v>
      </c>
      <c r="L330" s="4" t="s">
        <v>6094</v>
      </c>
      <c r="M330" s="4" t="s">
        <v>1</v>
      </c>
      <c r="Q330" s="4"/>
    </row>
    <row r="331" spans="1:17" x14ac:dyDescent="0.25">
      <c r="A331" t="s">
        <v>351</v>
      </c>
      <c r="B331">
        <v>227737</v>
      </c>
      <c r="C331" t="s">
        <v>5257</v>
      </c>
      <c r="D331" s="1">
        <v>196</v>
      </c>
      <c r="E331" t="s">
        <v>217</v>
      </c>
      <c r="F331" s="1">
        <v>148654.01999999999</v>
      </c>
      <c r="G331" t="s">
        <v>10</v>
      </c>
      <c r="H331">
        <v>758.44</v>
      </c>
      <c r="I331" t="s">
        <v>362</v>
      </c>
      <c r="J331">
        <f>_xlfn.XLOOKUP(B331,'ZM39 (bulk)'!A:A,'ZM39 (bulk)'!M:M)</f>
        <v>180</v>
      </c>
      <c r="K331">
        <f t="shared" si="18"/>
        <v>35280</v>
      </c>
      <c r="L331" s="4" t="s">
        <v>6094</v>
      </c>
      <c r="M331" s="4" t="s">
        <v>1</v>
      </c>
      <c r="Q331" s="4"/>
    </row>
    <row r="332" spans="1:17" x14ac:dyDescent="0.25">
      <c r="A332" t="s">
        <v>351</v>
      </c>
      <c r="B332">
        <v>229194</v>
      </c>
      <c r="C332" t="s">
        <v>2575</v>
      </c>
      <c r="D332">
        <v>20</v>
      </c>
      <c r="E332" t="s">
        <v>217</v>
      </c>
      <c r="F332" s="1">
        <v>23226.04</v>
      </c>
      <c r="G332" t="s">
        <v>10</v>
      </c>
      <c r="H332" s="1">
        <v>1161.3</v>
      </c>
      <c r="I332" t="s">
        <v>362</v>
      </c>
      <c r="J332">
        <f>_xlfn.XLOOKUP(B332,'ZM39 (bulk)'!A:A,'ZM39 (bulk)'!M:M)</f>
        <v>177.42</v>
      </c>
      <c r="K332">
        <f t="shared" si="18"/>
        <v>3548.3999999999996</v>
      </c>
      <c r="L332" s="4" t="s">
        <v>6094</v>
      </c>
      <c r="M332" s="4" t="s">
        <v>1</v>
      </c>
      <c r="Q332" s="4"/>
    </row>
    <row r="333" spans="1:17" x14ac:dyDescent="0.25">
      <c r="A333" t="s">
        <v>351</v>
      </c>
      <c r="B333">
        <v>229689</v>
      </c>
      <c r="C333" t="s">
        <v>2755</v>
      </c>
      <c r="D333" s="1">
        <v>72</v>
      </c>
      <c r="E333" t="s">
        <v>217</v>
      </c>
      <c r="F333" s="1">
        <v>52330.14</v>
      </c>
      <c r="G333" t="s">
        <v>10</v>
      </c>
      <c r="H333">
        <v>726.81</v>
      </c>
      <c r="I333" t="s">
        <v>362</v>
      </c>
      <c r="J333">
        <f>_xlfn.XLOOKUP(B333,'ZM39 (bulk)'!A:A,'ZM39 (bulk)'!M:M)</f>
        <v>188.95</v>
      </c>
      <c r="K333">
        <f t="shared" si="18"/>
        <v>13604.4</v>
      </c>
      <c r="L333" s="4" t="s">
        <v>6094</v>
      </c>
      <c r="M333" s="4" t="s">
        <v>1</v>
      </c>
      <c r="Q333" s="4"/>
    </row>
    <row r="334" spans="1:17" x14ac:dyDescent="0.25">
      <c r="A334" t="s">
        <v>351</v>
      </c>
      <c r="B334">
        <v>229701</v>
      </c>
      <c r="C334" t="s">
        <v>2692</v>
      </c>
      <c r="D334">
        <v>10</v>
      </c>
      <c r="E334" t="s">
        <v>217</v>
      </c>
      <c r="F334" s="1">
        <v>792.41</v>
      </c>
      <c r="G334" t="s">
        <v>10</v>
      </c>
      <c r="H334" s="1">
        <v>79.239999999999995</v>
      </c>
      <c r="I334" t="s">
        <v>362</v>
      </c>
      <c r="J334">
        <f>_xlfn.XLOOKUP(B334,'ZM39 (bulk)'!A:A,'ZM39 (bulk)'!M:M)</f>
        <v>16.899999999999999</v>
      </c>
      <c r="K334">
        <f t="shared" si="18"/>
        <v>169</v>
      </c>
      <c r="L334" s="4" t="s">
        <v>6094</v>
      </c>
      <c r="M334" s="4" t="s">
        <v>1</v>
      </c>
      <c r="Q334" s="4"/>
    </row>
    <row r="335" spans="1:17" x14ac:dyDescent="0.25">
      <c r="A335" t="s">
        <v>351</v>
      </c>
      <c r="B335">
        <v>230874</v>
      </c>
      <c r="C335" t="s">
        <v>2702</v>
      </c>
      <c r="D335">
        <v>7</v>
      </c>
      <c r="E335" t="s">
        <v>217</v>
      </c>
      <c r="F335" s="1">
        <v>12493.8</v>
      </c>
      <c r="G335" t="s">
        <v>10</v>
      </c>
      <c r="H335" s="1">
        <v>1784.83</v>
      </c>
      <c r="I335" t="s">
        <v>362</v>
      </c>
      <c r="J335">
        <f>_xlfn.XLOOKUP(B335,'ZM39 (bulk)'!A:A,'ZM39 (bulk)'!M:M)</f>
        <v>935.4</v>
      </c>
      <c r="K335">
        <f t="shared" si="18"/>
        <v>6547.8</v>
      </c>
      <c r="L335" s="4" t="s">
        <v>6094</v>
      </c>
      <c r="M335" s="4" t="s">
        <v>1</v>
      </c>
      <c r="Q335" s="4"/>
    </row>
    <row r="336" spans="1:17" x14ac:dyDescent="0.25">
      <c r="A336" t="s">
        <v>351</v>
      </c>
      <c r="B336">
        <v>233006</v>
      </c>
      <c r="C336" t="s">
        <v>6093</v>
      </c>
      <c r="D336">
        <v>17</v>
      </c>
      <c r="E336" t="s">
        <v>217</v>
      </c>
      <c r="F336" s="1">
        <v>29700.720000000001</v>
      </c>
      <c r="G336" t="s">
        <v>10</v>
      </c>
      <c r="H336" s="1">
        <v>1747.1</v>
      </c>
      <c r="I336" t="s">
        <v>362</v>
      </c>
      <c r="J336">
        <f>_xlfn.XLOOKUP(B336,'ZM39 (bulk)'!A:A,'ZM39 (bulk)'!M:M)</f>
        <v>894.8</v>
      </c>
      <c r="K336">
        <f t="shared" si="18"/>
        <v>15211.599999999999</v>
      </c>
      <c r="L336" s="4" t="s">
        <v>6094</v>
      </c>
      <c r="M336" s="4" t="s">
        <v>1</v>
      </c>
      <c r="Q336" s="4"/>
    </row>
    <row r="337" spans="1:17" hidden="1" x14ac:dyDescent="0.25">
      <c r="A337" t="s">
        <v>352</v>
      </c>
      <c r="B337">
        <v>172823</v>
      </c>
      <c r="C337" t="s">
        <v>800</v>
      </c>
      <c r="D337">
        <v>459760</v>
      </c>
      <c r="E337" t="s">
        <v>40</v>
      </c>
      <c r="F337" s="1">
        <v>1093829.77</v>
      </c>
      <c r="G337" t="s">
        <v>10</v>
      </c>
      <c r="H337" s="1">
        <v>2.38</v>
      </c>
      <c r="I337" t="s">
        <v>362</v>
      </c>
      <c r="J337">
        <v>1</v>
      </c>
      <c r="K337">
        <f t="shared" si="18"/>
        <v>459760</v>
      </c>
      <c r="L337" s="4" t="s">
        <v>2220</v>
      </c>
      <c r="M337" s="4" t="s">
        <v>1</v>
      </c>
      <c r="Q337" s="4"/>
    </row>
    <row r="338" spans="1:17" hidden="1" x14ac:dyDescent="0.25">
      <c r="A338" t="s">
        <v>352</v>
      </c>
      <c r="B338">
        <v>220599</v>
      </c>
      <c r="C338" t="s">
        <v>803</v>
      </c>
      <c r="D338">
        <v>159940</v>
      </c>
      <c r="E338" t="s">
        <v>40</v>
      </c>
      <c r="F338" s="1">
        <v>294908.78999999998</v>
      </c>
      <c r="G338" t="s">
        <v>10</v>
      </c>
      <c r="H338" s="1">
        <v>1.84</v>
      </c>
      <c r="I338" t="s">
        <v>362</v>
      </c>
      <c r="J338">
        <v>1</v>
      </c>
      <c r="K338">
        <f t="shared" si="18"/>
        <v>159940</v>
      </c>
      <c r="L338" s="4" t="s">
        <v>2220</v>
      </c>
      <c r="M338" s="4" t="s">
        <v>1</v>
      </c>
      <c r="Q338" s="4"/>
    </row>
    <row r="339" spans="1:17" hidden="1" x14ac:dyDescent="0.25">
      <c r="A339" t="s">
        <v>352</v>
      </c>
      <c r="B339">
        <v>223778</v>
      </c>
      <c r="C339" t="s">
        <v>522</v>
      </c>
      <c r="D339">
        <v>219870</v>
      </c>
      <c r="E339" t="s">
        <v>40</v>
      </c>
      <c r="F339" s="1">
        <v>385171.78</v>
      </c>
      <c r="G339" t="s">
        <v>10</v>
      </c>
      <c r="H339">
        <v>1.75</v>
      </c>
      <c r="I339" t="s">
        <v>362</v>
      </c>
      <c r="J339">
        <v>1</v>
      </c>
      <c r="K339">
        <f t="shared" si="18"/>
        <v>219870</v>
      </c>
      <c r="L339" s="4" t="s">
        <v>2220</v>
      </c>
      <c r="M339" s="4" t="s">
        <v>1</v>
      </c>
      <c r="Q339" s="4"/>
    </row>
    <row r="340" spans="1:17" x14ac:dyDescent="0.25">
      <c r="A340" t="s">
        <v>61</v>
      </c>
      <c r="B340">
        <v>159069</v>
      </c>
      <c r="C340" t="s">
        <v>364</v>
      </c>
      <c r="D340">
        <v>3</v>
      </c>
      <c r="E340" t="s">
        <v>217</v>
      </c>
      <c r="F340" s="1">
        <v>918.66</v>
      </c>
      <c r="G340" t="s">
        <v>10</v>
      </c>
      <c r="H340" s="1">
        <v>306.22000000000003</v>
      </c>
      <c r="I340" t="s">
        <v>362</v>
      </c>
      <c r="J340">
        <f>_xlfn.XLOOKUP(B340,'ZM39 (bulk)'!A:A,'ZM39 (bulk)'!M:M)</f>
        <v>182.86</v>
      </c>
      <c r="K340">
        <f t="shared" si="18"/>
        <v>548.58000000000004</v>
      </c>
      <c r="L340" s="4" t="s">
        <v>6094</v>
      </c>
      <c r="M340" s="4" t="s">
        <v>1</v>
      </c>
      <c r="Q340" s="4"/>
    </row>
    <row r="341" spans="1:17" x14ac:dyDescent="0.25">
      <c r="A341" t="s">
        <v>61</v>
      </c>
      <c r="B341">
        <v>159450</v>
      </c>
      <c r="C341" t="s">
        <v>1278</v>
      </c>
      <c r="D341">
        <v>3</v>
      </c>
      <c r="E341" t="s">
        <v>217</v>
      </c>
      <c r="F341" s="1">
        <v>96.88</v>
      </c>
      <c r="G341" t="s">
        <v>10</v>
      </c>
      <c r="H341">
        <v>32.29</v>
      </c>
      <c r="I341" t="s">
        <v>362</v>
      </c>
      <c r="J341">
        <f>_xlfn.XLOOKUP(B341,'ZM39 (bulk)'!A:A,'ZM39 (bulk)'!M:M)</f>
        <v>15.75</v>
      </c>
      <c r="K341">
        <f t="shared" si="18"/>
        <v>47.25</v>
      </c>
      <c r="L341" s="4" t="s">
        <v>6094</v>
      </c>
      <c r="M341" s="4" t="s">
        <v>1</v>
      </c>
      <c r="Q341" s="4"/>
    </row>
    <row r="342" spans="1:17" x14ac:dyDescent="0.25">
      <c r="A342" t="s">
        <v>61</v>
      </c>
      <c r="B342">
        <v>159457</v>
      </c>
      <c r="C342" t="s">
        <v>1280</v>
      </c>
      <c r="D342">
        <v>221</v>
      </c>
      <c r="E342" t="s">
        <v>217</v>
      </c>
      <c r="F342" s="1">
        <v>5640.05</v>
      </c>
      <c r="G342" t="s">
        <v>10</v>
      </c>
      <c r="H342" s="1">
        <v>25.52</v>
      </c>
      <c r="I342" t="s">
        <v>362</v>
      </c>
      <c r="J342">
        <f>_xlfn.XLOOKUP(B342,'ZM39 (bulk)'!A:A,'ZM39 (bulk)'!M:M)</f>
        <v>16.940000000000001</v>
      </c>
      <c r="K342">
        <f t="shared" si="18"/>
        <v>3743.7400000000002</v>
      </c>
      <c r="L342" s="4" t="s">
        <v>6094</v>
      </c>
      <c r="M342" s="4" t="s">
        <v>1</v>
      </c>
      <c r="Q342" s="4"/>
    </row>
    <row r="343" spans="1:17" x14ac:dyDescent="0.25">
      <c r="A343" t="s">
        <v>61</v>
      </c>
      <c r="B343">
        <v>159458</v>
      </c>
      <c r="C343" t="s">
        <v>380</v>
      </c>
      <c r="D343">
        <v>1685</v>
      </c>
      <c r="E343" t="s">
        <v>217</v>
      </c>
      <c r="F343" s="1">
        <v>40912.410000000003</v>
      </c>
      <c r="G343" t="s">
        <v>10</v>
      </c>
      <c r="H343" s="1">
        <v>24.28</v>
      </c>
      <c r="I343" t="s">
        <v>362</v>
      </c>
      <c r="J343">
        <f>_xlfn.XLOOKUP(B343,'ZM39 (bulk)'!A:A,'ZM39 (bulk)'!M:M)</f>
        <v>17.14</v>
      </c>
      <c r="K343">
        <f t="shared" si="18"/>
        <v>28880.9</v>
      </c>
      <c r="L343" s="4" t="s">
        <v>6094</v>
      </c>
      <c r="M343" s="4" t="s">
        <v>1</v>
      </c>
      <c r="Q343" s="4"/>
    </row>
    <row r="344" spans="1:17" x14ac:dyDescent="0.25">
      <c r="A344" t="s">
        <v>61</v>
      </c>
      <c r="B344">
        <v>159459</v>
      </c>
      <c r="C344" t="s">
        <v>381</v>
      </c>
      <c r="D344">
        <v>628</v>
      </c>
      <c r="E344" t="s">
        <v>217</v>
      </c>
      <c r="F344" s="1">
        <v>15559.03</v>
      </c>
      <c r="G344" t="s">
        <v>10</v>
      </c>
      <c r="H344">
        <v>24.78</v>
      </c>
      <c r="I344" t="s">
        <v>362</v>
      </c>
      <c r="J344">
        <f>_xlfn.XLOOKUP(B344,'ZM39 (bulk)'!A:A,'ZM39 (bulk)'!M:M)</f>
        <v>17.34</v>
      </c>
      <c r="K344">
        <f t="shared" si="18"/>
        <v>10889.52</v>
      </c>
      <c r="L344" s="4" t="s">
        <v>6094</v>
      </c>
      <c r="M344" s="4" t="s">
        <v>1</v>
      </c>
      <c r="Q344" s="4"/>
    </row>
    <row r="345" spans="1:17" x14ac:dyDescent="0.25">
      <c r="A345" t="s">
        <v>61</v>
      </c>
      <c r="B345">
        <v>159460</v>
      </c>
      <c r="C345" t="s">
        <v>548</v>
      </c>
      <c r="D345">
        <v>436</v>
      </c>
      <c r="E345" t="s">
        <v>217</v>
      </c>
      <c r="F345" s="1">
        <v>14292.83</v>
      </c>
      <c r="G345" t="s">
        <v>10</v>
      </c>
      <c r="H345" s="1">
        <v>32.78</v>
      </c>
      <c r="I345" t="s">
        <v>362</v>
      </c>
      <c r="J345">
        <f>_xlfn.XLOOKUP(B345,'ZM39 (bulk)'!A:A,'ZM39 (bulk)'!M:M)</f>
        <v>17.899999999999999</v>
      </c>
      <c r="K345">
        <f t="shared" si="18"/>
        <v>7804.4</v>
      </c>
      <c r="L345" s="4" t="s">
        <v>6094</v>
      </c>
      <c r="M345" s="4" t="s">
        <v>1</v>
      </c>
      <c r="Q345" s="4"/>
    </row>
    <row r="346" spans="1:17" x14ac:dyDescent="0.25">
      <c r="A346" t="s">
        <v>61</v>
      </c>
      <c r="B346">
        <v>159463</v>
      </c>
      <c r="C346" t="s">
        <v>382</v>
      </c>
      <c r="D346">
        <v>56</v>
      </c>
      <c r="E346" t="s">
        <v>217</v>
      </c>
      <c r="F346" s="1">
        <v>1565.89</v>
      </c>
      <c r="G346" t="s">
        <v>10</v>
      </c>
      <c r="H346">
        <v>27.96</v>
      </c>
      <c r="I346" t="s">
        <v>362</v>
      </c>
      <c r="J346">
        <f>_xlfn.XLOOKUP(B346,'ZM39 (bulk)'!A:A,'ZM39 (bulk)'!M:M)</f>
        <v>17.66</v>
      </c>
      <c r="K346">
        <f t="shared" si="18"/>
        <v>988.96</v>
      </c>
      <c r="L346" s="4" t="s">
        <v>6094</v>
      </c>
      <c r="M346" s="4" t="s">
        <v>1</v>
      </c>
      <c r="Q346" s="4"/>
    </row>
    <row r="347" spans="1:17" x14ac:dyDescent="0.25">
      <c r="A347" t="s">
        <v>61</v>
      </c>
      <c r="B347">
        <v>159464</v>
      </c>
      <c r="C347" t="s">
        <v>805</v>
      </c>
      <c r="D347">
        <v>10</v>
      </c>
      <c r="E347" t="s">
        <v>217</v>
      </c>
      <c r="F347" s="1">
        <v>282.77</v>
      </c>
      <c r="G347" t="s">
        <v>10</v>
      </c>
      <c r="H347" s="1">
        <v>28.28</v>
      </c>
      <c r="I347" t="s">
        <v>362</v>
      </c>
      <c r="J347">
        <f>_xlfn.XLOOKUP(B347,'ZM39 (bulk)'!A:A,'ZM39 (bulk)'!M:M)</f>
        <v>17.38</v>
      </c>
      <c r="K347">
        <f t="shared" si="18"/>
        <v>173.79999999999998</v>
      </c>
      <c r="L347" s="4" t="s">
        <v>6094</v>
      </c>
      <c r="M347" s="4" t="s">
        <v>1</v>
      </c>
      <c r="Q347" s="4"/>
    </row>
    <row r="348" spans="1:17" x14ac:dyDescent="0.25">
      <c r="A348" t="s">
        <v>61</v>
      </c>
      <c r="B348">
        <v>159468</v>
      </c>
      <c r="C348" t="s">
        <v>549</v>
      </c>
      <c r="D348">
        <v>199</v>
      </c>
      <c r="E348" t="s">
        <v>217</v>
      </c>
      <c r="F348" s="1">
        <v>7485.23</v>
      </c>
      <c r="G348" t="s">
        <v>10</v>
      </c>
      <c r="H348" s="1">
        <v>37.61</v>
      </c>
      <c r="I348" t="s">
        <v>362</v>
      </c>
      <c r="J348">
        <f>_xlfn.XLOOKUP(B348,'ZM39 (bulk)'!A:A,'ZM39 (bulk)'!M:M)</f>
        <v>17.600000000000001</v>
      </c>
      <c r="K348">
        <f t="shared" si="18"/>
        <v>3502.4</v>
      </c>
      <c r="L348" s="4" t="s">
        <v>6094</v>
      </c>
      <c r="M348" s="4" t="s">
        <v>1</v>
      </c>
      <c r="Q348" s="4"/>
    </row>
    <row r="349" spans="1:17" x14ac:dyDescent="0.25">
      <c r="A349" t="s">
        <v>61</v>
      </c>
      <c r="B349">
        <v>159626</v>
      </c>
      <c r="C349" t="s">
        <v>779</v>
      </c>
      <c r="D349" s="1">
        <v>91</v>
      </c>
      <c r="E349" t="s">
        <v>217</v>
      </c>
      <c r="F349" s="1">
        <v>100263.94</v>
      </c>
      <c r="G349" t="s">
        <v>10</v>
      </c>
      <c r="H349">
        <v>1101.8</v>
      </c>
      <c r="I349" t="s">
        <v>362</v>
      </c>
      <c r="J349">
        <f>_xlfn.XLOOKUP(B349,'ZM39 (bulk)'!A:A,'ZM39 (bulk)'!M:M)</f>
        <v>867</v>
      </c>
      <c r="K349">
        <f t="shared" si="18"/>
        <v>78897</v>
      </c>
      <c r="L349" s="4" t="s">
        <v>6094</v>
      </c>
      <c r="M349" s="4" t="s">
        <v>1</v>
      </c>
      <c r="Q349" s="4"/>
    </row>
    <row r="350" spans="1:17" x14ac:dyDescent="0.25">
      <c r="A350" t="s">
        <v>61</v>
      </c>
      <c r="B350">
        <v>159807</v>
      </c>
      <c r="C350" t="s">
        <v>806</v>
      </c>
      <c r="D350" s="1">
        <v>117</v>
      </c>
      <c r="E350" t="s">
        <v>217</v>
      </c>
      <c r="F350" s="1">
        <v>2532.11</v>
      </c>
      <c r="G350" t="s">
        <v>10</v>
      </c>
      <c r="H350">
        <v>21.64</v>
      </c>
      <c r="I350" t="s">
        <v>362</v>
      </c>
      <c r="J350">
        <f>_xlfn.XLOOKUP(B350,'ZM39 (bulk)'!A:A,'ZM39 (bulk)'!M:M)</f>
        <v>15.606</v>
      </c>
      <c r="K350">
        <f t="shared" ref="K350:K405" si="19">J350*D350</f>
        <v>1825.902</v>
      </c>
      <c r="L350" s="4" t="s">
        <v>6094</v>
      </c>
      <c r="M350" s="4" t="s">
        <v>1</v>
      </c>
      <c r="Q350" s="4"/>
    </row>
    <row r="351" spans="1:17" x14ac:dyDescent="0.25">
      <c r="A351" t="s">
        <v>61</v>
      </c>
      <c r="B351">
        <v>159827</v>
      </c>
      <c r="C351" t="s">
        <v>807</v>
      </c>
      <c r="D351" s="1">
        <v>257</v>
      </c>
      <c r="E351" t="s">
        <v>217</v>
      </c>
      <c r="F351" s="1">
        <v>7115.85</v>
      </c>
      <c r="G351" t="s">
        <v>10</v>
      </c>
      <c r="H351">
        <v>27.69</v>
      </c>
      <c r="I351" t="s">
        <v>362</v>
      </c>
      <c r="J351">
        <f>_xlfn.XLOOKUP(B351,'ZM39 (bulk)'!A:A,'ZM39 (bulk)'!M:M)</f>
        <v>15.68</v>
      </c>
      <c r="K351">
        <f t="shared" si="19"/>
        <v>4029.7599999999998</v>
      </c>
      <c r="L351" s="4" t="s">
        <v>6094</v>
      </c>
      <c r="M351" s="4" t="s">
        <v>1</v>
      </c>
      <c r="Q351" s="4"/>
    </row>
    <row r="352" spans="1:17" x14ac:dyDescent="0.25">
      <c r="A352" t="s">
        <v>61</v>
      </c>
      <c r="B352">
        <v>159835</v>
      </c>
      <c r="C352" t="s">
        <v>2645</v>
      </c>
      <c r="D352">
        <v>27</v>
      </c>
      <c r="E352" t="s">
        <v>217</v>
      </c>
      <c r="F352" s="1">
        <v>827.19</v>
      </c>
      <c r="G352" t="s">
        <v>10</v>
      </c>
      <c r="H352">
        <v>30.64</v>
      </c>
      <c r="I352" t="s">
        <v>362</v>
      </c>
      <c r="J352">
        <f>_xlfn.XLOOKUP(B352,'ZM39 (bulk)'!A:A,'ZM39 (bulk)'!M:M)</f>
        <v>15.97</v>
      </c>
      <c r="K352">
        <f t="shared" si="19"/>
        <v>431.19</v>
      </c>
      <c r="L352" s="4" t="s">
        <v>6094</v>
      </c>
      <c r="M352" s="4" t="s">
        <v>1</v>
      </c>
      <c r="Q352" s="4"/>
    </row>
    <row r="353" spans="1:17" x14ac:dyDescent="0.25">
      <c r="A353" t="s">
        <v>61</v>
      </c>
      <c r="B353">
        <v>159871</v>
      </c>
      <c r="C353" t="s">
        <v>808</v>
      </c>
      <c r="D353">
        <v>15</v>
      </c>
      <c r="E353" t="s">
        <v>217</v>
      </c>
      <c r="F353" s="1">
        <v>371.09</v>
      </c>
      <c r="G353" t="s">
        <v>10</v>
      </c>
      <c r="H353">
        <v>24.74</v>
      </c>
      <c r="I353" t="s">
        <v>362</v>
      </c>
      <c r="J353">
        <f>_xlfn.XLOOKUP(B353,'ZM39 (bulk)'!A:A,'ZM39 (bulk)'!M:M)</f>
        <v>17.34</v>
      </c>
      <c r="K353">
        <f t="shared" si="19"/>
        <v>260.10000000000002</v>
      </c>
      <c r="L353" s="4" t="s">
        <v>6094</v>
      </c>
      <c r="M353" s="4" t="s">
        <v>1</v>
      </c>
      <c r="Q353" s="4"/>
    </row>
    <row r="354" spans="1:17" x14ac:dyDescent="0.25">
      <c r="A354" t="s">
        <v>61</v>
      </c>
      <c r="B354">
        <v>159890</v>
      </c>
      <c r="C354" t="s">
        <v>1315</v>
      </c>
      <c r="D354">
        <v>105</v>
      </c>
      <c r="E354" t="s">
        <v>217</v>
      </c>
      <c r="F354" s="1">
        <v>3872.91</v>
      </c>
      <c r="G354" t="s">
        <v>10</v>
      </c>
      <c r="H354">
        <v>36.880000000000003</v>
      </c>
      <c r="I354" t="s">
        <v>362</v>
      </c>
      <c r="J354">
        <f>_xlfn.XLOOKUP(B354,'ZM39 (bulk)'!A:A,'ZM39 (bulk)'!M:M)</f>
        <v>17.62</v>
      </c>
      <c r="K354">
        <f t="shared" si="19"/>
        <v>1850.1000000000001</v>
      </c>
      <c r="L354" s="4" t="s">
        <v>6094</v>
      </c>
      <c r="M354" s="4" t="s">
        <v>1</v>
      </c>
      <c r="Q354" s="4"/>
    </row>
    <row r="355" spans="1:17" x14ac:dyDescent="0.25">
      <c r="A355" t="s">
        <v>61</v>
      </c>
      <c r="B355">
        <v>159895</v>
      </c>
      <c r="C355" t="s">
        <v>3431</v>
      </c>
      <c r="D355">
        <v>16</v>
      </c>
      <c r="E355" t="s">
        <v>217</v>
      </c>
      <c r="F355">
        <v>540.22</v>
      </c>
      <c r="G355" t="s">
        <v>10</v>
      </c>
      <c r="H355">
        <v>33.76</v>
      </c>
      <c r="I355" t="s">
        <v>362</v>
      </c>
      <c r="J355">
        <f>_xlfn.XLOOKUP(B355,'ZM39 (bulk)'!A:A,'ZM39 (bulk)'!M:M)</f>
        <v>17.5</v>
      </c>
      <c r="K355">
        <f t="shared" si="19"/>
        <v>280</v>
      </c>
      <c r="L355" s="4" t="s">
        <v>6094</v>
      </c>
      <c r="M355" s="4" t="s">
        <v>1</v>
      </c>
      <c r="Q355" s="4"/>
    </row>
    <row r="356" spans="1:17" x14ac:dyDescent="0.25">
      <c r="A356" t="s">
        <v>61</v>
      </c>
      <c r="B356">
        <v>159903</v>
      </c>
      <c r="C356" t="s">
        <v>1317</v>
      </c>
      <c r="D356">
        <v>6</v>
      </c>
      <c r="E356" t="s">
        <v>217</v>
      </c>
      <c r="F356" s="1">
        <v>189.96</v>
      </c>
      <c r="G356" t="s">
        <v>10</v>
      </c>
      <c r="H356">
        <v>31.66</v>
      </c>
      <c r="I356" t="s">
        <v>362</v>
      </c>
      <c r="J356">
        <f>_xlfn.XLOOKUP(B356,'ZM39 (bulk)'!A:A,'ZM39 (bulk)'!M:M)</f>
        <v>17.420000000000002</v>
      </c>
      <c r="K356">
        <f t="shared" si="19"/>
        <v>104.52000000000001</v>
      </c>
      <c r="L356" s="4" t="s">
        <v>6094</v>
      </c>
      <c r="M356" s="4" t="s">
        <v>1</v>
      </c>
      <c r="Q356" s="4"/>
    </row>
    <row r="357" spans="1:17" x14ac:dyDescent="0.25">
      <c r="A357" t="s">
        <v>61</v>
      </c>
      <c r="B357">
        <v>159904</v>
      </c>
      <c r="C357" t="s">
        <v>1318</v>
      </c>
      <c r="D357" s="4">
        <v>5</v>
      </c>
      <c r="E357" t="s">
        <v>217</v>
      </c>
      <c r="F357" s="1">
        <v>163.49</v>
      </c>
      <c r="G357" t="s">
        <v>10</v>
      </c>
      <c r="H357">
        <v>32.700000000000003</v>
      </c>
      <c r="I357" t="s">
        <v>362</v>
      </c>
      <c r="J357">
        <f>_xlfn.XLOOKUP(B357,'ZM39 (bulk)'!A:A,'ZM39 (bulk)'!M:M)</f>
        <v>17.84</v>
      </c>
      <c r="K357">
        <f t="shared" si="19"/>
        <v>89.2</v>
      </c>
      <c r="L357" s="4" t="s">
        <v>6094</v>
      </c>
      <c r="M357" s="4" t="s">
        <v>1</v>
      </c>
      <c r="Q357" s="4"/>
    </row>
    <row r="358" spans="1:17" x14ac:dyDescent="0.25">
      <c r="A358" t="s">
        <v>61</v>
      </c>
      <c r="B358">
        <v>160719</v>
      </c>
      <c r="C358" t="s">
        <v>392</v>
      </c>
      <c r="D358">
        <v>163</v>
      </c>
      <c r="E358" t="s">
        <v>217</v>
      </c>
      <c r="F358" s="1">
        <v>9540.24</v>
      </c>
      <c r="G358" t="s">
        <v>10</v>
      </c>
      <c r="H358">
        <v>58.53</v>
      </c>
      <c r="I358" t="s">
        <v>362</v>
      </c>
      <c r="J358">
        <f>_xlfn.XLOOKUP(B358,'ZM39 (bulk)'!A:A,'ZM39 (bulk)'!M:M)</f>
        <v>17.940000000000001</v>
      </c>
      <c r="K358">
        <f t="shared" si="19"/>
        <v>2924.2200000000003</v>
      </c>
      <c r="L358" s="4" t="s">
        <v>6094</v>
      </c>
      <c r="M358" s="4" t="s">
        <v>1</v>
      </c>
      <c r="Q358" s="4"/>
    </row>
    <row r="359" spans="1:17" x14ac:dyDescent="0.25">
      <c r="A359" t="s">
        <v>61</v>
      </c>
      <c r="B359">
        <v>163860</v>
      </c>
      <c r="C359" t="s">
        <v>550</v>
      </c>
      <c r="D359">
        <v>27</v>
      </c>
      <c r="E359" t="s">
        <v>217</v>
      </c>
      <c r="F359" s="1">
        <v>35425.61</v>
      </c>
      <c r="G359" t="s">
        <v>10</v>
      </c>
      <c r="H359">
        <v>1312.06</v>
      </c>
      <c r="I359" t="s">
        <v>362</v>
      </c>
      <c r="J359">
        <f>_xlfn.XLOOKUP(B359,'ZM39 (bulk)'!A:A,'ZM39 (bulk)'!M:M)</f>
        <v>869</v>
      </c>
      <c r="K359">
        <f t="shared" si="19"/>
        <v>23463</v>
      </c>
      <c r="L359" s="4" t="s">
        <v>6094</v>
      </c>
      <c r="M359" s="4" t="s">
        <v>1</v>
      </c>
      <c r="Q359" s="4"/>
    </row>
    <row r="360" spans="1:17" x14ac:dyDescent="0.25">
      <c r="A360" t="s">
        <v>61</v>
      </c>
      <c r="B360">
        <v>163861</v>
      </c>
      <c r="C360" t="s">
        <v>813</v>
      </c>
      <c r="D360">
        <v>123</v>
      </c>
      <c r="E360" t="s">
        <v>217</v>
      </c>
      <c r="F360" s="1">
        <v>3133.57</v>
      </c>
      <c r="G360" t="s">
        <v>10</v>
      </c>
      <c r="H360">
        <v>25.48</v>
      </c>
      <c r="I360" t="s">
        <v>362</v>
      </c>
      <c r="J360">
        <f>_xlfn.XLOOKUP(B360,'ZM39 (bulk)'!A:A,'ZM39 (bulk)'!M:M)</f>
        <v>15.641999999999999</v>
      </c>
      <c r="K360">
        <f t="shared" si="19"/>
        <v>1923.9659999999999</v>
      </c>
      <c r="L360" s="4" t="s">
        <v>6094</v>
      </c>
      <c r="M360" s="4" t="s">
        <v>1</v>
      </c>
      <c r="Q360" s="4"/>
    </row>
    <row r="361" spans="1:17" x14ac:dyDescent="0.25">
      <c r="A361" t="s">
        <v>61</v>
      </c>
      <c r="B361">
        <v>163863</v>
      </c>
      <c r="C361" t="s">
        <v>398</v>
      </c>
      <c r="D361">
        <v>216</v>
      </c>
      <c r="E361" t="s">
        <v>217</v>
      </c>
      <c r="F361" s="1">
        <v>6253.62</v>
      </c>
      <c r="G361" t="s">
        <v>10</v>
      </c>
      <c r="H361">
        <v>28.95</v>
      </c>
      <c r="I361" t="s">
        <v>362</v>
      </c>
      <c r="J361">
        <f>_xlfn.XLOOKUP(B361,'ZM39 (bulk)'!A:A,'ZM39 (bulk)'!M:M)</f>
        <v>17.38</v>
      </c>
      <c r="K361">
        <f t="shared" si="19"/>
        <v>3754.08</v>
      </c>
      <c r="L361" s="4" t="s">
        <v>6094</v>
      </c>
      <c r="M361" s="4" t="s">
        <v>1</v>
      </c>
      <c r="Q361" s="4"/>
    </row>
    <row r="362" spans="1:17" x14ac:dyDescent="0.25">
      <c r="A362" t="s">
        <v>61</v>
      </c>
      <c r="B362">
        <v>166153</v>
      </c>
      <c r="C362" t="s">
        <v>551</v>
      </c>
      <c r="D362">
        <v>6</v>
      </c>
      <c r="E362" t="s">
        <v>217</v>
      </c>
      <c r="F362" s="1">
        <v>6732.96</v>
      </c>
      <c r="G362" t="s">
        <v>10</v>
      </c>
      <c r="H362" s="1">
        <v>1122.1600000000001</v>
      </c>
      <c r="I362" t="s">
        <v>362</v>
      </c>
      <c r="J362">
        <f>_xlfn.XLOOKUP(B362,'ZM39 (bulk)'!A:A,'ZM39 (bulk)'!M:M)</f>
        <v>869.75</v>
      </c>
      <c r="K362">
        <f t="shared" si="19"/>
        <v>5218.5</v>
      </c>
      <c r="L362" s="4" t="s">
        <v>6094</v>
      </c>
      <c r="M362" s="4" t="s">
        <v>1</v>
      </c>
      <c r="Q362" s="4"/>
    </row>
    <row r="363" spans="1:17" x14ac:dyDescent="0.25">
      <c r="A363" t="s">
        <v>61</v>
      </c>
      <c r="B363">
        <v>169325</v>
      </c>
      <c r="C363" t="s">
        <v>814</v>
      </c>
      <c r="D363">
        <v>34</v>
      </c>
      <c r="E363" t="s">
        <v>217</v>
      </c>
      <c r="F363" s="1">
        <v>1098.42</v>
      </c>
      <c r="G363" t="s">
        <v>10</v>
      </c>
      <c r="H363">
        <v>32.31</v>
      </c>
      <c r="I363" t="s">
        <v>362</v>
      </c>
      <c r="J363">
        <f>_xlfn.XLOOKUP(B363,'ZM39 (bulk)'!A:A,'ZM39 (bulk)'!M:M)</f>
        <v>18.04</v>
      </c>
      <c r="K363">
        <f t="shared" si="19"/>
        <v>613.36</v>
      </c>
      <c r="L363" s="4" t="s">
        <v>6094</v>
      </c>
      <c r="M363" s="4" t="s">
        <v>1</v>
      </c>
      <c r="Q363" s="4"/>
    </row>
    <row r="364" spans="1:17" x14ac:dyDescent="0.25">
      <c r="A364" t="s">
        <v>61</v>
      </c>
      <c r="B364">
        <v>174678</v>
      </c>
      <c r="C364" t="s">
        <v>781</v>
      </c>
      <c r="D364">
        <v>5</v>
      </c>
      <c r="E364" t="s">
        <v>217</v>
      </c>
      <c r="F364" s="1">
        <v>6896.32</v>
      </c>
      <c r="G364" t="s">
        <v>10</v>
      </c>
      <c r="H364">
        <v>1379.26</v>
      </c>
      <c r="I364" t="s">
        <v>362</v>
      </c>
      <c r="J364">
        <f>_xlfn.XLOOKUP(B364,'ZM39 (bulk)'!A:A,'ZM39 (bulk)'!M:M)</f>
        <v>889.9</v>
      </c>
      <c r="K364">
        <f t="shared" si="19"/>
        <v>4449.5</v>
      </c>
      <c r="L364" s="4" t="s">
        <v>6094</v>
      </c>
      <c r="M364" s="4" t="s">
        <v>1</v>
      </c>
      <c r="Q364" s="4"/>
    </row>
    <row r="365" spans="1:17" x14ac:dyDescent="0.25">
      <c r="A365" t="s">
        <v>61</v>
      </c>
      <c r="B365">
        <v>187254</v>
      </c>
      <c r="C365" t="s">
        <v>1448</v>
      </c>
      <c r="D365">
        <v>180</v>
      </c>
      <c r="E365" t="s">
        <v>217</v>
      </c>
      <c r="F365" s="1">
        <v>5089.25</v>
      </c>
      <c r="G365" t="s">
        <v>10</v>
      </c>
      <c r="H365">
        <v>28.27</v>
      </c>
      <c r="I365" t="s">
        <v>362</v>
      </c>
      <c r="J365">
        <f>_xlfn.XLOOKUP(B365,'ZM39 (bulk)'!A:A,'ZM39 (bulk)'!M:M)</f>
        <v>15.88</v>
      </c>
      <c r="K365">
        <f t="shared" si="19"/>
        <v>2858.4</v>
      </c>
      <c r="L365" s="4" t="s">
        <v>6094</v>
      </c>
      <c r="M365" s="4" t="s">
        <v>1</v>
      </c>
      <c r="Q365" s="4"/>
    </row>
    <row r="366" spans="1:17" x14ac:dyDescent="0.25">
      <c r="A366" t="s">
        <v>61</v>
      </c>
      <c r="B366">
        <v>187660</v>
      </c>
      <c r="C366" t="s">
        <v>1460</v>
      </c>
      <c r="D366">
        <v>152</v>
      </c>
      <c r="E366" t="s">
        <v>217</v>
      </c>
      <c r="F366" s="1">
        <v>4811.2700000000004</v>
      </c>
      <c r="G366" t="s">
        <v>10</v>
      </c>
      <c r="H366">
        <v>31.65</v>
      </c>
      <c r="I366" t="s">
        <v>362</v>
      </c>
      <c r="J366">
        <f>_xlfn.XLOOKUP(B366,'ZM39 (bulk)'!A:A,'ZM39 (bulk)'!M:M)</f>
        <v>17.32</v>
      </c>
      <c r="K366">
        <f t="shared" si="19"/>
        <v>2632.64</v>
      </c>
      <c r="L366" s="4" t="s">
        <v>6094</v>
      </c>
      <c r="M366" s="4" t="s">
        <v>1</v>
      </c>
      <c r="Q366" s="4"/>
    </row>
    <row r="367" spans="1:17" x14ac:dyDescent="0.25">
      <c r="A367" t="s">
        <v>61</v>
      </c>
      <c r="B367">
        <v>187899</v>
      </c>
      <c r="C367" t="s">
        <v>554</v>
      </c>
      <c r="D367">
        <v>80</v>
      </c>
      <c r="E367" t="s">
        <v>217</v>
      </c>
      <c r="F367" s="1">
        <v>28939.47</v>
      </c>
      <c r="G367" t="s">
        <v>10</v>
      </c>
      <c r="H367">
        <v>361.74</v>
      </c>
      <c r="I367" t="s">
        <v>362</v>
      </c>
      <c r="J367">
        <f>_xlfn.XLOOKUP(B367,'ZM39 (bulk)'!A:A,'ZM39 (bulk)'!M:M)</f>
        <v>187.62</v>
      </c>
      <c r="K367">
        <f t="shared" si="19"/>
        <v>15009.6</v>
      </c>
      <c r="L367" s="4" t="s">
        <v>6094</v>
      </c>
      <c r="M367" s="4" t="s">
        <v>1</v>
      </c>
      <c r="Q367" s="4"/>
    </row>
    <row r="368" spans="1:17" x14ac:dyDescent="0.25">
      <c r="A368" t="s">
        <v>61</v>
      </c>
      <c r="B368">
        <v>188142</v>
      </c>
      <c r="C368" t="s">
        <v>3864</v>
      </c>
      <c r="D368">
        <v>3</v>
      </c>
      <c r="E368" t="s">
        <v>217</v>
      </c>
      <c r="F368" s="1">
        <v>124.28</v>
      </c>
      <c r="G368" t="s">
        <v>10</v>
      </c>
      <c r="H368">
        <v>41.43</v>
      </c>
      <c r="I368" t="s">
        <v>362</v>
      </c>
      <c r="J368">
        <f>_xlfn.XLOOKUP(B368,'ZM39 (bulk)'!A:A,'ZM39 (bulk)'!M:M)</f>
        <v>15.57</v>
      </c>
      <c r="K368">
        <f t="shared" si="19"/>
        <v>46.71</v>
      </c>
      <c r="L368" s="4" t="s">
        <v>6094</v>
      </c>
      <c r="M368" s="4" t="s">
        <v>1</v>
      </c>
      <c r="Q368" s="4"/>
    </row>
    <row r="369" spans="1:17" x14ac:dyDescent="0.25">
      <c r="A369" t="s">
        <v>61</v>
      </c>
      <c r="B369">
        <v>189115</v>
      </c>
      <c r="C369" t="s">
        <v>555</v>
      </c>
      <c r="D369">
        <v>1063</v>
      </c>
      <c r="E369" t="s">
        <v>217</v>
      </c>
      <c r="F369" s="1">
        <v>44592.34</v>
      </c>
      <c r="G369" t="s">
        <v>10</v>
      </c>
      <c r="H369">
        <v>41.95</v>
      </c>
      <c r="I369" t="s">
        <v>362</v>
      </c>
      <c r="J369">
        <f>_xlfn.XLOOKUP(B369,'ZM39 (bulk)'!A:A,'ZM39 (bulk)'!M:M)</f>
        <v>21.24</v>
      </c>
      <c r="K369">
        <f t="shared" si="19"/>
        <v>22578.12</v>
      </c>
      <c r="L369" s="4" t="s">
        <v>6094</v>
      </c>
      <c r="M369" s="4" t="s">
        <v>1</v>
      </c>
      <c r="Q369" s="4"/>
    </row>
    <row r="370" spans="1:17" x14ac:dyDescent="0.25">
      <c r="A370" t="s">
        <v>61</v>
      </c>
      <c r="B370">
        <v>189493</v>
      </c>
      <c r="C370" t="s">
        <v>415</v>
      </c>
      <c r="D370">
        <v>1558</v>
      </c>
      <c r="E370" t="s">
        <v>217</v>
      </c>
      <c r="F370" s="1">
        <v>58816.02</v>
      </c>
      <c r="G370" t="s">
        <v>10</v>
      </c>
      <c r="H370">
        <v>37.75</v>
      </c>
      <c r="I370" t="s">
        <v>362</v>
      </c>
      <c r="J370">
        <f>_xlfn.XLOOKUP(B370,'ZM39 (bulk)'!A:A,'ZM39 (bulk)'!M:M)</f>
        <v>16.55</v>
      </c>
      <c r="K370">
        <f t="shared" si="19"/>
        <v>25784.9</v>
      </c>
      <c r="L370" s="4" t="s">
        <v>6094</v>
      </c>
      <c r="M370" s="4" t="s">
        <v>1</v>
      </c>
      <c r="Q370" s="4"/>
    </row>
    <row r="371" spans="1:17" x14ac:dyDescent="0.25">
      <c r="A371" t="s">
        <v>61</v>
      </c>
      <c r="B371">
        <v>194313</v>
      </c>
      <c r="C371" t="s">
        <v>418</v>
      </c>
      <c r="D371">
        <v>1313</v>
      </c>
      <c r="E371" t="s">
        <v>217</v>
      </c>
      <c r="F371" s="1">
        <v>292383.33</v>
      </c>
      <c r="G371" t="s">
        <v>10</v>
      </c>
      <c r="H371">
        <v>222.68</v>
      </c>
      <c r="I371" t="s">
        <v>362</v>
      </c>
      <c r="J371">
        <f>_xlfn.XLOOKUP(B371,'ZM39 (bulk)'!A:A,'ZM39 (bulk)'!M:M)</f>
        <v>182</v>
      </c>
      <c r="K371">
        <f t="shared" si="19"/>
        <v>238966</v>
      </c>
      <c r="L371" s="4" t="s">
        <v>6094</v>
      </c>
      <c r="M371" s="4" t="s">
        <v>1</v>
      </c>
      <c r="Q371" s="4"/>
    </row>
    <row r="372" spans="1:17" x14ac:dyDescent="0.25">
      <c r="A372" t="s">
        <v>61</v>
      </c>
      <c r="B372">
        <v>194314</v>
      </c>
      <c r="C372" t="s">
        <v>419</v>
      </c>
      <c r="D372">
        <v>103</v>
      </c>
      <c r="E372" t="s">
        <v>217</v>
      </c>
      <c r="F372" s="1">
        <v>33424.870000000003</v>
      </c>
      <c r="G372" t="s">
        <v>10</v>
      </c>
      <c r="H372" s="1">
        <v>324.51</v>
      </c>
      <c r="I372" t="s">
        <v>362</v>
      </c>
      <c r="J372">
        <f>_xlfn.XLOOKUP(B372,'ZM39 (bulk)'!A:A,'ZM39 (bulk)'!M:M)</f>
        <v>187.82</v>
      </c>
      <c r="K372">
        <f t="shared" si="19"/>
        <v>19345.46</v>
      </c>
      <c r="L372" s="4" t="s">
        <v>6094</v>
      </c>
      <c r="M372" s="4" t="s">
        <v>1</v>
      </c>
      <c r="Q372" s="4"/>
    </row>
    <row r="373" spans="1:17" x14ac:dyDescent="0.25">
      <c r="A373" t="s">
        <v>61</v>
      </c>
      <c r="B373">
        <v>194315</v>
      </c>
      <c r="C373" t="s">
        <v>557</v>
      </c>
      <c r="D373">
        <v>237</v>
      </c>
      <c r="E373" t="s">
        <v>217</v>
      </c>
      <c r="F373" s="1">
        <v>59582.64</v>
      </c>
      <c r="G373" t="s">
        <v>10</v>
      </c>
      <c r="H373">
        <v>251.4</v>
      </c>
      <c r="I373" t="s">
        <v>362</v>
      </c>
      <c r="J373">
        <f>_xlfn.XLOOKUP(B373,'ZM39 (bulk)'!A:A,'ZM39 (bulk)'!M:M)</f>
        <v>181.38</v>
      </c>
      <c r="K373">
        <f t="shared" si="19"/>
        <v>42987.06</v>
      </c>
      <c r="L373" s="4" t="s">
        <v>6094</v>
      </c>
      <c r="M373" s="4" t="s">
        <v>1</v>
      </c>
      <c r="Q373" s="4"/>
    </row>
    <row r="374" spans="1:17" x14ac:dyDescent="0.25">
      <c r="A374" t="s">
        <v>61</v>
      </c>
      <c r="B374">
        <v>194317</v>
      </c>
      <c r="C374" t="s">
        <v>819</v>
      </c>
      <c r="D374">
        <v>473</v>
      </c>
      <c r="E374" t="s">
        <v>217</v>
      </c>
      <c r="F374" s="1">
        <v>102257.56</v>
      </c>
      <c r="G374" t="s">
        <v>10</v>
      </c>
      <c r="H374" s="1">
        <v>216.19</v>
      </c>
      <c r="I374" t="s">
        <v>362</v>
      </c>
      <c r="J374">
        <f>_xlfn.XLOOKUP(B374,'ZM39 (bulk)'!A:A,'ZM39 (bulk)'!M:M)</f>
        <v>179.92</v>
      </c>
      <c r="K374">
        <f t="shared" si="19"/>
        <v>85102.159999999989</v>
      </c>
      <c r="L374" s="4" t="s">
        <v>6094</v>
      </c>
      <c r="M374" s="4" t="s">
        <v>1</v>
      </c>
      <c r="Q374" s="4"/>
    </row>
    <row r="375" spans="1:17" x14ac:dyDescent="0.25">
      <c r="A375" t="s">
        <v>61</v>
      </c>
      <c r="B375">
        <v>194460</v>
      </c>
      <c r="C375" t="s">
        <v>558</v>
      </c>
      <c r="D375">
        <v>14</v>
      </c>
      <c r="E375" t="s">
        <v>217</v>
      </c>
      <c r="F375" s="1">
        <v>3735.43</v>
      </c>
      <c r="G375" t="s">
        <v>10</v>
      </c>
      <c r="H375">
        <v>266.82</v>
      </c>
      <c r="I375" t="s">
        <v>362</v>
      </c>
      <c r="J375">
        <f>_xlfn.XLOOKUP(B375,'ZM39 (bulk)'!A:A,'ZM39 (bulk)'!M:M)</f>
        <v>181.38</v>
      </c>
      <c r="K375">
        <f t="shared" si="19"/>
        <v>2539.3199999999997</v>
      </c>
      <c r="L375" s="4" t="s">
        <v>6094</v>
      </c>
      <c r="M375" s="4" t="s">
        <v>1</v>
      </c>
      <c r="Q375" s="4"/>
    </row>
    <row r="376" spans="1:17" x14ac:dyDescent="0.25">
      <c r="A376" t="s">
        <v>61</v>
      </c>
      <c r="B376">
        <v>194461</v>
      </c>
      <c r="C376" t="s">
        <v>820</v>
      </c>
      <c r="D376" s="4">
        <v>28</v>
      </c>
      <c r="E376" t="s">
        <v>217</v>
      </c>
      <c r="F376" s="1">
        <v>8344</v>
      </c>
      <c r="G376" t="s">
        <v>10</v>
      </c>
      <c r="H376">
        <v>298</v>
      </c>
      <c r="I376" t="s">
        <v>362</v>
      </c>
      <c r="J376">
        <f>_xlfn.XLOOKUP(B376,'ZM39 (bulk)'!A:A,'ZM39 (bulk)'!M:M)</f>
        <v>182</v>
      </c>
      <c r="K376">
        <f t="shared" si="19"/>
        <v>5096</v>
      </c>
      <c r="L376" s="4" t="s">
        <v>6094</v>
      </c>
      <c r="M376" s="4" t="s">
        <v>1</v>
      </c>
      <c r="Q376" s="4"/>
    </row>
    <row r="377" spans="1:17" x14ac:dyDescent="0.25">
      <c r="A377" t="s">
        <v>61</v>
      </c>
      <c r="B377">
        <v>194463</v>
      </c>
      <c r="C377" t="s">
        <v>559</v>
      </c>
      <c r="D377">
        <v>46</v>
      </c>
      <c r="E377" t="s">
        <v>217</v>
      </c>
      <c r="F377" s="1">
        <v>11571.74</v>
      </c>
      <c r="G377" t="s">
        <v>10</v>
      </c>
      <c r="H377" s="1">
        <v>251.56</v>
      </c>
      <c r="I377" t="s">
        <v>362</v>
      </c>
      <c r="J377">
        <f>_xlfn.XLOOKUP(B377,'ZM39 (bulk)'!A:A,'ZM39 (bulk)'!M:M)</f>
        <v>182.83</v>
      </c>
      <c r="K377">
        <f t="shared" si="19"/>
        <v>8410.18</v>
      </c>
      <c r="L377" s="4" t="s">
        <v>6094</v>
      </c>
      <c r="M377" s="4" t="s">
        <v>1</v>
      </c>
      <c r="Q377" s="4"/>
    </row>
    <row r="378" spans="1:17" x14ac:dyDescent="0.25">
      <c r="A378" t="s">
        <v>61</v>
      </c>
      <c r="B378">
        <v>194464</v>
      </c>
      <c r="C378" t="s">
        <v>1529</v>
      </c>
      <c r="D378">
        <v>7</v>
      </c>
      <c r="E378" t="s">
        <v>217</v>
      </c>
      <c r="F378" s="1">
        <v>2064.4299999999998</v>
      </c>
      <c r="G378" t="s">
        <v>10</v>
      </c>
      <c r="H378" s="1">
        <v>294.92</v>
      </c>
      <c r="I378" t="s">
        <v>362</v>
      </c>
      <c r="J378">
        <f>_xlfn.XLOOKUP(B378,'ZM39 (bulk)'!A:A,'ZM39 (bulk)'!M:M)</f>
        <v>183.04</v>
      </c>
      <c r="K378">
        <f t="shared" si="19"/>
        <v>1281.28</v>
      </c>
      <c r="L378" s="4" t="s">
        <v>6094</v>
      </c>
      <c r="M378" s="4" t="s">
        <v>1</v>
      </c>
      <c r="Q378" s="4"/>
    </row>
    <row r="379" spans="1:17" x14ac:dyDescent="0.25">
      <c r="A379" t="s">
        <v>61</v>
      </c>
      <c r="B379">
        <v>194465</v>
      </c>
      <c r="C379" t="s">
        <v>560</v>
      </c>
      <c r="D379">
        <v>4</v>
      </c>
      <c r="E379" t="s">
        <v>217</v>
      </c>
      <c r="F379" s="1">
        <v>1063.1199999999999</v>
      </c>
      <c r="G379" t="s">
        <v>10</v>
      </c>
      <c r="H379" s="1">
        <v>265.77999999999997</v>
      </c>
      <c r="I379" t="s">
        <v>362</v>
      </c>
      <c r="J379">
        <f>_xlfn.XLOOKUP(B379,'ZM39 (bulk)'!A:A,'ZM39 (bulk)'!M:M)</f>
        <v>177.42</v>
      </c>
      <c r="K379">
        <f t="shared" si="19"/>
        <v>709.68</v>
      </c>
      <c r="L379" s="4" t="s">
        <v>6094</v>
      </c>
      <c r="M379" s="4" t="s">
        <v>1</v>
      </c>
      <c r="Q379" s="4"/>
    </row>
    <row r="380" spans="1:17" x14ac:dyDescent="0.25">
      <c r="A380" t="s">
        <v>61</v>
      </c>
      <c r="B380">
        <v>194466</v>
      </c>
      <c r="C380" t="s">
        <v>561</v>
      </c>
      <c r="D380">
        <v>60</v>
      </c>
      <c r="E380" t="s">
        <v>217</v>
      </c>
      <c r="F380" s="1">
        <v>13829.67</v>
      </c>
      <c r="G380" t="s">
        <v>10</v>
      </c>
      <c r="H380">
        <v>230.49</v>
      </c>
      <c r="I380" t="s">
        <v>362</v>
      </c>
      <c r="J380">
        <f>_xlfn.XLOOKUP(B380,'ZM39 (bulk)'!A:A,'ZM39 (bulk)'!M:M)</f>
        <v>178.67</v>
      </c>
      <c r="K380">
        <f t="shared" si="19"/>
        <v>10720.199999999999</v>
      </c>
      <c r="L380" s="4" t="s">
        <v>6094</v>
      </c>
      <c r="M380" s="4" t="s">
        <v>1</v>
      </c>
      <c r="Q380" s="4"/>
    </row>
    <row r="381" spans="1:17" x14ac:dyDescent="0.25">
      <c r="A381" t="s">
        <v>61</v>
      </c>
      <c r="B381">
        <v>194467</v>
      </c>
      <c r="C381" t="s">
        <v>562</v>
      </c>
      <c r="D381">
        <v>14</v>
      </c>
      <c r="E381" t="s">
        <v>217</v>
      </c>
      <c r="F381" s="1">
        <v>4070.99</v>
      </c>
      <c r="G381" t="s">
        <v>10</v>
      </c>
      <c r="H381">
        <v>290.79000000000002</v>
      </c>
      <c r="I381" t="s">
        <v>362</v>
      </c>
      <c r="J381">
        <f>_xlfn.XLOOKUP(B381,'ZM39 (bulk)'!A:A,'ZM39 (bulk)'!M:M)</f>
        <v>182</v>
      </c>
      <c r="K381">
        <f t="shared" si="19"/>
        <v>2548</v>
      </c>
      <c r="L381" s="4" t="s">
        <v>6094</v>
      </c>
      <c r="M381" s="4" t="s">
        <v>1</v>
      </c>
      <c r="Q381" s="4"/>
    </row>
    <row r="382" spans="1:17" x14ac:dyDescent="0.25">
      <c r="A382" t="s">
        <v>61</v>
      </c>
      <c r="B382">
        <v>194468</v>
      </c>
      <c r="C382" t="s">
        <v>563</v>
      </c>
      <c r="D382">
        <v>54</v>
      </c>
      <c r="E382" t="s">
        <v>217</v>
      </c>
      <c r="F382" s="1">
        <v>15279.46</v>
      </c>
      <c r="G382" t="s">
        <v>10</v>
      </c>
      <c r="H382">
        <v>282.95</v>
      </c>
      <c r="I382" t="s">
        <v>362</v>
      </c>
      <c r="J382">
        <f>_xlfn.XLOOKUP(B382,'ZM39 (bulk)'!A:A,'ZM39 (bulk)'!M:M)</f>
        <v>184.08</v>
      </c>
      <c r="K382">
        <f t="shared" si="19"/>
        <v>9940.3200000000015</v>
      </c>
      <c r="L382" s="4" t="s">
        <v>6094</v>
      </c>
      <c r="M382" s="4" t="s">
        <v>1</v>
      </c>
      <c r="Q382" s="4"/>
    </row>
    <row r="383" spans="1:17" x14ac:dyDescent="0.25">
      <c r="A383" t="s">
        <v>61</v>
      </c>
      <c r="B383">
        <v>194469</v>
      </c>
      <c r="C383" t="s">
        <v>782</v>
      </c>
      <c r="D383">
        <v>35</v>
      </c>
      <c r="E383" t="s">
        <v>217</v>
      </c>
      <c r="F383" s="1">
        <v>9910.09</v>
      </c>
      <c r="G383" t="s">
        <v>10</v>
      </c>
      <c r="H383">
        <v>283.14999999999998</v>
      </c>
      <c r="I383" t="s">
        <v>362</v>
      </c>
      <c r="J383">
        <f>_xlfn.XLOOKUP(B383,'ZM39 (bulk)'!A:A,'ZM39 (bulk)'!M:M)</f>
        <v>185.95</v>
      </c>
      <c r="K383">
        <f t="shared" si="19"/>
        <v>6508.25</v>
      </c>
      <c r="L383" s="4" t="s">
        <v>6094</v>
      </c>
      <c r="M383" s="4" t="s">
        <v>1</v>
      </c>
      <c r="Q383" s="4"/>
    </row>
    <row r="384" spans="1:17" x14ac:dyDescent="0.25">
      <c r="A384" t="s">
        <v>61</v>
      </c>
      <c r="B384">
        <v>194470</v>
      </c>
      <c r="C384" t="s">
        <v>420</v>
      </c>
      <c r="D384" s="4">
        <v>360</v>
      </c>
      <c r="E384" t="s">
        <v>217</v>
      </c>
      <c r="F384" s="1">
        <v>104497.67</v>
      </c>
      <c r="G384" t="s">
        <v>10</v>
      </c>
      <c r="H384">
        <v>290.27</v>
      </c>
      <c r="I384" t="s">
        <v>362</v>
      </c>
      <c r="J384">
        <f>_xlfn.XLOOKUP(B384,'ZM39 (bulk)'!A:A,'ZM39 (bulk)'!M:M)</f>
        <v>186.99</v>
      </c>
      <c r="K384">
        <f t="shared" si="19"/>
        <v>67316.400000000009</v>
      </c>
      <c r="L384" s="4" t="s">
        <v>6094</v>
      </c>
      <c r="M384" s="4" t="s">
        <v>1</v>
      </c>
      <c r="Q384" s="4"/>
    </row>
    <row r="385" spans="1:17" x14ac:dyDescent="0.25">
      <c r="A385" t="s">
        <v>61</v>
      </c>
      <c r="B385">
        <v>194471</v>
      </c>
      <c r="C385" t="s">
        <v>421</v>
      </c>
      <c r="D385" s="4">
        <v>13</v>
      </c>
      <c r="E385" t="s">
        <v>217</v>
      </c>
      <c r="F385" s="1">
        <v>4466.5200000000004</v>
      </c>
      <c r="G385" t="s">
        <v>10</v>
      </c>
      <c r="H385">
        <v>343.58</v>
      </c>
      <c r="I385" t="s">
        <v>362</v>
      </c>
      <c r="J385">
        <f>_xlfn.XLOOKUP(B385,'ZM39 (bulk)'!A:A,'ZM39 (bulk)'!M:M)</f>
        <v>188.03</v>
      </c>
      <c r="K385">
        <f t="shared" si="19"/>
        <v>2444.39</v>
      </c>
      <c r="L385" s="4" t="s">
        <v>6094</v>
      </c>
      <c r="M385" s="4" t="s">
        <v>1</v>
      </c>
      <c r="Q385" s="4"/>
    </row>
    <row r="386" spans="1:17" x14ac:dyDescent="0.25">
      <c r="A386" t="s">
        <v>61</v>
      </c>
      <c r="B386">
        <v>194472</v>
      </c>
      <c r="C386" t="s">
        <v>564</v>
      </c>
      <c r="D386">
        <v>28</v>
      </c>
      <c r="E386" t="s">
        <v>217</v>
      </c>
      <c r="F386" s="1">
        <v>8591.3700000000008</v>
      </c>
      <c r="G386" t="s">
        <v>10</v>
      </c>
      <c r="H386">
        <v>306.83</v>
      </c>
      <c r="I386" t="s">
        <v>362</v>
      </c>
      <c r="J386">
        <f>_xlfn.XLOOKUP(B386,'ZM39 (bulk)'!A:A,'ZM39 (bulk)'!M:M)</f>
        <v>181.17</v>
      </c>
      <c r="K386">
        <f t="shared" si="19"/>
        <v>5072.7599999999993</v>
      </c>
      <c r="L386" s="4" t="s">
        <v>6094</v>
      </c>
      <c r="M386" s="4" t="s">
        <v>1</v>
      </c>
      <c r="Q386" s="4"/>
    </row>
    <row r="387" spans="1:17" x14ac:dyDescent="0.25">
      <c r="A387" t="s">
        <v>61</v>
      </c>
      <c r="B387">
        <v>194474</v>
      </c>
      <c r="C387" t="s">
        <v>422</v>
      </c>
      <c r="D387">
        <v>27</v>
      </c>
      <c r="E387" t="s">
        <v>217</v>
      </c>
      <c r="F387" s="1">
        <v>7961.19</v>
      </c>
      <c r="G387" t="s">
        <v>10</v>
      </c>
      <c r="H387">
        <v>294.86</v>
      </c>
      <c r="I387" t="s">
        <v>362</v>
      </c>
      <c r="J387">
        <f>_xlfn.XLOOKUP(B387,'ZM39 (bulk)'!A:A,'ZM39 (bulk)'!M:M)</f>
        <v>181.38</v>
      </c>
      <c r="K387">
        <f t="shared" si="19"/>
        <v>4897.26</v>
      </c>
      <c r="L387" s="4" t="s">
        <v>6094</v>
      </c>
      <c r="M387" s="4" t="s">
        <v>1</v>
      </c>
      <c r="Q387" s="4"/>
    </row>
    <row r="388" spans="1:17" x14ac:dyDescent="0.25">
      <c r="A388" t="s">
        <v>61</v>
      </c>
      <c r="B388">
        <v>194481</v>
      </c>
      <c r="C388" t="s">
        <v>423</v>
      </c>
      <c r="D388">
        <v>67</v>
      </c>
      <c r="E388" t="s">
        <v>217</v>
      </c>
      <c r="F388" s="1">
        <v>16695.86</v>
      </c>
      <c r="G388" t="s">
        <v>10</v>
      </c>
      <c r="H388">
        <v>249.19</v>
      </c>
      <c r="I388" t="s">
        <v>362</v>
      </c>
      <c r="J388">
        <f>_xlfn.XLOOKUP(B388,'ZM39 (bulk)'!A:A,'ZM39 (bulk)'!M:M)</f>
        <v>178.26</v>
      </c>
      <c r="K388">
        <f t="shared" si="19"/>
        <v>11943.42</v>
      </c>
      <c r="L388" s="4" t="s">
        <v>6094</v>
      </c>
      <c r="M388" s="4" t="s">
        <v>1</v>
      </c>
      <c r="Q388" s="4"/>
    </row>
    <row r="389" spans="1:17" x14ac:dyDescent="0.25">
      <c r="A389" t="s">
        <v>61</v>
      </c>
      <c r="B389">
        <v>194482</v>
      </c>
      <c r="C389" t="s">
        <v>744</v>
      </c>
      <c r="D389">
        <v>98</v>
      </c>
      <c r="E389" t="s">
        <v>217</v>
      </c>
      <c r="F389" s="1">
        <v>23703.33</v>
      </c>
      <c r="G389" t="s">
        <v>10</v>
      </c>
      <c r="H389">
        <v>241.87</v>
      </c>
      <c r="I389" t="s">
        <v>362</v>
      </c>
      <c r="J389">
        <f>_xlfn.XLOOKUP(B389,'ZM39 (bulk)'!A:A,'ZM39 (bulk)'!M:M)</f>
        <v>179.3</v>
      </c>
      <c r="K389">
        <f t="shared" si="19"/>
        <v>17571.400000000001</v>
      </c>
      <c r="L389" s="4" t="s">
        <v>6094</v>
      </c>
      <c r="M389" s="4" t="s">
        <v>1</v>
      </c>
      <c r="Q389" s="4"/>
    </row>
    <row r="390" spans="1:17" x14ac:dyDescent="0.25">
      <c r="A390" t="s">
        <v>61</v>
      </c>
      <c r="B390">
        <v>194490</v>
      </c>
      <c r="C390" t="s">
        <v>822</v>
      </c>
      <c r="D390">
        <v>105</v>
      </c>
      <c r="E390" t="s">
        <v>217</v>
      </c>
      <c r="F390" s="1">
        <v>40485.800000000003</v>
      </c>
      <c r="G390" t="s">
        <v>10</v>
      </c>
      <c r="H390">
        <v>385.58</v>
      </c>
      <c r="I390" t="s">
        <v>362</v>
      </c>
      <c r="J390">
        <f>_xlfn.XLOOKUP(B390,'ZM39 (bulk)'!A:A,'ZM39 (bulk)'!M:M)</f>
        <v>183.95</v>
      </c>
      <c r="K390">
        <f t="shared" si="19"/>
        <v>19314.75</v>
      </c>
      <c r="L390" s="4" t="s">
        <v>6094</v>
      </c>
      <c r="M390" s="4" t="s">
        <v>1</v>
      </c>
      <c r="Q390" s="4"/>
    </row>
    <row r="391" spans="1:17" x14ac:dyDescent="0.25">
      <c r="A391" t="s">
        <v>61</v>
      </c>
      <c r="B391">
        <v>194496</v>
      </c>
      <c r="C391" t="s">
        <v>746</v>
      </c>
      <c r="D391">
        <v>57</v>
      </c>
      <c r="E391" t="s">
        <v>217</v>
      </c>
      <c r="F391" s="1">
        <v>12976.5</v>
      </c>
      <c r="G391" t="s">
        <v>10</v>
      </c>
      <c r="H391">
        <v>227.66</v>
      </c>
      <c r="I391" t="s">
        <v>362</v>
      </c>
      <c r="J391">
        <f>_xlfn.XLOOKUP(B391,'ZM39 (bulk)'!A:A,'ZM39 (bulk)'!M:M)</f>
        <v>178.05</v>
      </c>
      <c r="K391">
        <f t="shared" si="19"/>
        <v>10148.85</v>
      </c>
      <c r="L391" s="4" t="s">
        <v>6094</v>
      </c>
      <c r="M391" s="4" t="s">
        <v>1</v>
      </c>
      <c r="Q391" s="4"/>
    </row>
    <row r="392" spans="1:17" x14ac:dyDescent="0.25">
      <c r="A392" t="s">
        <v>61</v>
      </c>
      <c r="B392">
        <v>194497</v>
      </c>
      <c r="C392" t="s">
        <v>747</v>
      </c>
      <c r="D392">
        <v>5</v>
      </c>
      <c r="E392" t="s">
        <v>217</v>
      </c>
      <c r="F392" s="1">
        <v>1236.76</v>
      </c>
      <c r="G392" t="s">
        <v>10</v>
      </c>
      <c r="H392">
        <v>247.35</v>
      </c>
      <c r="I392" t="s">
        <v>362</v>
      </c>
      <c r="J392">
        <f>_xlfn.XLOOKUP(B392,'ZM39 (bulk)'!A:A,'ZM39 (bulk)'!M:M)</f>
        <v>180.13</v>
      </c>
      <c r="K392">
        <f t="shared" si="19"/>
        <v>900.65</v>
      </c>
      <c r="L392" s="4" t="s">
        <v>6094</v>
      </c>
      <c r="M392" s="4" t="s">
        <v>1</v>
      </c>
      <c r="Q392" s="4"/>
    </row>
    <row r="393" spans="1:17" x14ac:dyDescent="0.25">
      <c r="A393" t="s">
        <v>61</v>
      </c>
      <c r="B393">
        <v>194498</v>
      </c>
      <c r="C393" t="s">
        <v>566</v>
      </c>
      <c r="D393">
        <v>40</v>
      </c>
      <c r="E393" t="s">
        <v>217</v>
      </c>
      <c r="F393" s="1">
        <v>10061.23</v>
      </c>
      <c r="G393" t="s">
        <v>10</v>
      </c>
      <c r="H393">
        <v>251.53</v>
      </c>
      <c r="I393" t="s">
        <v>362</v>
      </c>
      <c r="J393">
        <f>_xlfn.XLOOKUP(B393,'ZM39 (bulk)'!A:A,'ZM39 (bulk)'!M:M)</f>
        <v>181.38</v>
      </c>
      <c r="K393">
        <f t="shared" si="19"/>
        <v>7255.2</v>
      </c>
      <c r="L393" s="4" t="s">
        <v>6094</v>
      </c>
      <c r="M393" s="4" t="s">
        <v>1</v>
      </c>
      <c r="Q393" s="4"/>
    </row>
    <row r="394" spans="1:17" x14ac:dyDescent="0.25">
      <c r="A394" t="s">
        <v>61</v>
      </c>
      <c r="B394">
        <v>194528</v>
      </c>
      <c r="C394" t="s">
        <v>567</v>
      </c>
      <c r="D394">
        <v>130</v>
      </c>
      <c r="E394" t="s">
        <v>217</v>
      </c>
      <c r="F394" s="1">
        <v>28092.59</v>
      </c>
      <c r="G394" t="s">
        <v>10</v>
      </c>
      <c r="H394">
        <v>216.1</v>
      </c>
      <c r="I394" t="s">
        <v>362</v>
      </c>
      <c r="J394">
        <f>_xlfn.XLOOKUP(B394,'ZM39 (bulk)'!A:A,'ZM39 (bulk)'!M:M)</f>
        <v>179.92</v>
      </c>
      <c r="K394">
        <f t="shared" si="19"/>
        <v>23389.599999999999</v>
      </c>
      <c r="L394" s="4" t="s">
        <v>6094</v>
      </c>
      <c r="M394" s="4" t="s">
        <v>1</v>
      </c>
      <c r="Q394" s="4"/>
    </row>
    <row r="395" spans="1:17" x14ac:dyDescent="0.25">
      <c r="A395" t="s">
        <v>61</v>
      </c>
      <c r="B395">
        <v>194533</v>
      </c>
      <c r="C395" t="s">
        <v>568</v>
      </c>
      <c r="D395">
        <v>405</v>
      </c>
      <c r="E395" t="s">
        <v>217</v>
      </c>
      <c r="F395" s="1">
        <v>89709.72</v>
      </c>
      <c r="G395" t="s">
        <v>10</v>
      </c>
      <c r="H395">
        <v>221.51</v>
      </c>
      <c r="I395" t="s">
        <v>362</v>
      </c>
      <c r="J395">
        <f>_xlfn.XLOOKUP(B395,'ZM39 (bulk)'!A:A,'ZM39 (bulk)'!M:M)</f>
        <v>182</v>
      </c>
      <c r="K395">
        <f t="shared" si="19"/>
        <v>73710</v>
      </c>
      <c r="L395" s="4" t="s">
        <v>6094</v>
      </c>
      <c r="M395" s="4" t="s">
        <v>1</v>
      </c>
      <c r="Q395" s="4"/>
    </row>
    <row r="396" spans="1:17" x14ac:dyDescent="0.25">
      <c r="A396" t="s">
        <v>61</v>
      </c>
      <c r="B396">
        <v>194546</v>
      </c>
      <c r="C396" t="s">
        <v>824</v>
      </c>
      <c r="D396">
        <v>15</v>
      </c>
      <c r="E396" t="s">
        <v>217</v>
      </c>
      <c r="F396" s="1">
        <v>5077.8599999999997</v>
      </c>
      <c r="G396" t="s">
        <v>10</v>
      </c>
      <c r="H396">
        <v>338.52</v>
      </c>
      <c r="I396" t="s">
        <v>362</v>
      </c>
      <c r="J396">
        <f>_xlfn.XLOOKUP(B396,'ZM39 (bulk)'!A:A,'ZM39 (bulk)'!M:M)</f>
        <v>183.66</v>
      </c>
      <c r="K396">
        <f t="shared" si="19"/>
        <v>2754.9</v>
      </c>
      <c r="L396" s="4" t="s">
        <v>6094</v>
      </c>
      <c r="M396" s="4" t="s">
        <v>1</v>
      </c>
      <c r="Q396" s="4"/>
    </row>
    <row r="397" spans="1:17" x14ac:dyDescent="0.25">
      <c r="A397" t="s">
        <v>61</v>
      </c>
      <c r="B397">
        <v>194547</v>
      </c>
      <c r="C397" t="s">
        <v>569</v>
      </c>
      <c r="D397">
        <v>6</v>
      </c>
      <c r="E397" t="s">
        <v>217</v>
      </c>
      <c r="F397" s="1">
        <v>1761.26</v>
      </c>
      <c r="G397" t="s">
        <v>10</v>
      </c>
      <c r="H397">
        <v>293.54000000000002</v>
      </c>
      <c r="I397" t="s">
        <v>362</v>
      </c>
      <c r="J397">
        <f>_xlfn.XLOOKUP(B397,'ZM39 (bulk)'!A:A,'ZM39 (bulk)'!M:M)</f>
        <v>185.12</v>
      </c>
      <c r="K397">
        <f t="shared" si="19"/>
        <v>1110.72</v>
      </c>
      <c r="L397" s="4" t="s">
        <v>6094</v>
      </c>
      <c r="M397" s="4" t="s">
        <v>1</v>
      </c>
      <c r="Q397" s="4"/>
    </row>
    <row r="398" spans="1:17" x14ac:dyDescent="0.25">
      <c r="A398" t="s">
        <v>61</v>
      </c>
      <c r="B398">
        <v>194549</v>
      </c>
      <c r="C398" t="s">
        <v>2703</v>
      </c>
      <c r="D398">
        <v>3</v>
      </c>
      <c r="E398" t="s">
        <v>217</v>
      </c>
      <c r="F398" s="1">
        <v>891.64</v>
      </c>
      <c r="G398" t="s">
        <v>10</v>
      </c>
      <c r="H398">
        <v>297.20999999999998</v>
      </c>
      <c r="I398" t="s">
        <v>362</v>
      </c>
      <c r="J398">
        <f>_xlfn.XLOOKUP(B398,'ZM39 (bulk)'!A:A,'ZM39 (bulk)'!M:M)</f>
        <v>186.16</v>
      </c>
      <c r="K398">
        <f t="shared" si="19"/>
        <v>558.48</v>
      </c>
      <c r="L398" s="4" t="s">
        <v>6094</v>
      </c>
      <c r="M398" s="4" t="s">
        <v>1</v>
      </c>
      <c r="Q398" s="4"/>
    </row>
    <row r="399" spans="1:17" x14ac:dyDescent="0.25">
      <c r="A399" t="s">
        <v>61</v>
      </c>
      <c r="B399">
        <v>194560</v>
      </c>
      <c r="C399" t="s">
        <v>825</v>
      </c>
      <c r="D399">
        <v>7</v>
      </c>
      <c r="E399" t="s">
        <v>217</v>
      </c>
      <c r="F399" s="1">
        <v>2198.21</v>
      </c>
      <c r="G399" t="s">
        <v>10</v>
      </c>
      <c r="H399">
        <v>314.02999999999997</v>
      </c>
      <c r="I399" t="s">
        <v>362</v>
      </c>
      <c r="J399">
        <f>_xlfn.XLOOKUP(B399,'ZM39 (bulk)'!A:A,'ZM39 (bulk)'!M:M)</f>
        <v>188.24</v>
      </c>
      <c r="K399">
        <f t="shared" si="19"/>
        <v>1317.68</v>
      </c>
      <c r="L399" s="4" t="s">
        <v>6094</v>
      </c>
      <c r="M399" s="4" t="s">
        <v>1</v>
      </c>
      <c r="Q399" s="4"/>
    </row>
    <row r="400" spans="1:17" x14ac:dyDescent="0.25">
      <c r="A400" t="s">
        <v>61</v>
      </c>
      <c r="B400">
        <v>194566</v>
      </c>
      <c r="C400" t="s">
        <v>827</v>
      </c>
      <c r="D400">
        <v>7</v>
      </c>
      <c r="E400" t="s">
        <v>217</v>
      </c>
      <c r="F400" s="1">
        <v>2393.91</v>
      </c>
      <c r="G400" t="s">
        <v>10</v>
      </c>
      <c r="H400">
        <v>341.99</v>
      </c>
      <c r="I400" t="s">
        <v>362</v>
      </c>
      <c r="J400">
        <f>_xlfn.XLOOKUP(B400,'ZM39 (bulk)'!A:A,'ZM39 (bulk)'!M:M)</f>
        <v>185.54</v>
      </c>
      <c r="K400">
        <f t="shared" si="19"/>
        <v>1298.78</v>
      </c>
      <c r="L400" s="4" t="s">
        <v>6094</v>
      </c>
      <c r="M400" s="4" t="s">
        <v>1</v>
      </c>
      <c r="Q400" s="4"/>
    </row>
    <row r="401" spans="1:17" x14ac:dyDescent="0.25">
      <c r="A401" t="s">
        <v>61</v>
      </c>
      <c r="B401">
        <v>194567</v>
      </c>
      <c r="C401" t="s">
        <v>1556</v>
      </c>
      <c r="D401">
        <v>12</v>
      </c>
      <c r="E401" t="s">
        <v>217</v>
      </c>
      <c r="F401" s="1">
        <v>6465.99</v>
      </c>
      <c r="G401" t="s">
        <v>10</v>
      </c>
      <c r="H401">
        <v>538.83000000000004</v>
      </c>
      <c r="I401" t="s">
        <v>362</v>
      </c>
      <c r="J401">
        <f>_xlfn.XLOOKUP(B401,'ZM39 (bulk)'!A:A,'ZM39 (bulk)'!M:M)</f>
        <v>218.4</v>
      </c>
      <c r="K401">
        <f t="shared" si="19"/>
        <v>2620.8000000000002</v>
      </c>
      <c r="L401" s="4" t="s">
        <v>6094</v>
      </c>
      <c r="M401" s="4" t="s">
        <v>1</v>
      </c>
      <c r="Q401" s="4"/>
    </row>
    <row r="402" spans="1:17" x14ac:dyDescent="0.25">
      <c r="A402" t="s">
        <v>61</v>
      </c>
      <c r="B402">
        <v>194572</v>
      </c>
      <c r="C402" t="s">
        <v>570</v>
      </c>
      <c r="D402">
        <v>21</v>
      </c>
      <c r="E402" t="s">
        <v>217</v>
      </c>
      <c r="F402" s="1">
        <v>12491.15</v>
      </c>
      <c r="G402" t="s">
        <v>10</v>
      </c>
      <c r="H402">
        <v>594.82000000000005</v>
      </c>
      <c r="I402" t="s">
        <v>362</v>
      </c>
      <c r="J402">
        <f>_xlfn.XLOOKUP(B402,'ZM39 (bulk)'!A:A,'ZM39 (bulk)'!M:M)</f>
        <v>190.32</v>
      </c>
      <c r="K402">
        <f t="shared" si="19"/>
        <v>3996.72</v>
      </c>
      <c r="L402" s="4" t="s">
        <v>6094</v>
      </c>
      <c r="M402" s="4" t="s">
        <v>1</v>
      </c>
      <c r="Q402" s="4"/>
    </row>
    <row r="403" spans="1:17" x14ac:dyDescent="0.25">
      <c r="A403" t="s">
        <v>61</v>
      </c>
      <c r="B403">
        <v>194573</v>
      </c>
      <c r="C403" t="s">
        <v>571</v>
      </c>
      <c r="D403">
        <v>22</v>
      </c>
      <c r="E403" t="s">
        <v>217</v>
      </c>
      <c r="F403" s="1">
        <v>12396.61</v>
      </c>
      <c r="G403" t="s">
        <v>10</v>
      </c>
      <c r="H403">
        <v>563.48</v>
      </c>
      <c r="I403" t="s">
        <v>362</v>
      </c>
      <c r="J403">
        <f>_xlfn.XLOOKUP(B403,'ZM39 (bulk)'!A:A,'ZM39 (bulk)'!M:M)</f>
        <v>186.37</v>
      </c>
      <c r="K403">
        <f t="shared" si="19"/>
        <v>4100.1400000000003</v>
      </c>
      <c r="L403" s="4" t="s">
        <v>6094</v>
      </c>
      <c r="M403" s="4" t="s">
        <v>1</v>
      </c>
      <c r="Q403" s="4"/>
    </row>
    <row r="404" spans="1:17" x14ac:dyDescent="0.25">
      <c r="A404" t="s">
        <v>61</v>
      </c>
      <c r="B404">
        <v>194575</v>
      </c>
      <c r="C404" t="s">
        <v>828</v>
      </c>
      <c r="D404">
        <v>66</v>
      </c>
      <c r="E404" t="s">
        <v>217</v>
      </c>
      <c r="F404" s="1">
        <v>18665.16</v>
      </c>
      <c r="G404" t="s">
        <v>10</v>
      </c>
      <c r="H404">
        <v>282.81</v>
      </c>
      <c r="I404" t="s">
        <v>362</v>
      </c>
      <c r="J404">
        <f>_xlfn.XLOOKUP(B404,'ZM39 (bulk)'!A:A,'ZM39 (bulk)'!M:M)</f>
        <v>178.05</v>
      </c>
      <c r="K404">
        <f t="shared" si="19"/>
        <v>11751.300000000001</v>
      </c>
      <c r="L404" s="4" t="s">
        <v>6094</v>
      </c>
      <c r="M404" s="4" t="s">
        <v>1</v>
      </c>
      <c r="Q404" s="4"/>
    </row>
    <row r="405" spans="1:17" x14ac:dyDescent="0.25">
      <c r="A405" t="s">
        <v>61</v>
      </c>
      <c r="B405">
        <v>194580</v>
      </c>
      <c r="C405" t="s">
        <v>830</v>
      </c>
      <c r="D405">
        <v>77</v>
      </c>
      <c r="E405" t="s">
        <v>217</v>
      </c>
      <c r="F405">
        <v>19168.580000000002</v>
      </c>
      <c r="G405" t="s">
        <v>10</v>
      </c>
      <c r="H405">
        <v>248.94</v>
      </c>
      <c r="I405" t="s">
        <v>362</v>
      </c>
      <c r="J405">
        <f>_xlfn.XLOOKUP(B405,'ZM39 (bulk)'!A:A,'ZM39 (bulk)'!M:M)</f>
        <v>180.13</v>
      </c>
      <c r="K405">
        <f t="shared" si="19"/>
        <v>13870.01</v>
      </c>
      <c r="L405" s="4" t="s">
        <v>6094</v>
      </c>
      <c r="M405" s="4" t="s">
        <v>1</v>
      </c>
      <c r="Q405" s="4"/>
    </row>
    <row r="406" spans="1:17" x14ac:dyDescent="0.25">
      <c r="A406" t="s">
        <v>61</v>
      </c>
      <c r="B406">
        <v>194581</v>
      </c>
      <c r="C406" t="s">
        <v>572</v>
      </c>
      <c r="D406">
        <v>1455</v>
      </c>
      <c r="E406" t="s">
        <v>217</v>
      </c>
      <c r="F406">
        <v>385694.78</v>
      </c>
      <c r="G406" t="s">
        <v>10</v>
      </c>
      <c r="H406">
        <v>265.08</v>
      </c>
      <c r="I406" t="s">
        <v>362</v>
      </c>
      <c r="J406">
        <f>_xlfn.XLOOKUP(B406,'ZM39 (bulk)'!A:A,'ZM39 (bulk)'!M:M)</f>
        <v>182</v>
      </c>
      <c r="K406">
        <f t="shared" ref="K406:K469" si="20">J406*D406</f>
        <v>264810</v>
      </c>
      <c r="L406" s="4" t="s">
        <v>6094</v>
      </c>
      <c r="M406" s="4" t="s">
        <v>1</v>
      </c>
      <c r="Q406" s="4"/>
    </row>
    <row r="407" spans="1:17" x14ac:dyDescent="0.25">
      <c r="A407" t="s">
        <v>61</v>
      </c>
      <c r="B407">
        <v>194587</v>
      </c>
      <c r="C407" t="s">
        <v>748</v>
      </c>
      <c r="D407">
        <v>23</v>
      </c>
      <c r="E407" t="s">
        <v>217</v>
      </c>
      <c r="F407" s="1">
        <v>6250.81</v>
      </c>
      <c r="G407" t="s">
        <v>10</v>
      </c>
      <c r="H407">
        <v>271.77</v>
      </c>
      <c r="I407" t="s">
        <v>362</v>
      </c>
      <c r="J407">
        <f>_xlfn.XLOOKUP(B407,'ZM39 (bulk)'!A:A,'ZM39 (bulk)'!M:M)</f>
        <v>183.66</v>
      </c>
      <c r="K407">
        <f t="shared" si="20"/>
        <v>4224.18</v>
      </c>
      <c r="L407" s="4" t="s">
        <v>6094</v>
      </c>
      <c r="M407" s="4" t="s">
        <v>1</v>
      </c>
      <c r="Q407" s="4"/>
    </row>
    <row r="408" spans="1:17" x14ac:dyDescent="0.25">
      <c r="A408" t="s">
        <v>61</v>
      </c>
      <c r="B408">
        <v>194599</v>
      </c>
      <c r="C408" t="s">
        <v>573</v>
      </c>
      <c r="D408">
        <v>29</v>
      </c>
      <c r="E408" t="s">
        <v>217</v>
      </c>
      <c r="F408" s="1">
        <v>11894.29</v>
      </c>
      <c r="G408" t="s">
        <v>10</v>
      </c>
      <c r="H408">
        <v>410.15</v>
      </c>
      <c r="I408" t="s">
        <v>362</v>
      </c>
      <c r="J408">
        <f>_xlfn.XLOOKUP(B408,'ZM39 (bulk)'!A:A,'ZM39 (bulk)'!M:M)</f>
        <v>187.72</v>
      </c>
      <c r="K408">
        <f t="shared" si="20"/>
        <v>5443.88</v>
      </c>
      <c r="L408" s="4" t="s">
        <v>6094</v>
      </c>
      <c r="M408" s="4" t="s">
        <v>1</v>
      </c>
      <c r="Q408" s="4"/>
    </row>
    <row r="409" spans="1:17" x14ac:dyDescent="0.25">
      <c r="A409" t="s">
        <v>61</v>
      </c>
      <c r="B409">
        <v>194604</v>
      </c>
      <c r="C409" t="s">
        <v>574</v>
      </c>
      <c r="D409">
        <v>1</v>
      </c>
      <c r="E409" t="s">
        <v>217</v>
      </c>
      <c r="F409" s="1">
        <v>284.5</v>
      </c>
      <c r="G409" t="s">
        <v>10</v>
      </c>
      <c r="H409">
        <v>284.5</v>
      </c>
      <c r="I409" t="s">
        <v>362</v>
      </c>
      <c r="J409">
        <f>_xlfn.XLOOKUP(B409,'ZM39 (bulk)'!A:A,'ZM39 (bulk)'!M:M)</f>
        <v>183.87</v>
      </c>
      <c r="K409">
        <f t="shared" si="20"/>
        <v>183.87</v>
      </c>
      <c r="L409" s="4" t="s">
        <v>6094</v>
      </c>
      <c r="M409" s="4" t="s">
        <v>1</v>
      </c>
      <c r="Q409" s="4"/>
    </row>
    <row r="410" spans="1:17" x14ac:dyDescent="0.25">
      <c r="A410" t="s">
        <v>61</v>
      </c>
      <c r="B410">
        <v>194618</v>
      </c>
      <c r="C410" t="s">
        <v>750</v>
      </c>
      <c r="D410">
        <v>22</v>
      </c>
      <c r="E410" t="s">
        <v>217</v>
      </c>
      <c r="F410" s="1">
        <v>8757.17</v>
      </c>
      <c r="G410" t="s">
        <v>10</v>
      </c>
      <c r="H410">
        <v>398.05</v>
      </c>
      <c r="I410" t="s">
        <v>362</v>
      </c>
      <c r="J410">
        <f>_xlfn.XLOOKUP(B410,'ZM39 (bulk)'!A:A,'ZM39 (bulk)'!M:M)</f>
        <v>180.13</v>
      </c>
      <c r="K410">
        <f t="shared" si="20"/>
        <v>3962.8599999999997</v>
      </c>
      <c r="L410" s="4" t="s">
        <v>6094</v>
      </c>
      <c r="M410" s="4" t="s">
        <v>1</v>
      </c>
      <c r="Q410" s="4"/>
    </row>
    <row r="411" spans="1:17" x14ac:dyDescent="0.25">
      <c r="A411" t="s">
        <v>61</v>
      </c>
      <c r="B411">
        <v>194621</v>
      </c>
      <c r="C411" t="s">
        <v>575</v>
      </c>
      <c r="D411">
        <v>718</v>
      </c>
      <c r="E411" t="s">
        <v>217</v>
      </c>
      <c r="F411" s="1">
        <v>201454.4</v>
      </c>
      <c r="G411" t="s">
        <v>10</v>
      </c>
      <c r="H411">
        <v>280.58</v>
      </c>
      <c r="I411" t="s">
        <v>362</v>
      </c>
      <c r="J411">
        <f>_xlfn.XLOOKUP(B411,'ZM39 (bulk)'!A:A,'ZM39 (bulk)'!M:M)</f>
        <v>183.25</v>
      </c>
      <c r="K411">
        <f t="shared" si="20"/>
        <v>131573.5</v>
      </c>
      <c r="L411" s="4" t="s">
        <v>6094</v>
      </c>
      <c r="M411" s="4" t="s">
        <v>1</v>
      </c>
      <c r="Q411" s="4"/>
    </row>
    <row r="412" spans="1:17" x14ac:dyDescent="0.25">
      <c r="A412" t="s">
        <v>61</v>
      </c>
      <c r="B412">
        <v>194638</v>
      </c>
      <c r="C412" t="s">
        <v>1603</v>
      </c>
      <c r="D412">
        <v>1</v>
      </c>
      <c r="E412" t="s">
        <v>217</v>
      </c>
      <c r="F412" s="1">
        <v>546.55999999999995</v>
      </c>
      <c r="G412" t="s">
        <v>10</v>
      </c>
      <c r="H412">
        <v>546.55999999999995</v>
      </c>
      <c r="I412" t="s">
        <v>362</v>
      </c>
      <c r="J412">
        <f>_xlfn.XLOOKUP(B412,'ZM39 (bulk)'!A:A,'ZM39 (bulk)'!M:M)</f>
        <v>183.46</v>
      </c>
      <c r="K412">
        <f t="shared" si="20"/>
        <v>183.46</v>
      </c>
      <c r="L412" s="4" t="s">
        <v>6094</v>
      </c>
      <c r="M412" s="4" t="s">
        <v>1</v>
      </c>
      <c r="Q412" s="4"/>
    </row>
    <row r="413" spans="1:17" x14ac:dyDescent="0.25">
      <c r="A413" t="s">
        <v>61</v>
      </c>
      <c r="B413">
        <v>194650</v>
      </c>
      <c r="C413" t="s">
        <v>832</v>
      </c>
      <c r="D413">
        <v>25</v>
      </c>
      <c r="E413" t="s">
        <v>217</v>
      </c>
      <c r="F413">
        <v>7294.96</v>
      </c>
      <c r="G413" t="s">
        <v>10</v>
      </c>
      <c r="H413">
        <v>291.8</v>
      </c>
      <c r="I413" t="s">
        <v>362</v>
      </c>
      <c r="J413">
        <f>_xlfn.XLOOKUP(B413,'ZM39 (bulk)'!A:A,'ZM39 (bulk)'!M:M)</f>
        <v>183.46</v>
      </c>
      <c r="K413">
        <f t="shared" si="20"/>
        <v>4586.5</v>
      </c>
      <c r="L413" s="4" t="s">
        <v>6094</v>
      </c>
      <c r="M413" s="4" t="s">
        <v>1</v>
      </c>
      <c r="Q413" s="4"/>
    </row>
    <row r="414" spans="1:17" x14ac:dyDescent="0.25">
      <c r="A414" t="s">
        <v>61</v>
      </c>
      <c r="B414">
        <v>194656</v>
      </c>
      <c r="C414" t="s">
        <v>578</v>
      </c>
      <c r="D414">
        <v>18</v>
      </c>
      <c r="E414" t="s">
        <v>217</v>
      </c>
      <c r="F414" s="1">
        <v>4892.34</v>
      </c>
      <c r="G414" t="s">
        <v>10</v>
      </c>
      <c r="H414">
        <v>271.8</v>
      </c>
      <c r="I414" t="s">
        <v>362</v>
      </c>
      <c r="J414">
        <f>_xlfn.XLOOKUP(B414,'ZM39 (bulk)'!A:A,'ZM39 (bulk)'!M:M)</f>
        <v>183.66</v>
      </c>
      <c r="K414">
        <f t="shared" si="20"/>
        <v>3305.88</v>
      </c>
      <c r="L414" s="4" t="s">
        <v>6094</v>
      </c>
      <c r="M414" s="4" t="s">
        <v>1</v>
      </c>
      <c r="Q414" s="4"/>
    </row>
    <row r="415" spans="1:17" x14ac:dyDescent="0.25">
      <c r="A415" t="s">
        <v>61</v>
      </c>
      <c r="B415">
        <v>194657</v>
      </c>
      <c r="C415" t="s">
        <v>579</v>
      </c>
      <c r="D415">
        <v>190</v>
      </c>
      <c r="E415" t="s">
        <v>217</v>
      </c>
      <c r="F415">
        <v>51631.4</v>
      </c>
      <c r="G415" t="s">
        <v>10</v>
      </c>
      <c r="H415">
        <v>271.74</v>
      </c>
      <c r="I415" t="s">
        <v>362</v>
      </c>
      <c r="J415">
        <f>_xlfn.XLOOKUP(B415,'ZM39 (bulk)'!A:A,'ZM39 (bulk)'!M:M)</f>
        <v>180.13</v>
      </c>
      <c r="K415">
        <f t="shared" si="20"/>
        <v>34224.699999999997</v>
      </c>
      <c r="L415" s="4" t="s">
        <v>6094</v>
      </c>
      <c r="M415" s="4" t="s">
        <v>1</v>
      </c>
      <c r="Q415" s="4"/>
    </row>
    <row r="416" spans="1:17" x14ac:dyDescent="0.25">
      <c r="A416" t="s">
        <v>61</v>
      </c>
      <c r="B416">
        <v>194659</v>
      </c>
      <c r="C416" t="s">
        <v>833</v>
      </c>
      <c r="D416">
        <v>4</v>
      </c>
      <c r="E416" t="s">
        <v>217</v>
      </c>
      <c r="F416" s="1">
        <v>1265.17</v>
      </c>
      <c r="G416" t="s">
        <v>10</v>
      </c>
      <c r="H416">
        <v>316.29000000000002</v>
      </c>
      <c r="I416" t="s">
        <v>362</v>
      </c>
      <c r="J416">
        <f>_xlfn.XLOOKUP(B416,'ZM39 (bulk)'!A:A,'ZM39 (bulk)'!M:M)</f>
        <v>181.58</v>
      </c>
      <c r="K416">
        <f t="shared" si="20"/>
        <v>726.32</v>
      </c>
      <c r="L416" s="4" t="s">
        <v>6094</v>
      </c>
      <c r="M416" s="4" t="s">
        <v>1</v>
      </c>
      <c r="Q416" s="4"/>
    </row>
    <row r="417" spans="1:17" x14ac:dyDescent="0.25">
      <c r="A417" t="s">
        <v>61</v>
      </c>
      <c r="B417">
        <v>194668</v>
      </c>
      <c r="C417" t="s">
        <v>580</v>
      </c>
      <c r="D417">
        <v>34</v>
      </c>
      <c r="E417" t="s">
        <v>217</v>
      </c>
      <c r="F417" s="1">
        <v>16088.52</v>
      </c>
      <c r="G417" t="s">
        <v>10</v>
      </c>
      <c r="H417">
        <v>473.19</v>
      </c>
      <c r="I417" t="s">
        <v>362</v>
      </c>
      <c r="J417">
        <f>_xlfn.XLOOKUP(B417,'ZM39 (bulk)'!A:A,'ZM39 (bulk)'!M:M)</f>
        <v>175.76</v>
      </c>
      <c r="K417">
        <f t="shared" si="20"/>
        <v>5975.84</v>
      </c>
      <c r="L417" s="4" t="s">
        <v>6094</v>
      </c>
      <c r="M417" s="4" t="s">
        <v>1</v>
      </c>
      <c r="Q417" s="4"/>
    </row>
    <row r="418" spans="1:17" x14ac:dyDescent="0.25">
      <c r="A418" t="s">
        <v>61</v>
      </c>
      <c r="B418">
        <v>194674</v>
      </c>
      <c r="C418" t="s">
        <v>834</v>
      </c>
      <c r="D418">
        <v>20</v>
      </c>
      <c r="E418" t="s">
        <v>217</v>
      </c>
      <c r="F418" s="1">
        <v>10222.4</v>
      </c>
      <c r="G418" t="s">
        <v>10</v>
      </c>
      <c r="H418">
        <v>511.12</v>
      </c>
      <c r="I418" t="s">
        <v>362</v>
      </c>
      <c r="J418">
        <f>_xlfn.XLOOKUP(B418,'ZM39 (bulk)'!A:A,'ZM39 (bulk)'!M:M)</f>
        <v>177.01</v>
      </c>
      <c r="K418">
        <f t="shared" si="20"/>
        <v>3540.2</v>
      </c>
      <c r="L418" s="4" t="s">
        <v>6094</v>
      </c>
      <c r="M418" s="4" t="s">
        <v>1</v>
      </c>
      <c r="Q418" s="4"/>
    </row>
    <row r="419" spans="1:17" x14ac:dyDescent="0.25">
      <c r="A419" t="s">
        <v>61</v>
      </c>
      <c r="B419">
        <v>194675</v>
      </c>
      <c r="C419" t="s">
        <v>1617</v>
      </c>
      <c r="D419">
        <v>1</v>
      </c>
      <c r="E419" t="s">
        <v>217</v>
      </c>
      <c r="F419" s="1">
        <v>515.44000000000005</v>
      </c>
      <c r="G419" t="s">
        <v>10</v>
      </c>
      <c r="H419">
        <v>515.44000000000005</v>
      </c>
      <c r="I419" t="s">
        <v>362</v>
      </c>
      <c r="J419">
        <f>_xlfn.XLOOKUP(B419,'ZM39 (bulk)'!A:A,'ZM39 (bulk)'!M:M)</f>
        <v>177.01</v>
      </c>
      <c r="K419">
        <f t="shared" si="20"/>
        <v>177.01</v>
      </c>
      <c r="L419" s="4" t="s">
        <v>6094</v>
      </c>
      <c r="M419" s="4" t="s">
        <v>1</v>
      </c>
      <c r="Q419" s="4"/>
    </row>
    <row r="420" spans="1:17" x14ac:dyDescent="0.25">
      <c r="A420" t="s">
        <v>61</v>
      </c>
      <c r="B420">
        <v>194678</v>
      </c>
      <c r="C420" t="s">
        <v>3997</v>
      </c>
      <c r="D420" s="4">
        <v>15</v>
      </c>
      <c r="E420" t="s">
        <v>217</v>
      </c>
      <c r="F420" s="1">
        <v>4253.1400000000003</v>
      </c>
      <c r="G420" t="s">
        <v>10</v>
      </c>
      <c r="H420">
        <v>283.54000000000002</v>
      </c>
      <c r="I420" t="s">
        <v>362</v>
      </c>
      <c r="J420">
        <f>_xlfn.XLOOKUP(B420,'ZM39 (bulk)'!A:A,'ZM39 (bulk)'!M:M)</f>
        <v>182.208</v>
      </c>
      <c r="K420">
        <f t="shared" si="20"/>
        <v>2733.12</v>
      </c>
      <c r="L420" s="4" t="s">
        <v>6094</v>
      </c>
      <c r="M420" s="4" t="s">
        <v>1</v>
      </c>
      <c r="Q420" s="4"/>
    </row>
    <row r="421" spans="1:17" x14ac:dyDescent="0.25">
      <c r="A421" t="s">
        <v>61</v>
      </c>
      <c r="B421">
        <v>194693</v>
      </c>
      <c r="C421" t="s">
        <v>581</v>
      </c>
      <c r="D421">
        <v>19</v>
      </c>
      <c r="E421" t="s">
        <v>217</v>
      </c>
      <c r="F421" s="1">
        <v>6523.96</v>
      </c>
      <c r="G421" t="s">
        <v>10</v>
      </c>
      <c r="H421">
        <v>343.37</v>
      </c>
      <c r="I421" t="s">
        <v>362</v>
      </c>
      <c r="J421">
        <f>_xlfn.XLOOKUP(B421,'ZM39 (bulk)'!A:A,'ZM39 (bulk)'!M:M)</f>
        <v>187.3</v>
      </c>
      <c r="K421">
        <f t="shared" si="20"/>
        <v>3558.7000000000003</v>
      </c>
      <c r="L421" s="4" t="s">
        <v>6094</v>
      </c>
      <c r="M421" s="4" t="s">
        <v>1</v>
      </c>
      <c r="Q421" s="4"/>
    </row>
    <row r="422" spans="1:17" x14ac:dyDescent="0.25">
      <c r="A422" t="s">
        <v>61</v>
      </c>
      <c r="B422">
        <v>195033</v>
      </c>
      <c r="C422" t="s">
        <v>2002</v>
      </c>
      <c r="D422">
        <v>12</v>
      </c>
      <c r="E422" t="s">
        <v>217</v>
      </c>
      <c r="F422" s="1">
        <v>15493.26</v>
      </c>
      <c r="G422" t="s">
        <v>10</v>
      </c>
      <c r="H422">
        <v>1291.1099999999999</v>
      </c>
      <c r="I422" t="s">
        <v>362</v>
      </c>
      <c r="J422">
        <f>_xlfn.XLOOKUP(B422,'ZM39 (bulk)'!A:A,'ZM39 (bulk)'!M:M)</f>
        <v>879</v>
      </c>
      <c r="K422">
        <f t="shared" si="20"/>
        <v>10548</v>
      </c>
      <c r="L422" s="4" t="s">
        <v>6094</v>
      </c>
      <c r="M422" s="4" t="s">
        <v>1</v>
      </c>
      <c r="Q422" s="4"/>
    </row>
    <row r="423" spans="1:17" x14ac:dyDescent="0.25">
      <c r="A423" t="s">
        <v>61</v>
      </c>
      <c r="B423">
        <v>195346</v>
      </c>
      <c r="C423" t="s">
        <v>836</v>
      </c>
      <c r="D423">
        <v>49</v>
      </c>
      <c r="E423" t="s">
        <v>217</v>
      </c>
      <c r="F423" s="1">
        <v>20395.11</v>
      </c>
      <c r="G423" t="s">
        <v>10</v>
      </c>
      <c r="H423">
        <v>416.23</v>
      </c>
      <c r="I423" t="s">
        <v>362</v>
      </c>
      <c r="J423">
        <f>_xlfn.XLOOKUP(B423,'ZM39 (bulk)'!A:A,'ZM39 (bulk)'!M:M)</f>
        <v>186.12</v>
      </c>
      <c r="K423">
        <f t="shared" si="20"/>
        <v>9119.880000000001</v>
      </c>
      <c r="L423" s="4" t="s">
        <v>6094</v>
      </c>
      <c r="M423" s="4" t="s">
        <v>1</v>
      </c>
      <c r="Q423" s="4"/>
    </row>
    <row r="424" spans="1:17" x14ac:dyDescent="0.25">
      <c r="A424" t="s">
        <v>61</v>
      </c>
      <c r="B424">
        <v>195725</v>
      </c>
      <c r="C424" t="s">
        <v>583</v>
      </c>
      <c r="D424">
        <v>122</v>
      </c>
      <c r="E424" t="s">
        <v>217</v>
      </c>
      <c r="F424" s="1">
        <v>47754.89</v>
      </c>
      <c r="G424" t="s">
        <v>10</v>
      </c>
      <c r="H424">
        <v>391.43</v>
      </c>
      <c r="I424" t="s">
        <v>362</v>
      </c>
      <c r="J424">
        <f>_xlfn.XLOOKUP(B424,'ZM39 (bulk)'!A:A,'ZM39 (bulk)'!M:M)</f>
        <v>180.17</v>
      </c>
      <c r="K424">
        <f t="shared" si="20"/>
        <v>21980.739999999998</v>
      </c>
      <c r="L424" s="4" t="s">
        <v>6094</v>
      </c>
      <c r="M424" s="4" t="s">
        <v>1</v>
      </c>
      <c r="Q424" s="4"/>
    </row>
    <row r="425" spans="1:17" x14ac:dyDescent="0.25">
      <c r="A425" t="s">
        <v>61</v>
      </c>
      <c r="B425">
        <v>196877</v>
      </c>
      <c r="C425" t="s">
        <v>837</v>
      </c>
      <c r="D425">
        <v>6</v>
      </c>
      <c r="E425" t="s">
        <v>217</v>
      </c>
      <c r="F425" s="1">
        <v>1696.38</v>
      </c>
      <c r="G425" t="s">
        <v>10</v>
      </c>
      <c r="H425">
        <v>282.73</v>
      </c>
      <c r="I425" t="s">
        <v>362</v>
      </c>
      <c r="J425">
        <f>_xlfn.XLOOKUP(B425,'ZM39 (bulk)'!A:A,'ZM39 (bulk)'!M:M)</f>
        <v>180.09</v>
      </c>
      <c r="K425">
        <f t="shared" si="20"/>
        <v>1080.54</v>
      </c>
      <c r="L425" s="4" t="s">
        <v>6094</v>
      </c>
      <c r="M425" s="4" t="s">
        <v>1</v>
      </c>
      <c r="Q425" s="4"/>
    </row>
    <row r="426" spans="1:17" x14ac:dyDescent="0.25">
      <c r="A426" t="s">
        <v>61</v>
      </c>
      <c r="B426">
        <v>196913</v>
      </c>
      <c r="C426" t="s">
        <v>584</v>
      </c>
      <c r="D426">
        <v>28</v>
      </c>
      <c r="E426" t="s">
        <v>217</v>
      </c>
      <c r="F426">
        <v>7767.64</v>
      </c>
      <c r="G426" t="s">
        <v>10</v>
      </c>
      <c r="H426">
        <v>277.42</v>
      </c>
      <c r="I426" t="s">
        <v>362</v>
      </c>
      <c r="J426">
        <f>_xlfn.XLOOKUP(B426,'ZM39 (bulk)'!A:A,'ZM39 (bulk)'!M:M)</f>
        <v>181.66</v>
      </c>
      <c r="K426">
        <f t="shared" si="20"/>
        <v>5086.4799999999996</v>
      </c>
      <c r="L426" s="4" t="s">
        <v>6094</v>
      </c>
      <c r="M426" s="4" t="s">
        <v>1</v>
      </c>
      <c r="Q426" s="4"/>
    </row>
    <row r="427" spans="1:17" x14ac:dyDescent="0.25">
      <c r="A427" t="s">
        <v>61</v>
      </c>
      <c r="B427">
        <v>196917</v>
      </c>
      <c r="C427" t="s">
        <v>838</v>
      </c>
      <c r="D427">
        <v>32</v>
      </c>
      <c r="E427" t="s">
        <v>217</v>
      </c>
      <c r="F427" s="1">
        <v>10273.209999999999</v>
      </c>
      <c r="G427" t="s">
        <v>10</v>
      </c>
      <c r="H427">
        <v>321.04000000000002</v>
      </c>
      <c r="I427" t="s">
        <v>362</v>
      </c>
      <c r="J427">
        <f>_xlfn.XLOOKUP(B427,'ZM39 (bulk)'!A:A,'ZM39 (bulk)'!M:M)</f>
        <v>180.96</v>
      </c>
      <c r="K427">
        <f t="shared" si="20"/>
        <v>5790.72</v>
      </c>
      <c r="L427" s="4" t="s">
        <v>6094</v>
      </c>
      <c r="M427" s="4" t="s">
        <v>1</v>
      </c>
      <c r="Q427" s="4"/>
    </row>
    <row r="428" spans="1:17" x14ac:dyDescent="0.25">
      <c r="A428" t="s">
        <v>61</v>
      </c>
      <c r="B428">
        <v>196927</v>
      </c>
      <c r="C428" t="s">
        <v>585</v>
      </c>
      <c r="D428">
        <v>148</v>
      </c>
      <c r="E428" t="s">
        <v>217</v>
      </c>
      <c r="F428" s="1">
        <v>41798.51</v>
      </c>
      <c r="G428" t="s">
        <v>10</v>
      </c>
      <c r="H428">
        <v>282.42</v>
      </c>
      <c r="I428" t="s">
        <v>362</v>
      </c>
      <c r="J428">
        <f>_xlfn.XLOOKUP(B428,'ZM39 (bulk)'!A:A,'ZM39 (bulk)'!M:M)</f>
        <v>182.3</v>
      </c>
      <c r="K428">
        <f t="shared" si="20"/>
        <v>26980.400000000001</v>
      </c>
      <c r="L428" s="4" t="s">
        <v>6094</v>
      </c>
      <c r="M428" s="4" t="s">
        <v>1</v>
      </c>
      <c r="Q428" s="4"/>
    </row>
    <row r="429" spans="1:17" x14ac:dyDescent="0.25">
      <c r="A429" t="s">
        <v>61</v>
      </c>
      <c r="B429">
        <v>199035</v>
      </c>
      <c r="C429" t="s">
        <v>425</v>
      </c>
      <c r="D429">
        <v>57</v>
      </c>
      <c r="E429" t="s">
        <v>217</v>
      </c>
      <c r="F429" s="1">
        <v>67651.320000000007</v>
      </c>
      <c r="G429" t="s">
        <v>10</v>
      </c>
      <c r="H429">
        <v>1186.8699999999999</v>
      </c>
      <c r="I429" t="s">
        <v>362</v>
      </c>
      <c r="J429">
        <f>_xlfn.XLOOKUP(B429,'ZM39 (bulk)'!A:A,'ZM39 (bulk)'!M:M)</f>
        <v>859</v>
      </c>
      <c r="K429">
        <f t="shared" si="20"/>
        <v>48963</v>
      </c>
      <c r="L429" s="4" t="s">
        <v>6094</v>
      </c>
      <c r="M429" s="4" t="s">
        <v>1</v>
      </c>
      <c r="Q429" s="4"/>
    </row>
    <row r="430" spans="1:17" x14ac:dyDescent="0.25">
      <c r="A430" t="s">
        <v>61</v>
      </c>
      <c r="B430">
        <v>199146</v>
      </c>
      <c r="C430" t="s">
        <v>784</v>
      </c>
      <c r="D430">
        <v>6</v>
      </c>
      <c r="E430" t="s">
        <v>217</v>
      </c>
      <c r="F430" s="1">
        <v>8796</v>
      </c>
      <c r="G430" t="s">
        <v>10</v>
      </c>
      <c r="H430">
        <v>1466</v>
      </c>
      <c r="I430" t="s">
        <v>362</v>
      </c>
      <c r="J430">
        <f>_xlfn.XLOOKUP(B430,'ZM39 (bulk)'!A:A,'ZM39 (bulk)'!M:M)</f>
        <v>902</v>
      </c>
      <c r="K430">
        <f t="shared" si="20"/>
        <v>5412</v>
      </c>
      <c r="L430" s="4" t="s">
        <v>6094</v>
      </c>
      <c r="M430" s="4" t="s">
        <v>1</v>
      </c>
      <c r="Q430" s="4"/>
    </row>
    <row r="431" spans="1:17" x14ac:dyDescent="0.25">
      <c r="A431" t="s">
        <v>61</v>
      </c>
      <c r="B431">
        <v>199400</v>
      </c>
      <c r="C431" t="s">
        <v>839</v>
      </c>
      <c r="D431">
        <v>2</v>
      </c>
      <c r="E431" t="s">
        <v>217</v>
      </c>
      <c r="F431" s="1">
        <v>5427.26</v>
      </c>
      <c r="G431" t="s">
        <v>10</v>
      </c>
      <c r="H431">
        <v>2713.63</v>
      </c>
      <c r="I431" t="s">
        <v>362</v>
      </c>
      <c r="J431">
        <f>_xlfn.XLOOKUP(B431,'ZM39 (bulk)'!A:A,'ZM39 (bulk)'!M:M)</f>
        <v>906</v>
      </c>
      <c r="K431">
        <f t="shared" si="20"/>
        <v>1812</v>
      </c>
      <c r="L431" s="4" t="s">
        <v>6094</v>
      </c>
      <c r="M431" s="4" t="s">
        <v>1</v>
      </c>
      <c r="Q431" s="4"/>
    </row>
    <row r="432" spans="1:17" x14ac:dyDescent="0.25">
      <c r="A432" t="s">
        <v>61</v>
      </c>
      <c r="B432">
        <v>200121</v>
      </c>
      <c r="C432" t="s">
        <v>840</v>
      </c>
      <c r="D432">
        <v>24</v>
      </c>
      <c r="E432" t="s">
        <v>217</v>
      </c>
      <c r="F432">
        <v>7439.18</v>
      </c>
      <c r="G432" t="s">
        <v>10</v>
      </c>
      <c r="H432">
        <v>309.97000000000003</v>
      </c>
      <c r="I432" t="s">
        <v>362</v>
      </c>
      <c r="J432">
        <f>_xlfn.XLOOKUP(B432,'ZM39 (bulk)'!A:A,'ZM39 (bulk)'!M:M)</f>
        <v>184.08</v>
      </c>
      <c r="K432">
        <f t="shared" si="20"/>
        <v>4417.92</v>
      </c>
      <c r="L432" s="4" t="s">
        <v>6094</v>
      </c>
      <c r="M432" s="4" t="s">
        <v>1</v>
      </c>
      <c r="Q432" s="4"/>
    </row>
    <row r="433" spans="1:17" x14ac:dyDescent="0.25">
      <c r="A433" t="s">
        <v>61</v>
      </c>
      <c r="B433">
        <v>200514</v>
      </c>
      <c r="C433" t="s">
        <v>842</v>
      </c>
      <c r="D433">
        <v>28</v>
      </c>
      <c r="E433" t="s">
        <v>217</v>
      </c>
      <c r="F433" s="1">
        <v>10405.9</v>
      </c>
      <c r="G433" t="s">
        <v>10</v>
      </c>
      <c r="H433">
        <v>371.64</v>
      </c>
      <c r="I433" t="s">
        <v>362</v>
      </c>
      <c r="J433">
        <f>_xlfn.XLOOKUP(B433,'ZM39 (bulk)'!A:A,'ZM39 (bulk)'!M:M)</f>
        <v>175.36</v>
      </c>
      <c r="K433">
        <f t="shared" si="20"/>
        <v>4910.08</v>
      </c>
      <c r="L433" s="4" t="s">
        <v>6094</v>
      </c>
      <c r="M433" s="4" t="s">
        <v>1</v>
      </c>
      <c r="Q433" s="4"/>
    </row>
    <row r="434" spans="1:17" x14ac:dyDescent="0.25">
      <c r="A434" t="s">
        <v>61</v>
      </c>
      <c r="B434">
        <v>201333</v>
      </c>
      <c r="C434" t="s">
        <v>586</v>
      </c>
      <c r="D434">
        <v>475</v>
      </c>
      <c r="E434" t="s">
        <v>217</v>
      </c>
      <c r="F434">
        <v>13223.89</v>
      </c>
      <c r="G434" t="s">
        <v>10</v>
      </c>
      <c r="H434">
        <v>27.84</v>
      </c>
      <c r="I434" t="s">
        <v>362</v>
      </c>
      <c r="J434">
        <f>_xlfn.XLOOKUP(B434,'ZM39 (bulk)'!A:A,'ZM39 (bulk)'!M:M)</f>
        <v>15.68</v>
      </c>
      <c r="K434">
        <f t="shared" si="20"/>
        <v>7448</v>
      </c>
      <c r="L434" s="4" t="s">
        <v>6094</v>
      </c>
      <c r="M434" s="4" t="s">
        <v>1</v>
      </c>
      <c r="Q434" s="4"/>
    </row>
    <row r="435" spans="1:17" x14ac:dyDescent="0.25">
      <c r="A435" t="s">
        <v>61</v>
      </c>
      <c r="B435">
        <v>201334</v>
      </c>
      <c r="C435" t="s">
        <v>430</v>
      </c>
      <c r="D435">
        <v>402</v>
      </c>
      <c r="E435" t="s">
        <v>217</v>
      </c>
      <c r="F435" s="1">
        <v>12922.41</v>
      </c>
      <c r="G435" t="s">
        <v>10</v>
      </c>
      <c r="H435">
        <v>32.15</v>
      </c>
      <c r="I435" t="s">
        <v>362</v>
      </c>
      <c r="J435">
        <f>_xlfn.XLOOKUP(B435,'ZM39 (bulk)'!A:A,'ZM39 (bulk)'!M:M)</f>
        <v>17.420000000000002</v>
      </c>
      <c r="K435">
        <f t="shared" si="20"/>
        <v>7002.8400000000011</v>
      </c>
      <c r="L435" s="4" t="s">
        <v>6094</v>
      </c>
      <c r="M435" s="4" t="s">
        <v>1</v>
      </c>
      <c r="Q435" s="4"/>
    </row>
    <row r="436" spans="1:17" x14ac:dyDescent="0.25">
      <c r="A436" t="s">
        <v>61</v>
      </c>
      <c r="B436">
        <v>201336</v>
      </c>
      <c r="C436" t="s">
        <v>785</v>
      </c>
      <c r="D436">
        <v>9</v>
      </c>
      <c r="E436" t="s">
        <v>217</v>
      </c>
      <c r="F436" s="1">
        <v>13090.73</v>
      </c>
      <c r="G436" t="s">
        <v>10</v>
      </c>
      <c r="H436">
        <v>1454.53</v>
      </c>
      <c r="I436" t="s">
        <v>362</v>
      </c>
      <c r="J436">
        <f>_xlfn.XLOOKUP(B436,'ZM39 (bulk)'!A:A,'ZM39 (bulk)'!M:M)</f>
        <v>888.9</v>
      </c>
      <c r="K436">
        <f t="shared" si="20"/>
        <v>8000.0999999999995</v>
      </c>
      <c r="L436" s="4" t="s">
        <v>6094</v>
      </c>
      <c r="M436" s="4" t="s">
        <v>1</v>
      </c>
      <c r="Q436" s="4"/>
    </row>
    <row r="437" spans="1:17" x14ac:dyDescent="0.25">
      <c r="A437" t="s">
        <v>61</v>
      </c>
      <c r="B437">
        <v>201338</v>
      </c>
      <c r="C437" t="s">
        <v>587</v>
      </c>
      <c r="D437">
        <v>177</v>
      </c>
      <c r="E437" t="s">
        <v>217</v>
      </c>
      <c r="F437" s="1">
        <v>50518.71</v>
      </c>
      <c r="G437" t="s">
        <v>10</v>
      </c>
      <c r="H437" s="1">
        <v>285.42</v>
      </c>
      <c r="I437" t="s">
        <v>362</v>
      </c>
      <c r="J437">
        <f>_xlfn.XLOOKUP(B437,'ZM39 (bulk)'!A:A,'ZM39 (bulk)'!M:M)</f>
        <v>185.12</v>
      </c>
      <c r="K437">
        <f t="shared" si="20"/>
        <v>32766.240000000002</v>
      </c>
      <c r="L437" s="4" t="s">
        <v>6094</v>
      </c>
      <c r="M437" s="4" t="s">
        <v>1</v>
      </c>
      <c r="Q437" s="4"/>
    </row>
    <row r="438" spans="1:17" x14ac:dyDescent="0.25">
      <c r="A438" t="s">
        <v>61</v>
      </c>
      <c r="B438">
        <v>201339</v>
      </c>
      <c r="C438" t="s">
        <v>588</v>
      </c>
      <c r="D438">
        <v>838</v>
      </c>
      <c r="E438" t="s">
        <v>217</v>
      </c>
      <c r="F438" s="1">
        <v>23999.14</v>
      </c>
      <c r="G438" t="s">
        <v>10</v>
      </c>
      <c r="H438">
        <v>28.64</v>
      </c>
      <c r="I438" t="s">
        <v>362</v>
      </c>
      <c r="J438">
        <f>_xlfn.XLOOKUP(B438,'ZM39 (bulk)'!A:A,'ZM39 (bulk)'!M:M)</f>
        <v>16.059999999999999</v>
      </c>
      <c r="K438">
        <f t="shared" si="20"/>
        <v>13458.279999999999</v>
      </c>
      <c r="L438" s="4" t="s">
        <v>6094</v>
      </c>
      <c r="M438" s="4" t="s">
        <v>1</v>
      </c>
      <c r="Q438" s="4"/>
    </row>
    <row r="439" spans="1:17" x14ac:dyDescent="0.25">
      <c r="A439" t="s">
        <v>61</v>
      </c>
      <c r="B439">
        <v>201360</v>
      </c>
      <c r="C439" t="s">
        <v>431</v>
      </c>
      <c r="D439">
        <v>708</v>
      </c>
      <c r="E439" t="s">
        <v>217</v>
      </c>
      <c r="F439" s="1">
        <v>24649.68</v>
      </c>
      <c r="G439" t="s">
        <v>10</v>
      </c>
      <c r="H439">
        <v>34.82</v>
      </c>
      <c r="I439" t="s">
        <v>362</v>
      </c>
      <c r="J439">
        <f>_xlfn.XLOOKUP(B439,'ZM39 (bulk)'!A:A,'ZM39 (bulk)'!M:M)</f>
        <v>17.84</v>
      </c>
      <c r="K439">
        <f t="shared" si="20"/>
        <v>12630.72</v>
      </c>
      <c r="L439" s="4" t="s">
        <v>6094</v>
      </c>
      <c r="M439" s="4" t="s">
        <v>1</v>
      </c>
      <c r="Q439" s="4"/>
    </row>
    <row r="440" spans="1:17" x14ac:dyDescent="0.25">
      <c r="A440" t="s">
        <v>61</v>
      </c>
      <c r="B440">
        <v>201361</v>
      </c>
      <c r="C440" t="s">
        <v>786</v>
      </c>
      <c r="D440">
        <v>29</v>
      </c>
      <c r="E440" t="s">
        <v>217</v>
      </c>
      <c r="F440" s="1">
        <v>43891.24</v>
      </c>
      <c r="G440" t="s">
        <v>10</v>
      </c>
      <c r="H440">
        <v>1513.49</v>
      </c>
      <c r="I440" t="s">
        <v>362</v>
      </c>
      <c r="J440">
        <f>_xlfn.XLOOKUP(B440,'ZM39 (bulk)'!A:A,'ZM39 (bulk)'!M:M)</f>
        <v>892</v>
      </c>
      <c r="K440">
        <f t="shared" si="20"/>
        <v>25868</v>
      </c>
      <c r="L440" s="4" t="s">
        <v>6094</v>
      </c>
      <c r="M440" s="4" t="s">
        <v>1</v>
      </c>
      <c r="Q440" s="4"/>
    </row>
    <row r="441" spans="1:17" x14ac:dyDescent="0.25">
      <c r="A441" t="s">
        <v>61</v>
      </c>
      <c r="B441">
        <v>201363</v>
      </c>
      <c r="C441" t="s">
        <v>589</v>
      </c>
      <c r="D441">
        <v>312</v>
      </c>
      <c r="E441" t="s">
        <v>217</v>
      </c>
      <c r="F441" s="1">
        <v>95147.79</v>
      </c>
      <c r="G441" t="s">
        <v>10</v>
      </c>
      <c r="H441">
        <v>304.95999999999998</v>
      </c>
      <c r="I441" t="s">
        <v>362</v>
      </c>
      <c r="J441">
        <f>_xlfn.XLOOKUP(B441,'ZM39 (bulk)'!A:A,'ZM39 (bulk)'!M:M)</f>
        <v>188.24</v>
      </c>
      <c r="K441">
        <f t="shared" si="20"/>
        <v>58730.880000000005</v>
      </c>
      <c r="L441" s="4" t="s">
        <v>6094</v>
      </c>
      <c r="M441" s="4" t="s">
        <v>1</v>
      </c>
      <c r="Q441" s="4"/>
    </row>
    <row r="442" spans="1:17" x14ac:dyDescent="0.25">
      <c r="A442" t="s">
        <v>61</v>
      </c>
      <c r="B442">
        <v>201366</v>
      </c>
      <c r="C442" t="s">
        <v>590</v>
      </c>
      <c r="D442">
        <v>292</v>
      </c>
      <c r="E442" t="s">
        <v>217</v>
      </c>
      <c r="F442" s="1">
        <v>8034.21</v>
      </c>
      <c r="G442" t="s">
        <v>10</v>
      </c>
      <c r="H442">
        <v>27.51</v>
      </c>
      <c r="I442" t="s">
        <v>362</v>
      </c>
      <c r="J442">
        <f>_xlfn.XLOOKUP(B442,'ZM39 (bulk)'!A:A,'ZM39 (bulk)'!M:M)</f>
        <v>16.05</v>
      </c>
      <c r="K442">
        <f t="shared" si="20"/>
        <v>4686.6000000000004</v>
      </c>
      <c r="L442" s="4" t="s">
        <v>6094</v>
      </c>
      <c r="M442" s="4" t="s">
        <v>1</v>
      </c>
      <c r="Q442" s="4"/>
    </row>
    <row r="443" spans="1:17" x14ac:dyDescent="0.25">
      <c r="A443" t="s">
        <v>61</v>
      </c>
      <c r="B443">
        <v>201367</v>
      </c>
      <c r="C443" t="s">
        <v>591</v>
      </c>
      <c r="D443">
        <v>81</v>
      </c>
      <c r="E443" t="s">
        <v>217</v>
      </c>
      <c r="F443" s="1">
        <v>22745.58</v>
      </c>
      <c r="G443" t="s">
        <v>10</v>
      </c>
      <c r="H443">
        <v>280.81</v>
      </c>
      <c r="I443" t="s">
        <v>362</v>
      </c>
      <c r="J443">
        <f>_xlfn.XLOOKUP(B443,'ZM39 (bulk)'!A:A,'ZM39 (bulk)'!M:M)</f>
        <v>186.16</v>
      </c>
      <c r="K443">
        <f t="shared" si="20"/>
        <v>15078.96</v>
      </c>
      <c r="L443" s="4" t="s">
        <v>6094</v>
      </c>
      <c r="M443" s="4" t="s">
        <v>1</v>
      </c>
      <c r="Q443" s="4"/>
    </row>
    <row r="444" spans="1:17" x14ac:dyDescent="0.25">
      <c r="A444" t="s">
        <v>61</v>
      </c>
      <c r="B444">
        <v>201369</v>
      </c>
      <c r="C444" t="s">
        <v>843</v>
      </c>
      <c r="D444">
        <v>63</v>
      </c>
      <c r="E444" t="s">
        <v>217</v>
      </c>
      <c r="F444" s="1">
        <v>1804.68</v>
      </c>
      <c r="G444" t="s">
        <v>10</v>
      </c>
      <c r="H444" s="1">
        <v>28.65</v>
      </c>
      <c r="I444" t="s">
        <v>362</v>
      </c>
      <c r="J444">
        <f>_xlfn.XLOOKUP(B444,'ZM39 (bulk)'!A:A,'ZM39 (bulk)'!M:M)</f>
        <v>16.14</v>
      </c>
      <c r="K444">
        <f t="shared" si="20"/>
        <v>1016.82</v>
      </c>
      <c r="L444" s="4" t="s">
        <v>6094</v>
      </c>
      <c r="M444" s="4" t="s">
        <v>1</v>
      </c>
      <c r="Q444" s="4"/>
    </row>
    <row r="445" spans="1:17" x14ac:dyDescent="0.25">
      <c r="A445" t="s">
        <v>61</v>
      </c>
      <c r="B445">
        <v>201370</v>
      </c>
      <c r="C445" t="s">
        <v>432</v>
      </c>
      <c r="D445">
        <v>15</v>
      </c>
      <c r="E445" t="s">
        <v>217</v>
      </c>
      <c r="F445" s="1">
        <v>4559.79</v>
      </c>
      <c r="G445" t="s">
        <v>10</v>
      </c>
      <c r="H445" s="1">
        <v>303.99</v>
      </c>
      <c r="I445" t="s">
        <v>362</v>
      </c>
      <c r="J445">
        <f>_xlfn.XLOOKUP(B445,'ZM39 (bulk)'!A:A,'ZM39 (bulk)'!M:M)</f>
        <v>187.82</v>
      </c>
      <c r="K445">
        <f t="shared" si="20"/>
        <v>2817.2999999999997</v>
      </c>
      <c r="L445" s="4" t="s">
        <v>6094</v>
      </c>
      <c r="M445" s="4" t="s">
        <v>1</v>
      </c>
      <c r="Q445" s="4"/>
    </row>
    <row r="446" spans="1:17" x14ac:dyDescent="0.25">
      <c r="A446" t="s">
        <v>61</v>
      </c>
      <c r="B446">
        <v>202291</v>
      </c>
      <c r="C446" t="s">
        <v>592</v>
      </c>
      <c r="D446">
        <v>145</v>
      </c>
      <c r="E446" t="s">
        <v>217</v>
      </c>
      <c r="F446" s="1">
        <v>39722.33</v>
      </c>
      <c r="G446" t="s">
        <v>10</v>
      </c>
      <c r="H446" s="1">
        <v>273.95</v>
      </c>
      <c r="I446" t="s">
        <v>362</v>
      </c>
      <c r="J446">
        <f>_xlfn.XLOOKUP(B446,'ZM39 (bulk)'!A:A,'ZM39 (bulk)'!M:M)</f>
        <v>179.5</v>
      </c>
      <c r="K446">
        <f t="shared" si="20"/>
        <v>26027.5</v>
      </c>
      <c r="L446" s="4" t="s">
        <v>6094</v>
      </c>
      <c r="M446" s="4" t="s">
        <v>1</v>
      </c>
      <c r="Q446" s="4"/>
    </row>
    <row r="447" spans="1:17" x14ac:dyDescent="0.25">
      <c r="A447" t="s">
        <v>61</v>
      </c>
      <c r="B447">
        <v>202294</v>
      </c>
      <c r="C447" t="s">
        <v>1724</v>
      </c>
      <c r="D447">
        <v>5</v>
      </c>
      <c r="E447" t="s">
        <v>217</v>
      </c>
      <c r="F447" s="1">
        <v>1549.34</v>
      </c>
      <c r="G447" t="s">
        <v>10</v>
      </c>
      <c r="H447">
        <v>309.87</v>
      </c>
      <c r="I447" t="s">
        <v>362</v>
      </c>
      <c r="J447">
        <f>_xlfn.XLOOKUP(B447,'ZM39 (bulk)'!A:A,'ZM39 (bulk)'!M:M)</f>
        <v>183.48</v>
      </c>
      <c r="K447">
        <f t="shared" si="20"/>
        <v>917.4</v>
      </c>
      <c r="L447" s="4" t="s">
        <v>6094</v>
      </c>
      <c r="M447" s="4" t="s">
        <v>1</v>
      </c>
      <c r="Q447" s="4"/>
    </row>
    <row r="448" spans="1:17" x14ac:dyDescent="0.25">
      <c r="A448" t="s">
        <v>61</v>
      </c>
      <c r="B448">
        <v>202297</v>
      </c>
      <c r="C448" t="s">
        <v>593</v>
      </c>
      <c r="D448" s="4">
        <v>94</v>
      </c>
      <c r="E448" t="s">
        <v>217</v>
      </c>
      <c r="F448" s="1">
        <v>26143.3</v>
      </c>
      <c r="G448" t="s">
        <v>10</v>
      </c>
      <c r="H448">
        <v>278.12</v>
      </c>
      <c r="I448" t="s">
        <v>362</v>
      </c>
      <c r="J448">
        <f>_xlfn.XLOOKUP(B448,'ZM39 (bulk)'!A:A,'ZM39 (bulk)'!M:M)</f>
        <v>184.14</v>
      </c>
      <c r="K448">
        <f t="shared" si="20"/>
        <v>17309.16</v>
      </c>
      <c r="L448" s="4" t="s">
        <v>6094</v>
      </c>
      <c r="M448" s="4" t="s">
        <v>1</v>
      </c>
      <c r="Q448" s="4"/>
    </row>
    <row r="449" spans="1:17" x14ac:dyDescent="0.25">
      <c r="A449" t="s">
        <v>61</v>
      </c>
      <c r="B449">
        <v>202298</v>
      </c>
      <c r="C449" t="s">
        <v>844</v>
      </c>
      <c r="D449">
        <v>74</v>
      </c>
      <c r="E449" t="s">
        <v>217</v>
      </c>
      <c r="F449" s="1">
        <v>2078.67</v>
      </c>
      <c r="G449" t="s">
        <v>10</v>
      </c>
      <c r="H449" s="1">
        <v>28.09</v>
      </c>
      <c r="I449" t="s">
        <v>362</v>
      </c>
      <c r="J449">
        <f>_xlfn.XLOOKUP(B449,'ZM39 (bulk)'!A:A,'ZM39 (bulk)'!M:M)</f>
        <v>15.94</v>
      </c>
      <c r="K449">
        <f t="shared" si="20"/>
        <v>1179.56</v>
      </c>
      <c r="L449" s="4" t="s">
        <v>6094</v>
      </c>
      <c r="M449" s="4" t="s">
        <v>1</v>
      </c>
      <c r="Q449" s="4"/>
    </row>
    <row r="450" spans="1:17" x14ac:dyDescent="0.25">
      <c r="A450" t="s">
        <v>61</v>
      </c>
      <c r="B450">
        <v>204343</v>
      </c>
      <c r="C450" t="s">
        <v>1900</v>
      </c>
      <c r="D450">
        <v>88</v>
      </c>
      <c r="E450" t="s">
        <v>217</v>
      </c>
      <c r="F450" s="1">
        <v>28868.46</v>
      </c>
      <c r="G450" t="s">
        <v>10</v>
      </c>
      <c r="H450">
        <v>328.05</v>
      </c>
      <c r="I450" t="s">
        <v>362</v>
      </c>
      <c r="J450">
        <f>_xlfn.XLOOKUP(B450,'ZM39 (bulk)'!A:A,'ZM39 (bulk)'!M:M)</f>
        <v>159.35</v>
      </c>
      <c r="K450">
        <f t="shared" si="20"/>
        <v>14022.8</v>
      </c>
      <c r="L450" s="4" t="s">
        <v>6094</v>
      </c>
      <c r="M450" s="4" t="s">
        <v>1</v>
      </c>
      <c r="Q450" s="4"/>
    </row>
    <row r="451" spans="1:17" x14ac:dyDescent="0.25">
      <c r="A451" t="s">
        <v>61</v>
      </c>
      <c r="B451">
        <v>204673</v>
      </c>
      <c r="C451" t="s">
        <v>788</v>
      </c>
      <c r="D451">
        <v>74</v>
      </c>
      <c r="E451" t="s">
        <v>217</v>
      </c>
      <c r="F451" s="1">
        <v>101781.25</v>
      </c>
      <c r="G451" t="s">
        <v>10</v>
      </c>
      <c r="H451">
        <v>1375.42</v>
      </c>
      <c r="I451" t="s">
        <v>362</v>
      </c>
      <c r="J451">
        <f>_xlfn.XLOOKUP(B451,'ZM39 (bulk)'!A:A,'ZM39 (bulk)'!M:M)</f>
        <v>881</v>
      </c>
      <c r="K451">
        <f t="shared" si="20"/>
        <v>65194</v>
      </c>
      <c r="L451" s="4" t="s">
        <v>6094</v>
      </c>
      <c r="M451" s="4" t="s">
        <v>1</v>
      </c>
      <c r="Q451" s="4"/>
    </row>
    <row r="452" spans="1:17" x14ac:dyDescent="0.25">
      <c r="A452" t="s">
        <v>61</v>
      </c>
      <c r="B452">
        <v>204777</v>
      </c>
      <c r="C452" t="s">
        <v>847</v>
      </c>
      <c r="D452">
        <v>16</v>
      </c>
      <c r="E452" t="s">
        <v>217</v>
      </c>
      <c r="F452" s="1">
        <v>4994.47</v>
      </c>
      <c r="G452" t="s">
        <v>10</v>
      </c>
      <c r="H452">
        <v>312.14999999999998</v>
      </c>
      <c r="I452" t="s">
        <v>362</v>
      </c>
      <c r="J452">
        <f>_xlfn.XLOOKUP(B452,'ZM39 (bulk)'!A:A,'ZM39 (bulk)'!M:M)</f>
        <v>181.73</v>
      </c>
      <c r="K452">
        <f t="shared" si="20"/>
        <v>2907.68</v>
      </c>
      <c r="L452" s="4" t="s">
        <v>6094</v>
      </c>
      <c r="M452" s="4" t="s">
        <v>1</v>
      </c>
      <c r="Q452" s="4"/>
    </row>
    <row r="453" spans="1:17" x14ac:dyDescent="0.25">
      <c r="A453" t="s">
        <v>61</v>
      </c>
      <c r="B453">
        <v>205059</v>
      </c>
      <c r="C453" t="s">
        <v>594</v>
      </c>
      <c r="D453">
        <v>65</v>
      </c>
      <c r="E453" t="s">
        <v>217</v>
      </c>
      <c r="F453" s="1">
        <v>3302.7</v>
      </c>
      <c r="G453" t="s">
        <v>10</v>
      </c>
      <c r="H453" s="1">
        <v>50.81</v>
      </c>
      <c r="I453" t="s">
        <v>362</v>
      </c>
      <c r="J453">
        <f>_xlfn.XLOOKUP(B453,'ZM39 (bulk)'!A:A,'ZM39 (bulk)'!M:M)</f>
        <v>16.98</v>
      </c>
      <c r="K453">
        <f t="shared" si="20"/>
        <v>1103.7</v>
      </c>
      <c r="L453" s="4" t="s">
        <v>6094</v>
      </c>
      <c r="M453" s="4" t="s">
        <v>1</v>
      </c>
      <c r="Q453" s="4"/>
    </row>
    <row r="454" spans="1:17" x14ac:dyDescent="0.25">
      <c r="A454" t="s">
        <v>61</v>
      </c>
      <c r="B454">
        <v>205531</v>
      </c>
      <c r="C454" t="s">
        <v>789</v>
      </c>
      <c r="D454">
        <v>17</v>
      </c>
      <c r="E454" t="s">
        <v>217</v>
      </c>
      <c r="F454" s="1">
        <v>86608.58</v>
      </c>
      <c r="G454" t="s">
        <v>10</v>
      </c>
      <c r="H454">
        <v>5094.62</v>
      </c>
      <c r="I454" t="s">
        <v>362</v>
      </c>
      <c r="J454">
        <f>_xlfn.XLOOKUP(B454,'ZM39 (bulk)'!A:A,'ZM39 (bulk)'!M:M)</f>
        <v>855.5</v>
      </c>
      <c r="K454">
        <f t="shared" si="20"/>
        <v>14543.5</v>
      </c>
      <c r="L454" s="4" t="s">
        <v>6094</v>
      </c>
      <c r="M454" s="4" t="s">
        <v>1</v>
      </c>
      <c r="Q454" s="4"/>
    </row>
    <row r="455" spans="1:17" x14ac:dyDescent="0.25">
      <c r="A455" t="s">
        <v>61</v>
      </c>
      <c r="B455">
        <v>206361</v>
      </c>
      <c r="C455" t="s">
        <v>596</v>
      </c>
      <c r="D455">
        <v>6</v>
      </c>
      <c r="E455" t="s">
        <v>217</v>
      </c>
      <c r="F455" s="1">
        <v>1712.36</v>
      </c>
      <c r="G455" t="s">
        <v>10</v>
      </c>
      <c r="H455">
        <v>285.39</v>
      </c>
      <c r="I455" t="s">
        <v>362</v>
      </c>
      <c r="J455">
        <f>_xlfn.XLOOKUP(B455,'ZM39 (bulk)'!A:A,'ZM39 (bulk)'!M:M)</f>
        <v>184.95</v>
      </c>
      <c r="K455">
        <f t="shared" si="20"/>
        <v>1109.6999999999998</v>
      </c>
      <c r="L455" s="4" t="s">
        <v>6094</v>
      </c>
      <c r="M455" s="4" t="s">
        <v>1</v>
      </c>
      <c r="Q455" s="4"/>
    </row>
    <row r="456" spans="1:17" x14ac:dyDescent="0.25">
      <c r="A456" t="s">
        <v>61</v>
      </c>
      <c r="B456">
        <v>206780</v>
      </c>
      <c r="C456" t="s">
        <v>598</v>
      </c>
      <c r="D456">
        <v>79</v>
      </c>
      <c r="E456" t="s">
        <v>217</v>
      </c>
      <c r="F456" s="1">
        <v>27359.66</v>
      </c>
      <c r="G456" t="s">
        <v>10</v>
      </c>
      <c r="H456">
        <v>346.32</v>
      </c>
      <c r="I456" t="s">
        <v>362</v>
      </c>
      <c r="J456">
        <f>_xlfn.XLOOKUP(B456,'ZM39 (bulk)'!A:A,'ZM39 (bulk)'!M:M)</f>
        <v>181.85</v>
      </c>
      <c r="K456">
        <f t="shared" si="20"/>
        <v>14366.15</v>
      </c>
      <c r="L456" s="4" t="s">
        <v>6094</v>
      </c>
      <c r="M456" s="4" t="s">
        <v>1</v>
      </c>
      <c r="Q456" s="4"/>
    </row>
    <row r="457" spans="1:17" x14ac:dyDescent="0.25">
      <c r="A457" t="s">
        <v>61</v>
      </c>
      <c r="B457">
        <v>207373</v>
      </c>
      <c r="C457" t="s">
        <v>599</v>
      </c>
      <c r="D457">
        <v>244</v>
      </c>
      <c r="E457" t="s">
        <v>217</v>
      </c>
      <c r="F457" s="1">
        <v>85179.28</v>
      </c>
      <c r="G457" t="s">
        <v>10</v>
      </c>
      <c r="H457">
        <v>349.1</v>
      </c>
      <c r="I457" t="s">
        <v>362</v>
      </c>
      <c r="J457">
        <f>_xlfn.XLOOKUP(B457,'ZM39 (bulk)'!A:A,'ZM39 (bulk)'!M:M)</f>
        <v>182.25</v>
      </c>
      <c r="K457">
        <f t="shared" si="20"/>
        <v>44469</v>
      </c>
      <c r="L457" s="4" t="s">
        <v>6094</v>
      </c>
      <c r="M457" s="4" t="s">
        <v>1</v>
      </c>
      <c r="Q457" s="4"/>
    </row>
    <row r="458" spans="1:17" x14ac:dyDescent="0.25">
      <c r="A458" t="s">
        <v>61</v>
      </c>
      <c r="B458">
        <v>207374</v>
      </c>
      <c r="C458" t="s">
        <v>600</v>
      </c>
      <c r="D458">
        <v>215</v>
      </c>
      <c r="E458" t="s">
        <v>217</v>
      </c>
      <c r="F458">
        <v>8286.44</v>
      </c>
      <c r="G458" t="s">
        <v>10</v>
      </c>
      <c r="H458">
        <v>38.54</v>
      </c>
      <c r="I458" t="s">
        <v>362</v>
      </c>
      <c r="J458">
        <f>_xlfn.XLOOKUP(B458,'ZM39 (bulk)'!A:A,'ZM39 (bulk)'!M:M)</f>
        <v>17.52</v>
      </c>
      <c r="K458">
        <f t="shared" si="20"/>
        <v>3766.7999999999997</v>
      </c>
      <c r="L458" s="4" t="s">
        <v>6094</v>
      </c>
      <c r="M458" s="4" t="s">
        <v>1</v>
      </c>
      <c r="Q458" s="4"/>
    </row>
    <row r="459" spans="1:17" x14ac:dyDescent="0.25">
      <c r="A459" t="s">
        <v>61</v>
      </c>
      <c r="B459">
        <v>207611</v>
      </c>
      <c r="C459" t="s">
        <v>853</v>
      </c>
      <c r="D459">
        <v>18</v>
      </c>
      <c r="E459" t="s">
        <v>217</v>
      </c>
      <c r="F459" s="1">
        <v>8980.7800000000007</v>
      </c>
      <c r="G459" t="s">
        <v>10</v>
      </c>
      <c r="H459">
        <v>498.93</v>
      </c>
      <c r="I459" t="s">
        <v>362</v>
      </c>
      <c r="J459">
        <f>_xlfn.XLOOKUP(B459,'ZM39 (bulk)'!A:A,'ZM39 (bulk)'!M:M)</f>
        <v>181.08</v>
      </c>
      <c r="K459">
        <f t="shared" si="20"/>
        <v>3259.44</v>
      </c>
      <c r="L459" s="4" t="s">
        <v>6094</v>
      </c>
      <c r="M459" s="4" t="s">
        <v>1</v>
      </c>
      <c r="Q459" s="4"/>
    </row>
    <row r="460" spans="1:17" x14ac:dyDescent="0.25">
      <c r="A460" t="s">
        <v>61</v>
      </c>
      <c r="B460">
        <v>207612</v>
      </c>
      <c r="C460" t="s">
        <v>601</v>
      </c>
      <c r="D460">
        <v>81</v>
      </c>
      <c r="E460" t="s">
        <v>217</v>
      </c>
      <c r="F460" s="1">
        <v>3908.85</v>
      </c>
      <c r="G460" t="s">
        <v>10</v>
      </c>
      <c r="H460">
        <v>48.26</v>
      </c>
      <c r="I460" t="s">
        <v>362</v>
      </c>
      <c r="J460">
        <f>_xlfn.XLOOKUP(B460,'ZM39 (bulk)'!A:A,'ZM39 (bulk)'!M:M)</f>
        <v>15.67</v>
      </c>
      <c r="K460">
        <f t="shared" si="20"/>
        <v>1269.27</v>
      </c>
      <c r="L460" s="4" t="s">
        <v>6094</v>
      </c>
      <c r="M460" s="4" t="s">
        <v>1</v>
      </c>
      <c r="Q460" s="4"/>
    </row>
    <row r="461" spans="1:17" x14ac:dyDescent="0.25">
      <c r="A461" t="s">
        <v>61</v>
      </c>
      <c r="B461">
        <v>208450</v>
      </c>
      <c r="C461" t="s">
        <v>2646</v>
      </c>
      <c r="D461">
        <v>36</v>
      </c>
      <c r="E461" t="s">
        <v>217</v>
      </c>
      <c r="F461" s="1">
        <v>13031.02</v>
      </c>
      <c r="G461" t="s">
        <v>10</v>
      </c>
      <c r="H461">
        <v>361.97</v>
      </c>
      <c r="I461" t="s">
        <v>362</v>
      </c>
      <c r="J461">
        <f>_xlfn.XLOOKUP(B461,'ZM39 (bulk)'!A:A,'ZM39 (bulk)'!M:M)</f>
        <v>180.77</v>
      </c>
      <c r="K461">
        <f t="shared" si="20"/>
        <v>6507.72</v>
      </c>
      <c r="L461" s="4" t="s">
        <v>6094</v>
      </c>
      <c r="M461" s="4" t="s">
        <v>1</v>
      </c>
      <c r="Q461" s="4"/>
    </row>
    <row r="462" spans="1:17" x14ac:dyDescent="0.25">
      <c r="A462" t="s">
        <v>61</v>
      </c>
      <c r="B462">
        <v>209880</v>
      </c>
      <c r="C462" t="s">
        <v>1853</v>
      </c>
      <c r="D462">
        <v>90</v>
      </c>
      <c r="E462" t="s">
        <v>217</v>
      </c>
      <c r="F462" s="1">
        <v>104578.44</v>
      </c>
      <c r="G462" t="s">
        <v>10</v>
      </c>
      <c r="H462">
        <v>1161.98</v>
      </c>
      <c r="I462" t="s">
        <v>362</v>
      </c>
      <c r="J462">
        <f>_xlfn.XLOOKUP(B462,'ZM39 (bulk)'!A:A,'ZM39 (bulk)'!M:M)</f>
        <v>865.8</v>
      </c>
      <c r="K462">
        <f t="shared" si="20"/>
        <v>77922</v>
      </c>
      <c r="L462" s="4" t="s">
        <v>6094</v>
      </c>
      <c r="M462" s="4" t="s">
        <v>1</v>
      </c>
      <c r="Q462" s="4"/>
    </row>
    <row r="463" spans="1:17" x14ac:dyDescent="0.25">
      <c r="A463" t="s">
        <v>61</v>
      </c>
      <c r="B463">
        <v>210254</v>
      </c>
      <c r="C463" t="s">
        <v>602</v>
      </c>
      <c r="D463">
        <v>1</v>
      </c>
      <c r="E463" t="s">
        <v>217</v>
      </c>
      <c r="F463">
        <v>216.23</v>
      </c>
      <c r="G463" t="s">
        <v>10</v>
      </c>
      <c r="H463">
        <v>216.23</v>
      </c>
      <c r="I463" t="s">
        <v>362</v>
      </c>
      <c r="J463">
        <f>_xlfn.XLOOKUP(B463,'ZM39 (bulk)'!A:A,'ZM39 (bulk)'!M:M)</f>
        <v>177.63</v>
      </c>
      <c r="K463">
        <f t="shared" si="20"/>
        <v>177.63</v>
      </c>
      <c r="L463" s="4" t="s">
        <v>6094</v>
      </c>
      <c r="M463" s="4" t="s">
        <v>1</v>
      </c>
      <c r="Q463" s="4"/>
    </row>
    <row r="464" spans="1:17" x14ac:dyDescent="0.25">
      <c r="A464" t="s">
        <v>61</v>
      </c>
      <c r="B464">
        <v>210758</v>
      </c>
      <c r="C464" t="s">
        <v>791</v>
      </c>
      <c r="D464">
        <v>85</v>
      </c>
      <c r="E464" t="s">
        <v>217</v>
      </c>
      <c r="F464" s="1">
        <v>23409.47</v>
      </c>
      <c r="G464" t="s">
        <v>10</v>
      </c>
      <c r="H464">
        <v>275.41000000000003</v>
      </c>
      <c r="I464" t="s">
        <v>362</v>
      </c>
      <c r="J464">
        <f>_xlfn.XLOOKUP(B464,'ZM39 (bulk)'!A:A,'ZM39 (bulk)'!M:M)</f>
        <v>183.27</v>
      </c>
      <c r="K464">
        <f t="shared" si="20"/>
        <v>15577.95</v>
      </c>
      <c r="L464" s="4" t="s">
        <v>6094</v>
      </c>
      <c r="M464" s="4" t="s">
        <v>1</v>
      </c>
      <c r="Q464" s="4"/>
    </row>
    <row r="465" spans="1:17" x14ac:dyDescent="0.25">
      <c r="A465" t="s">
        <v>61</v>
      </c>
      <c r="B465">
        <v>211208</v>
      </c>
      <c r="C465" t="s">
        <v>854</v>
      </c>
      <c r="D465">
        <v>7</v>
      </c>
      <c r="E465" t="s">
        <v>217</v>
      </c>
      <c r="F465" s="1">
        <v>196.72</v>
      </c>
      <c r="G465" t="s">
        <v>10</v>
      </c>
      <c r="H465" s="1">
        <v>28.1</v>
      </c>
      <c r="I465" t="s">
        <v>362</v>
      </c>
      <c r="J465">
        <f>_xlfn.XLOOKUP(B465,'ZM39 (bulk)'!A:A,'ZM39 (bulk)'!M:M)</f>
        <v>15.75</v>
      </c>
      <c r="K465">
        <f t="shared" si="20"/>
        <v>110.25</v>
      </c>
      <c r="L465" s="4" t="s">
        <v>6094</v>
      </c>
      <c r="M465" s="4" t="s">
        <v>1</v>
      </c>
      <c r="Q465" s="4"/>
    </row>
    <row r="466" spans="1:17" x14ac:dyDescent="0.25">
      <c r="A466" t="s">
        <v>61</v>
      </c>
      <c r="B466">
        <v>211211</v>
      </c>
      <c r="C466" t="s">
        <v>603</v>
      </c>
      <c r="D466">
        <v>106</v>
      </c>
      <c r="E466" t="s">
        <v>217</v>
      </c>
      <c r="F466">
        <v>27835.89</v>
      </c>
      <c r="G466" t="s">
        <v>10</v>
      </c>
      <c r="H466">
        <v>262.60000000000002</v>
      </c>
      <c r="I466" t="s">
        <v>362</v>
      </c>
      <c r="J466">
        <f>_xlfn.XLOOKUP(B466,'ZM39 (bulk)'!A:A,'ZM39 (bulk)'!M:M)</f>
        <v>182</v>
      </c>
      <c r="K466">
        <f t="shared" si="20"/>
        <v>19292</v>
      </c>
      <c r="L466" s="4" t="s">
        <v>6094</v>
      </c>
      <c r="M466" s="4" t="s">
        <v>1</v>
      </c>
      <c r="Q466" s="4"/>
    </row>
    <row r="467" spans="1:17" x14ac:dyDescent="0.25">
      <c r="A467" t="s">
        <v>61</v>
      </c>
      <c r="B467">
        <v>211800</v>
      </c>
      <c r="C467" t="s">
        <v>1956</v>
      </c>
      <c r="D467">
        <v>28</v>
      </c>
      <c r="E467" t="s">
        <v>217</v>
      </c>
      <c r="F467" s="1">
        <v>8027.65</v>
      </c>
      <c r="G467" t="s">
        <v>10</v>
      </c>
      <c r="H467">
        <v>286.7</v>
      </c>
      <c r="I467" t="s">
        <v>362</v>
      </c>
      <c r="J467">
        <f>_xlfn.XLOOKUP(B467,'ZM39 (bulk)'!A:A,'ZM39 (bulk)'!M:M)</f>
        <v>183.89</v>
      </c>
      <c r="K467">
        <f t="shared" si="20"/>
        <v>5148.92</v>
      </c>
      <c r="L467" s="4" t="s">
        <v>6094</v>
      </c>
      <c r="M467" s="4" t="s">
        <v>1</v>
      </c>
      <c r="Q467" s="4"/>
    </row>
    <row r="468" spans="1:17" x14ac:dyDescent="0.25">
      <c r="A468" t="s">
        <v>61</v>
      </c>
      <c r="B468">
        <v>211802</v>
      </c>
      <c r="C468" t="s">
        <v>4568</v>
      </c>
      <c r="D468">
        <v>200</v>
      </c>
      <c r="E468" t="s">
        <v>217</v>
      </c>
      <c r="F468" s="1">
        <v>5629.83</v>
      </c>
      <c r="G468" t="s">
        <v>10</v>
      </c>
      <c r="H468" s="1">
        <v>28.15</v>
      </c>
      <c r="I468" t="s">
        <v>362</v>
      </c>
      <c r="J468">
        <f>_xlfn.XLOOKUP(B468,'ZM39 (bulk)'!A:A,'ZM39 (bulk)'!M:M)</f>
        <v>15.91</v>
      </c>
      <c r="K468">
        <f t="shared" si="20"/>
        <v>3182</v>
      </c>
      <c r="L468" s="4" t="s">
        <v>6094</v>
      </c>
      <c r="M468" s="4" t="s">
        <v>1</v>
      </c>
      <c r="Q468" s="4"/>
    </row>
    <row r="469" spans="1:17" x14ac:dyDescent="0.25">
      <c r="A469" t="s">
        <v>61</v>
      </c>
      <c r="B469">
        <v>211803</v>
      </c>
      <c r="C469" t="s">
        <v>605</v>
      </c>
      <c r="D469">
        <v>442</v>
      </c>
      <c r="E469" t="s">
        <v>217</v>
      </c>
      <c r="F469" s="1">
        <v>120601.60000000001</v>
      </c>
      <c r="G469" t="s">
        <v>10</v>
      </c>
      <c r="H469">
        <v>272.85000000000002</v>
      </c>
      <c r="I469" t="s">
        <v>362</v>
      </c>
      <c r="J469">
        <f>_xlfn.XLOOKUP(B469,'ZM39 (bulk)'!A:A,'ZM39 (bulk)'!M:M)</f>
        <v>183.89</v>
      </c>
      <c r="K469">
        <f t="shared" si="20"/>
        <v>81279.37999999999</v>
      </c>
      <c r="L469" s="4" t="s">
        <v>6094</v>
      </c>
      <c r="M469" s="4" t="s">
        <v>1</v>
      </c>
      <c r="Q469" s="4"/>
    </row>
    <row r="470" spans="1:17" x14ac:dyDescent="0.25">
      <c r="A470" t="s">
        <v>61</v>
      </c>
      <c r="B470">
        <v>211844</v>
      </c>
      <c r="C470" t="s">
        <v>1957</v>
      </c>
      <c r="D470">
        <v>4</v>
      </c>
      <c r="E470" t="s">
        <v>217</v>
      </c>
      <c r="F470" s="1">
        <v>1110.8900000000001</v>
      </c>
      <c r="G470" t="s">
        <v>10</v>
      </c>
      <c r="H470">
        <v>277.72000000000003</v>
      </c>
      <c r="I470" t="s">
        <v>362</v>
      </c>
      <c r="J470">
        <f>_xlfn.XLOOKUP(B470,'ZM39 (bulk)'!A:A,'ZM39 (bulk)'!M:M)</f>
        <v>182.1</v>
      </c>
      <c r="K470">
        <f t="shared" ref="K470:K533" si="21">J470*D470</f>
        <v>728.4</v>
      </c>
      <c r="L470" s="4" t="s">
        <v>6094</v>
      </c>
      <c r="M470" s="4" t="s">
        <v>1</v>
      </c>
      <c r="Q470" s="4"/>
    </row>
    <row r="471" spans="1:17" x14ac:dyDescent="0.25">
      <c r="A471" t="s">
        <v>61</v>
      </c>
      <c r="B471">
        <v>211851</v>
      </c>
      <c r="C471" t="s">
        <v>856</v>
      </c>
      <c r="D471">
        <v>256</v>
      </c>
      <c r="E471" t="s">
        <v>217</v>
      </c>
      <c r="F471" s="1">
        <v>6937.43</v>
      </c>
      <c r="G471" t="s">
        <v>10</v>
      </c>
      <c r="H471" s="1">
        <v>27.1</v>
      </c>
      <c r="I471" t="s">
        <v>362</v>
      </c>
      <c r="J471">
        <f>_xlfn.XLOOKUP(B471,'ZM39 (bulk)'!A:A,'ZM39 (bulk)'!M:M)</f>
        <v>15.75</v>
      </c>
      <c r="K471">
        <f t="shared" si="21"/>
        <v>4032</v>
      </c>
      <c r="L471" s="4" t="s">
        <v>6094</v>
      </c>
      <c r="M471" s="4" t="s">
        <v>1</v>
      </c>
      <c r="Q471" s="4"/>
    </row>
    <row r="472" spans="1:17" x14ac:dyDescent="0.25">
      <c r="A472" t="s">
        <v>61</v>
      </c>
      <c r="B472">
        <v>211852</v>
      </c>
      <c r="C472" t="s">
        <v>1883</v>
      </c>
      <c r="D472">
        <v>314</v>
      </c>
      <c r="E472" t="s">
        <v>217</v>
      </c>
      <c r="F472" s="1">
        <v>82818.22</v>
      </c>
      <c r="G472" t="s">
        <v>10</v>
      </c>
      <c r="H472">
        <v>263.75</v>
      </c>
      <c r="I472" t="s">
        <v>362</v>
      </c>
      <c r="J472">
        <f>_xlfn.XLOOKUP(B472,'ZM39 (bulk)'!A:A,'ZM39 (bulk)'!M:M)</f>
        <v>182.1</v>
      </c>
      <c r="K472">
        <f t="shared" si="21"/>
        <v>57179.4</v>
      </c>
      <c r="L472" s="4" t="s">
        <v>6094</v>
      </c>
      <c r="M472" s="4" t="s">
        <v>1</v>
      </c>
      <c r="Q472" s="4"/>
    </row>
    <row r="473" spans="1:17" x14ac:dyDescent="0.25">
      <c r="A473" t="s">
        <v>61</v>
      </c>
      <c r="B473">
        <v>211893</v>
      </c>
      <c r="C473" t="s">
        <v>606</v>
      </c>
      <c r="D473">
        <v>1036</v>
      </c>
      <c r="E473" t="s">
        <v>217</v>
      </c>
      <c r="F473" s="1">
        <v>32744.39</v>
      </c>
      <c r="G473" t="s">
        <v>10</v>
      </c>
      <c r="H473" s="1">
        <v>31.61</v>
      </c>
      <c r="I473" t="s">
        <v>362</v>
      </c>
      <c r="J473">
        <f>_xlfn.XLOOKUP(B473,'ZM39 (bulk)'!A:A,'ZM39 (bulk)'!M:M)</f>
        <v>17.57</v>
      </c>
      <c r="K473">
        <f t="shared" si="21"/>
        <v>18202.52</v>
      </c>
      <c r="L473" s="4" t="s">
        <v>6094</v>
      </c>
      <c r="M473" s="4" t="s">
        <v>1</v>
      </c>
      <c r="Q473" s="4"/>
    </row>
    <row r="474" spans="1:17" x14ac:dyDescent="0.25">
      <c r="A474" t="s">
        <v>61</v>
      </c>
      <c r="B474">
        <v>214743</v>
      </c>
      <c r="C474" t="s">
        <v>608</v>
      </c>
      <c r="D474">
        <v>175</v>
      </c>
      <c r="E474" t="s">
        <v>217</v>
      </c>
      <c r="F474" s="1">
        <v>81511.98</v>
      </c>
      <c r="G474" t="s">
        <v>10</v>
      </c>
      <c r="H474">
        <v>465.78</v>
      </c>
      <c r="I474" t="s">
        <v>362</v>
      </c>
      <c r="J474">
        <f>_xlfn.XLOOKUP(B474,'ZM39 (bulk)'!A:A,'ZM39 (bulk)'!M:M)</f>
        <v>177.22</v>
      </c>
      <c r="K474">
        <f t="shared" si="21"/>
        <v>31013.5</v>
      </c>
      <c r="L474" s="4" t="s">
        <v>6094</v>
      </c>
      <c r="M474" s="4" t="s">
        <v>1</v>
      </c>
      <c r="Q474" s="4"/>
    </row>
    <row r="475" spans="1:17" x14ac:dyDescent="0.25">
      <c r="A475" t="s">
        <v>61</v>
      </c>
      <c r="B475">
        <v>214747</v>
      </c>
      <c r="C475" t="s">
        <v>2019</v>
      </c>
      <c r="D475">
        <v>209</v>
      </c>
      <c r="E475" t="s">
        <v>217</v>
      </c>
      <c r="F475" s="1">
        <v>10691.65</v>
      </c>
      <c r="G475" t="s">
        <v>10</v>
      </c>
      <c r="H475">
        <v>51.16</v>
      </c>
      <c r="I475" t="s">
        <v>362</v>
      </c>
      <c r="J475">
        <f>_xlfn.XLOOKUP(B475,'ZM39 (bulk)'!A:A,'ZM39 (bulk)'!M:M)</f>
        <v>17.04</v>
      </c>
      <c r="K475">
        <f t="shared" si="21"/>
        <v>3561.3599999999997</v>
      </c>
      <c r="L475" s="4" t="s">
        <v>6094</v>
      </c>
      <c r="M475" s="4" t="s">
        <v>1</v>
      </c>
      <c r="Q475" s="4"/>
    </row>
    <row r="476" spans="1:17" x14ac:dyDescent="0.25">
      <c r="A476" t="s">
        <v>61</v>
      </c>
      <c r="B476">
        <v>214772</v>
      </c>
      <c r="C476" t="s">
        <v>1996</v>
      </c>
      <c r="D476">
        <v>20</v>
      </c>
      <c r="E476" t="s">
        <v>217</v>
      </c>
      <c r="F476" s="1">
        <v>9843.5499999999993</v>
      </c>
      <c r="G476" t="s">
        <v>10</v>
      </c>
      <c r="H476">
        <v>492.18</v>
      </c>
      <c r="I476" t="s">
        <v>362</v>
      </c>
      <c r="J476">
        <f>_xlfn.XLOOKUP(B476,'ZM39 (bulk)'!A:A,'ZM39 (bulk)'!M:M)</f>
        <v>177.22</v>
      </c>
      <c r="K476">
        <f t="shared" si="21"/>
        <v>3544.4</v>
      </c>
      <c r="L476" s="4" t="s">
        <v>6094</v>
      </c>
      <c r="M476" s="4" t="s">
        <v>1</v>
      </c>
      <c r="Q476" s="4"/>
    </row>
    <row r="477" spans="1:17" x14ac:dyDescent="0.25">
      <c r="A477" t="s">
        <v>61</v>
      </c>
      <c r="B477">
        <v>216883</v>
      </c>
      <c r="C477" t="s">
        <v>465</v>
      </c>
      <c r="D477">
        <v>742</v>
      </c>
      <c r="E477" t="s">
        <v>217</v>
      </c>
      <c r="F477" s="1">
        <v>16309.14</v>
      </c>
      <c r="G477" t="s">
        <v>10</v>
      </c>
      <c r="H477">
        <v>21.98</v>
      </c>
      <c r="I477" t="s">
        <v>362</v>
      </c>
      <c r="J477">
        <f>_xlfn.XLOOKUP(B477,'ZM39 (bulk)'!A:A,'ZM39 (bulk)'!M:M)</f>
        <v>13.002000000000001</v>
      </c>
      <c r="K477">
        <f t="shared" si="21"/>
        <v>9647.4840000000004</v>
      </c>
      <c r="L477" s="4" t="s">
        <v>6094</v>
      </c>
      <c r="M477" s="4" t="s">
        <v>1</v>
      </c>
      <c r="Q477" s="4"/>
    </row>
    <row r="478" spans="1:17" x14ac:dyDescent="0.25">
      <c r="A478" t="s">
        <v>61</v>
      </c>
      <c r="B478">
        <v>216890</v>
      </c>
      <c r="C478" t="s">
        <v>2059</v>
      </c>
      <c r="D478">
        <v>260</v>
      </c>
      <c r="E478" t="s">
        <v>217</v>
      </c>
      <c r="F478" s="1">
        <v>7810.85</v>
      </c>
      <c r="G478" t="s">
        <v>10</v>
      </c>
      <c r="H478">
        <v>30.04</v>
      </c>
      <c r="I478" t="s">
        <v>362</v>
      </c>
      <c r="J478">
        <f>_xlfn.XLOOKUP(B478,'ZM39 (bulk)'!A:A,'ZM39 (bulk)'!M:M)</f>
        <v>10.295</v>
      </c>
      <c r="K478">
        <f t="shared" si="21"/>
        <v>2676.7</v>
      </c>
      <c r="L478" s="4" t="s">
        <v>6094</v>
      </c>
      <c r="M478" s="4" t="s">
        <v>1</v>
      </c>
      <c r="Q478" s="4"/>
    </row>
    <row r="479" spans="1:17" x14ac:dyDescent="0.25">
      <c r="A479" t="s">
        <v>61</v>
      </c>
      <c r="B479">
        <v>216893</v>
      </c>
      <c r="C479" t="s">
        <v>466</v>
      </c>
      <c r="D479">
        <v>535</v>
      </c>
      <c r="E479" t="s">
        <v>217</v>
      </c>
      <c r="F479" s="1">
        <v>12324.43</v>
      </c>
      <c r="G479" t="s">
        <v>10</v>
      </c>
      <c r="H479" s="1">
        <v>23.04</v>
      </c>
      <c r="I479" t="s">
        <v>362</v>
      </c>
      <c r="J479">
        <f>_xlfn.XLOOKUP(B479,'ZM39 (bulk)'!A:A,'ZM39 (bulk)'!M:M)</f>
        <v>13.11</v>
      </c>
      <c r="K479">
        <f t="shared" si="21"/>
        <v>7013.8499999999995</v>
      </c>
      <c r="L479" s="4" t="s">
        <v>6094</v>
      </c>
      <c r="M479" s="4" t="s">
        <v>1</v>
      </c>
      <c r="Q479" s="4"/>
    </row>
    <row r="480" spans="1:17" x14ac:dyDescent="0.25">
      <c r="A480" t="s">
        <v>61</v>
      </c>
      <c r="B480">
        <v>216896</v>
      </c>
      <c r="C480" t="s">
        <v>861</v>
      </c>
      <c r="D480">
        <v>1734</v>
      </c>
      <c r="E480" t="s">
        <v>217</v>
      </c>
      <c r="F480" s="1">
        <v>48174.93</v>
      </c>
      <c r="G480" t="s">
        <v>10</v>
      </c>
      <c r="H480">
        <v>27.78</v>
      </c>
      <c r="I480" t="s">
        <v>362</v>
      </c>
      <c r="J480">
        <f>_xlfn.XLOOKUP(B480,'ZM39 (bulk)'!A:A,'ZM39 (bulk)'!M:M)</f>
        <v>8.48</v>
      </c>
      <c r="K480">
        <f t="shared" si="21"/>
        <v>14704.320000000002</v>
      </c>
      <c r="L480" s="4" t="s">
        <v>6094</v>
      </c>
      <c r="M480" s="4" t="s">
        <v>1</v>
      </c>
      <c r="Q480" s="4"/>
    </row>
    <row r="481" spans="1:17" x14ac:dyDescent="0.25">
      <c r="A481" t="s">
        <v>61</v>
      </c>
      <c r="B481">
        <v>216899</v>
      </c>
      <c r="C481" t="s">
        <v>611</v>
      </c>
      <c r="D481">
        <v>2779</v>
      </c>
      <c r="E481" t="s">
        <v>217</v>
      </c>
      <c r="F481" s="1">
        <v>51394.17</v>
      </c>
      <c r="G481" t="s">
        <v>10</v>
      </c>
      <c r="H481">
        <v>18.489999999999998</v>
      </c>
      <c r="I481" t="s">
        <v>362</v>
      </c>
      <c r="J481">
        <f>_xlfn.XLOOKUP(B481,'ZM39 (bulk)'!A:A,'ZM39 (bulk)'!M:M)</f>
        <v>10.512</v>
      </c>
      <c r="K481">
        <f t="shared" si="21"/>
        <v>29212.848000000002</v>
      </c>
      <c r="L481" s="4" t="s">
        <v>6094</v>
      </c>
      <c r="M481" s="4" t="s">
        <v>1</v>
      </c>
      <c r="Q481" s="4"/>
    </row>
    <row r="482" spans="1:17" x14ac:dyDescent="0.25">
      <c r="A482" t="s">
        <v>61</v>
      </c>
      <c r="B482">
        <v>216900</v>
      </c>
      <c r="C482" t="s">
        <v>862</v>
      </c>
      <c r="D482">
        <v>103</v>
      </c>
      <c r="E482" t="s">
        <v>217</v>
      </c>
      <c r="F482" s="1">
        <v>3271.5</v>
      </c>
      <c r="G482" t="s">
        <v>10</v>
      </c>
      <c r="H482">
        <v>31.76</v>
      </c>
      <c r="I482" t="s">
        <v>362</v>
      </c>
      <c r="J482">
        <f>_xlfn.XLOOKUP(B482,'ZM39 (bulk)'!A:A,'ZM39 (bulk)'!M:M)</f>
        <v>17.239999999999998</v>
      </c>
      <c r="K482">
        <f t="shared" si="21"/>
        <v>1775.7199999999998</v>
      </c>
      <c r="L482" s="4" t="s">
        <v>6094</v>
      </c>
      <c r="M482" s="4" t="s">
        <v>1</v>
      </c>
      <c r="Q482" s="4"/>
    </row>
    <row r="483" spans="1:17" x14ac:dyDescent="0.25">
      <c r="A483" t="s">
        <v>61</v>
      </c>
      <c r="B483">
        <v>216902</v>
      </c>
      <c r="C483" t="s">
        <v>612</v>
      </c>
      <c r="D483">
        <v>742</v>
      </c>
      <c r="E483" t="s">
        <v>217</v>
      </c>
      <c r="F483" s="1">
        <v>21477.13</v>
      </c>
      <c r="G483" t="s">
        <v>10</v>
      </c>
      <c r="H483">
        <v>28.94</v>
      </c>
      <c r="I483" t="s">
        <v>362</v>
      </c>
      <c r="J483">
        <f>_xlfn.XLOOKUP(B483,'ZM39 (bulk)'!A:A,'ZM39 (bulk)'!M:M)</f>
        <v>17.672000000000001</v>
      </c>
      <c r="K483">
        <f t="shared" si="21"/>
        <v>13112.624</v>
      </c>
      <c r="L483" s="4" t="s">
        <v>6094</v>
      </c>
      <c r="M483" s="4" t="s">
        <v>1</v>
      </c>
      <c r="Q483" s="4"/>
    </row>
    <row r="484" spans="1:17" x14ac:dyDescent="0.25">
      <c r="A484" t="s">
        <v>61</v>
      </c>
      <c r="B484">
        <v>216903</v>
      </c>
      <c r="C484" t="s">
        <v>613</v>
      </c>
      <c r="D484">
        <v>299</v>
      </c>
      <c r="E484" t="s">
        <v>217</v>
      </c>
      <c r="F484" s="1">
        <v>6386.32</v>
      </c>
      <c r="G484" t="s">
        <v>10</v>
      </c>
      <c r="H484">
        <v>21.36</v>
      </c>
      <c r="I484" t="s">
        <v>362</v>
      </c>
      <c r="J484">
        <f>_xlfn.XLOOKUP(B484,'ZM39 (bulk)'!A:A,'ZM39 (bulk)'!M:M)</f>
        <v>10.603</v>
      </c>
      <c r="K484">
        <f t="shared" si="21"/>
        <v>3170.297</v>
      </c>
      <c r="L484" s="4" t="s">
        <v>6094</v>
      </c>
      <c r="M484" s="4" t="s">
        <v>1</v>
      </c>
      <c r="Q484" s="4"/>
    </row>
    <row r="485" spans="1:17" x14ac:dyDescent="0.25">
      <c r="A485" t="s">
        <v>61</v>
      </c>
      <c r="B485">
        <v>216904</v>
      </c>
      <c r="C485" t="s">
        <v>467</v>
      </c>
      <c r="D485">
        <v>772</v>
      </c>
      <c r="E485" t="s">
        <v>217</v>
      </c>
      <c r="F485" s="1">
        <v>17254.73</v>
      </c>
      <c r="G485" t="s">
        <v>10</v>
      </c>
      <c r="H485">
        <v>22.35</v>
      </c>
      <c r="I485" t="s">
        <v>362</v>
      </c>
      <c r="J485">
        <f>_xlfn.XLOOKUP(B485,'ZM39 (bulk)'!A:A,'ZM39 (bulk)'!M:M)</f>
        <v>13.254</v>
      </c>
      <c r="K485">
        <f t="shared" si="21"/>
        <v>10232.088</v>
      </c>
      <c r="L485" s="4" t="s">
        <v>6094</v>
      </c>
      <c r="M485" s="4" t="s">
        <v>1</v>
      </c>
      <c r="Q485" s="4"/>
    </row>
    <row r="486" spans="1:17" x14ac:dyDescent="0.25">
      <c r="A486" t="s">
        <v>61</v>
      </c>
      <c r="B486">
        <v>216906</v>
      </c>
      <c r="C486" t="s">
        <v>863</v>
      </c>
      <c r="D486">
        <v>5</v>
      </c>
      <c r="E486" t="s">
        <v>217</v>
      </c>
      <c r="F486" s="1">
        <v>114.29</v>
      </c>
      <c r="G486" t="s">
        <v>10</v>
      </c>
      <c r="H486">
        <v>22.86</v>
      </c>
      <c r="I486" t="s">
        <v>362</v>
      </c>
      <c r="J486">
        <f>_xlfn.XLOOKUP(B486,'ZM39 (bulk)'!A:A,'ZM39 (bulk)'!M:M)</f>
        <v>10.345000000000001</v>
      </c>
      <c r="K486">
        <f t="shared" si="21"/>
        <v>51.725000000000001</v>
      </c>
      <c r="L486" s="4" t="s">
        <v>6094</v>
      </c>
      <c r="M486" s="4" t="s">
        <v>1</v>
      </c>
      <c r="Q486" s="4"/>
    </row>
    <row r="487" spans="1:17" x14ac:dyDescent="0.25">
      <c r="A487" t="s">
        <v>61</v>
      </c>
      <c r="B487">
        <v>216909</v>
      </c>
      <c r="C487" t="s">
        <v>864</v>
      </c>
      <c r="D487">
        <v>8</v>
      </c>
      <c r="E487" t="s">
        <v>217</v>
      </c>
      <c r="F487" s="1">
        <v>186.71</v>
      </c>
      <c r="G487" t="s">
        <v>10</v>
      </c>
      <c r="H487">
        <v>23.34</v>
      </c>
      <c r="I487" t="s">
        <v>362</v>
      </c>
      <c r="J487">
        <f>_xlfn.XLOOKUP(B487,'ZM39 (bulk)'!A:A,'ZM39 (bulk)'!M:M)</f>
        <v>12.93</v>
      </c>
      <c r="K487">
        <f t="shared" si="21"/>
        <v>103.44</v>
      </c>
      <c r="L487" s="4" t="s">
        <v>6094</v>
      </c>
      <c r="M487" s="4" t="s">
        <v>1</v>
      </c>
      <c r="Q487" s="4"/>
    </row>
    <row r="488" spans="1:17" x14ac:dyDescent="0.25">
      <c r="A488" t="s">
        <v>61</v>
      </c>
      <c r="B488">
        <v>216911</v>
      </c>
      <c r="C488" t="s">
        <v>468</v>
      </c>
      <c r="D488">
        <v>696</v>
      </c>
      <c r="E488" t="s">
        <v>217</v>
      </c>
      <c r="F488" s="1">
        <v>17005.22</v>
      </c>
      <c r="G488" t="s">
        <v>10</v>
      </c>
      <c r="H488">
        <v>24.43</v>
      </c>
      <c r="I488" t="s">
        <v>362</v>
      </c>
      <c r="J488">
        <f>_xlfn.XLOOKUP(B488,'ZM39 (bulk)'!A:A,'ZM39 (bulk)'!M:M)</f>
        <v>10.14</v>
      </c>
      <c r="K488">
        <f t="shared" si="21"/>
        <v>7057.4400000000005</v>
      </c>
      <c r="L488" s="4" t="s">
        <v>6094</v>
      </c>
      <c r="M488" s="4" t="s">
        <v>1</v>
      </c>
      <c r="Q488" s="4"/>
    </row>
    <row r="489" spans="1:17" x14ac:dyDescent="0.25">
      <c r="A489" t="s">
        <v>61</v>
      </c>
      <c r="B489">
        <v>216913</v>
      </c>
      <c r="C489" t="s">
        <v>2091</v>
      </c>
      <c r="D489">
        <v>520</v>
      </c>
      <c r="E489" t="s">
        <v>217</v>
      </c>
      <c r="F489" s="1">
        <v>19659.72</v>
      </c>
      <c r="G489" t="s">
        <v>10</v>
      </c>
      <c r="H489">
        <v>37.81</v>
      </c>
      <c r="I489" t="s">
        <v>362</v>
      </c>
      <c r="J489">
        <f>_xlfn.XLOOKUP(B489,'ZM39 (bulk)'!A:A,'ZM39 (bulk)'!M:M)</f>
        <v>12.48</v>
      </c>
      <c r="K489">
        <f t="shared" si="21"/>
        <v>6489.6</v>
      </c>
      <c r="L489" s="4" t="s">
        <v>6094</v>
      </c>
      <c r="M489" s="4" t="s">
        <v>1</v>
      </c>
      <c r="Q489" s="4"/>
    </row>
    <row r="490" spans="1:17" x14ac:dyDescent="0.25">
      <c r="A490" t="s">
        <v>61</v>
      </c>
      <c r="B490">
        <v>216914</v>
      </c>
      <c r="C490" t="s">
        <v>865</v>
      </c>
      <c r="D490">
        <v>3624</v>
      </c>
      <c r="E490" t="s">
        <v>217</v>
      </c>
      <c r="F490">
        <v>117204.54</v>
      </c>
      <c r="G490" t="s">
        <v>10</v>
      </c>
      <c r="H490">
        <v>32.340000000000003</v>
      </c>
      <c r="I490" t="s">
        <v>362</v>
      </c>
      <c r="J490">
        <f>_xlfn.XLOOKUP(B490,'ZM39 (bulk)'!A:A,'ZM39 (bulk)'!M:M)</f>
        <v>10.247</v>
      </c>
      <c r="K490">
        <f t="shared" si="21"/>
        <v>37135.127999999997</v>
      </c>
      <c r="L490" s="4" t="s">
        <v>6094</v>
      </c>
      <c r="M490" s="4" t="s">
        <v>1</v>
      </c>
      <c r="Q490" s="4"/>
    </row>
    <row r="491" spans="1:17" x14ac:dyDescent="0.25">
      <c r="A491" t="s">
        <v>61</v>
      </c>
      <c r="B491">
        <v>216915</v>
      </c>
      <c r="C491" t="s">
        <v>866</v>
      </c>
      <c r="D491">
        <v>6</v>
      </c>
      <c r="E491" t="s">
        <v>217</v>
      </c>
      <c r="F491" s="1">
        <v>138.72</v>
      </c>
      <c r="G491" t="s">
        <v>10</v>
      </c>
      <c r="H491">
        <v>23.12</v>
      </c>
      <c r="I491" t="s">
        <v>362</v>
      </c>
      <c r="J491">
        <f>_xlfn.XLOOKUP(B491,'ZM39 (bulk)'!A:A,'ZM39 (bulk)'!M:M)</f>
        <v>10.5</v>
      </c>
      <c r="K491">
        <f t="shared" si="21"/>
        <v>63</v>
      </c>
      <c r="L491" s="4" t="s">
        <v>6094</v>
      </c>
      <c r="M491" s="4" t="s">
        <v>1</v>
      </c>
      <c r="Q491" s="4"/>
    </row>
    <row r="492" spans="1:17" x14ac:dyDescent="0.25">
      <c r="A492" t="s">
        <v>61</v>
      </c>
      <c r="B492">
        <v>216917</v>
      </c>
      <c r="C492" t="s">
        <v>615</v>
      </c>
      <c r="D492" s="4">
        <v>242</v>
      </c>
      <c r="E492" t="s">
        <v>217</v>
      </c>
      <c r="F492" s="1">
        <v>5701.54</v>
      </c>
      <c r="G492" t="s">
        <v>10</v>
      </c>
      <c r="H492">
        <v>23.56</v>
      </c>
      <c r="I492" t="s">
        <v>362</v>
      </c>
      <c r="J492">
        <f>_xlfn.XLOOKUP(B492,'ZM39 (bulk)'!A:A,'ZM39 (bulk)'!M:M)</f>
        <v>10.464</v>
      </c>
      <c r="K492">
        <f t="shared" si="21"/>
        <v>2532.288</v>
      </c>
      <c r="L492" s="4" t="s">
        <v>6094</v>
      </c>
      <c r="M492" s="4" t="s">
        <v>1</v>
      </c>
      <c r="Q492" s="4"/>
    </row>
    <row r="493" spans="1:17" x14ac:dyDescent="0.25">
      <c r="A493" t="s">
        <v>61</v>
      </c>
      <c r="B493">
        <v>216928</v>
      </c>
      <c r="C493" t="s">
        <v>617</v>
      </c>
      <c r="D493">
        <v>6259</v>
      </c>
      <c r="E493" t="s">
        <v>217</v>
      </c>
      <c r="F493" s="1">
        <v>232614.3</v>
      </c>
      <c r="G493" t="s">
        <v>10</v>
      </c>
      <c r="H493">
        <v>37.159999999999997</v>
      </c>
      <c r="I493" t="s">
        <v>362</v>
      </c>
      <c r="J493">
        <f>_xlfn.XLOOKUP(B493,'ZM39 (bulk)'!A:A,'ZM39 (bulk)'!M:M)</f>
        <v>12.81</v>
      </c>
      <c r="K493">
        <f t="shared" si="21"/>
        <v>80177.790000000008</v>
      </c>
      <c r="L493" s="4" t="s">
        <v>6094</v>
      </c>
      <c r="M493" s="4" t="s">
        <v>1</v>
      </c>
      <c r="Q493" s="4"/>
    </row>
    <row r="494" spans="1:17" x14ac:dyDescent="0.25">
      <c r="A494" t="s">
        <v>61</v>
      </c>
      <c r="B494">
        <v>216936</v>
      </c>
      <c r="C494" t="s">
        <v>618</v>
      </c>
      <c r="D494">
        <v>1369</v>
      </c>
      <c r="E494" t="s">
        <v>217</v>
      </c>
      <c r="F494">
        <v>28204.62</v>
      </c>
      <c r="G494" t="s">
        <v>10</v>
      </c>
      <c r="H494">
        <v>20.6</v>
      </c>
      <c r="I494" t="s">
        <v>362</v>
      </c>
      <c r="J494">
        <f>_xlfn.XLOOKUP(B494,'ZM39 (bulk)'!A:A,'ZM39 (bulk)'!M:M)</f>
        <v>10.427</v>
      </c>
      <c r="K494">
        <f t="shared" si="21"/>
        <v>14274.563</v>
      </c>
      <c r="L494" s="4" t="s">
        <v>6094</v>
      </c>
      <c r="M494" s="4" t="s">
        <v>1</v>
      </c>
      <c r="Q494" s="4"/>
    </row>
    <row r="495" spans="1:17" x14ac:dyDescent="0.25">
      <c r="A495" t="s">
        <v>61</v>
      </c>
      <c r="B495">
        <v>216938</v>
      </c>
      <c r="C495" t="s">
        <v>2034</v>
      </c>
      <c r="D495">
        <v>473</v>
      </c>
      <c r="E495" t="s">
        <v>217</v>
      </c>
      <c r="F495" s="1">
        <v>12894.78</v>
      </c>
      <c r="G495" t="s">
        <v>10</v>
      </c>
      <c r="H495">
        <v>27.26</v>
      </c>
      <c r="I495" t="s">
        <v>362</v>
      </c>
      <c r="J495">
        <f>_xlfn.XLOOKUP(B495,'ZM39 (bulk)'!A:A,'ZM39 (bulk)'!M:M)</f>
        <v>13.03</v>
      </c>
      <c r="K495">
        <f t="shared" si="21"/>
        <v>6163.19</v>
      </c>
      <c r="L495" s="4" t="s">
        <v>6094</v>
      </c>
      <c r="M495" s="4" t="s">
        <v>1</v>
      </c>
      <c r="Q495" s="4"/>
    </row>
    <row r="496" spans="1:17" x14ac:dyDescent="0.25">
      <c r="A496" t="s">
        <v>61</v>
      </c>
      <c r="B496">
        <v>216944</v>
      </c>
      <c r="C496" t="s">
        <v>469</v>
      </c>
      <c r="D496">
        <v>92</v>
      </c>
      <c r="E496" t="s">
        <v>217</v>
      </c>
      <c r="F496" s="1">
        <v>2331</v>
      </c>
      <c r="G496" t="s">
        <v>10</v>
      </c>
      <c r="H496">
        <v>25.34</v>
      </c>
      <c r="I496" t="s">
        <v>362</v>
      </c>
      <c r="J496">
        <f>_xlfn.XLOOKUP(B496,'ZM39 (bulk)'!A:A,'ZM39 (bulk)'!M:M)</f>
        <v>12.99</v>
      </c>
      <c r="K496">
        <f t="shared" si="21"/>
        <v>1195.08</v>
      </c>
      <c r="L496" s="4" t="s">
        <v>6094</v>
      </c>
      <c r="M496" s="4" t="s">
        <v>1</v>
      </c>
      <c r="Q496" s="4"/>
    </row>
    <row r="497" spans="1:17" x14ac:dyDescent="0.25">
      <c r="A497" t="s">
        <v>61</v>
      </c>
      <c r="B497">
        <v>216947</v>
      </c>
      <c r="C497" t="s">
        <v>470</v>
      </c>
      <c r="D497" s="4">
        <v>448</v>
      </c>
      <c r="E497" t="s">
        <v>217</v>
      </c>
      <c r="F497" s="1">
        <v>14356.95</v>
      </c>
      <c r="G497" t="s">
        <v>10</v>
      </c>
      <c r="H497">
        <v>32.049999999999997</v>
      </c>
      <c r="I497" t="s">
        <v>362</v>
      </c>
      <c r="J497">
        <f>_xlfn.XLOOKUP(B497,'ZM39 (bulk)'!A:A,'ZM39 (bulk)'!M:M)</f>
        <v>10.488</v>
      </c>
      <c r="K497">
        <f t="shared" si="21"/>
        <v>4698.6239999999998</v>
      </c>
      <c r="L497" s="4" t="s">
        <v>6094</v>
      </c>
      <c r="M497" s="4" t="s">
        <v>1</v>
      </c>
      <c r="Q497" s="4"/>
    </row>
    <row r="498" spans="1:17" x14ac:dyDescent="0.25">
      <c r="A498" t="s">
        <v>61</v>
      </c>
      <c r="B498">
        <v>216948</v>
      </c>
      <c r="C498" t="s">
        <v>619</v>
      </c>
      <c r="D498">
        <v>205</v>
      </c>
      <c r="E498" t="s">
        <v>217</v>
      </c>
      <c r="F498" s="1">
        <v>4872.3599999999997</v>
      </c>
      <c r="G498" t="s">
        <v>10</v>
      </c>
      <c r="H498">
        <v>23.77</v>
      </c>
      <c r="I498" t="s">
        <v>362</v>
      </c>
      <c r="J498">
        <f>_xlfn.XLOOKUP(B498,'ZM39 (bulk)'!A:A,'ZM39 (bulk)'!M:M)</f>
        <v>10.356</v>
      </c>
      <c r="K498">
        <f t="shared" si="21"/>
        <v>2122.98</v>
      </c>
      <c r="L498" s="4" t="s">
        <v>6094</v>
      </c>
      <c r="M498" s="4" t="s">
        <v>1</v>
      </c>
      <c r="Q498" s="4"/>
    </row>
    <row r="499" spans="1:17" x14ac:dyDescent="0.25">
      <c r="A499" t="s">
        <v>61</v>
      </c>
      <c r="B499">
        <v>216955</v>
      </c>
      <c r="C499" t="s">
        <v>472</v>
      </c>
      <c r="D499" s="4">
        <v>1146</v>
      </c>
      <c r="E499" t="s">
        <v>217</v>
      </c>
      <c r="F499" s="1">
        <v>27701.919999999998</v>
      </c>
      <c r="G499" t="s">
        <v>10</v>
      </c>
      <c r="H499">
        <v>24.17</v>
      </c>
      <c r="I499" t="s">
        <v>362</v>
      </c>
      <c r="J499">
        <f>_xlfn.XLOOKUP(B499,'ZM39 (bulk)'!A:A,'ZM39 (bulk)'!M:M)</f>
        <v>13.23</v>
      </c>
      <c r="K499">
        <f t="shared" si="21"/>
        <v>15161.58</v>
      </c>
      <c r="L499" s="4" t="s">
        <v>6094</v>
      </c>
      <c r="M499" s="4" t="s">
        <v>1</v>
      </c>
      <c r="Q499" s="4"/>
    </row>
    <row r="500" spans="1:17" x14ac:dyDescent="0.25">
      <c r="A500" t="s">
        <v>61</v>
      </c>
      <c r="B500">
        <v>216956</v>
      </c>
      <c r="C500" t="s">
        <v>473</v>
      </c>
      <c r="D500" s="4">
        <v>3826</v>
      </c>
      <c r="E500" t="s">
        <v>217</v>
      </c>
      <c r="F500" s="1">
        <v>66237.350000000006</v>
      </c>
      <c r="G500" t="s">
        <v>10</v>
      </c>
      <c r="H500">
        <v>17.309999999999999</v>
      </c>
      <c r="I500" t="s">
        <v>362</v>
      </c>
      <c r="J500">
        <f>_xlfn.XLOOKUP(B500,'ZM39 (bulk)'!A:A,'ZM39 (bulk)'!M:M)</f>
        <v>10.59</v>
      </c>
      <c r="K500">
        <f t="shared" si="21"/>
        <v>40517.339999999997</v>
      </c>
      <c r="L500" s="4" t="s">
        <v>6094</v>
      </c>
      <c r="M500" s="4" t="s">
        <v>1</v>
      </c>
      <c r="Q500" s="4"/>
    </row>
    <row r="501" spans="1:17" x14ac:dyDescent="0.25">
      <c r="A501" t="s">
        <v>61</v>
      </c>
      <c r="B501">
        <v>216957</v>
      </c>
      <c r="C501" t="s">
        <v>869</v>
      </c>
      <c r="D501">
        <v>1267</v>
      </c>
      <c r="E501" t="s">
        <v>217</v>
      </c>
      <c r="F501" s="1">
        <v>26859.09</v>
      </c>
      <c r="G501" t="s">
        <v>10</v>
      </c>
      <c r="H501">
        <v>21.2</v>
      </c>
      <c r="I501" t="s">
        <v>362</v>
      </c>
      <c r="J501">
        <f>_xlfn.XLOOKUP(B501,'ZM39 (bulk)'!A:A,'ZM39 (bulk)'!M:M)</f>
        <v>10.587</v>
      </c>
      <c r="K501">
        <f t="shared" si="21"/>
        <v>13413.728999999999</v>
      </c>
      <c r="L501" s="4" t="s">
        <v>6094</v>
      </c>
      <c r="M501" s="4" t="s">
        <v>1</v>
      </c>
      <c r="Q501" s="4"/>
    </row>
    <row r="502" spans="1:17" x14ac:dyDescent="0.25">
      <c r="A502" t="s">
        <v>61</v>
      </c>
      <c r="B502">
        <v>216959</v>
      </c>
      <c r="C502" t="s">
        <v>620</v>
      </c>
      <c r="D502">
        <v>7</v>
      </c>
      <c r="E502" t="s">
        <v>217</v>
      </c>
      <c r="F502" s="1">
        <v>162.07</v>
      </c>
      <c r="G502" t="s">
        <v>10</v>
      </c>
      <c r="H502">
        <v>23.15</v>
      </c>
      <c r="I502" t="s">
        <v>362</v>
      </c>
      <c r="J502">
        <f>_xlfn.XLOOKUP(B502,'ZM39 (bulk)'!A:A,'ZM39 (bulk)'!M:M)</f>
        <v>13.23</v>
      </c>
      <c r="K502">
        <f t="shared" si="21"/>
        <v>92.61</v>
      </c>
      <c r="L502" s="4" t="s">
        <v>6094</v>
      </c>
      <c r="M502" s="4" t="s">
        <v>1</v>
      </c>
      <c r="Q502" s="4"/>
    </row>
    <row r="503" spans="1:17" x14ac:dyDescent="0.25">
      <c r="A503" t="s">
        <v>61</v>
      </c>
      <c r="B503">
        <v>216960</v>
      </c>
      <c r="C503" t="s">
        <v>621</v>
      </c>
      <c r="D503">
        <v>241</v>
      </c>
      <c r="E503" t="s">
        <v>217</v>
      </c>
      <c r="F503">
        <v>5503.23</v>
      </c>
      <c r="G503" t="s">
        <v>10</v>
      </c>
      <c r="H503">
        <v>22.83</v>
      </c>
      <c r="I503" t="s">
        <v>362</v>
      </c>
      <c r="J503">
        <f>_xlfn.XLOOKUP(B503,'ZM39 (bulk)'!A:A,'ZM39 (bulk)'!M:M)</f>
        <v>12.99</v>
      </c>
      <c r="K503">
        <f t="shared" si="21"/>
        <v>3130.59</v>
      </c>
      <c r="L503" s="4" t="s">
        <v>6094</v>
      </c>
      <c r="M503" s="4" t="s">
        <v>1</v>
      </c>
      <c r="Q503" s="4"/>
    </row>
    <row r="504" spans="1:17" x14ac:dyDescent="0.25">
      <c r="A504" t="s">
        <v>61</v>
      </c>
      <c r="B504">
        <v>216961</v>
      </c>
      <c r="C504" t="s">
        <v>474</v>
      </c>
      <c r="D504" s="4">
        <v>7062</v>
      </c>
      <c r="E504" t="s">
        <v>217</v>
      </c>
      <c r="F504" s="1">
        <v>124874.19</v>
      </c>
      <c r="G504" t="s">
        <v>10</v>
      </c>
      <c r="H504">
        <v>17.68</v>
      </c>
      <c r="I504" t="s">
        <v>362</v>
      </c>
      <c r="J504">
        <f>_xlfn.XLOOKUP(B504,'ZM39 (bulk)'!A:A,'ZM39 (bulk)'!M:M)</f>
        <v>10.388</v>
      </c>
      <c r="K504">
        <f t="shared" si="21"/>
        <v>73360.055999999997</v>
      </c>
      <c r="L504" s="4" t="s">
        <v>6094</v>
      </c>
      <c r="M504" s="4" t="s">
        <v>1</v>
      </c>
      <c r="Q504" s="4"/>
    </row>
    <row r="505" spans="1:17" x14ac:dyDescent="0.25">
      <c r="A505" t="s">
        <v>61</v>
      </c>
      <c r="B505">
        <v>216962</v>
      </c>
      <c r="C505" t="s">
        <v>622</v>
      </c>
      <c r="D505" s="4">
        <v>736</v>
      </c>
      <c r="E505" t="s">
        <v>217</v>
      </c>
      <c r="F505" s="1">
        <v>15254.22</v>
      </c>
      <c r="G505" t="s">
        <v>10</v>
      </c>
      <c r="H505">
        <v>20.73</v>
      </c>
      <c r="I505" t="s">
        <v>362</v>
      </c>
      <c r="J505">
        <f>_xlfn.XLOOKUP(B505,'ZM39 (bulk)'!A:A,'ZM39 (bulk)'!M:M)</f>
        <v>10.387</v>
      </c>
      <c r="K505">
        <f t="shared" si="21"/>
        <v>7644.8320000000003</v>
      </c>
      <c r="L505" s="4" t="s">
        <v>6094</v>
      </c>
      <c r="M505" s="4" t="s">
        <v>1</v>
      </c>
      <c r="Q505" s="4"/>
    </row>
    <row r="506" spans="1:17" x14ac:dyDescent="0.25">
      <c r="A506" t="s">
        <v>61</v>
      </c>
      <c r="B506">
        <v>216963</v>
      </c>
      <c r="C506" t="s">
        <v>2113</v>
      </c>
      <c r="D506" s="4">
        <v>9</v>
      </c>
      <c r="E506" t="s">
        <v>217</v>
      </c>
      <c r="F506" s="1">
        <v>182.68</v>
      </c>
      <c r="G506" t="s">
        <v>10</v>
      </c>
      <c r="H506">
        <v>20.3</v>
      </c>
      <c r="I506" t="s">
        <v>362</v>
      </c>
      <c r="J506">
        <f>_xlfn.XLOOKUP(B506,'ZM39 (bulk)'!A:A,'ZM39 (bulk)'!M:M)</f>
        <v>10.702</v>
      </c>
      <c r="K506">
        <f t="shared" si="21"/>
        <v>96.317999999999998</v>
      </c>
      <c r="L506" s="4" t="s">
        <v>6094</v>
      </c>
      <c r="M506" s="4" t="s">
        <v>1</v>
      </c>
      <c r="Q506" s="4"/>
    </row>
    <row r="507" spans="1:17" x14ac:dyDescent="0.25">
      <c r="A507" t="s">
        <v>61</v>
      </c>
      <c r="B507">
        <v>216964</v>
      </c>
      <c r="C507" t="s">
        <v>475</v>
      </c>
      <c r="D507" s="4">
        <v>389</v>
      </c>
      <c r="E507" t="s">
        <v>217</v>
      </c>
      <c r="F507" s="1">
        <v>8783.08</v>
      </c>
      <c r="G507" t="s">
        <v>10</v>
      </c>
      <c r="H507">
        <v>22.58</v>
      </c>
      <c r="I507" t="s">
        <v>362</v>
      </c>
      <c r="J507">
        <f>_xlfn.XLOOKUP(B507,'ZM39 (bulk)'!A:A,'ZM39 (bulk)'!M:M)</f>
        <v>10.7</v>
      </c>
      <c r="K507">
        <f t="shared" si="21"/>
        <v>4162.2999999999993</v>
      </c>
      <c r="L507" s="4" t="s">
        <v>6094</v>
      </c>
      <c r="M507" s="4" t="s">
        <v>1</v>
      </c>
      <c r="Q507" s="4"/>
    </row>
    <row r="508" spans="1:17" x14ac:dyDescent="0.25">
      <c r="A508" t="s">
        <v>61</v>
      </c>
      <c r="B508">
        <v>216966</v>
      </c>
      <c r="C508" t="s">
        <v>476</v>
      </c>
      <c r="D508" s="4">
        <v>388</v>
      </c>
      <c r="E508" t="s">
        <v>217</v>
      </c>
      <c r="F508" s="1">
        <v>7337.13</v>
      </c>
      <c r="G508" t="s">
        <v>10</v>
      </c>
      <c r="H508">
        <v>18.91</v>
      </c>
      <c r="I508" t="s">
        <v>362</v>
      </c>
      <c r="J508">
        <f>_xlfn.XLOOKUP(B508,'ZM39 (bulk)'!A:A,'ZM39 (bulk)'!M:M)</f>
        <v>10.47</v>
      </c>
      <c r="K508">
        <f t="shared" si="21"/>
        <v>4062.36</v>
      </c>
      <c r="L508" s="4" t="s">
        <v>6094</v>
      </c>
      <c r="M508" s="4" t="s">
        <v>1</v>
      </c>
      <c r="Q508" s="4"/>
    </row>
    <row r="509" spans="1:17" x14ac:dyDescent="0.25">
      <c r="A509" t="s">
        <v>61</v>
      </c>
      <c r="B509">
        <v>216967</v>
      </c>
      <c r="C509" t="s">
        <v>2072</v>
      </c>
      <c r="D509">
        <v>102</v>
      </c>
      <c r="E509" t="s">
        <v>217</v>
      </c>
      <c r="F509" s="1">
        <v>2567.71</v>
      </c>
      <c r="G509" t="s">
        <v>10</v>
      </c>
      <c r="H509">
        <v>25.17</v>
      </c>
      <c r="I509" t="s">
        <v>362</v>
      </c>
      <c r="J509">
        <f>_xlfn.XLOOKUP(B509,'ZM39 (bulk)'!A:A,'ZM39 (bulk)'!M:M)</f>
        <v>10.473000000000001</v>
      </c>
      <c r="K509">
        <f t="shared" si="21"/>
        <v>1068.2460000000001</v>
      </c>
      <c r="L509" s="4" t="s">
        <v>6094</v>
      </c>
      <c r="M509" s="4" t="s">
        <v>1</v>
      </c>
      <c r="Q509" s="4"/>
    </row>
    <row r="510" spans="1:17" x14ac:dyDescent="0.25">
      <c r="A510" t="s">
        <v>61</v>
      </c>
      <c r="B510">
        <v>216968</v>
      </c>
      <c r="C510" t="s">
        <v>623</v>
      </c>
      <c r="D510">
        <v>128</v>
      </c>
      <c r="E510" t="s">
        <v>217</v>
      </c>
      <c r="F510" s="1">
        <v>3007.93</v>
      </c>
      <c r="G510" t="s">
        <v>10</v>
      </c>
      <c r="H510">
        <v>23.5</v>
      </c>
      <c r="I510" t="s">
        <v>362</v>
      </c>
      <c r="J510">
        <f>_xlfn.XLOOKUP(B510,'ZM39 (bulk)'!A:A,'ZM39 (bulk)'!M:M)</f>
        <v>10.587</v>
      </c>
      <c r="K510">
        <f t="shared" si="21"/>
        <v>1355.136</v>
      </c>
      <c r="L510" s="4" t="s">
        <v>6094</v>
      </c>
      <c r="M510" s="4" t="s">
        <v>1</v>
      </c>
      <c r="Q510" s="4"/>
    </row>
    <row r="511" spans="1:17" x14ac:dyDescent="0.25">
      <c r="A511" t="s">
        <v>61</v>
      </c>
      <c r="B511">
        <v>216970</v>
      </c>
      <c r="C511" t="s">
        <v>624</v>
      </c>
      <c r="D511">
        <v>257</v>
      </c>
      <c r="E511" t="s">
        <v>217</v>
      </c>
      <c r="F511">
        <v>8126.26</v>
      </c>
      <c r="G511" t="s">
        <v>10</v>
      </c>
      <c r="H511">
        <v>31.62</v>
      </c>
      <c r="I511" t="s">
        <v>362</v>
      </c>
      <c r="J511">
        <f>_xlfn.XLOOKUP(B511,'ZM39 (bulk)'!A:A,'ZM39 (bulk)'!M:M)</f>
        <v>10.14</v>
      </c>
      <c r="K511">
        <f t="shared" si="21"/>
        <v>2605.98</v>
      </c>
      <c r="L511" s="4" t="s">
        <v>6094</v>
      </c>
      <c r="M511" s="4" t="s">
        <v>1</v>
      </c>
      <c r="Q511" s="4"/>
    </row>
    <row r="512" spans="1:17" x14ac:dyDescent="0.25">
      <c r="A512" t="s">
        <v>61</v>
      </c>
      <c r="B512">
        <v>216971</v>
      </c>
      <c r="C512" t="s">
        <v>625</v>
      </c>
      <c r="D512">
        <v>1146</v>
      </c>
      <c r="E512" t="s">
        <v>217</v>
      </c>
      <c r="F512" s="1">
        <v>37525.71</v>
      </c>
      <c r="G512" t="s">
        <v>10</v>
      </c>
      <c r="H512">
        <v>32.74</v>
      </c>
      <c r="I512" t="s">
        <v>362</v>
      </c>
      <c r="J512">
        <f>_xlfn.XLOOKUP(B512,'ZM39 (bulk)'!A:A,'ZM39 (bulk)'!M:M)</f>
        <v>10.14</v>
      </c>
      <c r="K512">
        <f t="shared" si="21"/>
        <v>11620.44</v>
      </c>
      <c r="L512" s="4" t="s">
        <v>6094</v>
      </c>
      <c r="M512" s="4" t="s">
        <v>1</v>
      </c>
      <c r="Q512" s="4"/>
    </row>
    <row r="513" spans="1:17" x14ac:dyDescent="0.25">
      <c r="A513" t="s">
        <v>61</v>
      </c>
      <c r="B513">
        <v>216972</v>
      </c>
      <c r="C513" t="s">
        <v>871</v>
      </c>
      <c r="D513" s="4">
        <v>169</v>
      </c>
      <c r="E513" t="s">
        <v>217</v>
      </c>
      <c r="F513" s="1">
        <v>4855.4799999999996</v>
      </c>
      <c r="G513" t="s">
        <v>10</v>
      </c>
      <c r="H513">
        <v>28.73</v>
      </c>
      <c r="I513" t="s">
        <v>362</v>
      </c>
      <c r="J513">
        <f>_xlfn.XLOOKUP(B513,'ZM39 (bulk)'!A:A,'ZM39 (bulk)'!M:M)</f>
        <v>10.154999999999999</v>
      </c>
      <c r="K513">
        <f t="shared" si="21"/>
        <v>1716.1949999999999</v>
      </c>
      <c r="L513" s="4" t="s">
        <v>6094</v>
      </c>
      <c r="M513" s="4" t="s">
        <v>1</v>
      </c>
      <c r="Q513" s="4"/>
    </row>
    <row r="514" spans="1:17" x14ac:dyDescent="0.25">
      <c r="A514" t="s">
        <v>61</v>
      </c>
      <c r="B514">
        <v>216973</v>
      </c>
      <c r="C514" t="s">
        <v>477</v>
      </c>
      <c r="D514" s="4">
        <v>269</v>
      </c>
      <c r="E514" t="s">
        <v>217</v>
      </c>
      <c r="F514" s="1">
        <v>7586.3</v>
      </c>
      <c r="G514" t="s">
        <v>10</v>
      </c>
      <c r="H514">
        <v>28.2</v>
      </c>
      <c r="I514" t="s">
        <v>362</v>
      </c>
      <c r="J514">
        <f>_xlfn.XLOOKUP(B514,'ZM39 (bulk)'!A:A,'ZM39 (bulk)'!M:M)</f>
        <v>10.252000000000001</v>
      </c>
      <c r="K514">
        <f t="shared" si="21"/>
        <v>2757.788</v>
      </c>
      <c r="L514" s="4" t="s">
        <v>6094</v>
      </c>
      <c r="M514" s="4" t="s">
        <v>1</v>
      </c>
      <c r="Q514" s="4"/>
    </row>
    <row r="515" spans="1:17" x14ac:dyDescent="0.25">
      <c r="A515" t="s">
        <v>61</v>
      </c>
      <c r="B515">
        <v>216977</v>
      </c>
      <c r="C515" t="s">
        <v>626</v>
      </c>
      <c r="D515">
        <v>246</v>
      </c>
      <c r="E515" t="s">
        <v>217</v>
      </c>
      <c r="F515">
        <v>7740.35</v>
      </c>
      <c r="G515" t="s">
        <v>10</v>
      </c>
      <c r="H515">
        <v>31.46</v>
      </c>
      <c r="I515" t="s">
        <v>362</v>
      </c>
      <c r="J515">
        <f>_xlfn.XLOOKUP(B515,'ZM39 (bulk)'!A:A,'ZM39 (bulk)'!M:M)</f>
        <v>10.151999999999999</v>
      </c>
      <c r="K515">
        <f t="shared" si="21"/>
        <v>2497.3919999999998</v>
      </c>
      <c r="L515" s="4" t="s">
        <v>6094</v>
      </c>
      <c r="M515" s="4" t="s">
        <v>1</v>
      </c>
      <c r="Q515" s="4"/>
    </row>
    <row r="516" spans="1:17" x14ac:dyDescent="0.25">
      <c r="A516" t="s">
        <v>61</v>
      </c>
      <c r="B516">
        <v>216978</v>
      </c>
      <c r="C516" t="s">
        <v>872</v>
      </c>
      <c r="D516">
        <v>171</v>
      </c>
      <c r="E516" t="s">
        <v>217</v>
      </c>
      <c r="F516" s="1">
        <v>8540.39</v>
      </c>
      <c r="G516" t="s">
        <v>10</v>
      </c>
      <c r="H516">
        <v>49.94</v>
      </c>
      <c r="I516" t="s">
        <v>362</v>
      </c>
      <c r="J516">
        <f>_xlfn.XLOOKUP(B516,'ZM39 (bulk)'!A:A,'ZM39 (bulk)'!M:M)</f>
        <v>16.93</v>
      </c>
      <c r="K516">
        <f t="shared" si="21"/>
        <v>2895.0299999999997</v>
      </c>
      <c r="L516" s="4" t="s">
        <v>6094</v>
      </c>
      <c r="M516" s="4" t="s">
        <v>1</v>
      </c>
      <c r="Q516" s="4"/>
    </row>
    <row r="517" spans="1:17" x14ac:dyDescent="0.25">
      <c r="A517" t="s">
        <v>61</v>
      </c>
      <c r="B517">
        <v>216979</v>
      </c>
      <c r="C517" t="s">
        <v>627</v>
      </c>
      <c r="D517" s="4">
        <v>210</v>
      </c>
      <c r="E517" t="s">
        <v>217</v>
      </c>
      <c r="F517" s="1">
        <v>7196.25</v>
      </c>
      <c r="G517" t="s">
        <v>10</v>
      </c>
      <c r="H517">
        <v>34.270000000000003</v>
      </c>
      <c r="I517" t="s">
        <v>362</v>
      </c>
      <c r="J517">
        <f>_xlfn.XLOOKUP(B517,'ZM39 (bulk)'!A:A,'ZM39 (bulk)'!M:M)</f>
        <v>17.02</v>
      </c>
      <c r="K517">
        <f t="shared" si="21"/>
        <v>3574.2</v>
      </c>
      <c r="L517" s="4" t="s">
        <v>6094</v>
      </c>
      <c r="M517" s="4" t="s">
        <v>1</v>
      </c>
      <c r="Q517" s="4"/>
    </row>
    <row r="518" spans="1:17" x14ac:dyDescent="0.25">
      <c r="A518" t="s">
        <v>61</v>
      </c>
      <c r="B518">
        <v>216980</v>
      </c>
      <c r="C518" t="s">
        <v>478</v>
      </c>
      <c r="D518" s="4">
        <v>339</v>
      </c>
      <c r="E518" t="s">
        <v>217</v>
      </c>
      <c r="F518" s="1">
        <v>10387.620000000001</v>
      </c>
      <c r="G518" t="s">
        <v>10</v>
      </c>
      <c r="H518">
        <v>30.64</v>
      </c>
      <c r="I518" t="s">
        <v>362</v>
      </c>
      <c r="J518">
        <f>_xlfn.XLOOKUP(B518,'ZM39 (bulk)'!A:A,'ZM39 (bulk)'!M:M)</f>
        <v>15.32</v>
      </c>
      <c r="K518">
        <f t="shared" si="21"/>
        <v>5193.4800000000005</v>
      </c>
      <c r="L518" s="4" t="s">
        <v>6094</v>
      </c>
      <c r="M518" s="4" t="s">
        <v>1</v>
      </c>
      <c r="Q518" s="4"/>
    </row>
    <row r="519" spans="1:17" x14ac:dyDescent="0.25">
      <c r="A519" t="s">
        <v>61</v>
      </c>
      <c r="B519">
        <v>216983</v>
      </c>
      <c r="C519" t="s">
        <v>479</v>
      </c>
      <c r="D519">
        <v>28</v>
      </c>
      <c r="E519" t="s">
        <v>217</v>
      </c>
      <c r="F519">
        <v>649.44000000000005</v>
      </c>
      <c r="G519" t="s">
        <v>10</v>
      </c>
      <c r="H519">
        <v>23.19</v>
      </c>
      <c r="I519" t="s">
        <v>362</v>
      </c>
      <c r="J519">
        <f>_xlfn.XLOOKUP(B519,'ZM39 (bulk)'!A:A,'ZM39 (bulk)'!M:M)</f>
        <v>10.413</v>
      </c>
      <c r="K519">
        <f t="shared" si="21"/>
        <v>291.56400000000002</v>
      </c>
      <c r="L519" s="4" t="s">
        <v>6094</v>
      </c>
      <c r="M519" s="4" t="s">
        <v>1</v>
      </c>
      <c r="Q519" s="4"/>
    </row>
    <row r="520" spans="1:17" x14ac:dyDescent="0.25">
      <c r="A520" t="s">
        <v>61</v>
      </c>
      <c r="B520">
        <v>216985</v>
      </c>
      <c r="C520" t="s">
        <v>480</v>
      </c>
      <c r="D520">
        <v>345</v>
      </c>
      <c r="E520" t="s">
        <v>217</v>
      </c>
      <c r="F520" s="1">
        <v>12165.37</v>
      </c>
      <c r="G520" t="s">
        <v>10</v>
      </c>
      <c r="H520">
        <v>35.26</v>
      </c>
      <c r="I520" t="s">
        <v>362</v>
      </c>
      <c r="J520">
        <f>_xlfn.XLOOKUP(B520,'ZM39 (bulk)'!A:A,'ZM39 (bulk)'!M:M)</f>
        <v>10.473000000000001</v>
      </c>
      <c r="K520">
        <f t="shared" si="21"/>
        <v>3613.1850000000004</v>
      </c>
      <c r="L520" s="4" t="s">
        <v>6094</v>
      </c>
      <c r="M520" s="4" t="s">
        <v>1</v>
      </c>
      <c r="Q520" s="4"/>
    </row>
    <row r="521" spans="1:17" x14ac:dyDescent="0.25">
      <c r="A521" t="s">
        <v>61</v>
      </c>
      <c r="B521">
        <v>216986</v>
      </c>
      <c r="C521" t="s">
        <v>481</v>
      </c>
      <c r="D521" s="4">
        <v>1276</v>
      </c>
      <c r="E521" t="s">
        <v>217</v>
      </c>
      <c r="F521" s="1">
        <v>26454.93</v>
      </c>
      <c r="G521" t="s">
        <v>10</v>
      </c>
      <c r="H521">
        <v>20.73</v>
      </c>
      <c r="I521" t="s">
        <v>362</v>
      </c>
      <c r="J521">
        <f>_xlfn.XLOOKUP(B521,'ZM39 (bulk)'!A:A,'ZM39 (bulk)'!M:M)</f>
        <v>10.215</v>
      </c>
      <c r="K521">
        <f t="shared" si="21"/>
        <v>13034.34</v>
      </c>
      <c r="L521" s="4" t="s">
        <v>6094</v>
      </c>
      <c r="M521" s="4" t="s">
        <v>1</v>
      </c>
      <c r="Q521" s="4"/>
    </row>
    <row r="522" spans="1:17" x14ac:dyDescent="0.25">
      <c r="A522" t="s">
        <v>61</v>
      </c>
      <c r="B522">
        <v>216987</v>
      </c>
      <c r="C522" t="s">
        <v>482</v>
      </c>
      <c r="D522">
        <v>1259</v>
      </c>
      <c r="E522" t="s">
        <v>217</v>
      </c>
      <c r="F522" s="1">
        <v>28206.92</v>
      </c>
      <c r="G522" t="s">
        <v>10</v>
      </c>
      <c r="H522">
        <v>22.4</v>
      </c>
      <c r="I522" t="s">
        <v>362</v>
      </c>
      <c r="J522">
        <f>_xlfn.XLOOKUP(B522,'ZM39 (bulk)'!A:A,'ZM39 (bulk)'!M:M)</f>
        <v>10.212999999999999</v>
      </c>
      <c r="K522">
        <f t="shared" si="21"/>
        <v>12858.166999999999</v>
      </c>
      <c r="L522" s="4" t="s">
        <v>6094</v>
      </c>
      <c r="M522" s="4" t="s">
        <v>1</v>
      </c>
      <c r="Q522" s="4"/>
    </row>
    <row r="523" spans="1:17" x14ac:dyDescent="0.25">
      <c r="A523" t="s">
        <v>61</v>
      </c>
      <c r="B523">
        <v>216989</v>
      </c>
      <c r="C523" t="s">
        <v>2114</v>
      </c>
      <c r="D523" s="4">
        <v>51</v>
      </c>
      <c r="E523" t="s">
        <v>217</v>
      </c>
      <c r="F523" s="1">
        <v>1623.91</v>
      </c>
      <c r="G523" t="s">
        <v>10</v>
      </c>
      <c r="H523">
        <v>31.84</v>
      </c>
      <c r="I523" t="s">
        <v>362</v>
      </c>
      <c r="J523">
        <f>_xlfn.XLOOKUP(B523,'ZM39 (bulk)'!A:A,'ZM39 (bulk)'!M:M)</f>
        <v>17.02</v>
      </c>
      <c r="K523">
        <f t="shared" si="21"/>
        <v>868.02</v>
      </c>
      <c r="L523" s="4" t="s">
        <v>6094</v>
      </c>
      <c r="M523" s="4" t="s">
        <v>1</v>
      </c>
      <c r="Q523" s="4"/>
    </row>
    <row r="524" spans="1:17" x14ac:dyDescent="0.25">
      <c r="A524" t="s">
        <v>61</v>
      </c>
      <c r="B524">
        <v>216991</v>
      </c>
      <c r="C524" t="s">
        <v>628</v>
      </c>
      <c r="D524">
        <v>9</v>
      </c>
      <c r="E524" t="s">
        <v>217</v>
      </c>
      <c r="F524" s="1">
        <v>187.73</v>
      </c>
      <c r="G524" t="s">
        <v>10</v>
      </c>
      <c r="H524">
        <v>20.86</v>
      </c>
      <c r="I524" t="s">
        <v>362</v>
      </c>
      <c r="J524">
        <f>_xlfn.XLOOKUP(B524,'ZM39 (bulk)'!A:A,'ZM39 (bulk)'!M:M)</f>
        <v>10.62</v>
      </c>
      <c r="K524">
        <f t="shared" si="21"/>
        <v>95.58</v>
      </c>
      <c r="L524" s="4" t="s">
        <v>6094</v>
      </c>
      <c r="M524" s="4" t="s">
        <v>1</v>
      </c>
      <c r="Q524" s="4"/>
    </row>
    <row r="525" spans="1:17" x14ac:dyDescent="0.25">
      <c r="A525" t="s">
        <v>61</v>
      </c>
      <c r="B525">
        <v>216993</v>
      </c>
      <c r="C525" t="s">
        <v>483</v>
      </c>
      <c r="D525">
        <v>1915</v>
      </c>
      <c r="E525" t="s">
        <v>217</v>
      </c>
      <c r="F525" s="1">
        <v>40835.74</v>
      </c>
      <c r="G525" t="s">
        <v>10</v>
      </c>
      <c r="H525">
        <v>21.32</v>
      </c>
      <c r="I525" t="s">
        <v>362</v>
      </c>
      <c r="J525">
        <f>_xlfn.XLOOKUP(B525,'ZM39 (bulk)'!A:A,'ZM39 (bulk)'!M:M)</f>
        <v>10.593</v>
      </c>
      <c r="K525">
        <f t="shared" si="21"/>
        <v>20285.595000000001</v>
      </c>
      <c r="L525" s="4" t="s">
        <v>6094</v>
      </c>
      <c r="M525" s="4" t="s">
        <v>1</v>
      </c>
      <c r="Q525" s="4"/>
    </row>
    <row r="526" spans="1:17" x14ac:dyDescent="0.25">
      <c r="A526" t="s">
        <v>61</v>
      </c>
      <c r="B526">
        <v>216995</v>
      </c>
      <c r="C526" t="s">
        <v>873</v>
      </c>
      <c r="D526" s="4">
        <v>755</v>
      </c>
      <c r="E526" t="s">
        <v>217</v>
      </c>
      <c r="F526" s="1">
        <v>14738.76</v>
      </c>
      <c r="G526" t="s">
        <v>10</v>
      </c>
      <c r="H526">
        <v>19.52</v>
      </c>
      <c r="I526" t="s">
        <v>362</v>
      </c>
      <c r="J526">
        <f>_xlfn.XLOOKUP(B526,'ZM39 (bulk)'!A:A,'ZM39 (bulk)'!M:M)</f>
        <v>10.664999999999999</v>
      </c>
      <c r="K526">
        <f t="shared" si="21"/>
        <v>8052.0749999999989</v>
      </c>
      <c r="L526" s="4" t="s">
        <v>6094</v>
      </c>
      <c r="M526" s="4" t="s">
        <v>1</v>
      </c>
      <c r="Q526" s="4"/>
    </row>
    <row r="527" spans="1:17" x14ac:dyDescent="0.25">
      <c r="A527" t="s">
        <v>61</v>
      </c>
      <c r="B527">
        <v>216996</v>
      </c>
      <c r="C527" t="s">
        <v>874</v>
      </c>
      <c r="D527">
        <v>76</v>
      </c>
      <c r="E527" t="s">
        <v>217</v>
      </c>
      <c r="F527" s="1">
        <v>1586.05</v>
      </c>
      <c r="G527" t="s">
        <v>10</v>
      </c>
      <c r="H527">
        <v>20.87</v>
      </c>
      <c r="I527" t="s">
        <v>362</v>
      </c>
      <c r="J527">
        <f>_xlfn.XLOOKUP(B527,'ZM39 (bulk)'!A:A,'ZM39 (bulk)'!M:M)</f>
        <v>10.455</v>
      </c>
      <c r="K527">
        <f t="shared" si="21"/>
        <v>794.58</v>
      </c>
      <c r="L527" s="4" t="s">
        <v>6094</v>
      </c>
      <c r="M527" s="4" t="s">
        <v>1</v>
      </c>
      <c r="Q527" s="4"/>
    </row>
    <row r="528" spans="1:17" x14ac:dyDescent="0.25">
      <c r="A528" t="s">
        <v>61</v>
      </c>
      <c r="B528">
        <v>216997</v>
      </c>
      <c r="C528" t="s">
        <v>629</v>
      </c>
      <c r="D528">
        <v>64</v>
      </c>
      <c r="E528" t="s">
        <v>217</v>
      </c>
      <c r="F528" s="1">
        <v>1368.86</v>
      </c>
      <c r="G528" t="s">
        <v>10</v>
      </c>
      <c r="H528">
        <v>21.39</v>
      </c>
      <c r="I528" t="s">
        <v>362</v>
      </c>
      <c r="J528">
        <f>_xlfn.XLOOKUP(B528,'ZM39 (bulk)'!A:A,'ZM39 (bulk)'!M:M)</f>
        <v>10.86</v>
      </c>
      <c r="K528">
        <f t="shared" si="21"/>
        <v>695.04</v>
      </c>
      <c r="L528" s="4" t="s">
        <v>6094</v>
      </c>
      <c r="M528" s="4" t="s">
        <v>1</v>
      </c>
      <c r="Q528" s="4"/>
    </row>
    <row r="529" spans="1:17" x14ac:dyDescent="0.25">
      <c r="A529" t="s">
        <v>61</v>
      </c>
      <c r="B529">
        <v>216998</v>
      </c>
      <c r="C529" t="s">
        <v>875</v>
      </c>
      <c r="D529">
        <v>123</v>
      </c>
      <c r="E529" t="s">
        <v>217</v>
      </c>
      <c r="F529" s="1">
        <v>2947.35</v>
      </c>
      <c r="G529" t="s">
        <v>10</v>
      </c>
      <c r="H529">
        <v>23.96</v>
      </c>
      <c r="I529" t="s">
        <v>362</v>
      </c>
      <c r="J529">
        <f>_xlfn.XLOOKUP(B529,'ZM39 (bulk)'!A:A,'ZM39 (bulk)'!M:M)</f>
        <v>10.702</v>
      </c>
      <c r="K529">
        <f t="shared" si="21"/>
        <v>1316.346</v>
      </c>
      <c r="L529" s="4" t="s">
        <v>6094</v>
      </c>
      <c r="M529" s="4" t="s">
        <v>1</v>
      </c>
      <c r="Q529" s="4"/>
    </row>
    <row r="530" spans="1:17" x14ac:dyDescent="0.25">
      <c r="A530" t="s">
        <v>61</v>
      </c>
      <c r="B530">
        <v>217003</v>
      </c>
      <c r="C530" t="s">
        <v>2065</v>
      </c>
      <c r="D530">
        <v>16</v>
      </c>
      <c r="E530" t="s">
        <v>217</v>
      </c>
      <c r="F530" s="1">
        <v>4526.3900000000003</v>
      </c>
      <c r="G530" t="s">
        <v>10</v>
      </c>
      <c r="H530">
        <v>282.89999999999998</v>
      </c>
      <c r="I530" t="s">
        <v>362</v>
      </c>
      <c r="J530">
        <f>_xlfn.XLOOKUP(B530,'ZM39 (bulk)'!A:A,'ZM39 (bulk)'!M:M)</f>
        <v>182.21</v>
      </c>
      <c r="K530">
        <f t="shared" si="21"/>
        <v>2915.36</v>
      </c>
      <c r="L530" s="4" t="s">
        <v>6094</v>
      </c>
      <c r="M530" s="4" t="s">
        <v>1</v>
      </c>
      <c r="Q530" s="4"/>
    </row>
    <row r="531" spans="1:17" x14ac:dyDescent="0.25">
      <c r="A531" t="s">
        <v>61</v>
      </c>
      <c r="B531">
        <v>217004</v>
      </c>
      <c r="C531" t="s">
        <v>631</v>
      </c>
      <c r="D531">
        <v>378</v>
      </c>
      <c r="E531" t="s">
        <v>217</v>
      </c>
      <c r="F531" s="1">
        <v>101103.8</v>
      </c>
      <c r="G531" t="s">
        <v>10</v>
      </c>
      <c r="H531">
        <v>267.47000000000003</v>
      </c>
      <c r="I531" t="s">
        <v>362</v>
      </c>
      <c r="J531">
        <f>_xlfn.XLOOKUP(B531,'ZM39 (bulk)'!A:A,'ZM39 (bulk)'!M:M)</f>
        <v>182</v>
      </c>
      <c r="K531">
        <f t="shared" si="21"/>
        <v>68796</v>
      </c>
      <c r="L531" s="4" t="s">
        <v>6094</v>
      </c>
      <c r="M531" s="4" t="s">
        <v>1</v>
      </c>
      <c r="Q531" s="4"/>
    </row>
    <row r="532" spans="1:17" x14ac:dyDescent="0.25">
      <c r="A532" t="s">
        <v>61</v>
      </c>
      <c r="B532">
        <v>217006</v>
      </c>
      <c r="C532" t="s">
        <v>2515</v>
      </c>
      <c r="D532">
        <v>8</v>
      </c>
      <c r="E532" t="s">
        <v>217</v>
      </c>
      <c r="F532" s="1">
        <v>4665.38</v>
      </c>
      <c r="G532" t="s">
        <v>10</v>
      </c>
      <c r="H532">
        <v>583.16999999999996</v>
      </c>
      <c r="I532" t="s">
        <v>362</v>
      </c>
      <c r="J532">
        <f>_xlfn.XLOOKUP(B532,'ZM39 (bulk)'!A:A,'ZM39 (bulk)'!M:M)</f>
        <v>186.37</v>
      </c>
      <c r="K532">
        <f t="shared" si="21"/>
        <v>1490.96</v>
      </c>
      <c r="L532" s="4" t="s">
        <v>6094</v>
      </c>
      <c r="M532" s="4" t="s">
        <v>1</v>
      </c>
      <c r="Q532" s="4"/>
    </row>
    <row r="533" spans="1:17" x14ac:dyDescent="0.25">
      <c r="A533" t="s">
        <v>61</v>
      </c>
      <c r="B533">
        <v>217008</v>
      </c>
      <c r="C533" t="s">
        <v>632</v>
      </c>
      <c r="D533">
        <v>29</v>
      </c>
      <c r="E533" t="s">
        <v>217</v>
      </c>
      <c r="F533" s="1">
        <v>9026.9599999999991</v>
      </c>
      <c r="G533" t="s">
        <v>10</v>
      </c>
      <c r="H533">
        <v>311.27</v>
      </c>
      <c r="I533" t="s">
        <v>362</v>
      </c>
      <c r="J533">
        <f>_xlfn.XLOOKUP(B533,'ZM39 (bulk)'!A:A,'ZM39 (bulk)'!M:M)</f>
        <v>181.38</v>
      </c>
      <c r="K533">
        <f t="shared" si="21"/>
        <v>5260.0199999999995</v>
      </c>
      <c r="L533" s="4" t="s">
        <v>6094</v>
      </c>
      <c r="M533" s="4" t="s">
        <v>1</v>
      </c>
      <c r="Q533" s="4"/>
    </row>
    <row r="534" spans="1:17" x14ac:dyDescent="0.25">
      <c r="A534" t="s">
        <v>61</v>
      </c>
      <c r="B534">
        <v>217011</v>
      </c>
      <c r="C534" t="s">
        <v>633</v>
      </c>
      <c r="D534" s="4">
        <v>67</v>
      </c>
      <c r="E534" t="s">
        <v>217</v>
      </c>
      <c r="F534" s="1">
        <v>29822.65</v>
      </c>
      <c r="G534" t="s">
        <v>10</v>
      </c>
      <c r="H534">
        <v>445.11</v>
      </c>
      <c r="I534" t="s">
        <v>362</v>
      </c>
      <c r="J534">
        <f>_xlfn.XLOOKUP(B534,'ZM39 (bulk)'!A:A,'ZM39 (bulk)'!M:M)</f>
        <v>176.18</v>
      </c>
      <c r="K534">
        <f t="shared" ref="K534:K597" si="22">J534*D534</f>
        <v>11804.060000000001</v>
      </c>
      <c r="L534" s="4" t="s">
        <v>6094</v>
      </c>
      <c r="M534" s="4" t="s">
        <v>1</v>
      </c>
      <c r="Q534" s="4"/>
    </row>
    <row r="535" spans="1:17" x14ac:dyDescent="0.25">
      <c r="A535" t="s">
        <v>61</v>
      </c>
      <c r="B535">
        <v>217012</v>
      </c>
      <c r="C535" t="s">
        <v>634</v>
      </c>
      <c r="D535">
        <v>135</v>
      </c>
      <c r="E535" t="s">
        <v>217</v>
      </c>
      <c r="F535" s="1">
        <v>39983.39</v>
      </c>
      <c r="G535" t="s">
        <v>10</v>
      </c>
      <c r="H535">
        <v>296.17</v>
      </c>
      <c r="I535" t="s">
        <v>362</v>
      </c>
      <c r="J535">
        <f>_xlfn.XLOOKUP(B535,'ZM39 (bulk)'!A:A,'ZM39 (bulk)'!M:M)</f>
        <v>177.01</v>
      </c>
      <c r="K535">
        <f t="shared" si="22"/>
        <v>23896.35</v>
      </c>
      <c r="L535" s="4" t="s">
        <v>6094</v>
      </c>
      <c r="M535" s="4" t="s">
        <v>1</v>
      </c>
      <c r="Q535" s="4"/>
    </row>
    <row r="536" spans="1:17" x14ac:dyDescent="0.25">
      <c r="A536" t="s">
        <v>61</v>
      </c>
      <c r="B536">
        <v>217013</v>
      </c>
      <c r="C536" t="s">
        <v>635</v>
      </c>
      <c r="D536">
        <v>15</v>
      </c>
      <c r="E536" t="s">
        <v>217</v>
      </c>
      <c r="F536" s="1">
        <v>7602.01</v>
      </c>
      <c r="G536" t="s">
        <v>10</v>
      </c>
      <c r="H536">
        <v>506.8</v>
      </c>
      <c r="I536" t="s">
        <v>362</v>
      </c>
      <c r="J536">
        <f>_xlfn.XLOOKUP(B536,'ZM39 (bulk)'!A:A,'ZM39 (bulk)'!M:M)</f>
        <v>178.46</v>
      </c>
      <c r="K536">
        <f t="shared" si="22"/>
        <v>2676.9</v>
      </c>
      <c r="L536" s="4" t="s">
        <v>6094</v>
      </c>
      <c r="M536" s="4" t="s">
        <v>1</v>
      </c>
      <c r="Q536" s="4"/>
    </row>
    <row r="537" spans="1:17" x14ac:dyDescent="0.25">
      <c r="A537" t="s">
        <v>61</v>
      </c>
      <c r="B537">
        <v>217016</v>
      </c>
      <c r="C537" t="s">
        <v>2084</v>
      </c>
      <c r="D537" s="4">
        <v>28</v>
      </c>
      <c r="E537" t="s">
        <v>217</v>
      </c>
      <c r="F537" s="1">
        <v>8936.77</v>
      </c>
      <c r="G537" t="s">
        <v>10</v>
      </c>
      <c r="H537">
        <v>319.17</v>
      </c>
      <c r="I537" t="s">
        <v>362</v>
      </c>
      <c r="J537">
        <f>_xlfn.XLOOKUP(B537,'ZM39 (bulk)'!A:A,'ZM39 (bulk)'!M:M)</f>
        <v>180.54</v>
      </c>
      <c r="K537">
        <f t="shared" si="22"/>
        <v>5055.12</v>
      </c>
      <c r="L537" s="4" t="s">
        <v>6094</v>
      </c>
      <c r="M537" s="4" t="s">
        <v>1</v>
      </c>
      <c r="Q537" s="4"/>
    </row>
    <row r="538" spans="1:17" x14ac:dyDescent="0.25">
      <c r="A538" t="s">
        <v>61</v>
      </c>
      <c r="B538">
        <v>217017</v>
      </c>
      <c r="C538" t="s">
        <v>2147</v>
      </c>
      <c r="D538" s="4">
        <v>8</v>
      </c>
      <c r="E538" t="s">
        <v>217</v>
      </c>
      <c r="F538" s="1">
        <v>147.51</v>
      </c>
      <c r="G538" t="s">
        <v>10</v>
      </c>
      <c r="H538">
        <v>18.440000000000001</v>
      </c>
      <c r="I538" t="s">
        <v>362</v>
      </c>
      <c r="J538">
        <f>_xlfn.XLOOKUP(B538,'ZM39 (bulk)'!A:A,'ZM39 (bulk)'!M:M)</f>
        <v>10.5</v>
      </c>
      <c r="K538">
        <f t="shared" si="22"/>
        <v>84</v>
      </c>
      <c r="L538" s="4" t="s">
        <v>6094</v>
      </c>
      <c r="M538" s="4" t="s">
        <v>1</v>
      </c>
      <c r="Q538" s="4"/>
    </row>
    <row r="539" spans="1:17" x14ac:dyDescent="0.25">
      <c r="A539" t="s">
        <v>61</v>
      </c>
      <c r="B539">
        <v>217018</v>
      </c>
      <c r="C539" t="s">
        <v>2647</v>
      </c>
      <c r="D539">
        <v>297</v>
      </c>
      <c r="E539" t="s">
        <v>217</v>
      </c>
      <c r="F539" s="1">
        <v>6308.6</v>
      </c>
      <c r="G539" t="s">
        <v>10</v>
      </c>
      <c r="H539">
        <v>21.24</v>
      </c>
      <c r="I539" t="s">
        <v>362</v>
      </c>
      <c r="J539">
        <f>_xlfn.XLOOKUP(B539,'ZM39 (bulk)'!A:A,'ZM39 (bulk)'!M:M)</f>
        <v>10.704000000000001</v>
      </c>
      <c r="K539">
        <f t="shared" si="22"/>
        <v>3179.0880000000002</v>
      </c>
      <c r="L539" s="4" t="s">
        <v>6094</v>
      </c>
      <c r="M539" s="4" t="s">
        <v>1</v>
      </c>
      <c r="Q539" s="4"/>
    </row>
    <row r="540" spans="1:17" x14ac:dyDescent="0.25">
      <c r="A540" t="s">
        <v>61</v>
      </c>
      <c r="B540">
        <v>217020</v>
      </c>
      <c r="C540" t="s">
        <v>484</v>
      </c>
      <c r="D540">
        <v>413</v>
      </c>
      <c r="E540" t="s">
        <v>217</v>
      </c>
      <c r="F540" s="1">
        <v>9208.33</v>
      </c>
      <c r="G540" t="s">
        <v>10</v>
      </c>
      <c r="H540">
        <v>22.3</v>
      </c>
      <c r="I540" t="s">
        <v>362</v>
      </c>
      <c r="J540">
        <f>_xlfn.XLOOKUP(B540,'ZM39 (bulk)'!A:A,'ZM39 (bulk)'!M:M)</f>
        <v>13.01</v>
      </c>
      <c r="K540">
        <f t="shared" si="22"/>
        <v>5373.13</v>
      </c>
      <c r="L540" s="4" t="s">
        <v>6094</v>
      </c>
      <c r="M540" s="4" t="s">
        <v>1</v>
      </c>
      <c r="Q540" s="4"/>
    </row>
    <row r="541" spans="1:17" x14ac:dyDescent="0.25">
      <c r="A541" t="s">
        <v>61</v>
      </c>
      <c r="B541">
        <v>217023</v>
      </c>
      <c r="C541" t="s">
        <v>636</v>
      </c>
      <c r="D541">
        <v>870</v>
      </c>
      <c r="E541" t="s">
        <v>217</v>
      </c>
      <c r="F541" s="1">
        <v>30328.25</v>
      </c>
      <c r="G541" t="s">
        <v>10</v>
      </c>
      <c r="H541">
        <v>34.86</v>
      </c>
      <c r="I541" t="s">
        <v>362</v>
      </c>
      <c r="J541">
        <f>_xlfn.XLOOKUP(B541,'ZM39 (bulk)'!A:A,'ZM39 (bulk)'!M:M)</f>
        <v>10.220000000000001</v>
      </c>
      <c r="K541">
        <f t="shared" si="22"/>
        <v>8891.4000000000015</v>
      </c>
      <c r="L541" s="4" t="s">
        <v>6094</v>
      </c>
      <c r="M541" s="4" t="s">
        <v>1</v>
      </c>
      <c r="Q541" s="4"/>
    </row>
    <row r="542" spans="1:17" x14ac:dyDescent="0.25">
      <c r="A542" t="s">
        <v>61</v>
      </c>
      <c r="B542">
        <v>217024</v>
      </c>
      <c r="C542" t="s">
        <v>485</v>
      </c>
      <c r="D542">
        <v>216</v>
      </c>
      <c r="E542" t="s">
        <v>217</v>
      </c>
      <c r="F542" s="1">
        <v>6777.52</v>
      </c>
      <c r="G542" t="s">
        <v>10</v>
      </c>
      <c r="H542">
        <v>31.38</v>
      </c>
      <c r="I542" t="s">
        <v>362</v>
      </c>
      <c r="J542">
        <f>_xlfn.XLOOKUP(B542,'ZM39 (bulk)'!A:A,'ZM39 (bulk)'!M:M)</f>
        <v>10.222</v>
      </c>
      <c r="K542">
        <f t="shared" si="22"/>
        <v>2207.9519999999998</v>
      </c>
      <c r="L542" s="4" t="s">
        <v>6094</v>
      </c>
      <c r="M542" s="4" t="s">
        <v>1</v>
      </c>
      <c r="Q542" s="4"/>
    </row>
    <row r="543" spans="1:17" x14ac:dyDescent="0.25">
      <c r="A543" t="s">
        <v>61</v>
      </c>
      <c r="B543">
        <v>217026</v>
      </c>
      <c r="C543" t="s">
        <v>637</v>
      </c>
      <c r="D543">
        <v>126</v>
      </c>
      <c r="E543" t="s">
        <v>217</v>
      </c>
      <c r="F543" s="1">
        <v>3128.24</v>
      </c>
      <c r="G543" t="s">
        <v>10</v>
      </c>
      <c r="H543">
        <v>24.83</v>
      </c>
      <c r="I543" t="s">
        <v>362</v>
      </c>
      <c r="J543">
        <f>_xlfn.XLOOKUP(B543,'ZM39 (bulk)'!A:A,'ZM39 (bulk)'!M:M)</f>
        <v>12.77</v>
      </c>
      <c r="K543">
        <f t="shared" si="22"/>
        <v>1609.02</v>
      </c>
      <c r="L543" s="4" t="s">
        <v>6094</v>
      </c>
      <c r="M543" s="4" t="s">
        <v>1</v>
      </c>
      <c r="Q543" s="4"/>
    </row>
    <row r="544" spans="1:17" x14ac:dyDescent="0.25">
      <c r="A544" t="s">
        <v>61</v>
      </c>
      <c r="B544">
        <v>217027</v>
      </c>
      <c r="C544" t="s">
        <v>878</v>
      </c>
      <c r="D544">
        <v>7</v>
      </c>
      <c r="E544" t="s">
        <v>217</v>
      </c>
      <c r="F544" s="1">
        <v>242.53</v>
      </c>
      <c r="G544" t="s">
        <v>10</v>
      </c>
      <c r="H544">
        <v>34.65</v>
      </c>
      <c r="I544" t="s">
        <v>362</v>
      </c>
      <c r="J544">
        <f>_xlfn.XLOOKUP(B544,'ZM39 (bulk)'!A:A,'ZM39 (bulk)'!M:M)</f>
        <v>10.14</v>
      </c>
      <c r="K544">
        <f t="shared" si="22"/>
        <v>70.98</v>
      </c>
      <c r="L544" s="4" t="s">
        <v>6094</v>
      </c>
      <c r="M544" s="4" t="s">
        <v>1</v>
      </c>
      <c r="Q544" s="4"/>
    </row>
    <row r="545" spans="1:17" x14ac:dyDescent="0.25">
      <c r="A545" t="s">
        <v>61</v>
      </c>
      <c r="B545">
        <v>217028</v>
      </c>
      <c r="C545" t="s">
        <v>2099</v>
      </c>
      <c r="D545">
        <v>285</v>
      </c>
      <c r="E545" t="s">
        <v>217</v>
      </c>
      <c r="F545" s="1">
        <v>8951.5300000000007</v>
      </c>
      <c r="G545" t="s">
        <v>10</v>
      </c>
      <c r="H545">
        <v>31.41</v>
      </c>
      <c r="I545" t="s">
        <v>362</v>
      </c>
      <c r="J545">
        <f>_xlfn.XLOOKUP(B545,'ZM39 (bulk)'!A:A,'ZM39 (bulk)'!M:M)</f>
        <v>10.14</v>
      </c>
      <c r="K545">
        <f t="shared" si="22"/>
        <v>2889.9</v>
      </c>
      <c r="L545" s="4" t="s">
        <v>6094</v>
      </c>
      <c r="M545" s="4" t="s">
        <v>1</v>
      </c>
      <c r="Q545" s="4"/>
    </row>
    <row r="546" spans="1:17" x14ac:dyDescent="0.25">
      <c r="A546" t="s">
        <v>61</v>
      </c>
      <c r="B546">
        <v>217029</v>
      </c>
      <c r="C546" t="s">
        <v>638</v>
      </c>
      <c r="D546">
        <v>712</v>
      </c>
      <c r="E546" t="s">
        <v>217</v>
      </c>
      <c r="F546" s="1">
        <v>24183.200000000001</v>
      </c>
      <c r="G546" t="s">
        <v>10</v>
      </c>
      <c r="H546">
        <v>33.97</v>
      </c>
      <c r="I546" t="s">
        <v>362</v>
      </c>
      <c r="J546">
        <f>_xlfn.XLOOKUP(B546,'ZM39 (bulk)'!A:A,'ZM39 (bulk)'!M:M)</f>
        <v>10.128</v>
      </c>
      <c r="K546">
        <f t="shared" si="22"/>
        <v>7211.1360000000004</v>
      </c>
      <c r="L546" s="4" t="s">
        <v>6094</v>
      </c>
      <c r="M546" s="4" t="s">
        <v>1</v>
      </c>
      <c r="Q546" s="4"/>
    </row>
    <row r="547" spans="1:17" x14ac:dyDescent="0.25">
      <c r="A547" t="s">
        <v>61</v>
      </c>
      <c r="B547">
        <v>217030</v>
      </c>
      <c r="C547" t="s">
        <v>879</v>
      </c>
      <c r="D547">
        <v>669</v>
      </c>
      <c r="E547" t="s">
        <v>217</v>
      </c>
      <c r="F547" s="1">
        <v>20027.03</v>
      </c>
      <c r="G547" t="s">
        <v>10</v>
      </c>
      <c r="H547">
        <v>29.94</v>
      </c>
      <c r="I547" t="s">
        <v>362</v>
      </c>
      <c r="J547">
        <f>_xlfn.XLOOKUP(B547,'ZM39 (bulk)'!A:A,'ZM39 (bulk)'!M:M)</f>
        <v>10.154999999999999</v>
      </c>
      <c r="K547">
        <f t="shared" si="22"/>
        <v>6793.6949999999997</v>
      </c>
      <c r="L547" s="4" t="s">
        <v>6094</v>
      </c>
      <c r="M547" s="4" t="s">
        <v>1</v>
      </c>
      <c r="Q547" s="4"/>
    </row>
    <row r="548" spans="1:17" x14ac:dyDescent="0.25">
      <c r="A548" t="s">
        <v>61</v>
      </c>
      <c r="B548">
        <v>217032</v>
      </c>
      <c r="C548" t="s">
        <v>639</v>
      </c>
      <c r="D548">
        <v>5</v>
      </c>
      <c r="E548" t="s">
        <v>217</v>
      </c>
      <c r="F548" s="1">
        <v>127.36</v>
      </c>
      <c r="G548" t="s">
        <v>10</v>
      </c>
      <c r="H548">
        <v>25.47</v>
      </c>
      <c r="I548" t="s">
        <v>362</v>
      </c>
      <c r="J548">
        <f>_xlfn.XLOOKUP(B548,'ZM39 (bulk)'!A:A,'ZM39 (bulk)'!M:M)</f>
        <v>10.452999999999999</v>
      </c>
      <c r="K548">
        <f t="shared" si="22"/>
        <v>52.265000000000001</v>
      </c>
      <c r="L548" s="4" t="s">
        <v>6094</v>
      </c>
      <c r="M548" s="4" t="s">
        <v>1</v>
      </c>
      <c r="Q548" s="4"/>
    </row>
    <row r="549" spans="1:17" x14ac:dyDescent="0.25">
      <c r="A549" t="s">
        <v>61</v>
      </c>
      <c r="B549">
        <v>217035</v>
      </c>
      <c r="C549" t="s">
        <v>880</v>
      </c>
      <c r="D549">
        <v>576</v>
      </c>
      <c r="E549" t="s">
        <v>217</v>
      </c>
      <c r="F549">
        <v>12421.64</v>
      </c>
      <c r="G549" t="s">
        <v>10</v>
      </c>
      <c r="H549">
        <v>21.57</v>
      </c>
      <c r="I549" t="s">
        <v>362</v>
      </c>
      <c r="J549">
        <f>_xlfn.XLOOKUP(B549,'ZM39 (bulk)'!A:A,'ZM39 (bulk)'!M:M)</f>
        <v>10.387</v>
      </c>
      <c r="K549">
        <f t="shared" si="22"/>
        <v>5982.9120000000003</v>
      </c>
      <c r="L549" s="4" t="s">
        <v>6094</v>
      </c>
      <c r="M549" s="4" t="s">
        <v>1</v>
      </c>
      <c r="Q549" s="4"/>
    </row>
    <row r="550" spans="1:17" x14ac:dyDescent="0.25">
      <c r="A550" t="s">
        <v>61</v>
      </c>
      <c r="B550">
        <v>217036</v>
      </c>
      <c r="C550" t="s">
        <v>640</v>
      </c>
      <c r="D550">
        <v>3100</v>
      </c>
      <c r="E550" t="s">
        <v>217</v>
      </c>
      <c r="F550" s="1">
        <v>55370.74</v>
      </c>
      <c r="G550" t="s">
        <v>10</v>
      </c>
      <c r="H550">
        <v>17.86</v>
      </c>
      <c r="I550" t="s">
        <v>362</v>
      </c>
      <c r="J550">
        <f>_xlfn.XLOOKUP(B550,'ZM39 (bulk)'!A:A,'ZM39 (bulk)'!M:M)</f>
        <v>10.388</v>
      </c>
      <c r="K550">
        <f t="shared" si="22"/>
        <v>32202.799999999999</v>
      </c>
      <c r="L550" s="4" t="s">
        <v>6094</v>
      </c>
      <c r="M550" s="4" t="s">
        <v>1</v>
      </c>
      <c r="Q550" s="4"/>
    </row>
    <row r="551" spans="1:17" x14ac:dyDescent="0.25">
      <c r="A551" t="s">
        <v>61</v>
      </c>
      <c r="B551">
        <v>217042</v>
      </c>
      <c r="C551" t="s">
        <v>2038</v>
      </c>
      <c r="D551">
        <v>397</v>
      </c>
      <c r="E551" t="s">
        <v>217</v>
      </c>
      <c r="F551" s="1">
        <v>9635.7999999999993</v>
      </c>
      <c r="G551" t="s">
        <v>10</v>
      </c>
      <c r="H551">
        <v>24.27</v>
      </c>
      <c r="I551" t="s">
        <v>362</v>
      </c>
      <c r="J551">
        <f>_xlfn.XLOOKUP(B551,'ZM39 (bulk)'!A:A,'ZM39 (bulk)'!M:M)</f>
        <v>10.462</v>
      </c>
      <c r="K551">
        <f t="shared" si="22"/>
        <v>4153.4139999999998</v>
      </c>
      <c r="L551" s="4" t="s">
        <v>6094</v>
      </c>
      <c r="M551" s="4" t="s">
        <v>1</v>
      </c>
      <c r="Q551" s="4"/>
    </row>
    <row r="552" spans="1:17" x14ac:dyDescent="0.25">
      <c r="A552" t="s">
        <v>61</v>
      </c>
      <c r="B552">
        <v>217044</v>
      </c>
      <c r="C552" t="s">
        <v>643</v>
      </c>
      <c r="D552">
        <v>2974</v>
      </c>
      <c r="E552" t="s">
        <v>217</v>
      </c>
      <c r="F552" s="1">
        <v>55918.879999999997</v>
      </c>
      <c r="G552" t="s">
        <v>10</v>
      </c>
      <c r="H552">
        <v>18.8</v>
      </c>
      <c r="I552" t="s">
        <v>362</v>
      </c>
      <c r="J552">
        <f>_xlfn.XLOOKUP(B552,'ZM39 (bulk)'!A:A,'ZM39 (bulk)'!M:M)</f>
        <v>10.515000000000001</v>
      </c>
      <c r="K552">
        <f t="shared" si="22"/>
        <v>31271.61</v>
      </c>
      <c r="L552" s="4" t="s">
        <v>6094</v>
      </c>
      <c r="M552" s="4" t="s">
        <v>1</v>
      </c>
      <c r="Q552" s="4"/>
    </row>
    <row r="553" spans="1:17" x14ac:dyDescent="0.25">
      <c r="A553" t="s">
        <v>61</v>
      </c>
      <c r="B553">
        <v>217045</v>
      </c>
      <c r="C553" t="s">
        <v>644</v>
      </c>
      <c r="D553">
        <v>526</v>
      </c>
      <c r="E553" t="s">
        <v>217</v>
      </c>
      <c r="F553" s="1">
        <v>11488.84</v>
      </c>
      <c r="G553" t="s">
        <v>10</v>
      </c>
      <c r="H553">
        <v>21.84</v>
      </c>
      <c r="I553" t="s">
        <v>362</v>
      </c>
      <c r="J553">
        <f>_xlfn.XLOOKUP(B553,'ZM39 (bulk)'!A:A,'ZM39 (bulk)'!M:M)</f>
        <v>10.52</v>
      </c>
      <c r="K553">
        <f t="shared" si="22"/>
        <v>5533.5199999999995</v>
      </c>
      <c r="L553" s="4" t="s">
        <v>6094</v>
      </c>
      <c r="M553" s="4" t="s">
        <v>1</v>
      </c>
      <c r="Q553" s="4"/>
    </row>
    <row r="554" spans="1:17" x14ac:dyDescent="0.25">
      <c r="A554" t="s">
        <v>61</v>
      </c>
      <c r="B554">
        <v>217048</v>
      </c>
      <c r="C554" t="s">
        <v>882</v>
      </c>
      <c r="D554">
        <v>472</v>
      </c>
      <c r="E554" t="s">
        <v>217</v>
      </c>
      <c r="F554">
        <v>11615.7</v>
      </c>
      <c r="G554" t="s">
        <v>10</v>
      </c>
      <c r="H554">
        <v>24.61</v>
      </c>
      <c r="I554" t="s">
        <v>362</v>
      </c>
      <c r="J554">
        <f>_xlfn.XLOOKUP(B554,'ZM39 (bulk)'!A:A,'ZM39 (bulk)'!M:M)</f>
        <v>10.253</v>
      </c>
      <c r="K554">
        <f t="shared" si="22"/>
        <v>4839.4160000000002</v>
      </c>
      <c r="L554" s="4" t="s">
        <v>6094</v>
      </c>
      <c r="M554" s="4" t="s">
        <v>1</v>
      </c>
      <c r="Q554" s="4"/>
    </row>
    <row r="555" spans="1:17" x14ac:dyDescent="0.25">
      <c r="A555" t="s">
        <v>61</v>
      </c>
      <c r="B555">
        <v>217049</v>
      </c>
      <c r="C555" t="s">
        <v>487</v>
      </c>
      <c r="D555">
        <v>492</v>
      </c>
      <c r="E555" t="s">
        <v>217</v>
      </c>
      <c r="F555" s="1">
        <v>10340.44</v>
      </c>
      <c r="G555" t="s">
        <v>10</v>
      </c>
      <c r="H555">
        <v>21.02</v>
      </c>
      <c r="I555" t="s">
        <v>362</v>
      </c>
      <c r="J555">
        <f>_xlfn.XLOOKUP(B555,'ZM39 (bulk)'!A:A,'ZM39 (bulk)'!M:M)</f>
        <v>10.26</v>
      </c>
      <c r="K555">
        <f t="shared" si="22"/>
        <v>5047.92</v>
      </c>
      <c r="L555" s="4" t="s">
        <v>6094</v>
      </c>
      <c r="M555" s="4" t="s">
        <v>1</v>
      </c>
      <c r="Q555" s="4"/>
    </row>
    <row r="556" spans="1:17" x14ac:dyDescent="0.25">
      <c r="A556" t="s">
        <v>61</v>
      </c>
      <c r="B556">
        <v>217053</v>
      </c>
      <c r="C556" t="s">
        <v>489</v>
      </c>
      <c r="D556">
        <v>13</v>
      </c>
      <c r="E556" t="s">
        <v>217</v>
      </c>
      <c r="F556" s="1">
        <v>242.9</v>
      </c>
      <c r="G556" t="s">
        <v>10</v>
      </c>
      <c r="H556">
        <v>18.68</v>
      </c>
      <c r="I556" t="s">
        <v>362</v>
      </c>
      <c r="J556">
        <f>_xlfn.XLOOKUP(B556,'ZM39 (bulk)'!A:A,'ZM39 (bulk)'!M:M)</f>
        <v>10.484999999999999</v>
      </c>
      <c r="K556">
        <f t="shared" si="22"/>
        <v>136.30500000000001</v>
      </c>
      <c r="L556" s="4" t="s">
        <v>6094</v>
      </c>
      <c r="M556" s="4" t="s">
        <v>1</v>
      </c>
      <c r="Q556" s="4"/>
    </row>
    <row r="557" spans="1:17" x14ac:dyDescent="0.25">
      <c r="A557" t="s">
        <v>61</v>
      </c>
      <c r="B557">
        <v>217060</v>
      </c>
      <c r="C557" t="s">
        <v>490</v>
      </c>
      <c r="D557">
        <v>259</v>
      </c>
      <c r="E557" t="s">
        <v>217</v>
      </c>
      <c r="F557" s="1">
        <v>6679.3</v>
      </c>
      <c r="G557" t="s">
        <v>10</v>
      </c>
      <c r="H557">
        <v>25.79</v>
      </c>
      <c r="I557" t="s">
        <v>362</v>
      </c>
      <c r="J557">
        <f>_xlfn.XLOOKUP(B557,'ZM39 (bulk)'!A:A,'ZM39 (bulk)'!M:M)</f>
        <v>10.56</v>
      </c>
      <c r="K557">
        <f t="shared" si="22"/>
        <v>2735.04</v>
      </c>
      <c r="L557" s="4" t="s">
        <v>6094</v>
      </c>
      <c r="M557" s="4" t="s">
        <v>1</v>
      </c>
      <c r="Q557" s="4"/>
    </row>
    <row r="558" spans="1:17" x14ac:dyDescent="0.25">
      <c r="A558" t="s">
        <v>61</v>
      </c>
      <c r="B558">
        <v>217062</v>
      </c>
      <c r="C558" t="s">
        <v>883</v>
      </c>
      <c r="D558">
        <v>13</v>
      </c>
      <c r="E558" t="s">
        <v>217</v>
      </c>
      <c r="F558" s="1">
        <v>325.63</v>
      </c>
      <c r="G558" t="s">
        <v>10</v>
      </c>
      <c r="H558">
        <v>25.05</v>
      </c>
      <c r="I558" t="s">
        <v>362</v>
      </c>
      <c r="J558">
        <f>_xlfn.XLOOKUP(B558,'ZM39 (bulk)'!A:A,'ZM39 (bulk)'!M:M)</f>
        <v>10.413</v>
      </c>
      <c r="K558">
        <f t="shared" si="22"/>
        <v>135.369</v>
      </c>
      <c r="L558" s="4" t="s">
        <v>6094</v>
      </c>
      <c r="M558" s="4" t="s">
        <v>1</v>
      </c>
      <c r="Q558" s="4"/>
    </row>
    <row r="559" spans="1:17" x14ac:dyDescent="0.25">
      <c r="A559" t="s">
        <v>61</v>
      </c>
      <c r="B559">
        <v>217064</v>
      </c>
      <c r="C559" t="s">
        <v>2067</v>
      </c>
      <c r="D559">
        <v>588</v>
      </c>
      <c r="E559" t="s">
        <v>217</v>
      </c>
      <c r="F559" s="1">
        <v>14394.01</v>
      </c>
      <c r="G559" t="s">
        <v>10</v>
      </c>
      <c r="H559">
        <v>24.48</v>
      </c>
      <c r="I559" t="s">
        <v>362</v>
      </c>
      <c r="J559">
        <f>_xlfn.XLOOKUP(B559,'ZM39 (bulk)'!A:A,'ZM39 (bulk)'!M:M)</f>
        <v>10.532999999999999</v>
      </c>
      <c r="K559">
        <f t="shared" si="22"/>
        <v>6193.4039999999995</v>
      </c>
      <c r="L559" s="4" t="s">
        <v>6094</v>
      </c>
      <c r="M559" s="4" t="s">
        <v>1</v>
      </c>
      <c r="Q559" s="4"/>
    </row>
    <row r="560" spans="1:17" x14ac:dyDescent="0.25">
      <c r="A560" t="s">
        <v>61</v>
      </c>
      <c r="B560">
        <v>217065</v>
      </c>
      <c r="C560" t="s">
        <v>492</v>
      </c>
      <c r="D560">
        <v>1855</v>
      </c>
      <c r="E560" t="s">
        <v>217</v>
      </c>
      <c r="F560" s="1">
        <v>66144.009999999995</v>
      </c>
      <c r="G560" t="s">
        <v>10</v>
      </c>
      <c r="H560">
        <v>35.659999999999997</v>
      </c>
      <c r="I560" t="s">
        <v>362</v>
      </c>
      <c r="J560">
        <f>_xlfn.XLOOKUP(B560,'ZM39 (bulk)'!A:A,'ZM39 (bulk)'!M:M)</f>
        <v>10.125</v>
      </c>
      <c r="K560">
        <f t="shared" si="22"/>
        <v>18781.875</v>
      </c>
      <c r="L560" s="4" t="s">
        <v>6094</v>
      </c>
      <c r="M560" s="4" t="s">
        <v>1</v>
      </c>
      <c r="Q560" s="4"/>
    </row>
    <row r="561" spans="1:17" x14ac:dyDescent="0.25">
      <c r="A561" t="s">
        <v>61</v>
      </c>
      <c r="B561">
        <v>217067</v>
      </c>
      <c r="C561" t="s">
        <v>493</v>
      </c>
      <c r="D561">
        <v>57</v>
      </c>
      <c r="E561" t="s">
        <v>217</v>
      </c>
      <c r="F561" s="1">
        <v>1122.31</v>
      </c>
      <c r="G561" t="s">
        <v>10</v>
      </c>
      <c r="H561">
        <v>19.690000000000001</v>
      </c>
      <c r="I561" t="s">
        <v>362</v>
      </c>
      <c r="J561">
        <f>_xlfn.XLOOKUP(B561,'ZM39 (bulk)'!A:A,'ZM39 (bulk)'!M:M)</f>
        <v>10.567</v>
      </c>
      <c r="K561">
        <f t="shared" si="22"/>
        <v>602.31899999999996</v>
      </c>
      <c r="L561" s="4" t="s">
        <v>6094</v>
      </c>
      <c r="M561" s="4" t="s">
        <v>1</v>
      </c>
      <c r="Q561" s="4"/>
    </row>
    <row r="562" spans="1:17" x14ac:dyDescent="0.25">
      <c r="A562" t="s">
        <v>61</v>
      </c>
      <c r="B562">
        <v>217076</v>
      </c>
      <c r="C562" t="s">
        <v>645</v>
      </c>
      <c r="D562" s="4">
        <v>4</v>
      </c>
      <c r="E562" t="s">
        <v>217</v>
      </c>
      <c r="F562" s="1">
        <v>78</v>
      </c>
      <c r="G562" t="s">
        <v>10</v>
      </c>
      <c r="H562">
        <v>19.5</v>
      </c>
      <c r="I562" t="s">
        <v>362</v>
      </c>
      <c r="J562">
        <f>_xlfn.XLOOKUP(B562,'ZM39 (bulk)'!A:A,'ZM39 (bulk)'!M:M)</f>
        <v>10.484999999999999</v>
      </c>
      <c r="K562">
        <f t="shared" si="22"/>
        <v>41.94</v>
      </c>
      <c r="L562" s="4" t="s">
        <v>6094</v>
      </c>
      <c r="M562" s="4" t="s">
        <v>1</v>
      </c>
      <c r="Q562" s="4"/>
    </row>
    <row r="563" spans="1:17" x14ac:dyDescent="0.25">
      <c r="A563" t="s">
        <v>61</v>
      </c>
      <c r="B563">
        <v>217088</v>
      </c>
      <c r="C563" t="s">
        <v>2648</v>
      </c>
      <c r="D563">
        <v>10</v>
      </c>
      <c r="E563" t="s">
        <v>217</v>
      </c>
      <c r="F563" s="1">
        <v>3723.81</v>
      </c>
      <c r="G563" t="s">
        <v>10</v>
      </c>
      <c r="H563">
        <v>372.38</v>
      </c>
      <c r="I563" t="s">
        <v>362</v>
      </c>
      <c r="J563">
        <f>_xlfn.XLOOKUP(B563,'ZM39 (bulk)'!A:A,'ZM39 (bulk)'!M:M)</f>
        <v>180.54400000000001</v>
      </c>
      <c r="K563">
        <f t="shared" si="22"/>
        <v>1805.44</v>
      </c>
      <c r="L563" s="4" t="s">
        <v>6094</v>
      </c>
      <c r="M563" s="4" t="s">
        <v>1</v>
      </c>
      <c r="Q563" s="4"/>
    </row>
    <row r="564" spans="1:17" x14ac:dyDescent="0.25">
      <c r="A564" t="s">
        <v>61</v>
      </c>
      <c r="B564">
        <v>217092</v>
      </c>
      <c r="C564" t="s">
        <v>646</v>
      </c>
      <c r="D564" s="4">
        <v>2538</v>
      </c>
      <c r="E564" t="s">
        <v>217</v>
      </c>
      <c r="F564" s="1">
        <v>79077.53</v>
      </c>
      <c r="G564" t="s">
        <v>10</v>
      </c>
      <c r="H564">
        <v>31.16</v>
      </c>
      <c r="I564" t="s">
        <v>362</v>
      </c>
      <c r="J564">
        <f>_xlfn.XLOOKUP(B564,'ZM39 (bulk)'!A:A,'ZM39 (bulk)'!M:M)</f>
        <v>10.16</v>
      </c>
      <c r="K564">
        <f t="shared" si="22"/>
        <v>25786.080000000002</v>
      </c>
      <c r="L564" s="4" t="s">
        <v>6094</v>
      </c>
      <c r="M564" s="4" t="s">
        <v>1</v>
      </c>
      <c r="Q564" s="4"/>
    </row>
    <row r="565" spans="1:17" x14ac:dyDescent="0.25">
      <c r="A565" t="s">
        <v>61</v>
      </c>
      <c r="B565">
        <v>217093</v>
      </c>
      <c r="C565" t="s">
        <v>647</v>
      </c>
      <c r="D565">
        <v>1671</v>
      </c>
      <c r="E565" t="s">
        <v>217</v>
      </c>
      <c r="F565">
        <v>55058.7</v>
      </c>
      <c r="G565" t="s">
        <v>10</v>
      </c>
      <c r="H565">
        <v>32.950000000000003</v>
      </c>
      <c r="I565" t="s">
        <v>362</v>
      </c>
      <c r="J565">
        <f>_xlfn.XLOOKUP(B565,'ZM39 (bulk)'!A:A,'ZM39 (bulk)'!M:M)</f>
        <v>10.220000000000001</v>
      </c>
      <c r="K565">
        <f t="shared" si="22"/>
        <v>17077.620000000003</v>
      </c>
      <c r="L565" s="4" t="s">
        <v>6094</v>
      </c>
      <c r="M565" s="4" t="s">
        <v>1</v>
      </c>
      <c r="Q565" s="4"/>
    </row>
    <row r="566" spans="1:17" x14ac:dyDescent="0.25">
      <c r="A566" t="s">
        <v>61</v>
      </c>
      <c r="B566">
        <v>217097</v>
      </c>
      <c r="C566" t="s">
        <v>649</v>
      </c>
      <c r="D566">
        <v>1025</v>
      </c>
      <c r="E566" t="s">
        <v>217</v>
      </c>
      <c r="F566" s="1">
        <v>34596.67</v>
      </c>
      <c r="G566" t="s">
        <v>10</v>
      </c>
      <c r="H566">
        <v>33.75</v>
      </c>
      <c r="I566" t="s">
        <v>362</v>
      </c>
      <c r="J566">
        <f>_xlfn.XLOOKUP(B566,'ZM39 (bulk)'!A:A,'ZM39 (bulk)'!M:M)</f>
        <v>17.54</v>
      </c>
      <c r="K566">
        <f t="shared" si="22"/>
        <v>17978.5</v>
      </c>
      <c r="L566" s="4" t="s">
        <v>6094</v>
      </c>
      <c r="M566" s="4" t="s">
        <v>1</v>
      </c>
      <c r="Q566" s="4"/>
    </row>
    <row r="567" spans="1:17" x14ac:dyDescent="0.25">
      <c r="A567" t="s">
        <v>61</v>
      </c>
      <c r="B567">
        <v>217103</v>
      </c>
      <c r="C567" t="s">
        <v>2054</v>
      </c>
      <c r="D567">
        <v>135</v>
      </c>
      <c r="E567" t="s">
        <v>217</v>
      </c>
      <c r="F567" s="1">
        <v>3343.65</v>
      </c>
      <c r="G567" t="s">
        <v>10</v>
      </c>
      <c r="H567">
        <v>24.77</v>
      </c>
      <c r="I567" t="s">
        <v>362</v>
      </c>
      <c r="J567">
        <f>_xlfn.XLOOKUP(B567,'ZM39 (bulk)'!A:A,'ZM39 (bulk)'!M:M)</f>
        <v>13.11</v>
      </c>
      <c r="K567">
        <f t="shared" si="22"/>
        <v>1769.85</v>
      </c>
      <c r="L567" s="4" t="s">
        <v>6094</v>
      </c>
      <c r="M567" s="4" t="s">
        <v>1</v>
      </c>
      <c r="Q567" s="4"/>
    </row>
    <row r="568" spans="1:17" x14ac:dyDescent="0.25">
      <c r="A568" t="s">
        <v>61</v>
      </c>
      <c r="B568">
        <v>217104</v>
      </c>
      <c r="C568" t="s">
        <v>495</v>
      </c>
      <c r="D568">
        <v>78</v>
      </c>
      <c r="E568" t="s">
        <v>217</v>
      </c>
      <c r="F568">
        <v>2054.4699999999998</v>
      </c>
      <c r="G568" t="s">
        <v>10</v>
      </c>
      <c r="H568">
        <v>26.34</v>
      </c>
      <c r="I568" t="s">
        <v>362</v>
      </c>
      <c r="J568">
        <f>_xlfn.XLOOKUP(B568,'ZM39 (bulk)'!A:A,'ZM39 (bulk)'!M:M)</f>
        <v>10.487</v>
      </c>
      <c r="K568">
        <f t="shared" si="22"/>
        <v>817.98599999999999</v>
      </c>
      <c r="L568" s="4" t="s">
        <v>6094</v>
      </c>
      <c r="M568" s="4" t="s">
        <v>1</v>
      </c>
      <c r="Q568" s="4"/>
    </row>
    <row r="569" spans="1:17" x14ac:dyDescent="0.25">
      <c r="A569" t="s">
        <v>61</v>
      </c>
      <c r="B569">
        <v>217114</v>
      </c>
      <c r="C569" t="s">
        <v>496</v>
      </c>
      <c r="D569">
        <v>2333</v>
      </c>
      <c r="E569" t="s">
        <v>217</v>
      </c>
      <c r="F569" s="1">
        <v>45267.95</v>
      </c>
      <c r="G569" t="s">
        <v>10</v>
      </c>
      <c r="H569">
        <v>19.399999999999999</v>
      </c>
      <c r="I569" t="s">
        <v>362</v>
      </c>
      <c r="J569">
        <f>_xlfn.XLOOKUP(B569,'ZM39 (bulk)'!A:A,'ZM39 (bulk)'!M:M)</f>
        <v>10.44</v>
      </c>
      <c r="K569">
        <f t="shared" si="22"/>
        <v>24356.52</v>
      </c>
      <c r="L569" s="4" t="s">
        <v>6094</v>
      </c>
      <c r="M569" s="4" t="s">
        <v>1</v>
      </c>
      <c r="Q569" s="4"/>
    </row>
    <row r="570" spans="1:17" x14ac:dyDescent="0.25">
      <c r="A570" t="s">
        <v>61</v>
      </c>
      <c r="B570">
        <v>217115</v>
      </c>
      <c r="C570" t="s">
        <v>2027</v>
      </c>
      <c r="D570">
        <v>49</v>
      </c>
      <c r="E570" t="s">
        <v>217</v>
      </c>
      <c r="F570">
        <v>1179.68</v>
      </c>
      <c r="G570" t="s">
        <v>10</v>
      </c>
      <c r="H570">
        <v>24.08</v>
      </c>
      <c r="I570" t="s">
        <v>362</v>
      </c>
      <c r="J570">
        <f>_xlfn.XLOOKUP(B570,'ZM39 (bulk)'!A:A,'ZM39 (bulk)'!M:M)</f>
        <v>10.44</v>
      </c>
      <c r="K570">
        <f t="shared" si="22"/>
        <v>511.56</v>
      </c>
      <c r="L570" s="4" t="s">
        <v>6094</v>
      </c>
      <c r="M570" s="4" t="s">
        <v>1</v>
      </c>
      <c r="Q570" s="4"/>
    </row>
    <row r="571" spans="1:17" x14ac:dyDescent="0.25">
      <c r="A571" t="s">
        <v>61</v>
      </c>
      <c r="B571">
        <v>217116</v>
      </c>
      <c r="C571" t="s">
        <v>2108</v>
      </c>
      <c r="D571">
        <v>3</v>
      </c>
      <c r="E571" t="s">
        <v>217</v>
      </c>
      <c r="F571">
        <v>941.2</v>
      </c>
      <c r="G571" t="s">
        <v>10</v>
      </c>
      <c r="H571">
        <v>313.73</v>
      </c>
      <c r="I571" t="s">
        <v>362</v>
      </c>
      <c r="J571">
        <f>_xlfn.XLOOKUP(B571,'ZM39 (bulk)'!A:A,'ZM39 (bulk)'!M:M)</f>
        <v>178.19</v>
      </c>
      <c r="K571">
        <f t="shared" si="22"/>
        <v>534.56999999999994</v>
      </c>
      <c r="L571" s="4" t="s">
        <v>6094</v>
      </c>
      <c r="M571" s="4" t="s">
        <v>1</v>
      </c>
      <c r="Q571" s="4"/>
    </row>
    <row r="572" spans="1:17" x14ac:dyDescent="0.25">
      <c r="A572" t="s">
        <v>61</v>
      </c>
      <c r="B572">
        <v>217117</v>
      </c>
      <c r="C572" t="s">
        <v>651</v>
      </c>
      <c r="D572">
        <v>468</v>
      </c>
      <c r="E572" t="s">
        <v>217</v>
      </c>
      <c r="F572" s="1">
        <v>11727.53</v>
      </c>
      <c r="G572" t="s">
        <v>10</v>
      </c>
      <c r="H572">
        <v>25.06</v>
      </c>
      <c r="I572" t="s">
        <v>362</v>
      </c>
      <c r="J572">
        <f>_xlfn.XLOOKUP(B572,'ZM39 (bulk)'!A:A,'ZM39 (bulk)'!M:M)</f>
        <v>10.28</v>
      </c>
      <c r="K572">
        <f t="shared" si="22"/>
        <v>4811.04</v>
      </c>
      <c r="L572" s="4" t="s">
        <v>6094</v>
      </c>
      <c r="M572" s="4" t="s">
        <v>1</v>
      </c>
      <c r="Q572" s="4"/>
    </row>
    <row r="573" spans="1:17" x14ac:dyDescent="0.25">
      <c r="A573" t="s">
        <v>61</v>
      </c>
      <c r="B573">
        <v>217118</v>
      </c>
      <c r="C573" t="s">
        <v>652</v>
      </c>
      <c r="D573" s="4">
        <v>499</v>
      </c>
      <c r="E573" t="s">
        <v>217</v>
      </c>
      <c r="F573" s="1">
        <v>9824.2900000000009</v>
      </c>
      <c r="G573" t="s">
        <v>10</v>
      </c>
      <c r="H573">
        <v>19.690000000000001</v>
      </c>
      <c r="I573" t="s">
        <v>362</v>
      </c>
      <c r="J573">
        <f>_xlfn.XLOOKUP(B573,'ZM39 (bulk)'!A:A,'ZM39 (bulk)'!M:M)</f>
        <v>8.4730000000000008</v>
      </c>
      <c r="K573">
        <f t="shared" si="22"/>
        <v>4228.027</v>
      </c>
      <c r="L573" s="4" t="s">
        <v>6094</v>
      </c>
      <c r="M573" s="4" t="s">
        <v>1</v>
      </c>
      <c r="Q573" s="4"/>
    </row>
    <row r="574" spans="1:17" x14ac:dyDescent="0.25">
      <c r="A574" t="s">
        <v>61</v>
      </c>
      <c r="B574">
        <v>217119</v>
      </c>
      <c r="C574" t="s">
        <v>2055</v>
      </c>
      <c r="D574">
        <v>451</v>
      </c>
      <c r="E574" t="s">
        <v>217</v>
      </c>
      <c r="F574" s="1">
        <v>16024.66</v>
      </c>
      <c r="G574" t="s">
        <v>10</v>
      </c>
      <c r="H574">
        <v>35.53</v>
      </c>
      <c r="I574" t="s">
        <v>362</v>
      </c>
      <c r="J574">
        <f>_xlfn.XLOOKUP(B574,'ZM39 (bulk)'!A:A,'ZM39 (bulk)'!M:M)</f>
        <v>12.84</v>
      </c>
      <c r="K574">
        <f t="shared" si="22"/>
        <v>5790.84</v>
      </c>
      <c r="L574" s="4" t="s">
        <v>6094</v>
      </c>
      <c r="M574" s="4" t="s">
        <v>1</v>
      </c>
      <c r="Q574" s="4"/>
    </row>
    <row r="575" spans="1:17" x14ac:dyDescent="0.25">
      <c r="A575" t="s">
        <v>61</v>
      </c>
      <c r="B575">
        <v>217120</v>
      </c>
      <c r="C575" t="s">
        <v>2039</v>
      </c>
      <c r="D575">
        <v>701</v>
      </c>
      <c r="E575" t="s">
        <v>217</v>
      </c>
      <c r="F575" s="1">
        <v>22924.55</v>
      </c>
      <c r="G575" t="s">
        <v>10</v>
      </c>
      <c r="H575">
        <v>32.700000000000003</v>
      </c>
      <c r="I575" t="s">
        <v>362</v>
      </c>
      <c r="J575">
        <f>_xlfn.XLOOKUP(B575,'ZM39 (bulk)'!A:A,'ZM39 (bulk)'!M:M)</f>
        <v>10.266999999999999</v>
      </c>
      <c r="K575">
        <f t="shared" si="22"/>
        <v>7197.1669999999995</v>
      </c>
      <c r="L575" s="4" t="s">
        <v>6094</v>
      </c>
      <c r="M575" s="4" t="s">
        <v>1</v>
      </c>
      <c r="Q575" s="4"/>
    </row>
    <row r="576" spans="1:17" x14ac:dyDescent="0.25">
      <c r="A576" t="s">
        <v>61</v>
      </c>
      <c r="B576">
        <v>217122</v>
      </c>
      <c r="C576" t="s">
        <v>2132</v>
      </c>
      <c r="D576">
        <v>317</v>
      </c>
      <c r="E576" t="s">
        <v>217</v>
      </c>
      <c r="F576" s="1">
        <v>12198.9</v>
      </c>
      <c r="G576" t="s">
        <v>10</v>
      </c>
      <c r="H576">
        <v>38.479999999999997</v>
      </c>
      <c r="I576" t="s">
        <v>362</v>
      </c>
      <c r="J576">
        <f>_xlfn.XLOOKUP(B576,'ZM39 (bulk)'!A:A,'ZM39 (bulk)'!M:M)</f>
        <v>13.06</v>
      </c>
      <c r="K576">
        <f t="shared" si="22"/>
        <v>4140.0200000000004</v>
      </c>
      <c r="L576" s="4" t="s">
        <v>6094</v>
      </c>
      <c r="M576" s="4" t="s">
        <v>1</v>
      </c>
      <c r="Q576" s="4"/>
    </row>
    <row r="577" spans="1:17" x14ac:dyDescent="0.25">
      <c r="A577" t="s">
        <v>61</v>
      </c>
      <c r="B577">
        <v>217123</v>
      </c>
      <c r="C577" t="s">
        <v>2137</v>
      </c>
      <c r="D577" s="4">
        <v>782</v>
      </c>
      <c r="E577" t="s">
        <v>217</v>
      </c>
      <c r="F577" s="1">
        <v>27505.34</v>
      </c>
      <c r="G577" t="s">
        <v>10</v>
      </c>
      <c r="H577">
        <v>35.17</v>
      </c>
      <c r="I577" t="s">
        <v>362</v>
      </c>
      <c r="J577">
        <f>_xlfn.XLOOKUP(B577,'ZM39 (bulk)'!A:A,'ZM39 (bulk)'!M:M)</f>
        <v>10.446999999999999</v>
      </c>
      <c r="K577">
        <f t="shared" si="22"/>
        <v>8169.5539999999992</v>
      </c>
      <c r="L577" s="4" t="s">
        <v>6094</v>
      </c>
      <c r="M577" s="4" t="s">
        <v>1</v>
      </c>
      <c r="Q577" s="4"/>
    </row>
    <row r="578" spans="1:17" x14ac:dyDescent="0.25">
      <c r="A578" t="s">
        <v>61</v>
      </c>
      <c r="B578">
        <v>217124</v>
      </c>
      <c r="C578" t="s">
        <v>654</v>
      </c>
      <c r="D578">
        <v>219</v>
      </c>
      <c r="E578" t="s">
        <v>217</v>
      </c>
      <c r="F578" s="1">
        <v>65330.26</v>
      </c>
      <c r="G578" t="s">
        <v>10</v>
      </c>
      <c r="H578">
        <v>298.31</v>
      </c>
      <c r="I578" t="s">
        <v>362</v>
      </c>
      <c r="J578">
        <f>_xlfn.XLOOKUP(B578,'ZM39 (bulk)'!A:A,'ZM39 (bulk)'!M:M)</f>
        <v>182.25</v>
      </c>
      <c r="K578">
        <f t="shared" si="22"/>
        <v>39912.75</v>
      </c>
      <c r="L578" s="4" t="s">
        <v>6094</v>
      </c>
      <c r="M578" s="4" t="s">
        <v>1</v>
      </c>
      <c r="Q578" s="4"/>
    </row>
    <row r="579" spans="1:17" x14ac:dyDescent="0.25">
      <c r="A579" t="s">
        <v>61</v>
      </c>
      <c r="B579">
        <v>217125</v>
      </c>
      <c r="C579" t="s">
        <v>655</v>
      </c>
      <c r="D579">
        <v>171</v>
      </c>
      <c r="E579" t="s">
        <v>217</v>
      </c>
      <c r="F579">
        <v>5581.92</v>
      </c>
      <c r="G579" t="s">
        <v>10</v>
      </c>
      <c r="H579">
        <v>32.64</v>
      </c>
      <c r="I579" t="s">
        <v>362</v>
      </c>
      <c r="J579">
        <f>_xlfn.XLOOKUP(B579,'ZM39 (bulk)'!A:A,'ZM39 (bulk)'!M:M)</f>
        <v>17.52</v>
      </c>
      <c r="K579">
        <f t="shared" si="22"/>
        <v>2995.92</v>
      </c>
      <c r="L579" s="4" t="s">
        <v>6094</v>
      </c>
      <c r="M579" s="4" t="s">
        <v>1</v>
      </c>
      <c r="Q579" s="4"/>
    </row>
    <row r="580" spans="1:17" x14ac:dyDescent="0.25">
      <c r="A580" t="s">
        <v>61</v>
      </c>
      <c r="B580">
        <v>217126</v>
      </c>
      <c r="C580" t="s">
        <v>4937</v>
      </c>
      <c r="D580" s="4">
        <v>3</v>
      </c>
      <c r="E580" t="s">
        <v>217</v>
      </c>
      <c r="F580" s="1">
        <v>67.849999999999994</v>
      </c>
      <c r="G580" t="s">
        <v>10</v>
      </c>
      <c r="H580">
        <v>22.62</v>
      </c>
      <c r="I580" t="s">
        <v>362</v>
      </c>
      <c r="J580">
        <f>_xlfn.XLOOKUP(B580,'ZM39 (bulk)'!A:A,'ZM39 (bulk)'!M:M)</f>
        <v>10.512</v>
      </c>
      <c r="K580">
        <f t="shared" si="22"/>
        <v>31.536000000000001</v>
      </c>
      <c r="L580" s="4" t="s">
        <v>6094</v>
      </c>
      <c r="M580" s="4" t="s">
        <v>1</v>
      </c>
      <c r="Q580" s="4"/>
    </row>
    <row r="581" spans="1:17" x14ac:dyDescent="0.25">
      <c r="A581" t="s">
        <v>61</v>
      </c>
      <c r="B581">
        <v>217128</v>
      </c>
      <c r="C581" t="s">
        <v>656</v>
      </c>
      <c r="D581">
        <v>50</v>
      </c>
      <c r="E581" t="s">
        <v>217</v>
      </c>
      <c r="F581" s="1">
        <v>1017.01</v>
      </c>
      <c r="G581" t="s">
        <v>10</v>
      </c>
      <c r="H581">
        <v>20.34</v>
      </c>
      <c r="I581" t="s">
        <v>362</v>
      </c>
      <c r="J581">
        <f>_xlfn.XLOOKUP(B581,'ZM39 (bulk)'!A:A,'ZM39 (bulk)'!M:M)</f>
        <v>8.4269999999999996</v>
      </c>
      <c r="K581">
        <f t="shared" si="22"/>
        <v>421.34999999999997</v>
      </c>
      <c r="L581" s="4" t="s">
        <v>6094</v>
      </c>
      <c r="M581" s="4" t="s">
        <v>1</v>
      </c>
      <c r="Q581" s="4"/>
    </row>
    <row r="582" spans="1:17" x14ac:dyDescent="0.25">
      <c r="A582" t="s">
        <v>61</v>
      </c>
      <c r="B582">
        <v>217130</v>
      </c>
      <c r="C582" t="s">
        <v>657</v>
      </c>
      <c r="D582" s="4">
        <v>20</v>
      </c>
      <c r="E582" t="s">
        <v>217</v>
      </c>
      <c r="F582" s="1">
        <v>396.54</v>
      </c>
      <c r="G582" t="s">
        <v>10</v>
      </c>
      <c r="H582">
        <v>19.829999999999998</v>
      </c>
      <c r="I582" t="s">
        <v>362</v>
      </c>
      <c r="J582">
        <f>_xlfn.XLOOKUP(B582,'ZM39 (bulk)'!A:A,'ZM39 (bulk)'!M:M)</f>
        <v>8.327</v>
      </c>
      <c r="K582">
        <f t="shared" si="22"/>
        <v>166.54</v>
      </c>
      <c r="L582" s="4" t="s">
        <v>6094</v>
      </c>
      <c r="M582" s="4" t="s">
        <v>1</v>
      </c>
      <c r="Q582" s="4"/>
    </row>
    <row r="583" spans="1:17" x14ac:dyDescent="0.25">
      <c r="A583" t="s">
        <v>61</v>
      </c>
      <c r="B583">
        <v>217131</v>
      </c>
      <c r="C583" t="s">
        <v>888</v>
      </c>
      <c r="D583" s="4">
        <v>609</v>
      </c>
      <c r="E583" t="s">
        <v>217</v>
      </c>
      <c r="F583" s="1">
        <v>13426.19</v>
      </c>
      <c r="G583" t="s">
        <v>10</v>
      </c>
      <c r="H583">
        <v>22.05</v>
      </c>
      <c r="I583" t="s">
        <v>362</v>
      </c>
      <c r="J583">
        <f>_xlfn.XLOOKUP(B583,'ZM39 (bulk)'!A:A,'ZM39 (bulk)'!M:M)</f>
        <v>8.4770000000000003</v>
      </c>
      <c r="K583">
        <f t="shared" si="22"/>
        <v>5162.4930000000004</v>
      </c>
      <c r="L583" s="4" t="s">
        <v>6094</v>
      </c>
      <c r="M583" s="4" t="s">
        <v>1</v>
      </c>
      <c r="Q583" s="4"/>
    </row>
    <row r="584" spans="1:17" x14ac:dyDescent="0.25">
      <c r="A584" t="s">
        <v>61</v>
      </c>
      <c r="B584">
        <v>217132</v>
      </c>
      <c r="C584" t="s">
        <v>658</v>
      </c>
      <c r="D584">
        <v>9</v>
      </c>
      <c r="E584" t="s">
        <v>217</v>
      </c>
      <c r="F584" s="1">
        <v>195.5</v>
      </c>
      <c r="G584" t="s">
        <v>10</v>
      </c>
      <c r="H584">
        <v>21.72</v>
      </c>
      <c r="I584" t="s">
        <v>362</v>
      </c>
      <c r="J584">
        <f>_xlfn.XLOOKUP(B584,'ZM39 (bulk)'!A:A,'ZM39 (bulk)'!M:M)</f>
        <v>8.4930000000000003</v>
      </c>
      <c r="K584">
        <f t="shared" si="22"/>
        <v>76.436999999999998</v>
      </c>
      <c r="L584" s="4" t="s">
        <v>6094</v>
      </c>
      <c r="M584" s="4" t="s">
        <v>1</v>
      </c>
      <c r="Q584" s="4"/>
    </row>
    <row r="585" spans="1:17" x14ac:dyDescent="0.25">
      <c r="A585" t="s">
        <v>61</v>
      </c>
      <c r="B585">
        <v>217133</v>
      </c>
      <c r="C585" t="s">
        <v>659</v>
      </c>
      <c r="D585">
        <v>81</v>
      </c>
      <c r="E585" t="s">
        <v>217</v>
      </c>
      <c r="F585" s="1">
        <v>1626.91</v>
      </c>
      <c r="G585" t="s">
        <v>10</v>
      </c>
      <c r="H585">
        <v>20.09</v>
      </c>
      <c r="I585" t="s">
        <v>362</v>
      </c>
      <c r="J585">
        <f>_xlfn.XLOOKUP(B585,'ZM39 (bulk)'!A:A,'ZM39 (bulk)'!M:M)</f>
        <v>8.4930000000000003</v>
      </c>
      <c r="K585">
        <f t="shared" si="22"/>
        <v>687.93299999999999</v>
      </c>
      <c r="L585" s="4" t="s">
        <v>6094</v>
      </c>
      <c r="M585" s="4" t="s">
        <v>1</v>
      </c>
      <c r="Q585" s="4"/>
    </row>
    <row r="586" spans="1:17" x14ac:dyDescent="0.25">
      <c r="A586" t="s">
        <v>61</v>
      </c>
      <c r="B586">
        <v>217144</v>
      </c>
      <c r="C586" t="s">
        <v>660</v>
      </c>
      <c r="D586">
        <v>710</v>
      </c>
      <c r="E586" t="s">
        <v>217</v>
      </c>
      <c r="F586" s="1">
        <v>14417.48</v>
      </c>
      <c r="G586" t="s">
        <v>10</v>
      </c>
      <c r="H586">
        <v>20.309999999999999</v>
      </c>
      <c r="I586" t="s">
        <v>362</v>
      </c>
      <c r="J586">
        <f>_xlfn.XLOOKUP(B586,'ZM39 (bulk)'!A:A,'ZM39 (bulk)'!M:M)</f>
        <v>8.1329999999999991</v>
      </c>
      <c r="K586">
        <f t="shared" si="22"/>
        <v>5774.4299999999994</v>
      </c>
      <c r="L586" s="4" t="s">
        <v>6094</v>
      </c>
      <c r="M586" s="4" t="s">
        <v>1</v>
      </c>
      <c r="Q586" s="4"/>
    </row>
    <row r="587" spans="1:17" x14ac:dyDescent="0.25">
      <c r="A587" t="s">
        <v>61</v>
      </c>
      <c r="B587">
        <v>217147</v>
      </c>
      <c r="C587" t="s">
        <v>2094</v>
      </c>
      <c r="D587">
        <v>12</v>
      </c>
      <c r="E587" t="s">
        <v>217</v>
      </c>
      <c r="F587" s="1">
        <v>239.26</v>
      </c>
      <c r="G587" t="s">
        <v>10</v>
      </c>
      <c r="H587">
        <v>19.940000000000001</v>
      </c>
      <c r="I587" t="s">
        <v>362</v>
      </c>
      <c r="J587">
        <f>_xlfn.XLOOKUP(B587,'ZM39 (bulk)'!A:A,'ZM39 (bulk)'!M:M)</f>
        <v>10.388</v>
      </c>
      <c r="K587">
        <f t="shared" si="22"/>
        <v>124.65600000000001</v>
      </c>
      <c r="L587" s="4" t="s">
        <v>6094</v>
      </c>
      <c r="M587" s="4" t="s">
        <v>1</v>
      </c>
      <c r="Q587" s="4"/>
    </row>
    <row r="588" spans="1:17" x14ac:dyDescent="0.25">
      <c r="A588" t="s">
        <v>61</v>
      </c>
      <c r="B588">
        <v>217148</v>
      </c>
      <c r="C588" t="s">
        <v>2095</v>
      </c>
      <c r="D588">
        <v>101</v>
      </c>
      <c r="E588" t="s">
        <v>217</v>
      </c>
      <c r="F588" s="1">
        <v>2747.67</v>
      </c>
      <c r="G588" t="s">
        <v>10</v>
      </c>
      <c r="H588">
        <v>27.2</v>
      </c>
      <c r="I588" t="s">
        <v>362</v>
      </c>
      <c r="J588">
        <f>_xlfn.XLOOKUP(B588,'ZM39 (bulk)'!A:A,'ZM39 (bulk)'!M:M)</f>
        <v>12.99</v>
      </c>
      <c r="K588">
        <f t="shared" si="22"/>
        <v>1311.99</v>
      </c>
      <c r="L588" s="4" t="s">
        <v>6094</v>
      </c>
      <c r="M588" s="4" t="s">
        <v>1</v>
      </c>
      <c r="Q588" s="4"/>
    </row>
    <row r="589" spans="1:17" x14ac:dyDescent="0.25">
      <c r="A589" t="s">
        <v>61</v>
      </c>
      <c r="B589">
        <v>217157</v>
      </c>
      <c r="C589" t="s">
        <v>891</v>
      </c>
      <c r="D589">
        <v>676</v>
      </c>
      <c r="E589" t="s">
        <v>217</v>
      </c>
      <c r="F589">
        <v>13839.4</v>
      </c>
      <c r="G589" t="s">
        <v>10</v>
      </c>
      <c r="H589">
        <v>20.47</v>
      </c>
      <c r="I589" t="s">
        <v>362</v>
      </c>
      <c r="J589">
        <f>_xlfn.XLOOKUP(B589,'ZM39 (bulk)'!A:A,'ZM39 (bulk)'!M:M)</f>
        <v>8.32</v>
      </c>
      <c r="K589">
        <f t="shared" si="22"/>
        <v>5624.3200000000006</v>
      </c>
      <c r="L589" s="4" t="s">
        <v>6094</v>
      </c>
      <c r="M589" s="4" t="s">
        <v>1</v>
      </c>
      <c r="Q589" s="4"/>
    </row>
    <row r="590" spans="1:17" x14ac:dyDescent="0.25">
      <c r="A590" t="s">
        <v>61</v>
      </c>
      <c r="B590">
        <v>217168</v>
      </c>
      <c r="C590" t="s">
        <v>661</v>
      </c>
      <c r="D590">
        <v>11</v>
      </c>
      <c r="E590" t="s">
        <v>217</v>
      </c>
      <c r="F590" s="1">
        <v>273.94</v>
      </c>
      <c r="G590" t="s">
        <v>10</v>
      </c>
      <c r="H590">
        <v>24.9</v>
      </c>
      <c r="I590" t="s">
        <v>362</v>
      </c>
      <c r="J590">
        <f>_xlfn.XLOOKUP(B590,'ZM39 (bulk)'!A:A,'ZM39 (bulk)'!M:M)</f>
        <v>13.01</v>
      </c>
      <c r="K590">
        <f t="shared" si="22"/>
        <v>143.10999999999999</v>
      </c>
      <c r="L590" s="4" t="s">
        <v>6094</v>
      </c>
      <c r="M590" s="4" t="s">
        <v>1</v>
      </c>
      <c r="Q590" s="4"/>
    </row>
    <row r="591" spans="1:17" x14ac:dyDescent="0.25">
      <c r="A591" t="s">
        <v>61</v>
      </c>
      <c r="B591">
        <v>217415</v>
      </c>
      <c r="C591" t="s">
        <v>893</v>
      </c>
      <c r="D591">
        <v>4</v>
      </c>
      <c r="E591" t="s">
        <v>217</v>
      </c>
      <c r="F591" s="1">
        <v>9379.42</v>
      </c>
      <c r="G591" t="s">
        <v>10</v>
      </c>
      <c r="H591">
        <v>2344.86</v>
      </c>
      <c r="I591" t="s">
        <v>362</v>
      </c>
      <c r="J591">
        <f>_xlfn.XLOOKUP(B591,'ZM39 (bulk)'!A:A,'ZM39 (bulk)'!M:M)</f>
        <v>852.5</v>
      </c>
      <c r="K591">
        <f t="shared" si="22"/>
        <v>3410</v>
      </c>
      <c r="L591" s="4" t="s">
        <v>6094</v>
      </c>
      <c r="M591" s="4" t="s">
        <v>1</v>
      </c>
      <c r="Q591" s="4"/>
    </row>
    <row r="592" spans="1:17" x14ac:dyDescent="0.25">
      <c r="A592" t="s">
        <v>61</v>
      </c>
      <c r="B592">
        <v>217737</v>
      </c>
      <c r="C592" t="s">
        <v>664</v>
      </c>
      <c r="D592">
        <v>113</v>
      </c>
      <c r="E592" t="s">
        <v>217</v>
      </c>
      <c r="F592" s="1">
        <v>50810.59</v>
      </c>
      <c r="G592" t="s">
        <v>10</v>
      </c>
      <c r="H592">
        <v>449.65</v>
      </c>
      <c r="I592" t="s">
        <v>362</v>
      </c>
      <c r="J592">
        <f>_xlfn.XLOOKUP(B592,'ZM39 (bulk)'!A:A,'ZM39 (bulk)'!M:M)</f>
        <v>175.5</v>
      </c>
      <c r="K592">
        <f t="shared" si="22"/>
        <v>19831.5</v>
      </c>
      <c r="L592" s="4" t="s">
        <v>6094</v>
      </c>
      <c r="M592" s="4" t="s">
        <v>1</v>
      </c>
      <c r="Q592" s="4"/>
    </row>
    <row r="593" spans="1:17" x14ac:dyDescent="0.25">
      <c r="A593" t="s">
        <v>61</v>
      </c>
      <c r="B593">
        <v>218374</v>
      </c>
      <c r="C593" t="s">
        <v>2188</v>
      </c>
      <c r="D593">
        <v>319</v>
      </c>
      <c r="E593" t="s">
        <v>217</v>
      </c>
      <c r="F593">
        <v>6525.96</v>
      </c>
      <c r="G593" t="s">
        <v>10</v>
      </c>
      <c r="H593">
        <v>20.46</v>
      </c>
      <c r="I593" t="s">
        <v>362</v>
      </c>
      <c r="J593">
        <f>_xlfn.XLOOKUP(B593,'ZM39 (bulk)'!A:A,'ZM39 (bulk)'!M:M)</f>
        <v>13.2</v>
      </c>
      <c r="K593">
        <f t="shared" si="22"/>
        <v>4210.8</v>
      </c>
      <c r="L593" s="4" t="s">
        <v>6094</v>
      </c>
      <c r="M593" s="4" t="s">
        <v>1</v>
      </c>
      <c r="Q593" s="4"/>
    </row>
    <row r="594" spans="1:17" x14ac:dyDescent="0.25">
      <c r="A594" t="s">
        <v>61</v>
      </c>
      <c r="B594">
        <v>219237</v>
      </c>
      <c r="C594" t="s">
        <v>894</v>
      </c>
      <c r="D594">
        <v>37</v>
      </c>
      <c r="E594" t="s">
        <v>217</v>
      </c>
      <c r="F594" s="1">
        <v>1762.84</v>
      </c>
      <c r="G594" t="s">
        <v>10</v>
      </c>
      <c r="H594">
        <v>47.64</v>
      </c>
      <c r="I594" t="s">
        <v>362</v>
      </c>
      <c r="J594">
        <f>_xlfn.XLOOKUP(B594,'ZM39 (bulk)'!A:A,'ZM39 (bulk)'!M:M)</f>
        <v>16.88</v>
      </c>
      <c r="K594">
        <f t="shared" si="22"/>
        <v>624.55999999999995</v>
      </c>
      <c r="L594" s="4" t="s">
        <v>6094</v>
      </c>
      <c r="M594" s="4" t="s">
        <v>1</v>
      </c>
      <c r="Q594" s="4"/>
    </row>
    <row r="595" spans="1:17" x14ac:dyDescent="0.25">
      <c r="A595" t="s">
        <v>61</v>
      </c>
      <c r="B595">
        <v>220149</v>
      </c>
      <c r="C595" t="s">
        <v>2139</v>
      </c>
      <c r="D595">
        <v>50</v>
      </c>
      <c r="E595" t="s">
        <v>217</v>
      </c>
      <c r="F595" s="1">
        <v>15993.46</v>
      </c>
      <c r="G595" t="s">
        <v>10</v>
      </c>
      <c r="H595">
        <v>319.87</v>
      </c>
      <c r="I595" t="s">
        <v>362</v>
      </c>
      <c r="J595">
        <f>_xlfn.XLOOKUP(B595,'ZM39 (bulk)'!A:A,'ZM39 (bulk)'!M:M)</f>
        <v>187.89</v>
      </c>
      <c r="K595">
        <f t="shared" si="22"/>
        <v>9394.5</v>
      </c>
      <c r="L595" s="4" t="s">
        <v>6094</v>
      </c>
      <c r="M595" s="4" t="s">
        <v>1</v>
      </c>
      <c r="Q595" s="4"/>
    </row>
    <row r="596" spans="1:17" x14ac:dyDescent="0.25">
      <c r="A596" t="s">
        <v>61</v>
      </c>
      <c r="B596">
        <v>220150</v>
      </c>
      <c r="C596" t="s">
        <v>896</v>
      </c>
      <c r="D596">
        <v>257</v>
      </c>
      <c r="E596" t="s">
        <v>217</v>
      </c>
      <c r="F596">
        <v>9703.44</v>
      </c>
      <c r="G596" t="s">
        <v>10</v>
      </c>
      <c r="H596">
        <v>37.76</v>
      </c>
      <c r="I596" t="s">
        <v>362</v>
      </c>
      <c r="J596">
        <f>_xlfn.XLOOKUP(B596,'ZM39 (bulk)'!A:A,'ZM39 (bulk)'!M:M)</f>
        <v>18.059999999999999</v>
      </c>
      <c r="K596">
        <f t="shared" si="22"/>
        <v>4641.42</v>
      </c>
      <c r="L596" s="4" t="s">
        <v>6094</v>
      </c>
      <c r="M596" s="4" t="s">
        <v>1</v>
      </c>
      <c r="Q596" s="4"/>
    </row>
    <row r="597" spans="1:17" x14ac:dyDescent="0.25">
      <c r="A597" t="s">
        <v>61</v>
      </c>
      <c r="B597">
        <v>220153</v>
      </c>
      <c r="C597" t="s">
        <v>2154</v>
      </c>
      <c r="D597">
        <v>139</v>
      </c>
      <c r="E597" t="s">
        <v>217</v>
      </c>
      <c r="F597">
        <v>5286.56</v>
      </c>
      <c r="G597" t="s">
        <v>10</v>
      </c>
      <c r="H597">
        <v>38.03</v>
      </c>
      <c r="I597" t="s">
        <v>362</v>
      </c>
      <c r="J597">
        <f>_xlfn.XLOOKUP(B597,'ZM39 (bulk)'!A:A,'ZM39 (bulk)'!M:M)</f>
        <v>17.8</v>
      </c>
      <c r="K597">
        <f t="shared" si="22"/>
        <v>2474.2000000000003</v>
      </c>
      <c r="L597" s="4" t="s">
        <v>6094</v>
      </c>
      <c r="M597" s="4" t="s">
        <v>1</v>
      </c>
      <c r="Q597" s="4"/>
    </row>
    <row r="598" spans="1:17" x14ac:dyDescent="0.25">
      <c r="A598" t="s">
        <v>61</v>
      </c>
      <c r="B598">
        <v>220458</v>
      </c>
      <c r="C598" t="s">
        <v>666</v>
      </c>
      <c r="D598">
        <v>131</v>
      </c>
      <c r="E598" t="s">
        <v>217</v>
      </c>
      <c r="F598" s="1">
        <v>4651.93</v>
      </c>
      <c r="G598" t="s">
        <v>10</v>
      </c>
      <c r="H598">
        <v>35.51</v>
      </c>
      <c r="I598" t="s">
        <v>362</v>
      </c>
      <c r="J598">
        <f>_xlfn.XLOOKUP(B598,'ZM39 (bulk)'!A:A,'ZM39 (bulk)'!M:M)</f>
        <v>17.63</v>
      </c>
      <c r="K598">
        <f t="shared" ref="K598:K661" si="23">J598*D598</f>
        <v>2309.5299999999997</v>
      </c>
      <c r="L598" s="4" t="s">
        <v>6094</v>
      </c>
      <c r="M598" s="4" t="s">
        <v>1</v>
      </c>
      <c r="Q598" s="4"/>
    </row>
    <row r="599" spans="1:17" x14ac:dyDescent="0.25">
      <c r="A599" t="s">
        <v>61</v>
      </c>
      <c r="B599">
        <v>220459</v>
      </c>
      <c r="C599" t="s">
        <v>667</v>
      </c>
      <c r="D599">
        <v>16</v>
      </c>
      <c r="E599" t="s">
        <v>217</v>
      </c>
      <c r="F599" s="1">
        <v>5223.6000000000004</v>
      </c>
      <c r="G599" t="s">
        <v>10</v>
      </c>
      <c r="H599">
        <v>326.48</v>
      </c>
      <c r="I599" t="s">
        <v>362</v>
      </c>
      <c r="J599">
        <f>_xlfn.XLOOKUP(B599,'ZM39 (bulk)'!A:A,'ZM39 (bulk)'!M:M)</f>
        <v>183.33</v>
      </c>
      <c r="K599">
        <f t="shared" si="23"/>
        <v>2933.28</v>
      </c>
      <c r="L599" s="4" t="s">
        <v>6094</v>
      </c>
      <c r="M599" s="4" t="s">
        <v>1</v>
      </c>
      <c r="Q599" s="4"/>
    </row>
    <row r="600" spans="1:17" x14ac:dyDescent="0.25">
      <c r="A600" t="s">
        <v>61</v>
      </c>
      <c r="B600">
        <v>220596</v>
      </c>
      <c r="C600" t="s">
        <v>793</v>
      </c>
      <c r="D600">
        <v>86</v>
      </c>
      <c r="E600" t="s">
        <v>217</v>
      </c>
      <c r="F600" s="1">
        <v>124870.52</v>
      </c>
      <c r="G600" t="s">
        <v>10</v>
      </c>
      <c r="H600">
        <v>1451.98</v>
      </c>
      <c r="I600" t="s">
        <v>362</v>
      </c>
      <c r="J600">
        <f>_xlfn.XLOOKUP(B600,'ZM39 (bulk)'!A:A,'ZM39 (bulk)'!M:M)</f>
        <v>875.7</v>
      </c>
      <c r="K600">
        <f t="shared" si="23"/>
        <v>75310.2</v>
      </c>
      <c r="L600" s="4" t="s">
        <v>6094</v>
      </c>
      <c r="M600" s="4" t="s">
        <v>1</v>
      </c>
      <c r="Q600" s="4"/>
    </row>
    <row r="601" spans="1:17" x14ac:dyDescent="0.25">
      <c r="A601" t="s">
        <v>61</v>
      </c>
      <c r="B601">
        <v>220597</v>
      </c>
      <c r="C601" t="s">
        <v>668</v>
      </c>
      <c r="D601">
        <v>1112</v>
      </c>
      <c r="E601" t="s">
        <v>217</v>
      </c>
      <c r="F601">
        <v>328955.40999999997</v>
      </c>
      <c r="G601" t="s">
        <v>10</v>
      </c>
      <c r="H601">
        <v>295.82</v>
      </c>
      <c r="I601" t="s">
        <v>362</v>
      </c>
      <c r="J601">
        <f>_xlfn.XLOOKUP(B601,'ZM39 (bulk)'!A:A,'ZM39 (bulk)'!M:M)</f>
        <v>182.15</v>
      </c>
      <c r="K601">
        <f t="shared" si="23"/>
        <v>202550.80000000002</v>
      </c>
      <c r="L601" s="4" t="s">
        <v>6094</v>
      </c>
      <c r="M601" s="4" t="s">
        <v>1</v>
      </c>
      <c r="Q601" s="4"/>
    </row>
    <row r="602" spans="1:17" x14ac:dyDescent="0.25">
      <c r="A602" t="s">
        <v>61</v>
      </c>
      <c r="B602">
        <v>220598</v>
      </c>
      <c r="C602" t="s">
        <v>897</v>
      </c>
      <c r="D602">
        <v>673</v>
      </c>
      <c r="E602" t="s">
        <v>217</v>
      </c>
      <c r="F602">
        <v>21408.42</v>
      </c>
      <c r="G602" t="s">
        <v>10</v>
      </c>
      <c r="H602">
        <v>31.81</v>
      </c>
      <c r="I602" t="s">
        <v>362</v>
      </c>
      <c r="J602">
        <f>_xlfn.XLOOKUP(B602,'ZM39 (bulk)'!A:A,'ZM39 (bulk)'!M:M)</f>
        <v>17.510000000000002</v>
      </c>
      <c r="K602">
        <f t="shared" si="23"/>
        <v>11784.230000000001</v>
      </c>
      <c r="L602" s="4" t="s">
        <v>6094</v>
      </c>
      <c r="M602" s="4" t="s">
        <v>1</v>
      </c>
      <c r="Q602" s="4"/>
    </row>
    <row r="603" spans="1:17" x14ac:dyDescent="0.25">
      <c r="A603" t="s">
        <v>61</v>
      </c>
      <c r="B603">
        <v>220780</v>
      </c>
      <c r="C603" t="s">
        <v>898</v>
      </c>
      <c r="D603">
        <v>261</v>
      </c>
      <c r="E603" t="s">
        <v>217</v>
      </c>
      <c r="F603" s="1">
        <v>6467.69</v>
      </c>
      <c r="G603" t="s">
        <v>10</v>
      </c>
      <c r="H603">
        <v>24.78</v>
      </c>
      <c r="I603" t="s">
        <v>362</v>
      </c>
      <c r="J603">
        <f>_xlfn.XLOOKUP(B603,'ZM39 (bulk)'!A:A,'ZM39 (bulk)'!M:M)</f>
        <v>13.14</v>
      </c>
      <c r="K603">
        <f t="shared" si="23"/>
        <v>3429.54</v>
      </c>
      <c r="L603" s="4" t="s">
        <v>6094</v>
      </c>
      <c r="M603" s="4" t="s">
        <v>1</v>
      </c>
      <c r="Q603" s="4"/>
    </row>
    <row r="604" spans="1:17" x14ac:dyDescent="0.25">
      <c r="A604" t="s">
        <v>61</v>
      </c>
      <c r="B604">
        <v>220874</v>
      </c>
      <c r="C604" t="s">
        <v>2182</v>
      </c>
      <c r="D604">
        <v>52</v>
      </c>
      <c r="E604" t="s">
        <v>217</v>
      </c>
      <c r="F604" s="1">
        <v>27891.37</v>
      </c>
      <c r="G604" t="s">
        <v>10</v>
      </c>
      <c r="H604">
        <v>536.37</v>
      </c>
      <c r="I604" t="s">
        <v>362</v>
      </c>
      <c r="J604">
        <f>_xlfn.XLOOKUP(B604,'ZM39 (bulk)'!A:A,'ZM39 (bulk)'!M:M)</f>
        <v>178.36</v>
      </c>
      <c r="K604">
        <f t="shared" si="23"/>
        <v>9274.7200000000012</v>
      </c>
      <c r="L604" s="4" t="s">
        <v>6094</v>
      </c>
      <c r="M604" s="4" t="s">
        <v>1</v>
      </c>
      <c r="Q604" s="4"/>
    </row>
    <row r="605" spans="1:17" x14ac:dyDescent="0.25">
      <c r="A605" t="s">
        <v>61</v>
      </c>
      <c r="B605">
        <v>220875</v>
      </c>
      <c r="C605" t="s">
        <v>2489</v>
      </c>
      <c r="D605">
        <v>296</v>
      </c>
      <c r="E605" t="s">
        <v>217</v>
      </c>
      <c r="F605">
        <v>16835.16</v>
      </c>
      <c r="G605" t="s">
        <v>10</v>
      </c>
      <c r="H605">
        <v>56.88</v>
      </c>
      <c r="I605" t="s">
        <v>362</v>
      </c>
      <c r="J605">
        <f>_xlfn.XLOOKUP(B605,'ZM39 (bulk)'!A:A,'ZM39 (bulk)'!M:M)</f>
        <v>17.149999999999999</v>
      </c>
      <c r="K605">
        <f t="shared" si="23"/>
        <v>5076.3999999999996</v>
      </c>
      <c r="L605" s="4" t="s">
        <v>6094</v>
      </c>
      <c r="M605" s="4" t="s">
        <v>1</v>
      </c>
      <c r="Q605" s="4"/>
    </row>
    <row r="606" spans="1:17" x14ac:dyDescent="0.25">
      <c r="A606" t="s">
        <v>61</v>
      </c>
      <c r="B606">
        <v>221020</v>
      </c>
      <c r="C606" t="s">
        <v>899</v>
      </c>
      <c r="D606">
        <v>5</v>
      </c>
      <c r="E606" t="s">
        <v>217</v>
      </c>
      <c r="F606" s="1">
        <v>9673.93</v>
      </c>
      <c r="G606" t="s">
        <v>10</v>
      </c>
      <c r="H606" s="1">
        <v>1934.79</v>
      </c>
      <c r="I606" t="s">
        <v>362</v>
      </c>
      <c r="J606">
        <f>_xlfn.XLOOKUP(B606,'ZM39 (bulk)'!A:A,'ZM39 (bulk)'!M:M)</f>
        <v>903</v>
      </c>
      <c r="K606">
        <f t="shared" si="23"/>
        <v>4515</v>
      </c>
      <c r="L606" s="4" t="s">
        <v>6094</v>
      </c>
      <c r="M606" s="4" t="s">
        <v>1</v>
      </c>
      <c r="Q606" s="4"/>
    </row>
    <row r="607" spans="1:17" x14ac:dyDescent="0.25">
      <c r="A607" t="s">
        <v>61</v>
      </c>
      <c r="B607">
        <v>221022</v>
      </c>
      <c r="C607" t="s">
        <v>6199</v>
      </c>
      <c r="D607">
        <v>2</v>
      </c>
      <c r="E607" t="s">
        <v>217</v>
      </c>
      <c r="F607" s="1">
        <v>89.62</v>
      </c>
      <c r="G607" t="s">
        <v>10</v>
      </c>
      <c r="H607">
        <v>44.81</v>
      </c>
      <c r="I607" t="s">
        <v>362</v>
      </c>
      <c r="J607">
        <f>_xlfn.XLOOKUP(B607,'ZM39 (bulk)'!A:A,'ZM39 (bulk)'!M:M)</f>
        <v>18.059999999999999</v>
      </c>
      <c r="K607">
        <f t="shared" si="23"/>
        <v>36.119999999999997</v>
      </c>
      <c r="L607" s="4" t="s">
        <v>6094</v>
      </c>
      <c r="M607" s="4" t="s">
        <v>1</v>
      </c>
      <c r="Q607" s="4"/>
    </row>
    <row r="608" spans="1:17" x14ac:dyDescent="0.25">
      <c r="A608" t="s">
        <v>61</v>
      </c>
      <c r="B608">
        <v>222722</v>
      </c>
      <c r="C608" t="s">
        <v>670</v>
      </c>
      <c r="D608" s="4">
        <v>528</v>
      </c>
      <c r="E608" t="s">
        <v>217</v>
      </c>
      <c r="F608" s="1">
        <v>13046.38</v>
      </c>
      <c r="G608" t="s">
        <v>10</v>
      </c>
      <c r="H608">
        <v>24.71</v>
      </c>
      <c r="I608" t="s">
        <v>362</v>
      </c>
      <c r="J608">
        <f>_xlfn.XLOOKUP(B608,'ZM39 (bulk)'!A:A,'ZM39 (bulk)'!M:M)</f>
        <v>10.15</v>
      </c>
      <c r="K608">
        <f t="shared" si="23"/>
        <v>5359.2</v>
      </c>
      <c r="L608" s="4" t="s">
        <v>6094</v>
      </c>
      <c r="M608" s="4" t="s">
        <v>1</v>
      </c>
      <c r="Q608" s="4"/>
    </row>
    <row r="609" spans="1:17" x14ac:dyDescent="0.25">
      <c r="A609" t="s">
        <v>61</v>
      </c>
      <c r="B609">
        <v>222723</v>
      </c>
      <c r="C609" t="s">
        <v>671</v>
      </c>
      <c r="D609">
        <v>596</v>
      </c>
      <c r="E609" t="s">
        <v>217</v>
      </c>
      <c r="F609" s="1">
        <v>12131.88</v>
      </c>
      <c r="G609" t="s">
        <v>10</v>
      </c>
      <c r="H609">
        <v>20.36</v>
      </c>
      <c r="I609" t="s">
        <v>362</v>
      </c>
      <c r="J609">
        <f>_xlfn.XLOOKUP(B609,'ZM39 (bulk)'!A:A,'ZM39 (bulk)'!M:M)</f>
        <v>10.15</v>
      </c>
      <c r="K609">
        <f t="shared" si="23"/>
        <v>6049.4000000000005</v>
      </c>
      <c r="L609" s="4" t="s">
        <v>6094</v>
      </c>
      <c r="M609" s="4" t="s">
        <v>1</v>
      </c>
      <c r="Q609" s="4"/>
    </row>
    <row r="610" spans="1:17" x14ac:dyDescent="0.25">
      <c r="A610" t="s">
        <v>61</v>
      </c>
      <c r="B610">
        <v>222724</v>
      </c>
      <c r="C610" t="s">
        <v>672</v>
      </c>
      <c r="D610">
        <v>179</v>
      </c>
      <c r="E610" t="s">
        <v>217</v>
      </c>
      <c r="F610" s="1">
        <v>55786.48</v>
      </c>
      <c r="G610" t="s">
        <v>10</v>
      </c>
      <c r="H610">
        <v>311.66000000000003</v>
      </c>
      <c r="I610" t="s">
        <v>362</v>
      </c>
      <c r="J610">
        <f>_xlfn.XLOOKUP(B610,'ZM39 (bulk)'!A:A,'ZM39 (bulk)'!M:M)</f>
        <v>175.95</v>
      </c>
      <c r="K610">
        <f t="shared" si="23"/>
        <v>31495.05</v>
      </c>
      <c r="L610" s="4" t="s">
        <v>6094</v>
      </c>
      <c r="M610" s="4" t="s">
        <v>1</v>
      </c>
      <c r="Q610" s="4"/>
    </row>
    <row r="611" spans="1:17" x14ac:dyDescent="0.25">
      <c r="A611" t="s">
        <v>61</v>
      </c>
      <c r="B611">
        <v>222726</v>
      </c>
      <c r="C611" t="s">
        <v>514</v>
      </c>
      <c r="D611">
        <v>1732</v>
      </c>
      <c r="E611" t="s">
        <v>217</v>
      </c>
      <c r="F611" s="1">
        <v>33830.93</v>
      </c>
      <c r="G611" t="s">
        <v>10</v>
      </c>
      <c r="H611">
        <v>19.53</v>
      </c>
      <c r="I611" t="s">
        <v>362</v>
      </c>
      <c r="J611">
        <f>_xlfn.XLOOKUP(B611,'ZM39 (bulk)'!A:A,'ZM39 (bulk)'!M:M)</f>
        <v>10.18</v>
      </c>
      <c r="K611">
        <f t="shared" si="23"/>
        <v>17631.759999999998</v>
      </c>
      <c r="L611" s="4" t="s">
        <v>6094</v>
      </c>
      <c r="M611" s="4" t="s">
        <v>1</v>
      </c>
      <c r="Q611" s="4"/>
    </row>
    <row r="612" spans="1:17" x14ac:dyDescent="0.25">
      <c r="A612" t="s">
        <v>61</v>
      </c>
      <c r="B612">
        <v>222727</v>
      </c>
      <c r="C612" t="s">
        <v>673</v>
      </c>
      <c r="D612">
        <v>26</v>
      </c>
      <c r="E612" t="s">
        <v>217</v>
      </c>
      <c r="F612" s="1">
        <v>7760.6</v>
      </c>
      <c r="G612" t="s">
        <v>10</v>
      </c>
      <c r="H612">
        <v>298.48</v>
      </c>
      <c r="I612" t="s">
        <v>362</v>
      </c>
      <c r="J612">
        <f>_xlfn.XLOOKUP(B612,'ZM39 (bulk)'!A:A,'ZM39 (bulk)'!M:M)</f>
        <v>176.51</v>
      </c>
      <c r="K612">
        <f t="shared" si="23"/>
        <v>4589.26</v>
      </c>
      <c r="L612" s="4" t="s">
        <v>6094</v>
      </c>
      <c r="M612" s="4" t="s">
        <v>1</v>
      </c>
      <c r="Q612" s="4"/>
    </row>
    <row r="613" spans="1:17" x14ac:dyDescent="0.25">
      <c r="A613" t="s">
        <v>61</v>
      </c>
      <c r="B613">
        <v>222742</v>
      </c>
      <c r="C613" t="s">
        <v>674</v>
      </c>
      <c r="D613">
        <v>707</v>
      </c>
      <c r="E613" t="s">
        <v>217</v>
      </c>
      <c r="F613">
        <v>16432.04</v>
      </c>
      <c r="G613" t="s">
        <v>10</v>
      </c>
      <c r="H613">
        <v>23.24</v>
      </c>
      <c r="I613" t="s">
        <v>362</v>
      </c>
      <c r="J613">
        <f>_xlfn.XLOOKUP(B613,'ZM39 (bulk)'!A:A,'ZM39 (bulk)'!M:M)</f>
        <v>10.29</v>
      </c>
      <c r="K613">
        <f t="shared" si="23"/>
        <v>7275.03</v>
      </c>
      <c r="L613" s="4" t="s">
        <v>6094</v>
      </c>
      <c r="M613" s="4" t="s">
        <v>1</v>
      </c>
      <c r="Q613" s="4"/>
    </row>
    <row r="614" spans="1:17" x14ac:dyDescent="0.25">
      <c r="A614" t="s">
        <v>61</v>
      </c>
      <c r="B614">
        <v>222743</v>
      </c>
      <c r="C614" t="s">
        <v>515</v>
      </c>
      <c r="D614">
        <v>1899</v>
      </c>
      <c r="E614" t="s">
        <v>217</v>
      </c>
      <c r="F614" s="1">
        <v>35047.919999999998</v>
      </c>
      <c r="G614" t="s">
        <v>10</v>
      </c>
      <c r="H614">
        <v>18.46</v>
      </c>
      <c r="I614" t="s">
        <v>362</v>
      </c>
      <c r="J614">
        <f>_xlfn.XLOOKUP(B614,'ZM39 (bulk)'!A:A,'ZM39 (bulk)'!M:M)</f>
        <v>10.29</v>
      </c>
      <c r="K614">
        <f t="shared" si="23"/>
        <v>19540.71</v>
      </c>
      <c r="L614" s="4" t="s">
        <v>6094</v>
      </c>
      <c r="M614" s="4" t="s">
        <v>1</v>
      </c>
      <c r="Q614" s="4"/>
    </row>
    <row r="615" spans="1:17" x14ac:dyDescent="0.25">
      <c r="A615" t="s">
        <v>61</v>
      </c>
      <c r="B615">
        <v>222744</v>
      </c>
      <c r="C615" t="s">
        <v>675</v>
      </c>
      <c r="D615">
        <v>54</v>
      </c>
      <c r="E615" t="s">
        <v>217</v>
      </c>
      <c r="F615" s="1">
        <v>16354.87</v>
      </c>
      <c r="G615" t="s">
        <v>10</v>
      </c>
      <c r="H615">
        <v>302.87</v>
      </c>
      <c r="I615" t="s">
        <v>362</v>
      </c>
      <c r="J615">
        <f>_xlfn.XLOOKUP(B615,'ZM39 (bulk)'!A:A,'ZM39 (bulk)'!M:M)</f>
        <v>178.42</v>
      </c>
      <c r="K615">
        <f t="shared" si="23"/>
        <v>9634.6799999999985</v>
      </c>
      <c r="L615" s="4" t="s">
        <v>6094</v>
      </c>
      <c r="M615" s="4" t="s">
        <v>1</v>
      </c>
      <c r="Q615" s="4"/>
    </row>
    <row r="616" spans="1:17" x14ac:dyDescent="0.25">
      <c r="A616" t="s">
        <v>61</v>
      </c>
      <c r="B616">
        <v>222745</v>
      </c>
      <c r="C616" t="s">
        <v>901</v>
      </c>
      <c r="D616">
        <v>24</v>
      </c>
      <c r="E616" t="s">
        <v>217</v>
      </c>
      <c r="F616" s="1">
        <v>556.04999999999995</v>
      </c>
      <c r="G616" t="s">
        <v>10</v>
      </c>
      <c r="H616" s="1">
        <v>23.17</v>
      </c>
      <c r="I616" t="s">
        <v>362</v>
      </c>
      <c r="J616">
        <f>_xlfn.XLOOKUP(B616,'ZM39 (bulk)'!A:A,'ZM39 (bulk)'!M:M)</f>
        <v>10.19</v>
      </c>
      <c r="K616">
        <f t="shared" si="23"/>
        <v>244.56</v>
      </c>
      <c r="L616" s="4" t="s">
        <v>6094</v>
      </c>
      <c r="M616" s="4" t="s">
        <v>1</v>
      </c>
      <c r="Q616" s="4"/>
    </row>
    <row r="617" spans="1:17" x14ac:dyDescent="0.25">
      <c r="A617" t="s">
        <v>61</v>
      </c>
      <c r="B617">
        <v>222747</v>
      </c>
      <c r="C617" t="s">
        <v>676</v>
      </c>
      <c r="D617" s="4">
        <v>242</v>
      </c>
      <c r="E617" t="s">
        <v>217</v>
      </c>
      <c r="F617" s="1">
        <v>5640.23</v>
      </c>
      <c r="G617" t="s">
        <v>10</v>
      </c>
      <c r="H617">
        <v>23.31</v>
      </c>
      <c r="I617" t="s">
        <v>362</v>
      </c>
      <c r="J617">
        <f>_xlfn.XLOOKUP(B617,'ZM39 (bulk)'!A:A,'ZM39 (bulk)'!M:M)</f>
        <v>10.18</v>
      </c>
      <c r="K617">
        <f t="shared" si="23"/>
        <v>2463.56</v>
      </c>
      <c r="L617" s="4" t="s">
        <v>6094</v>
      </c>
      <c r="M617" s="4" t="s">
        <v>1</v>
      </c>
      <c r="Q617" s="4"/>
    </row>
    <row r="618" spans="1:17" x14ac:dyDescent="0.25">
      <c r="A618" t="s">
        <v>61</v>
      </c>
      <c r="B618">
        <v>222748</v>
      </c>
      <c r="C618" t="s">
        <v>902</v>
      </c>
      <c r="D618" s="4">
        <v>243</v>
      </c>
      <c r="E618" t="s">
        <v>217</v>
      </c>
      <c r="F618" s="1">
        <v>5590.79</v>
      </c>
      <c r="G618" t="s">
        <v>10</v>
      </c>
      <c r="H618">
        <v>23.01</v>
      </c>
      <c r="I618" t="s">
        <v>362</v>
      </c>
      <c r="J618">
        <f>_xlfn.XLOOKUP(B618,'ZM39 (bulk)'!A:A,'ZM39 (bulk)'!M:M)</f>
        <v>10.188000000000001</v>
      </c>
      <c r="K618">
        <f t="shared" si="23"/>
        <v>2475.6840000000002</v>
      </c>
      <c r="L618" s="4" t="s">
        <v>6094</v>
      </c>
      <c r="M618" s="4" t="s">
        <v>1</v>
      </c>
      <c r="Q618" s="4"/>
    </row>
    <row r="619" spans="1:17" x14ac:dyDescent="0.25">
      <c r="A619" t="s">
        <v>61</v>
      </c>
      <c r="B619">
        <v>222760</v>
      </c>
      <c r="C619" t="s">
        <v>677</v>
      </c>
      <c r="D619">
        <v>100</v>
      </c>
      <c r="E619" t="s">
        <v>217</v>
      </c>
      <c r="F619" s="1">
        <v>2375.42</v>
      </c>
      <c r="G619" t="s">
        <v>10</v>
      </c>
      <c r="H619">
        <v>23.75</v>
      </c>
      <c r="I619" t="s">
        <v>362</v>
      </c>
      <c r="J619">
        <f>_xlfn.XLOOKUP(B619,'ZM39 (bulk)'!A:A,'ZM39 (bulk)'!M:M)</f>
        <v>10.18</v>
      </c>
      <c r="K619">
        <f t="shared" si="23"/>
        <v>1018</v>
      </c>
      <c r="L619" s="4" t="s">
        <v>6094</v>
      </c>
      <c r="M619" s="4" t="s">
        <v>1</v>
      </c>
      <c r="Q619" s="4"/>
    </row>
    <row r="620" spans="1:17" x14ac:dyDescent="0.25">
      <c r="A620" t="s">
        <v>61</v>
      </c>
      <c r="B620">
        <v>223229</v>
      </c>
      <c r="C620" t="s">
        <v>678</v>
      </c>
      <c r="D620">
        <v>9</v>
      </c>
      <c r="E620" t="s">
        <v>217</v>
      </c>
      <c r="F620" s="1">
        <v>233.56</v>
      </c>
      <c r="G620" t="s">
        <v>10</v>
      </c>
      <c r="H620">
        <v>25.95</v>
      </c>
      <c r="I620" t="s">
        <v>362</v>
      </c>
      <c r="J620">
        <f>_xlfn.XLOOKUP(B620,'ZM39 (bulk)'!A:A,'ZM39 (bulk)'!M:M)</f>
        <v>10.15</v>
      </c>
      <c r="K620">
        <f t="shared" si="23"/>
        <v>91.350000000000009</v>
      </c>
      <c r="L620" s="4" t="s">
        <v>6094</v>
      </c>
      <c r="M620" s="4" t="s">
        <v>1</v>
      </c>
      <c r="Q620" s="4"/>
    </row>
    <row r="621" spans="1:17" x14ac:dyDescent="0.25">
      <c r="A621" t="s">
        <v>61</v>
      </c>
      <c r="B621">
        <v>223499</v>
      </c>
      <c r="C621" t="s">
        <v>794</v>
      </c>
      <c r="D621">
        <v>45</v>
      </c>
      <c r="E621" t="s">
        <v>217</v>
      </c>
      <c r="F621" s="1">
        <v>87604.04</v>
      </c>
      <c r="G621" t="s">
        <v>10</v>
      </c>
      <c r="H621">
        <v>1946.76</v>
      </c>
      <c r="I621" t="s">
        <v>362</v>
      </c>
      <c r="J621">
        <f>_xlfn.XLOOKUP(B621,'ZM39 (bulk)'!A:A,'ZM39 (bulk)'!M:M)</f>
        <v>872.2</v>
      </c>
      <c r="K621">
        <f t="shared" si="23"/>
        <v>39249</v>
      </c>
      <c r="L621" s="4" t="s">
        <v>6094</v>
      </c>
      <c r="M621" s="4" t="s">
        <v>1</v>
      </c>
      <c r="Q621" s="4"/>
    </row>
    <row r="622" spans="1:17" x14ac:dyDescent="0.25">
      <c r="A622" t="s">
        <v>61</v>
      </c>
      <c r="B622">
        <v>223520</v>
      </c>
      <c r="C622" t="s">
        <v>517</v>
      </c>
      <c r="D622">
        <v>183</v>
      </c>
      <c r="E622" t="s">
        <v>217</v>
      </c>
      <c r="F622" s="1">
        <v>4982.3999999999996</v>
      </c>
      <c r="G622" t="s">
        <v>10</v>
      </c>
      <c r="H622" s="1">
        <v>27.23</v>
      </c>
      <c r="I622" t="s">
        <v>362</v>
      </c>
      <c r="J622">
        <f>_xlfn.XLOOKUP(B622,'ZM39 (bulk)'!A:A,'ZM39 (bulk)'!M:M)</f>
        <v>12.69</v>
      </c>
      <c r="K622">
        <f t="shared" si="23"/>
        <v>2322.27</v>
      </c>
      <c r="L622" s="4" t="s">
        <v>6094</v>
      </c>
      <c r="M622" s="4" t="s">
        <v>1</v>
      </c>
      <c r="Q622" s="4"/>
    </row>
    <row r="623" spans="1:17" x14ac:dyDescent="0.25">
      <c r="A623" t="s">
        <v>61</v>
      </c>
      <c r="B623">
        <v>223661</v>
      </c>
      <c r="C623" t="s">
        <v>5072</v>
      </c>
      <c r="D623">
        <v>27</v>
      </c>
      <c r="E623" t="s">
        <v>217</v>
      </c>
      <c r="F623" s="1">
        <v>9180.32</v>
      </c>
      <c r="G623" t="s">
        <v>10</v>
      </c>
      <c r="H623">
        <v>340.01</v>
      </c>
      <c r="I623" t="s">
        <v>362</v>
      </c>
      <c r="J623">
        <f>_xlfn.XLOOKUP(B623,'ZM39 (bulk)'!A:A,'ZM39 (bulk)'!M:M)</f>
        <v>178.94</v>
      </c>
      <c r="K623">
        <f t="shared" si="23"/>
        <v>4831.38</v>
      </c>
      <c r="L623" s="4" t="s">
        <v>6094</v>
      </c>
      <c r="M623" s="4" t="s">
        <v>1</v>
      </c>
      <c r="Q623" s="4"/>
    </row>
    <row r="624" spans="1:17" x14ac:dyDescent="0.25">
      <c r="A624" t="s">
        <v>61</v>
      </c>
      <c r="B624">
        <v>223770</v>
      </c>
      <c r="C624" t="s">
        <v>519</v>
      </c>
      <c r="D624" s="4">
        <v>37</v>
      </c>
      <c r="E624" t="s">
        <v>217</v>
      </c>
      <c r="F624" s="1">
        <v>48625.95</v>
      </c>
      <c r="G624" t="s">
        <v>10</v>
      </c>
      <c r="H624">
        <v>1314.21</v>
      </c>
      <c r="I624" t="s">
        <v>362</v>
      </c>
      <c r="J624">
        <f>_xlfn.XLOOKUP(B624,'ZM39 (bulk)'!A:A,'ZM39 (bulk)'!M:M)</f>
        <v>866.6</v>
      </c>
      <c r="K624">
        <f t="shared" si="23"/>
        <v>32064.2</v>
      </c>
      <c r="L624" s="4" t="s">
        <v>6094</v>
      </c>
      <c r="M624" s="4" t="s">
        <v>1</v>
      </c>
      <c r="Q624" s="4"/>
    </row>
    <row r="625" spans="1:17" x14ac:dyDescent="0.25">
      <c r="A625" t="s">
        <v>61</v>
      </c>
      <c r="B625">
        <v>223771</v>
      </c>
      <c r="C625" t="s">
        <v>679</v>
      </c>
      <c r="D625">
        <v>569</v>
      </c>
      <c r="E625" t="s">
        <v>217</v>
      </c>
      <c r="F625" s="1">
        <v>17477.150000000001</v>
      </c>
      <c r="G625" t="s">
        <v>10</v>
      </c>
      <c r="H625">
        <v>30.72</v>
      </c>
      <c r="I625" t="s">
        <v>362</v>
      </c>
      <c r="J625">
        <f>_xlfn.XLOOKUP(B625,'ZM39 (bulk)'!A:A,'ZM39 (bulk)'!M:M)</f>
        <v>17.329999999999998</v>
      </c>
      <c r="K625">
        <f t="shared" si="23"/>
        <v>9860.7699999999986</v>
      </c>
      <c r="L625" s="4" t="s">
        <v>6094</v>
      </c>
      <c r="M625" s="4" t="s">
        <v>1</v>
      </c>
      <c r="Q625" s="4"/>
    </row>
    <row r="626" spans="1:17" x14ac:dyDescent="0.25">
      <c r="A626" t="s">
        <v>61</v>
      </c>
      <c r="B626">
        <v>223773</v>
      </c>
      <c r="C626" t="s">
        <v>680</v>
      </c>
      <c r="D626" s="4">
        <v>156</v>
      </c>
      <c r="E626" t="s">
        <v>217</v>
      </c>
      <c r="F626" s="1">
        <v>41719.97</v>
      </c>
      <c r="G626" t="s">
        <v>10</v>
      </c>
      <c r="H626">
        <v>267.44</v>
      </c>
      <c r="I626" t="s">
        <v>362</v>
      </c>
      <c r="J626">
        <f>_xlfn.XLOOKUP(B626,'ZM39 (bulk)'!A:A,'ZM39 (bulk)'!M:M)</f>
        <v>180.25</v>
      </c>
      <c r="K626">
        <f t="shared" si="23"/>
        <v>28119</v>
      </c>
      <c r="L626" s="4" t="s">
        <v>6094</v>
      </c>
      <c r="M626" s="4" t="s">
        <v>1</v>
      </c>
      <c r="Q626" s="4"/>
    </row>
    <row r="627" spans="1:17" x14ac:dyDescent="0.25">
      <c r="A627" t="s">
        <v>61</v>
      </c>
      <c r="B627">
        <v>223774</v>
      </c>
      <c r="C627" t="s">
        <v>681</v>
      </c>
      <c r="D627">
        <v>10</v>
      </c>
      <c r="E627" t="s">
        <v>217</v>
      </c>
      <c r="F627" s="1">
        <v>2857.83</v>
      </c>
      <c r="G627" t="s">
        <v>10</v>
      </c>
      <c r="H627">
        <v>285.77999999999997</v>
      </c>
      <c r="I627" t="s">
        <v>362</v>
      </c>
      <c r="J627">
        <f>_xlfn.XLOOKUP(B627,'ZM39 (bulk)'!A:A,'ZM39 (bulk)'!M:M)</f>
        <v>180.25</v>
      </c>
      <c r="K627">
        <f t="shared" si="23"/>
        <v>1802.5</v>
      </c>
      <c r="L627" s="4" t="s">
        <v>6094</v>
      </c>
      <c r="M627" s="4" t="s">
        <v>1</v>
      </c>
      <c r="Q627" s="4"/>
    </row>
    <row r="628" spans="1:17" x14ac:dyDescent="0.25">
      <c r="A628" t="s">
        <v>61</v>
      </c>
      <c r="B628">
        <v>223776</v>
      </c>
      <c r="C628" t="s">
        <v>520</v>
      </c>
      <c r="D628" s="4">
        <v>100</v>
      </c>
      <c r="E628" t="s">
        <v>217</v>
      </c>
      <c r="F628" s="1">
        <v>138320.26</v>
      </c>
      <c r="G628" t="s">
        <v>10</v>
      </c>
      <c r="H628">
        <v>1383.2</v>
      </c>
      <c r="I628" t="s">
        <v>362</v>
      </c>
      <c r="J628">
        <f>_xlfn.XLOOKUP(B628,'ZM39 (bulk)'!A:A,'ZM39 (bulk)'!M:M)</f>
        <v>884</v>
      </c>
      <c r="K628">
        <f t="shared" si="23"/>
        <v>88400</v>
      </c>
      <c r="L628" s="4" t="s">
        <v>6094</v>
      </c>
      <c r="M628" s="4" t="s">
        <v>1</v>
      </c>
      <c r="Q628" s="4"/>
    </row>
    <row r="629" spans="1:17" x14ac:dyDescent="0.25">
      <c r="A629" t="s">
        <v>61</v>
      </c>
      <c r="B629">
        <v>223777</v>
      </c>
      <c r="C629" t="s">
        <v>521</v>
      </c>
      <c r="D629" s="4">
        <v>261</v>
      </c>
      <c r="E629" t="s">
        <v>217</v>
      </c>
      <c r="F629" s="1">
        <v>8553.7000000000007</v>
      </c>
      <c r="G629" t="s">
        <v>10</v>
      </c>
      <c r="H629">
        <v>32.770000000000003</v>
      </c>
      <c r="I629" t="s">
        <v>362</v>
      </c>
      <c r="J629">
        <f>_xlfn.XLOOKUP(B629,'ZM39 (bulk)'!A:A,'ZM39 (bulk)'!M:M)</f>
        <v>17.68</v>
      </c>
      <c r="K629">
        <f t="shared" si="23"/>
        <v>4614.4799999999996</v>
      </c>
      <c r="L629" s="4" t="s">
        <v>6094</v>
      </c>
      <c r="M629" s="4" t="s">
        <v>1</v>
      </c>
      <c r="Q629" s="4"/>
    </row>
    <row r="630" spans="1:17" x14ac:dyDescent="0.25">
      <c r="A630" t="s">
        <v>61</v>
      </c>
      <c r="B630">
        <v>223779</v>
      </c>
      <c r="C630" t="s">
        <v>523</v>
      </c>
      <c r="D630">
        <v>89</v>
      </c>
      <c r="E630" t="s">
        <v>217</v>
      </c>
      <c r="F630" s="1">
        <v>25275.26</v>
      </c>
      <c r="G630" t="s">
        <v>10</v>
      </c>
      <c r="H630">
        <v>283.99</v>
      </c>
      <c r="I630" t="s">
        <v>362</v>
      </c>
      <c r="J630">
        <f>_xlfn.XLOOKUP(B630,'ZM39 (bulk)'!A:A,'ZM39 (bulk)'!M:M)</f>
        <v>183.87</v>
      </c>
      <c r="K630">
        <f t="shared" si="23"/>
        <v>16364.43</v>
      </c>
      <c r="L630" s="4" t="s">
        <v>6094</v>
      </c>
      <c r="M630" s="4" t="s">
        <v>1</v>
      </c>
      <c r="Q630" s="4"/>
    </row>
    <row r="631" spans="1:17" x14ac:dyDescent="0.25">
      <c r="A631" t="s">
        <v>61</v>
      </c>
      <c r="B631">
        <v>223782</v>
      </c>
      <c r="C631" t="s">
        <v>682</v>
      </c>
      <c r="D631">
        <v>70</v>
      </c>
      <c r="E631" t="s">
        <v>217</v>
      </c>
      <c r="F631">
        <v>104157.75999999999</v>
      </c>
      <c r="G631" t="s">
        <v>10</v>
      </c>
      <c r="H631">
        <v>1487.97</v>
      </c>
      <c r="I631" t="s">
        <v>362</v>
      </c>
      <c r="J631">
        <f>_xlfn.XLOOKUP(B631,'ZM39 (bulk)'!A:A,'ZM39 (bulk)'!M:M)</f>
        <v>896.2</v>
      </c>
      <c r="K631">
        <f t="shared" si="23"/>
        <v>62734</v>
      </c>
      <c r="L631" s="4" t="s">
        <v>6094</v>
      </c>
      <c r="M631" s="4" t="s">
        <v>1</v>
      </c>
      <c r="Q631" s="4"/>
    </row>
    <row r="632" spans="1:17" x14ac:dyDescent="0.25">
      <c r="A632" t="s">
        <v>61</v>
      </c>
      <c r="B632">
        <v>223783</v>
      </c>
      <c r="C632" t="s">
        <v>683</v>
      </c>
      <c r="D632">
        <v>306</v>
      </c>
      <c r="E632" t="s">
        <v>217</v>
      </c>
      <c r="F632" s="1">
        <v>10720.09</v>
      </c>
      <c r="G632" t="s">
        <v>10</v>
      </c>
      <c r="H632">
        <v>35.03</v>
      </c>
      <c r="I632" t="s">
        <v>362</v>
      </c>
      <c r="J632">
        <f>_xlfn.XLOOKUP(B632,'ZM39 (bulk)'!A:A,'ZM39 (bulk)'!M:M)</f>
        <v>17.920000000000002</v>
      </c>
      <c r="K632">
        <f t="shared" si="23"/>
        <v>5483.52</v>
      </c>
      <c r="L632" s="4" t="s">
        <v>6094</v>
      </c>
      <c r="M632" s="4" t="s">
        <v>1</v>
      </c>
      <c r="Q632" s="4"/>
    </row>
    <row r="633" spans="1:17" x14ac:dyDescent="0.25">
      <c r="A633" t="s">
        <v>61</v>
      </c>
      <c r="B633">
        <v>223785</v>
      </c>
      <c r="C633" t="s">
        <v>684</v>
      </c>
      <c r="D633">
        <v>34</v>
      </c>
      <c r="E633" t="s">
        <v>217</v>
      </c>
      <c r="F633" s="1">
        <v>10425.59</v>
      </c>
      <c r="G633" t="s">
        <v>10</v>
      </c>
      <c r="H633">
        <v>306.64</v>
      </c>
      <c r="I633" t="s">
        <v>362</v>
      </c>
      <c r="J633">
        <f>_xlfn.XLOOKUP(B633,'ZM39 (bulk)'!A:A,'ZM39 (bulk)'!M:M)</f>
        <v>186.41</v>
      </c>
      <c r="K633">
        <f t="shared" si="23"/>
        <v>6337.94</v>
      </c>
      <c r="L633" s="4" t="s">
        <v>6094</v>
      </c>
      <c r="M633" s="4" t="s">
        <v>1</v>
      </c>
      <c r="Q633" s="4"/>
    </row>
    <row r="634" spans="1:17" x14ac:dyDescent="0.25">
      <c r="A634" t="s">
        <v>61</v>
      </c>
      <c r="B634">
        <v>223789</v>
      </c>
      <c r="C634" t="s">
        <v>685</v>
      </c>
      <c r="D634" s="4">
        <v>29</v>
      </c>
      <c r="E634" t="s">
        <v>217</v>
      </c>
      <c r="F634" s="1">
        <v>9371.99</v>
      </c>
      <c r="G634" t="s">
        <v>10</v>
      </c>
      <c r="H634">
        <v>323.17</v>
      </c>
      <c r="I634" t="s">
        <v>362</v>
      </c>
      <c r="J634">
        <f>_xlfn.XLOOKUP(B634,'ZM39 (bulk)'!A:A,'ZM39 (bulk)'!M:M)</f>
        <v>187.51</v>
      </c>
      <c r="K634">
        <f t="shared" si="23"/>
        <v>5437.79</v>
      </c>
      <c r="L634" s="4" t="s">
        <v>6094</v>
      </c>
      <c r="M634" s="4" t="s">
        <v>1</v>
      </c>
      <c r="Q634" s="4"/>
    </row>
    <row r="635" spans="1:17" x14ac:dyDescent="0.25">
      <c r="A635" t="s">
        <v>61</v>
      </c>
      <c r="B635">
        <v>223795</v>
      </c>
      <c r="C635" t="s">
        <v>907</v>
      </c>
      <c r="D635">
        <v>3</v>
      </c>
      <c r="E635" t="s">
        <v>217</v>
      </c>
      <c r="F635" s="1">
        <v>805.42</v>
      </c>
      <c r="G635" t="s">
        <v>10</v>
      </c>
      <c r="H635">
        <v>268.47000000000003</v>
      </c>
      <c r="I635" t="s">
        <v>362</v>
      </c>
      <c r="J635">
        <f>_xlfn.XLOOKUP(B635,'ZM39 (bulk)'!A:A,'ZM39 (bulk)'!M:M)</f>
        <v>184.1</v>
      </c>
      <c r="K635">
        <f t="shared" si="23"/>
        <v>552.29999999999995</v>
      </c>
      <c r="L635" s="4" t="s">
        <v>6094</v>
      </c>
      <c r="M635" s="4" t="s">
        <v>1</v>
      </c>
      <c r="Q635" s="4"/>
    </row>
    <row r="636" spans="1:17" x14ac:dyDescent="0.25">
      <c r="A636" t="s">
        <v>61</v>
      </c>
      <c r="B636">
        <v>223989</v>
      </c>
      <c r="C636" t="s">
        <v>526</v>
      </c>
      <c r="D636">
        <v>20</v>
      </c>
      <c r="E636" t="s">
        <v>217</v>
      </c>
      <c r="F636" s="1">
        <v>22699.67</v>
      </c>
      <c r="G636" t="s">
        <v>10</v>
      </c>
      <c r="H636">
        <v>1134.98</v>
      </c>
      <c r="I636" t="s">
        <v>362</v>
      </c>
      <c r="J636">
        <f>_xlfn.XLOOKUP(B636,'ZM39 (bulk)'!A:A,'ZM39 (bulk)'!M:M)</f>
        <v>180</v>
      </c>
      <c r="K636">
        <f t="shared" si="23"/>
        <v>3600</v>
      </c>
      <c r="L636" s="4" t="s">
        <v>6094</v>
      </c>
      <c r="M636" s="4" t="s">
        <v>1</v>
      </c>
      <c r="Q636" s="4"/>
    </row>
    <row r="637" spans="1:17" x14ac:dyDescent="0.25">
      <c r="A637" t="s">
        <v>61</v>
      </c>
      <c r="B637">
        <v>224030</v>
      </c>
      <c r="C637" t="s">
        <v>908</v>
      </c>
      <c r="D637">
        <v>257</v>
      </c>
      <c r="E637" t="s">
        <v>217</v>
      </c>
      <c r="F637" s="1">
        <v>32122.43</v>
      </c>
      <c r="G637" t="s">
        <v>10</v>
      </c>
      <c r="H637">
        <v>124.99</v>
      </c>
      <c r="I637" t="s">
        <v>362</v>
      </c>
      <c r="J637">
        <f>_xlfn.XLOOKUP(B637,'ZM39 (bulk)'!A:A,'ZM39 (bulk)'!M:M)</f>
        <v>17.3</v>
      </c>
      <c r="K637">
        <f t="shared" si="23"/>
        <v>4446.1000000000004</v>
      </c>
      <c r="L637" s="4" t="s">
        <v>6094</v>
      </c>
      <c r="M637" s="4" t="s">
        <v>1</v>
      </c>
      <c r="Q637" s="4"/>
    </row>
    <row r="638" spans="1:17" x14ac:dyDescent="0.25">
      <c r="A638" t="s">
        <v>61</v>
      </c>
      <c r="B638">
        <v>224045</v>
      </c>
      <c r="C638" t="s">
        <v>909</v>
      </c>
      <c r="D638">
        <v>20</v>
      </c>
      <c r="E638" t="s">
        <v>217</v>
      </c>
      <c r="F638" s="1">
        <v>403.54</v>
      </c>
      <c r="G638" t="s">
        <v>10</v>
      </c>
      <c r="H638" s="1">
        <v>20.18</v>
      </c>
      <c r="I638" t="s">
        <v>362</v>
      </c>
      <c r="J638">
        <f>_xlfn.XLOOKUP(B638,'ZM39 (bulk)'!A:A,'ZM39 (bulk)'!M:M)</f>
        <v>10.188000000000001</v>
      </c>
      <c r="K638">
        <f t="shared" si="23"/>
        <v>203.76000000000002</v>
      </c>
      <c r="L638" s="4" t="s">
        <v>6094</v>
      </c>
      <c r="M638" s="4" t="s">
        <v>1</v>
      </c>
      <c r="Q638" s="4"/>
    </row>
    <row r="639" spans="1:17" x14ac:dyDescent="0.25">
      <c r="A639" t="s">
        <v>61</v>
      </c>
      <c r="B639">
        <v>224159</v>
      </c>
      <c r="C639" t="s">
        <v>796</v>
      </c>
      <c r="D639">
        <v>154</v>
      </c>
      <c r="E639" t="s">
        <v>217</v>
      </c>
      <c r="F639">
        <v>133351.35999999999</v>
      </c>
      <c r="G639" t="s">
        <v>10</v>
      </c>
      <c r="H639">
        <v>865.92</v>
      </c>
      <c r="I639" t="s">
        <v>362</v>
      </c>
      <c r="J639">
        <f>_xlfn.XLOOKUP(B639,'ZM39 (bulk)'!A:A,'ZM39 (bulk)'!M:M)</f>
        <v>178.76</v>
      </c>
      <c r="K639">
        <f t="shared" si="23"/>
        <v>27529.039999999997</v>
      </c>
      <c r="L639" s="4" t="s">
        <v>6094</v>
      </c>
      <c r="M639" s="4" t="s">
        <v>1</v>
      </c>
      <c r="Q639" s="4"/>
    </row>
    <row r="640" spans="1:17" x14ac:dyDescent="0.25">
      <c r="A640" t="s">
        <v>61</v>
      </c>
      <c r="B640">
        <v>224179</v>
      </c>
      <c r="C640" t="s">
        <v>2165</v>
      </c>
      <c r="D640">
        <v>8</v>
      </c>
      <c r="E640" t="s">
        <v>217</v>
      </c>
      <c r="F640" s="1">
        <v>177.75</v>
      </c>
      <c r="G640" t="s">
        <v>10</v>
      </c>
      <c r="H640">
        <v>22.22</v>
      </c>
      <c r="I640" t="s">
        <v>362</v>
      </c>
      <c r="J640">
        <f>_xlfn.XLOOKUP(B640,'ZM39 (bulk)'!A:A,'ZM39 (bulk)'!M:M)</f>
        <v>13.14</v>
      </c>
      <c r="K640">
        <f t="shared" si="23"/>
        <v>105.12</v>
      </c>
      <c r="L640" s="4" t="s">
        <v>6094</v>
      </c>
      <c r="M640" s="4" t="s">
        <v>1</v>
      </c>
      <c r="Q640" s="4"/>
    </row>
    <row r="641" spans="1:17" x14ac:dyDescent="0.25">
      <c r="A641" t="s">
        <v>61</v>
      </c>
      <c r="B641">
        <v>224180</v>
      </c>
      <c r="C641" t="s">
        <v>527</v>
      </c>
      <c r="D641">
        <v>122</v>
      </c>
      <c r="E641" t="s">
        <v>217</v>
      </c>
      <c r="F641" s="1">
        <v>11057.62</v>
      </c>
      <c r="G641" t="s">
        <v>10</v>
      </c>
      <c r="H641" s="1">
        <v>90.64</v>
      </c>
      <c r="I641" t="s">
        <v>362</v>
      </c>
      <c r="J641">
        <f>_xlfn.XLOOKUP(B641,'ZM39 (bulk)'!A:A,'ZM39 (bulk)'!M:M)</f>
        <v>17.18</v>
      </c>
      <c r="K641">
        <f t="shared" si="23"/>
        <v>2095.96</v>
      </c>
      <c r="L641" s="4" t="s">
        <v>6094</v>
      </c>
      <c r="M641" s="4" t="s">
        <v>1</v>
      </c>
      <c r="Q641" s="4"/>
    </row>
    <row r="642" spans="1:17" x14ac:dyDescent="0.25">
      <c r="A642" t="s">
        <v>61</v>
      </c>
      <c r="B642">
        <v>224182</v>
      </c>
      <c r="C642" t="s">
        <v>686</v>
      </c>
      <c r="D642">
        <v>35</v>
      </c>
      <c r="E642" t="s">
        <v>217</v>
      </c>
      <c r="F642" s="1">
        <v>33860.04</v>
      </c>
      <c r="G642" t="s">
        <v>10</v>
      </c>
      <c r="H642">
        <v>967.43</v>
      </c>
      <c r="I642" t="s">
        <v>362</v>
      </c>
      <c r="J642">
        <f>_xlfn.XLOOKUP(B642,'ZM39 (bulk)'!A:A,'ZM39 (bulk)'!M:M)</f>
        <v>179.3</v>
      </c>
      <c r="K642">
        <f t="shared" si="23"/>
        <v>6275.5</v>
      </c>
      <c r="L642" s="4" t="s">
        <v>6094</v>
      </c>
      <c r="M642" s="4" t="s">
        <v>1</v>
      </c>
      <c r="Q642" s="4"/>
    </row>
    <row r="643" spans="1:17" x14ac:dyDescent="0.25">
      <c r="A643" t="s">
        <v>61</v>
      </c>
      <c r="B643">
        <v>224183</v>
      </c>
      <c r="C643" t="s">
        <v>687</v>
      </c>
      <c r="D643">
        <v>39</v>
      </c>
      <c r="E643" t="s">
        <v>217</v>
      </c>
      <c r="F643" s="1">
        <v>3929.59</v>
      </c>
      <c r="G643" t="s">
        <v>10</v>
      </c>
      <c r="H643">
        <v>100.76</v>
      </c>
      <c r="I643" t="s">
        <v>362</v>
      </c>
      <c r="J643">
        <f>_xlfn.XLOOKUP(B643,'ZM39 (bulk)'!A:A,'ZM39 (bulk)'!M:M)</f>
        <v>17.239999999999998</v>
      </c>
      <c r="K643">
        <f t="shared" si="23"/>
        <v>672.3599999999999</v>
      </c>
      <c r="L643" s="4" t="s">
        <v>6094</v>
      </c>
      <c r="M643" s="4" t="s">
        <v>1</v>
      </c>
      <c r="Q643" s="4"/>
    </row>
    <row r="644" spans="1:17" x14ac:dyDescent="0.25">
      <c r="A644" t="s">
        <v>61</v>
      </c>
      <c r="B644">
        <v>224367</v>
      </c>
      <c r="C644" t="s">
        <v>688</v>
      </c>
      <c r="D644">
        <v>40</v>
      </c>
      <c r="E644" t="s">
        <v>217</v>
      </c>
      <c r="F644" s="1">
        <v>12235.03</v>
      </c>
      <c r="G644" t="s">
        <v>10</v>
      </c>
      <c r="H644">
        <v>305.88</v>
      </c>
      <c r="I644" t="s">
        <v>362</v>
      </c>
      <c r="J644">
        <f>_xlfn.XLOOKUP(B644,'ZM39 (bulk)'!A:A,'ZM39 (bulk)'!M:M)</f>
        <v>174.304</v>
      </c>
      <c r="K644">
        <f t="shared" si="23"/>
        <v>6972.16</v>
      </c>
      <c r="L644" s="4" t="s">
        <v>6094</v>
      </c>
      <c r="M644" s="4" t="s">
        <v>1</v>
      </c>
      <c r="Q644" s="4"/>
    </row>
    <row r="645" spans="1:17" x14ac:dyDescent="0.25">
      <c r="A645" t="s">
        <v>61</v>
      </c>
      <c r="B645">
        <v>224548</v>
      </c>
      <c r="C645" t="s">
        <v>689</v>
      </c>
      <c r="D645">
        <v>2</v>
      </c>
      <c r="E645" t="s">
        <v>217</v>
      </c>
      <c r="F645" s="1">
        <v>774.63</v>
      </c>
      <c r="G645" t="s">
        <v>10</v>
      </c>
      <c r="H645" s="1">
        <v>387.32</v>
      </c>
      <c r="I645" t="s">
        <v>362</v>
      </c>
      <c r="J645">
        <f>_xlfn.XLOOKUP(B645,'ZM39 (bulk)'!A:A,'ZM39 (bulk)'!M:M)</f>
        <v>176.8</v>
      </c>
      <c r="K645">
        <f t="shared" si="23"/>
        <v>353.6</v>
      </c>
      <c r="L645" s="4" t="s">
        <v>6094</v>
      </c>
      <c r="M645" s="4" t="s">
        <v>1</v>
      </c>
      <c r="Q645" s="4"/>
    </row>
    <row r="646" spans="1:17" x14ac:dyDescent="0.25">
      <c r="A646" t="s">
        <v>61</v>
      </c>
      <c r="B646">
        <v>224642</v>
      </c>
      <c r="C646" t="s">
        <v>2146</v>
      </c>
      <c r="D646">
        <v>26</v>
      </c>
      <c r="E646" t="s">
        <v>217</v>
      </c>
      <c r="F646" s="1">
        <v>9804.2800000000007</v>
      </c>
      <c r="G646" t="s">
        <v>10</v>
      </c>
      <c r="H646">
        <v>377.09</v>
      </c>
      <c r="I646" t="s">
        <v>362</v>
      </c>
      <c r="J646">
        <f>_xlfn.XLOOKUP(B646,'ZM39 (bulk)'!A:A,'ZM39 (bulk)'!M:M)</f>
        <v>176.41</v>
      </c>
      <c r="K646">
        <f t="shared" si="23"/>
        <v>4586.66</v>
      </c>
      <c r="L646" s="4" t="s">
        <v>6094</v>
      </c>
      <c r="M646" s="4" t="s">
        <v>1</v>
      </c>
      <c r="Q646" s="4"/>
    </row>
    <row r="647" spans="1:17" x14ac:dyDescent="0.25">
      <c r="A647" t="s">
        <v>61</v>
      </c>
      <c r="B647">
        <v>224778</v>
      </c>
      <c r="C647" t="s">
        <v>2156</v>
      </c>
      <c r="D647">
        <v>53</v>
      </c>
      <c r="E647" t="s">
        <v>217</v>
      </c>
      <c r="F647" s="1">
        <v>15374.88</v>
      </c>
      <c r="G647" t="s">
        <v>10</v>
      </c>
      <c r="H647">
        <v>290.08999999999997</v>
      </c>
      <c r="I647" t="s">
        <v>362</v>
      </c>
      <c r="J647">
        <f>_xlfn.XLOOKUP(B647,'ZM39 (bulk)'!A:A,'ZM39 (bulk)'!M:M)</f>
        <v>176.82</v>
      </c>
      <c r="K647">
        <f t="shared" si="23"/>
        <v>9371.4599999999991</v>
      </c>
      <c r="L647" s="4" t="s">
        <v>6094</v>
      </c>
      <c r="M647" s="4" t="s">
        <v>1</v>
      </c>
      <c r="Q647" s="4"/>
    </row>
    <row r="648" spans="1:17" x14ac:dyDescent="0.25">
      <c r="A648" t="s">
        <v>61</v>
      </c>
      <c r="B648">
        <v>224824</v>
      </c>
      <c r="C648" t="s">
        <v>910</v>
      </c>
      <c r="D648">
        <v>146</v>
      </c>
      <c r="E648" t="s">
        <v>217</v>
      </c>
      <c r="F648" s="1">
        <v>49670.14</v>
      </c>
      <c r="G648" t="s">
        <v>10</v>
      </c>
      <c r="H648" s="1">
        <v>340.21</v>
      </c>
      <c r="I648" t="s">
        <v>362</v>
      </c>
      <c r="J648">
        <f>_xlfn.XLOOKUP(B648,'ZM39 (bulk)'!A:A,'ZM39 (bulk)'!M:M)</f>
        <v>175.84</v>
      </c>
      <c r="K648">
        <f t="shared" si="23"/>
        <v>25672.639999999999</v>
      </c>
      <c r="L648" s="4" t="s">
        <v>6094</v>
      </c>
      <c r="M648" s="4" t="s">
        <v>1</v>
      </c>
      <c r="Q648" s="4"/>
    </row>
    <row r="649" spans="1:17" x14ac:dyDescent="0.25">
      <c r="A649" t="s">
        <v>61</v>
      </c>
      <c r="B649">
        <v>225052</v>
      </c>
      <c r="C649" t="s">
        <v>2178</v>
      </c>
      <c r="D649">
        <v>6</v>
      </c>
      <c r="E649" t="s">
        <v>217</v>
      </c>
      <c r="F649" s="1">
        <v>132.34</v>
      </c>
      <c r="G649" t="s">
        <v>10</v>
      </c>
      <c r="H649">
        <v>22.06</v>
      </c>
      <c r="I649" t="s">
        <v>362</v>
      </c>
      <c r="J649">
        <f>_xlfn.XLOOKUP(B649,'ZM39 (bulk)'!A:A,'ZM39 (bulk)'!M:M)</f>
        <v>10.688000000000001</v>
      </c>
      <c r="K649">
        <f t="shared" si="23"/>
        <v>64.128</v>
      </c>
      <c r="L649" s="4" t="s">
        <v>6094</v>
      </c>
      <c r="M649" s="4" t="s">
        <v>1</v>
      </c>
      <c r="Q649" s="4"/>
    </row>
    <row r="650" spans="1:17" x14ac:dyDescent="0.25">
      <c r="A650" t="s">
        <v>61</v>
      </c>
      <c r="B650">
        <v>225125</v>
      </c>
      <c r="C650" t="s">
        <v>528</v>
      </c>
      <c r="D650">
        <v>133</v>
      </c>
      <c r="E650" t="s">
        <v>217</v>
      </c>
      <c r="F650" s="1">
        <v>49064.6</v>
      </c>
      <c r="G650" t="s">
        <v>10</v>
      </c>
      <c r="H650">
        <v>368.91</v>
      </c>
      <c r="I650" t="s">
        <v>362</v>
      </c>
      <c r="J650">
        <f>_xlfn.XLOOKUP(B650,'ZM39 (bulk)'!A:A,'ZM39 (bulk)'!M:M)</f>
        <v>177.84</v>
      </c>
      <c r="K650">
        <f t="shared" si="23"/>
        <v>23652.720000000001</v>
      </c>
      <c r="L650" s="4" t="s">
        <v>6094</v>
      </c>
      <c r="M650" s="4" t="s">
        <v>1</v>
      </c>
      <c r="Q650" s="4"/>
    </row>
    <row r="651" spans="1:17" x14ac:dyDescent="0.25">
      <c r="A651" t="s">
        <v>61</v>
      </c>
      <c r="B651">
        <v>225403</v>
      </c>
      <c r="C651" t="s">
        <v>797</v>
      </c>
      <c r="D651">
        <v>22</v>
      </c>
      <c r="E651" t="s">
        <v>217</v>
      </c>
      <c r="F651" s="1">
        <v>101585.55</v>
      </c>
      <c r="G651" t="s">
        <v>10</v>
      </c>
      <c r="H651">
        <v>4617.53</v>
      </c>
      <c r="I651" t="s">
        <v>362</v>
      </c>
      <c r="J651">
        <f>_xlfn.XLOOKUP(B651,'ZM39 (bulk)'!A:A,'ZM39 (bulk)'!M:M)</f>
        <v>862</v>
      </c>
      <c r="K651">
        <f t="shared" si="23"/>
        <v>18964</v>
      </c>
      <c r="L651" s="4" t="s">
        <v>6094</v>
      </c>
      <c r="M651" s="4" t="s">
        <v>1</v>
      </c>
      <c r="Q651" s="4"/>
    </row>
    <row r="652" spans="1:17" x14ac:dyDescent="0.25">
      <c r="A652" t="s">
        <v>61</v>
      </c>
      <c r="B652">
        <v>225494</v>
      </c>
      <c r="C652" t="s">
        <v>690</v>
      </c>
      <c r="D652">
        <v>13</v>
      </c>
      <c r="E652" t="s">
        <v>217</v>
      </c>
      <c r="F652">
        <v>5354.14</v>
      </c>
      <c r="G652" t="s">
        <v>10</v>
      </c>
      <c r="H652">
        <v>411.86</v>
      </c>
      <c r="I652" t="s">
        <v>362</v>
      </c>
      <c r="J652">
        <f>_xlfn.XLOOKUP(B652,'ZM39 (bulk)'!A:A,'ZM39 (bulk)'!M:M)</f>
        <v>183.66</v>
      </c>
      <c r="K652">
        <f t="shared" si="23"/>
        <v>2387.58</v>
      </c>
      <c r="L652" s="4" t="s">
        <v>6094</v>
      </c>
      <c r="M652" s="4" t="s">
        <v>1</v>
      </c>
      <c r="Q652" s="4"/>
    </row>
    <row r="653" spans="1:17" x14ac:dyDescent="0.25">
      <c r="A653" t="s">
        <v>61</v>
      </c>
      <c r="B653">
        <v>225529</v>
      </c>
      <c r="C653" t="s">
        <v>2157</v>
      </c>
      <c r="D653">
        <v>532</v>
      </c>
      <c r="E653" t="s">
        <v>217</v>
      </c>
      <c r="F653" s="1">
        <v>12865.06</v>
      </c>
      <c r="G653" t="s">
        <v>10</v>
      </c>
      <c r="H653" s="1">
        <v>24.18</v>
      </c>
      <c r="I653" t="s">
        <v>362</v>
      </c>
      <c r="J653">
        <f>_xlfn.XLOOKUP(B653,'ZM39 (bulk)'!A:A,'ZM39 (bulk)'!M:M)</f>
        <v>10.45</v>
      </c>
      <c r="K653">
        <f t="shared" si="23"/>
        <v>5559.4</v>
      </c>
      <c r="L653" s="4" t="s">
        <v>6094</v>
      </c>
      <c r="M653" s="4" t="s">
        <v>1</v>
      </c>
      <c r="Q653" s="4"/>
    </row>
    <row r="654" spans="1:17" x14ac:dyDescent="0.25">
      <c r="A654" t="s">
        <v>61</v>
      </c>
      <c r="B654">
        <v>225569</v>
      </c>
      <c r="C654" t="s">
        <v>2158</v>
      </c>
      <c r="D654">
        <v>552</v>
      </c>
      <c r="E654" t="s">
        <v>217</v>
      </c>
      <c r="F654" s="1">
        <v>13080.43</v>
      </c>
      <c r="G654" t="s">
        <v>10</v>
      </c>
      <c r="H654">
        <v>23.7</v>
      </c>
      <c r="I654" t="s">
        <v>362</v>
      </c>
      <c r="J654">
        <f>_xlfn.XLOOKUP(B654,'ZM39 (bulk)'!A:A,'ZM39 (bulk)'!M:M)</f>
        <v>10.45</v>
      </c>
      <c r="K654">
        <f t="shared" si="23"/>
        <v>5768.4</v>
      </c>
      <c r="L654" s="4" t="s">
        <v>6094</v>
      </c>
      <c r="M654" s="4" t="s">
        <v>1</v>
      </c>
      <c r="Q654" s="4"/>
    </row>
    <row r="655" spans="1:17" x14ac:dyDescent="0.25">
      <c r="A655" t="s">
        <v>61</v>
      </c>
      <c r="B655">
        <v>225584</v>
      </c>
      <c r="C655" t="s">
        <v>531</v>
      </c>
      <c r="D655">
        <v>267</v>
      </c>
      <c r="E655" t="s">
        <v>217</v>
      </c>
      <c r="F655" s="1">
        <v>6298.29</v>
      </c>
      <c r="G655" t="s">
        <v>10</v>
      </c>
      <c r="H655">
        <v>23.59</v>
      </c>
      <c r="I655" t="s">
        <v>362</v>
      </c>
      <c r="J655">
        <f>_xlfn.XLOOKUP(B655,'ZM39 (bulk)'!A:A,'ZM39 (bulk)'!M:M)</f>
        <v>10.36</v>
      </c>
      <c r="K655">
        <f t="shared" si="23"/>
        <v>2766.12</v>
      </c>
      <c r="L655" s="4" t="s">
        <v>6094</v>
      </c>
      <c r="M655" s="4" t="s">
        <v>1</v>
      </c>
      <c r="Q655" s="4"/>
    </row>
    <row r="656" spans="1:17" x14ac:dyDescent="0.25">
      <c r="A656" t="s">
        <v>61</v>
      </c>
      <c r="B656">
        <v>225896</v>
      </c>
      <c r="C656" t="s">
        <v>912</v>
      </c>
      <c r="D656">
        <v>40</v>
      </c>
      <c r="E656" t="s">
        <v>217</v>
      </c>
      <c r="F656" s="1">
        <v>1228.07</v>
      </c>
      <c r="G656" t="s">
        <v>10</v>
      </c>
      <c r="H656">
        <v>30.7</v>
      </c>
      <c r="I656" t="s">
        <v>362</v>
      </c>
      <c r="J656">
        <f>_xlfn.XLOOKUP(B656,'ZM39 (bulk)'!A:A,'ZM39 (bulk)'!M:M)</f>
        <v>10.38</v>
      </c>
      <c r="K656">
        <f t="shared" si="23"/>
        <v>415.20000000000005</v>
      </c>
      <c r="L656" s="4" t="s">
        <v>6094</v>
      </c>
      <c r="M656" s="4" t="s">
        <v>1</v>
      </c>
      <c r="Q656" s="4"/>
    </row>
    <row r="657" spans="1:17" x14ac:dyDescent="0.25">
      <c r="A657" t="s">
        <v>61</v>
      </c>
      <c r="B657">
        <v>225898</v>
      </c>
      <c r="C657" t="s">
        <v>532</v>
      </c>
      <c r="D657">
        <v>261</v>
      </c>
      <c r="E657" t="s">
        <v>217</v>
      </c>
      <c r="F657">
        <v>6666.73</v>
      </c>
      <c r="G657" t="s">
        <v>10</v>
      </c>
      <c r="H657">
        <v>25.54</v>
      </c>
      <c r="I657" t="s">
        <v>362</v>
      </c>
      <c r="J657">
        <f>_xlfn.XLOOKUP(B657,'ZM39 (bulk)'!A:A,'ZM39 (bulk)'!M:M)</f>
        <v>10.51</v>
      </c>
      <c r="K657">
        <f t="shared" si="23"/>
        <v>2743.11</v>
      </c>
      <c r="L657" s="4" t="s">
        <v>6094</v>
      </c>
      <c r="M657" s="4" t="s">
        <v>1</v>
      </c>
      <c r="Q657" s="4"/>
    </row>
    <row r="658" spans="1:17" x14ac:dyDescent="0.25">
      <c r="A658" t="s">
        <v>61</v>
      </c>
      <c r="B658">
        <v>225900</v>
      </c>
      <c r="C658" t="s">
        <v>5167</v>
      </c>
      <c r="D658">
        <v>24</v>
      </c>
      <c r="E658" t="s">
        <v>217</v>
      </c>
      <c r="F658" s="1">
        <v>9157.9599999999991</v>
      </c>
      <c r="G658" t="s">
        <v>10</v>
      </c>
      <c r="H658">
        <v>381.58</v>
      </c>
      <c r="I658" t="s">
        <v>362</v>
      </c>
      <c r="J658">
        <f>_xlfn.XLOOKUP(B658,'ZM39 (bulk)'!A:A,'ZM39 (bulk)'!M:M)</f>
        <v>177.05</v>
      </c>
      <c r="K658">
        <f t="shared" si="23"/>
        <v>4249.2000000000007</v>
      </c>
      <c r="L658" s="4" t="s">
        <v>6094</v>
      </c>
      <c r="M658" s="4" t="s">
        <v>1</v>
      </c>
      <c r="Q658" s="4"/>
    </row>
    <row r="659" spans="1:17" x14ac:dyDescent="0.25">
      <c r="A659" t="s">
        <v>61</v>
      </c>
      <c r="B659">
        <v>225911</v>
      </c>
      <c r="C659" t="s">
        <v>691</v>
      </c>
      <c r="D659">
        <v>489</v>
      </c>
      <c r="E659" t="s">
        <v>217</v>
      </c>
      <c r="F659" s="1">
        <v>12799.67</v>
      </c>
      <c r="G659" t="s">
        <v>10</v>
      </c>
      <c r="H659">
        <v>26.18</v>
      </c>
      <c r="I659" t="s">
        <v>362</v>
      </c>
      <c r="J659">
        <f>_xlfn.XLOOKUP(B659,'ZM39 (bulk)'!A:A,'ZM39 (bulk)'!M:M)</f>
        <v>8.07</v>
      </c>
      <c r="K659">
        <f t="shared" si="23"/>
        <v>3946.23</v>
      </c>
      <c r="L659" s="4" t="s">
        <v>6094</v>
      </c>
      <c r="M659" s="4" t="s">
        <v>1</v>
      </c>
      <c r="Q659" s="4"/>
    </row>
    <row r="660" spans="1:17" x14ac:dyDescent="0.25">
      <c r="A660" t="s">
        <v>61</v>
      </c>
      <c r="B660">
        <v>226121</v>
      </c>
      <c r="C660" t="s">
        <v>692</v>
      </c>
      <c r="D660">
        <v>453</v>
      </c>
      <c r="E660" t="s">
        <v>217</v>
      </c>
      <c r="F660" s="1">
        <v>10978.29</v>
      </c>
      <c r="G660" t="s">
        <v>10</v>
      </c>
      <c r="H660">
        <v>24.23</v>
      </c>
      <c r="I660" t="s">
        <v>362</v>
      </c>
      <c r="J660">
        <f>_xlfn.XLOOKUP(B660,'ZM39 (bulk)'!A:A,'ZM39 (bulk)'!M:M)</f>
        <v>10.18</v>
      </c>
      <c r="K660">
        <f t="shared" si="23"/>
        <v>4611.54</v>
      </c>
      <c r="L660" s="4" t="s">
        <v>6094</v>
      </c>
      <c r="M660" s="4" t="s">
        <v>1</v>
      </c>
      <c r="Q660" s="4"/>
    </row>
    <row r="661" spans="1:17" x14ac:dyDescent="0.25">
      <c r="A661" t="s">
        <v>61</v>
      </c>
      <c r="B661">
        <v>226122</v>
      </c>
      <c r="C661" t="s">
        <v>533</v>
      </c>
      <c r="D661">
        <v>50</v>
      </c>
      <c r="E661" t="s">
        <v>217</v>
      </c>
      <c r="F661">
        <v>1072.25</v>
      </c>
      <c r="G661" t="s">
        <v>10</v>
      </c>
      <c r="H661">
        <v>21.45</v>
      </c>
      <c r="I661" t="s">
        <v>362</v>
      </c>
      <c r="J661">
        <f>_xlfn.XLOOKUP(B661,'ZM39 (bulk)'!A:A,'ZM39 (bulk)'!M:M)</f>
        <v>10.18</v>
      </c>
      <c r="K661">
        <f t="shared" si="23"/>
        <v>509</v>
      </c>
      <c r="L661" s="4" t="s">
        <v>6094</v>
      </c>
      <c r="M661" s="4" t="s">
        <v>1</v>
      </c>
      <c r="Q661" s="4"/>
    </row>
    <row r="662" spans="1:17" x14ac:dyDescent="0.25">
      <c r="A662" t="s">
        <v>61</v>
      </c>
      <c r="B662">
        <v>226123</v>
      </c>
      <c r="C662" t="s">
        <v>693</v>
      </c>
      <c r="D662">
        <v>601</v>
      </c>
      <c r="E662" t="s">
        <v>217</v>
      </c>
      <c r="F662" s="1">
        <v>176742.82</v>
      </c>
      <c r="G662" t="s">
        <v>10</v>
      </c>
      <c r="H662">
        <v>294.08</v>
      </c>
      <c r="I662" t="s">
        <v>362</v>
      </c>
      <c r="J662">
        <f>_xlfn.XLOOKUP(B662,'ZM39 (bulk)'!A:A,'ZM39 (bulk)'!M:M)</f>
        <v>176.51</v>
      </c>
      <c r="K662">
        <f t="shared" ref="K662:K725" si="24">J662*D662</f>
        <v>106082.51</v>
      </c>
      <c r="L662" s="4" t="s">
        <v>6094</v>
      </c>
      <c r="M662" s="4" t="s">
        <v>1</v>
      </c>
      <c r="Q662" s="4"/>
    </row>
    <row r="663" spans="1:17" x14ac:dyDescent="0.25">
      <c r="A663" t="s">
        <v>61</v>
      </c>
      <c r="B663">
        <v>226124</v>
      </c>
      <c r="C663" t="s">
        <v>913</v>
      </c>
      <c r="D663">
        <v>123</v>
      </c>
      <c r="E663" t="s">
        <v>217</v>
      </c>
      <c r="F663" s="1">
        <v>3523.8</v>
      </c>
      <c r="G663" t="s">
        <v>10</v>
      </c>
      <c r="H663">
        <v>28.65</v>
      </c>
      <c r="I663" t="s">
        <v>362</v>
      </c>
      <c r="J663">
        <f>_xlfn.XLOOKUP(B663,'ZM39 (bulk)'!A:A,'ZM39 (bulk)'!M:M)</f>
        <v>10.15</v>
      </c>
      <c r="K663">
        <f t="shared" si="24"/>
        <v>1248.45</v>
      </c>
      <c r="L663" s="4" t="s">
        <v>6094</v>
      </c>
      <c r="M663" s="4" t="s">
        <v>1</v>
      </c>
      <c r="Q663" s="4"/>
    </row>
    <row r="664" spans="1:17" x14ac:dyDescent="0.25">
      <c r="A664" t="s">
        <v>61</v>
      </c>
      <c r="B664">
        <v>226125</v>
      </c>
      <c r="C664" t="s">
        <v>914</v>
      </c>
      <c r="D664">
        <v>308</v>
      </c>
      <c r="E664" t="s">
        <v>217</v>
      </c>
      <c r="F664" s="1">
        <v>6985.53</v>
      </c>
      <c r="G664" t="s">
        <v>10</v>
      </c>
      <c r="H664">
        <v>22.68</v>
      </c>
      <c r="I664" t="s">
        <v>362</v>
      </c>
      <c r="J664">
        <f>_xlfn.XLOOKUP(B664,'ZM39 (bulk)'!A:A,'ZM39 (bulk)'!M:M)</f>
        <v>10.15</v>
      </c>
      <c r="K664">
        <f t="shared" si="24"/>
        <v>3126.2000000000003</v>
      </c>
      <c r="L664" s="4" t="s">
        <v>6094</v>
      </c>
      <c r="M664" s="4" t="s">
        <v>1</v>
      </c>
      <c r="Q664" s="4"/>
    </row>
    <row r="665" spans="1:17" x14ac:dyDescent="0.25">
      <c r="A665" t="s">
        <v>61</v>
      </c>
      <c r="B665">
        <v>226126</v>
      </c>
      <c r="C665" t="s">
        <v>2632</v>
      </c>
      <c r="D665">
        <v>9</v>
      </c>
      <c r="E665" t="s">
        <v>217</v>
      </c>
      <c r="F665" s="1">
        <v>2966.91</v>
      </c>
      <c r="G665" t="s">
        <v>10</v>
      </c>
      <c r="H665">
        <v>329.66</v>
      </c>
      <c r="I665" t="s">
        <v>362</v>
      </c>
      <c r="J665">
        <f>_xlfn.XLOOKUP(B665,'ZM39 (bulk)'!A:A,'ZM39 (bulk)'!M:M)</f>
        <v>348.34</v>
      </c>
      <c r="K665">
        <f t="shared" si="24"/>
        <v>3135.06</v>
      </c>
      <c r="L665" s="4" t="s">
        <v>6094</v>
      </c>
      <c r="M665" s="4" t="s">
        <v>1</v>
      </c>
      <c r="Q665" s="4"/>
    </row>
    <row r="666" spans="1:17" x14ac:dyDescent="0.25">
      <c r="A666" t="s">
        <v>61</v>
      </c>
      <c r="B666">
        <v>226144</v>
      </c>
      <c r="C666" t="s">
        <v>694</v>
      </c>
      <c r="D666">
        <v>463</v>
      </c>
      <c r="E666" t="s">
        <v>217</v>
      </c>
      <c r="F666">
        <v>11947.26</v>
      </c>
      <c r="G666" t="s">
        <v>10</v>
      </c>
      <c r="H666">
        <v>25.8</v>
      </c>
      <c r="I666" t="s">
        <v>362</v>
      </c>
      <c r="J666">
        <f>_xlfn.XLOOKUP(B666,'ZM39 (bulk)'!A:A,'ZM39 (bulk)'!M:M)</f>
        <v>10.29</v>
      </c>
      <c r="K666">
        <f t="shared" si="24"/>
        <v>4764.2699999999995</v>
      </c>
      <c r="L666" s="4" t="s">
        <v>6094</v>
      </c>
      <c r="M666" s="4" t="s">
        <v>1</v>
      </c>
      <c r="Q666" s="4"/>
    </row>
    <row r="667" spans="1:17" x14ac:dyDescent="0.25">
      <c r="A667" t="s">
        <v>61</v>
      </c>
      <c r="B667">
        <v>226146</v>
      </c>
      <c r="C667" t="s">
        <v>2633</v>
      </c>
      <c r="D667">
        <v>3</v>
      </c>
      <c r="E667" t="s">
        <v>217</v>
      </c>
      <c r="F667" s="1">
        <v>933.45</v>
      </c>
      <c r="G667" t="s">
        <v>10</v>
      </c>
      <c r="H667">
        <v>311.14999999999998</v>
      </c>
      <c r="I667" t="s">
        <v>362</v>
      </c>
      <c r="J667">
        <f>_xlfn.XLOOKUP(B667,'ZM39 (bulk)'!A:A,'ZM39 (bulk)'!M:M)</f>
        <v>309.08999999999997</v>
      </c>
      <c r="K667">
        <f t="shared" si="24"/>
        <v>927.27</v>
      </c>
      <c r="L667" s="4" t="s">
        <v>6094</v>
      </c>
      <c r="M667" s="4" t="s">
        <v>1</v>
      </c>
      <c r="Q667" s="4"/>
    </row>
    <row r="668" spans="1:17" x14ac:dyDescent="0.25">
      <c r="A668" t="s">
        <v>61</v>
      </c>
      <c r="B668">
        <v>226199</v>
      </c>
      <c r="C668" t="s">
        <v>696</v>
      </c>
      <c r="D668">
        <v>886</v>
      </c>
      <c r="E668" t="s">
        <v>217</v>
      </c>
      <c r="F668" s="1">
        <v>16415.41</v>
      </c>
      <c r="G668" t="s">
        <v>10</v>
      </c>
      <c r="H668">
        <v>18.53</v>
      </c>
      <c r="I668" t="s">
        <v>362</v>
      </c>
      <c r="J668">
        <f>_xlfn.XLOOKUP(B668,'ZM39 (bulk)'!A:A,'ZM39 (bulk)'!M:M)</f>
        <v>10.4</v>
      </c>
      <c r="K668">
        <f t="shared" si="24"/>
        <v>9214.4</v>
      </c>
      <c r="L668" s="4" t="s">
        <v>6094</v>
      </c>
      <c r="M668" s="4" t="s">
        <v>1</v>
      </c>
      <c r="Q668" s="4"/>
    </row>
    <row r="669" spans="1:17" x14ac:dyDescent="0.25">
      <c r="A669" t="s">
        <v>61</v>
      </c>
      <c r="B669">
        <v>226210</v>
      </c>
      <c r="C669" t="s">
        <v>697</v>
      </c>
      <c r="D669">
        <v>2455</v>
      </c>
      <c r="E669" t="s">
        <v>217</v>
      </c>
      <c r="F669" s="1">
        <v>51844.58</v>
      </c>
      <c r="G669" t="s">
        <v>10</v>
      </c>
      <c r="H669">
        <v>21.12</v>
      </c>
      <c r="I669" t="s">
        <v>362</v>
      </c>
      <c r="J669">
        <f>_xlfn.XLOOKUP(B669,'ZM39 (bulk)'!A:A,'ZM39 (bulk)'!M:M)</f>
        <v>10.4</v>
      </c>
      <c r="K669">
        <f t="shared" si="24"/>
        <v>25532</v>
      </c>
      <c r="L669" s="4" t="s">
        <v>6094</v>
      </c>
      <c r="M669" s="4" t="s">
        <v>1</v>
      </c>
      <c r="Q669" s="4"/>
    </row>
    <row r="670" spans="1:17" x14ac:dyDescent="0.25">
      <c r="A670" t="s">
        <v>61</v>
      </c>
      <c r="B670">
        <v>226211</v>
      </c>
      <c r="C670" t="s">
        <v>915</v>
      </c>
      <c r="D670">
        <v>151</v>
      </c>
      <c r="E670" t="s">
        <v>217</v>
      </c>
      <c r="F670" s="1">
        <v>41868.42</v>
      </c>
      <c r="G670" t="s">
        <v>10</v>
      </c>
      <c r="H670">
        <v>277.27</v>
      </c>
      <c r="I670" t="s">
        <v>362</v>
      </c>
      <c r="J670">
        <f>_xlfn.XLOOKUP(B670,'ZM39 (bulk)'!A:A,'ZM39 (bulk)'!M:M)</f>
        <v>180.21</v>
      </c>
      <c r="K670">
        <f t="shared" si="24"/>
        <v>27211.710000000003</v>
      </c>
      <c r="L670" s="4" t="s">
        <v>6094</v>
      </c>
      <c r="M670" s="4" t="s">
        <v>1</v>
      </c>
      <c r="Q670" s="4"/>
    </row>
    <row r="671" spans="1:17" x14ac:dyDescent="0.25">
      <c r="A671" t="s">
        <v>61</v>
      </c>
      <c r="B671">
        <v>226275</v>
      </c>
      <c r="C671" t="s">
        <v>698</v>
      </c>
      <c r="D671">
        <v>1162</v>
      </c>
      <c r="E671" t="s">
        <v>217</v>
      </c>
      <c r="F671" s="1">
        <v>22796.14</v>
      </c>
      <c r="G671" t="s">
        <v>10</v>
      </c>
      <c r="H671">
        <v>19.62</v>
      </c>
      <c r="I671" t="s">
        <v>362</v>
      </c>
      <c r="J671">
        <f>_xlfn.XLOOKUP(B671,'ZM39 (bulk)'!A:A,'ZM39 (bulk)'!M:M)</f>
        <v>10.45</v>
      </c>
      <c r="K671">
        <f t="shared" si="24"/>
        <v>12142.9</v>
      </c>
      <c r="L671" s="4" t="s">
        <v>6094</v>
      </c>
      <c r="M671" s="4" t="s">
        <v>1</v>
      </c>
      <c r="Q671" s="4"/>
    </row>
    <row r="672" spans="1:17" x14ac:dyDescent="0.25">
      <c r="A672" t="s">
        <v>61</v>
      </c>
      <c r="B672">
        <v>226276</v>
      </c>
      <c r="C672" t="s">
        <v>699</v>
      </c>
      <c r="D672">
        <v>718</v>
      </c>
      <c r="E672" t="s">
        <v>217</v>
      </c>
      <c r="F672" s="1">
        <v>17683.189999999999</v>
      </c>
      <c r="G672" t="s">
        <v>10</v>
      </c>
      <c r="H672">
        <v>24.63</v>
      </c>
      <c r="I672" t="s">
        <v>362</v>
      </c>
      <c r="J672">
        <f>_xlfn.XLOOKUP(B672,'ZM39 (bulk)'!A:A,'ZM39 (bulk)'!M:M)</f>
        <v>10.45</v>
      </c>
      <c r="K672">
        <f t="shared" si="24"/>
        <v>7503.0999999999995</v>
      </c>
      <c r="L672" s="4" t="s">
        <v>6094</v>
      </c>
      <c r="M672" s="4" t="s">
        <v>1</v>
      </c>
      <c r="Q672" s="4"/>
    </row>
    <row r="673" spans="1:17" x14ac:dyDescent="0.25">
      <c r="A673" t="s">
        <v>61</v>
      </c>
      <c r="B673">
        <v>226277</v>
      </c>
      <c r="C673" t="s">
        <v>700</v>
      </c>
      <c r="D673">
        <v>284</v>
      </c>
      <c r="E673" t="s">
        <v>217</v>
      </c>
      <c r="F673" s="1">
        <v>82769.27</v>
      </c>
      <c r="G673" t="s">
        <v>10</v>
      </c>
      <c r="H673">
        <v>291.44</v>
      </c>
      <c r="I673" t="s">
        <v>362</v>
      </c>
      <c r="J673">
        <f>_xlfn.XLOOKUP(B673,'ZM39 (bulk)'!A:A,'ZM39 (bulk)'!M:M)</f>
        <v>181.19</v>
      </c>
      <c r="K673">
        <f t="shared" si="24"/>
        <v>51457.96</v>
      </c>
      <c r="L673" s="4" t="s">
        <v>6094</v>
      </c>
      <c r="M673" s="4" t="s">
        <v>1</v>
      </c>
      <c r="Q673" s="4"/>
    </row>
    <row r="674" spans="1:17" x14ac:dyDescent="0.25">
      <c r="A674" t="s">
        <v>61</v>
      </c>
      <c r="B674">
        <v>226342</v>
      </c>
      <c r="C674" t="s">
        <v>702</v>
      </c>
      <c r="D674">
        <v>149</v>
      </c>
      <c r="E674" t="s">
        <v>217</v>
      </c>
      <c r="F674" s="1">
        <v>39788.74</v>
      </c>
      <c r="G674" t="s">
        <v>10</v>
      </c>
      <c r="H674">
        <v>267.04000000000002</v>
      </c>
      <c r="I674" t="s">
        <v>362</v>
      </c>
      <c r="J674">
        <f>_xlfn.XLOOKUP(B674,'ZM39 (bulk)'!A:A,'ZM39 (bulk)'!M:M)</f>
        <v>180.21</v>
      </c>
      <c r="K674">
        <f t="shared" si="24"/>
        <v>26851.29</v>
      </c>
      <c r="L674" s="4" t="s">
        <v>6094</v>
      </c>
      <c r="M674" s="4" t="s">
        <v>1</v>
      </c>
      <c r="Q674" s="4"/>
    </row>
    <row r="675" spans="1:17" x14ac:dyDescent="0.25">
      <c r="A675" t="s">
        <v>61</v>
      </c>
      <c r="B675">
        <v>226343</v>
      </c>
      <c r="C675" t="s">
        <v>703</v>
      </c>
      <c r="D675">
        <v>309</v>
      </c>
      <c r="E675" t="s">
        <v>217</v>
      </c>
      <c r="F675">
        <v>5968.35</v>
      </c>
      <c r="G675" t="s">
        <v>10</v>
      </c>
      <c r="H675">
        <v>19.32</v>
      </c>
      <c r="I675" t="s">
        <v>362</v>
      </c>
      <c r="J675">
        <f>_xlfn.XLOOKUP(B675,'ZM39 (bulk)'!A:A,'ZM39 (bulk)'!M:M)</f>
        <v>10.4</v>
      </c>
      <c r="K675">
        <f t="shared" si="24"/>
        <v>3213.6</v>
      </c>
      <c r="L675" s="4" t="s">
        <v>6094</v>
      </c>
      <c r="M675" s="4" t="s">
        <v>1</v>
      </c>
      <c r="Q675" s="4"/>
    </row>
    <row r="676" spans="1:17" x14ac:dyDescent="0.25">
      <c r="A676" t="s">
        <v>61</v>
      </c>
      <c r="B676">
        <v>226344</v>
      </c>
      <c r="C676" t="s">
        <v>704</v>
      </c>
      <c r="D676">
        <v>210</v>
      </c>
      <c r="E676" t="s">
        <v>217</v>
      </c>
      <c r="F676">
        <v>4744.8599999999997</v>
      </c>
      <c r="G676" t="s">
        <v>10</v>
      </c>
      <c r="H676">
        <v>22.59</v>
      </c>
      <c r="I676" t="s">
        <v>362</v>
      </c>
      <c r="J676">
        <f>_xlfn.XLOOKUP(B676,'ZM39 (bulk)'!A:A,'ZM39 (bulk)'!M:M)</f>
        <v>10.4</v>
      </c>
      <c r="K676">
        <f t="shared" si="24"/>
        <v>2184</v>
      </c>
      <c r="L676" s="4" t="s">
        <v>6094</v>
      </c>
      <c r="M676" s="4" t="s">
        <v>1</v>
      </c>
      <c r="Q676" s="4"/>
    </row>
    <row r="677" spans="1:17" x14ac:dyDescent="0.25">
      <c r="A677" t="s">
        <v>61</v>
      </c>
      <c r="B677">
        <v>226420</v>
      </c>
      <c r="C677" t="s">
        <v>2183</v>
      </c>
      <c r="D677">
        <v>8</v>
      </c>
      <c r="E677" t="s">
        <v>217</v>
      </c>
      <c r="F677">
        <v>12497.78</v>
      </c>
      <c r="G677" t="s">
        <v>10</v>
      </c>
      <c r="H677">
        <v>1562.22</v>
      </c>
      <c r="I677" t="s">
        <v>362</v>
      </c>
      <c r="J677">
        <f>_xlfn.XLOOKUP(B677,'ZM39 (bulk)'!A:A,'ZM39 (bulk)'!M:M)</f>
        <v>868.2</v>
      </c>
      <c r="K677">
        <f t="shared" si="24"/>
        <v>6945.6</v>
      </c>
      <c r="L677" s="4" t="s">
        <v>6094</v>
      </c>
      <c r="M677" s="4" t="s">
        <v>1</v>
      </c>
      <c r="Q677" s="4"/>
    </row>
    <row r="678" spans="1:17" x14ac:dyDescent="0.25">
      <c r="A678" t="s">
        <v>61</v>
      </c>
      <c r="B678">
        <v>226427</v>
      </c>
      <c r="C678" t="s">
        <v>537</v>
      </c>
      <c r="D678">
        <v>1</v>
      </c>
      <c r="E678" t="s">
        <v>217</v>
      </c>
      <c r="F678" s="1">
        <v>1663.95</v>
      </c>
      <c r="G678" t="s">
        <v>10</v>
      </c>
      <c r="H678">
        <v>1663.95</v>
      </c>
      <c r="I678" t="s">
        <v>362</v>
      </c>
      <c r="J678">
        <f>_xlfn.XLOOKUP(B678,'ZM39 (bulk)'!A:A,'ZM39 (bulk)'!M:M)</f>
        <v>873.1</v>
      </c>
      <c r="K678">
        <f t="shared" si="24"/>
        <v>873.1</v>
      </c>
      <c r="L678" s="4" t="s">
        <v>6094</v>
      </c>
      <c r="M678" s="4" t="s">
        <v>1</v>
      </c>
      <c r="Q678" s="4"/>
    </row>
    <row r="679" spans="1:17" x14ac:dyDescent="0.25">
      <c r="A679" t="s">
        <v>61</v>
      </c>
      <c r="B679">
        <v>226428</v>
      </c>
      <c r="C679" t="s">
        <v>916</v>
      </c>
      <c r="D679">
        <v>731</v>
      </c>
      <c r="E679" t="s">
        <v>217</v>
      </c>
      <c r="F679" s="1">
        <v>235758.94</v>
      </c>
      <c r="G679" t="s">
        <v>10</v>
      </c>
      <c r="H679">
        <v>322.52</v>
      </c>
      <c r="I679" t="s">
        <v>362</v>
      </c>
      <c r="J679">
        <f>_xlfn.XLOOKUP(B679,'ZM39 (bulk)'!A:A,'ZM39 (bulk)'!M:M)</f>
        <v>181.6</v>
      </c>
      <c r="K679">
        <f t="shared" si="24"/>
        <v>132749.6</v>
      </c>
      <c r="L679" s="4" t="s">
        <v>6094</v>
      </c>
      <c r="M679" s="4" t="s">
        <v>1</v>
      </c>
      <c r="Q679" s="4"/>
    </row>
    <row r="680" spans="1:17" x14ac:dyDescent="0.25">
      <c r="A680" t="s">
        <v>61</v>
      </c>
      <c r="B680">
        <v>226429</v>
      </c>
      <c r="C680" t="s">
        <v>538</v>
      </c>
      <c r="D680">
        <v>605</v>
      </c>
      <c r="E680" t="s">
        <v>217</v>
      </c>
      <c r="F680" s="1">
        <v>20727.87</v>
      </c>
      <c r="G680" t="s">
        <v>10</v>
      </c>
      <c r="H680">
        <v>34.26</v>
      </c>
      <c r="I680" t="s">
        <v>362</v>
      </c>
      <c r="J680">
        <f>_xlfn.XLOOKUP(B680,'ZM39 (bulk)'!A:A,'ZM39 (bulk)'!M:M)</f>
        <v>17.46</v>
      </c>
      <c r="K680">
        <f t="shared" si="24"/>
        <v>10563.300000000001</v>
      </c>
      <c r="L680" s="4" t="s">
        <v>6094</v>
      </c>
      <c r="M680" s="4" t="s">
        <v>1</v>
      </c>
      <c r="Q680" s="4"/>
    </row>
    <row r="681" spans="1:17" x14ac:dyDescent="0.25">
      <c r="A681" t="s">
        <v>61</v>
      </c>
      <c r="B681">
        <v>226438</v>
      </c>
      <c r="C681" t="s">
        <v>917</v>
      </c>
      <c r="D681">
        <v>171</v>
      </c>
      <c r="E681" t="s">
        <v>217</v>
      </c>
      <c r="F681" s="1">
        <v>4768.8900000000003</v>
      </c>
      <c r="G681" t="s">
        <v>10</v>
      </c>
      <c r="H681">
        <v>27.89</v>
      </c>
      <c r="I681" t="s">
        <v>362</v>
      </c>
      <c r="J681">
        <f>_xlfn.XLOOKUP(B681,'ZM39 (bulk)'!A:A,'ZM39 (bulk)'!M:M)</f>
        <v>16.98</v>
      </c>
      <c r="K681">
        <f t="shared" si="24"/>
        <v>2903.58</v>
      </c>
      <c r="L681" s="4" t="s">
        <v>6094</v>
      </c>
      <c r="M681" s="4" t="s">
        <v>1</v>
      </c>
      <c r="Q681" s="4"/>
    </row>
    <row r="682" spans="1:17" x14ac:dyDescent="0.25">
      <c r="A682" t="s">
        <v>61</v>
      </c>
      <c r="B682">
        <v>226445</v>
      </c>
      <c r="C682" t="s">
        <v>706</v>
      </c>
      <c r="D682">
        <v>59</v>
      </c>
      <c r="E682" t="s">
        <v>217</v>
      </c>
      <c r="F682" s="1">
        <v>21270.19</v>
      </c>
      <c r="G682" t="s">
        <v>10</v>
      </c>
      <c r="H682">
        <v>360.51</v>
      </c>
      <c r="I682" t="s">
        <v>362</v>
      </c>
      <c r="J682">
        <f>_xlfn.XLOOKUP(B682,'ZM39 (bulk)'!A:A,'ZM39 (bulk)'!M:M)</f>
        <v>176.57</v>
      </c>
      <c r="K682">
        <f t="shared" si="24"/>
        <v>10417.629999999999</v>
      </c>
      <c r="L682" s="4" t="s">
        <v>6094</v>
      </c>
      <c r="M682" s="4" t="s">
        <v>1</v>
      </c>
      <c r="Q682" s="4"/>
    </row>
    <row r="683" spans="1:17" x14ac:dyDescent="0.25">
      <c r="A683" t="s">
        <v>61</v>
      </c>
      <c r="B683">
        <v>226511</v>
      </c>
      <c r="C683" t="s">
        <v>5203</v>
      </c>
      <c r="D683">
        <v>11</v>
      </c>
      <c r="E683" t="s">
        <v>217</v>
      </c>
      <c r="F683" s="1">
        <v>374.11</v>
      </c>
      <c r="G683" t="s">
        <v>10</v>
      </c>
      <c r="H683">
        <v>34.01</v>
      </c>
      <c r="I683" t="s">
        <v>362</v>
      </c>
      <c r="J683">
        <f>_xlfn.XLOOKUP(B683,'ZM39 (bulk)'!A:A,'ZM39 (bulk)'!M:M)</f>
        <v>17.46</v>
      </c>
      <c r="K683">
        <f t="shared" si="24"/>
        <v>192.06</v>
      </c>
      <c r="L683" s="4" t="s">
        <v>6094</v>
      </c>
      <c r="M683" s="4" t="s">
        <v>1</v>
      </c>
      <c r="Q683" s="4"/>
    </row>
    <row r="684" spans="1:17" x14ac:dyDescent="0.25">
      <c r="A684" t="s">
        <v>61</v>
      </c>
      <c r="B684">
        <v>226583</v>
      </c>
      <c r="C684" t="s">
        <v>2560</v>
      </c>
      <c r="D684">
        <v>89</v>
      </c>
      <c r="E684" t="s">
        <v>217</v>
      </c>
      <c r="F684" s="1">
        <v>2410.12</v>
      </c>
      <c r="G684" t="s">
        <v>10</v>
      </c>
      <c r="H684">
        <v>27.08</v>
      </c>
      <c r="I684" t="s">
        <v>362</v>
      </c>
      <c r="J684">
        <f>_xlfn.XLOOKUP(B684,'ZM39 (bulk)'!A:A,'ZM39 (bulk)'!M:M)</f>
        <v>12.69</v>
      </c>
      <c r="K684">
        <f t="shared" si="24"/>
        <v>1129.4099999999999</v>
      </c>
      <c r="L684" s="4" t="s">
        <v>6094</v>
      </c>
      <c r="M684" s="4" t="s">
        <v>1</v>
      </c>
      <c r="Q684" s="4"/>
    </row>
    <row r="685" spans="1:17" x14ac:dyDescent="0.25">
      <c r="A685" t="s">
        <v>61</v>
      </c>
      <c r="B685">
        <v>226585</v>
      </c>
      <c r="C685" t="s">
        <v>2180</v>
      </c>
      <c r="D685">
        <v>195</v>
      </c>
      <c r="E685" t="s">
        <v>217</v>
      </c>
      <c r="F685">
        <v>5062.29</v>
      </c>
      <c r="G685" t="s">
        <v>10</v>
      </c>
      <c r="H685">
        <v>25.96</v>
      </c>
      <c r="I685" t="s">
        <v>362</v>
      </c>
      <c r="J685">
        <f>_xlfn.XLOOKUP(B685,'ZM39 (bulk)'!A:A,'ZM39 (bulk)'!M:M)</f>
        <v>12.74</v>
      </c>
      <c r="K685">
        <f t="shared" si="24"/>
        <v>2484.3000000000002</v>
      </c>
      <c r="L685" s="4" t="s">
        <v>6094</v>
      </c>
      <c r="M685" s="4" t="s">
        <v>1</v>
      </c>
      <c r="Q685" s="4"/>
    </row>
    <row r="686" spans="1:17" x14ac:dyDescent="0.25">
      <c r="A686" t="s">
        <v>61</v>
      </c>
      <c r="B686">
        <v>226586</v>
      </c>
      <c r="C686" t="s">
        <v>918</v>
      </c>
      <c r="D686" s="4">
        <v>58</v>
      </c>
      <c r="E686" t="s">
        <v>217</v>
      </c>
      <c r="F686" s="1">
        <v>18300.04</v>
      </c>
      <c r="G686" t="s">
        <v>10</v>
      </c>
      <c r="H686">
        <v>315.52</v>
      </c>
      <c r="I686" t="s">
        <v>362</v>
      </c>
      <c r="J686">
        <f>_xlfn.XLOOKUP(B686,'ZM39 (bulk)'!A:A,'ZM39 (bulk)'!M:M)</f>
        <v>176.59</v>
      </c>
      <c r="K686">
        <f t="shared" si="24"/>
        <v>10242.219999999999</v>
      </c>
      <c r="L686" s="4" t="s">
        <v>6094</v>
      </c>
      <c r="M686" s="4" t="s">
        <v>1</v>
      </c>
      <c r="Q686" s="4"/>
    </row>
    <row r="687" spans="1:17" x14ac:dyDescent="0.25">
      <c r="A687" t="s">
        <v>61</v>
      </c>
      <c r="B687">
        <v>226587</v>
      </c>
      <c r="C687" t="s">
        <v>2516</v>
      </c>
      <c r="D687" s="4">
        <v>241</v>
      </c>
      <c r="E687" t="s">
        <v>217</v>
      </c>
      <c r="F687" s="1">
        <v>6998.85</v>
      </c>
      <c r="G687" t="s">
        <v>10</v>
      </c>
      <c r="H687">
        <v>29.04</v>
      </c>
      <c r="I687" t="s">
        <v>362</v>
      </c>
      <c r="J687">
        <f>_xlfn.XLOOKUP(B687,'ZM39 (bulk)'!A:A,'ZM39 (bulk)'!M:M)</f>
        <v>13.02</v>
      </c>
      <c r="K687">
        <f t="shared" si="24"/>
        <v>3137.8199999999997</v>
      </c>
      <c r="L687" s="4" t="s">
        <v>6094</v>
      </c>
      <c r="M687" s="4" t="s">
        <v>1</v>
      </c>
      <c r="Q687" s="4"/>
    </row>
    <row r="688" spans="1:17" x14ac:dyDescent="0.25">
      <c r="A688" t="s">
        <v>61</v>
      </c>
      <c r="B688">
        <v>226588</v>
      </c>
      <c r="C688" t="s">
        <v>919</v>
      </c>
      <c r="D688">
        <v>42</v>
      </c>
      <c r="E688" t="s">
        <v>217</v>
      </c>
      <c r="F688" s="1">
        <v>13306.68</v>
      </c>
      <c r="G688" t="s">
        <v>10</v>
      </c>
      <c r="H688">
        <v>316.83</v>
      </c>
      <c r="I688" t="s">
        <v>362</v>
      </c>
      <c r="J688">
        <f>_xlfn.XLOOKUP(B688,'ZM39 (bulk)'!A:A,'ZM39 (bulk)'!M:M)</f>
        <v>180.54</v>
      </c>
      <c r="K688">
        <f t="shared" si="24"/>
        <v>7582.6799999999994</v>
      </c>
      <c r="L688" s="4" t="s">
        <v>6094</v>
      </c>
      <c r="M688" s="4" t="s">
        <v>1</v>
      </c>
      <c r="Q688" s="4"/>
    </row>
    <row r="689" spans="1:17" x14ac:dyDescent="0.25">
      <c r="A689" t="s">
        <v>61</v>
      </c>
      <c r="B689">
        <v>226602</v>
      </c>
      <c r="C689" t="s">
        <v>707</v>
      </c>
      <c r="D689">
        <v>322</v>
      </c>
      <c r="E689" t="s">
        <v>217</v>
      </c>
      <c r="F689" s="1">
        <v>12816.23</v>
      </c>
      <c r="G689" t="s">
        <v>10</v>
      </c>
      <c r="H689">
        <v>39.799999999999997</v>
      </c>
      <c r="I689" t="s">
        <v>362</v>
      </c>
      <c r="J689">
        <f>_xlfn.XLOOKUP(B689,'ZM39 (bulk)'!A:A,'ZM39 (bulk)'!M:M)</f>
        <v>12.77</v>
      </c>
      <c r="K689">
        <f t="shared" si="24"/>
        <v>4111.9399999999996</v>
      </c>
      <c r="L689" s="4" t="s">
        <v>6094</v>
      </c>
      <c r="M689" s="4" t="s">
        <v>1</v>
      </c>
      <c r="Q689" s="4"/>
    </row>
    <row r="690" spans="1:17" x14ac:dyDescent="0.25">
      <c r="A690" t="s">
        <v>61</v>
      </c>
      <c r="B690">
        <v>226603</v>
      </c>
      <c r="C690" t="s">
        <v>708</v>
      </c>
      <c r="D690">
        <v>74</v>
      </c>
      <c r="E690" t="s">
        <v>217</v>
      </c>
      <c r="F690" s="1">
        <v>34489.35</v>
      </c>
      <c r="G690" t="s">
        <v>10</v>
      </c>
      <c r="H690">
        <v>466.07</v>
      </c>
      <c r="I690" t="s">
        <v>362</v>
      </c>
      <c r="J690">
        <f>_xlfn.XLOOKUP(B690,'ZM39 (bulk)'!A:A,'ZM39 (bulk)'!M:M)</f>
        <v>177.01</v>
      </c>
      <c r="K690">
        <f t="shared" si="24"/>
        <v>13098.74</v>
      </c>
      <c r="L690" s="4" t="s">
        <v>6094</v>
      </c>
      <c r="M690" s="4" t="s">
        <v>1</v>
      </c>
      <c r="Q690" s="4"/>
    </row>
    <row r="691" spans="1:17" x14ac:dyDescent="0.25">
      <c r="A691" t="s">
        <v>61</v>
      </c>
      <c r="B691">
        <v>226713</v>
      </c>
      <c r="C691" t="s">
        <v>920</v>
      </c>
      <c r="D691">
        <v>67</v>
      </c>
      <c r="E691" t="s">
        <v>217</v>
      </c>
      <c r="F691" s="1">
        <v>20886.07</v>
      </c>
      <c r="G691" t="s">
        <v>10</v>
      </c>
      <c r="H691">
        <v>311.73</v>
      </c>
      <c r="I691" t="s">
        <v>362</v>
      </c>
      <c r="J691">
        <f>_xlfn.XLOOKUP(B691,'ZM39 (bulk)'!A:A,'ZM39 (bulk)'!M:M)</f>
        <v>170.1</v>
      </c>
      <c r="K691">
        <f t="shared" si="24"/>
        <v>11396.699999999999</v>
      </c>
      <c r="L691" s="4" t="s">
        <v>6094</v>
      </c>
      <c r="M691" s="4" t="s">
        <v>1</v>
      </c>
      <c r="Q691" s="4"/>
    </row>
    <row r="692" spans="1:17" x14ac:dyDescent="0.25">
      <c r="A692" t="s">
        <v>61</v>
      </c>
      <c r="B692">
        <v>226730</v>
      </c>
      <c r="C692" t="s">
        <v>709</v>
      </c>
      <c r="D692">
        <v>4</v>
      </c>
      <c r="E692" t="s">
        <v>217</v>
      </c>
      <c r="F692" s="1">
        <v>1193.3900000000001</v>
      </c>
      <c r="G692" t="s">
        <v>10</v>
      </c>
      <c r="H692">
        <v>298.35000000000002</v>
      </c>
      <c r="I692" t="s">
        <v>362</v>
      </c>
      <c r="J692">
        <f>_xlfn.XLOOKUP(B692,'ZM39 (bulk)'!A:A,'ZM39 (bulk)'!M:M)</f>
        <v>173.68</v>
      </c>
      <c r="K692">
        <f t="shared" si="24"/>
        <v>694.72</v>
      </c>
      <c r="L692" s="4" t="s">
        <v>6094</v>
      </c>
      <c r="M692" s="4" t="s">
        <v>1</v>
      </c>
      <c r="Q692" s="4"/>
    </row>
    <row r="693" spans="1:17" x14ac:dyDescent="0.25">
      <c r="A693" t="s">
        <v>61</v>
      </c>
      <c r="B693">
        <v>226855</v>
      </c>
      <c r="C693" t="s">
        <v>2561</v>
      </c>
      <c r="D693">
        <v>13</v>
      </c>
      <c r="E693" t="s">
        <v>217</v>
      </c>
      <c r="F693" s="1">
        <v>400.41</v>
      </c>
      <c r="G693" t="s">
        <v>10</v>
      </c>
      <c r="H693">
        <v>30.8</v>
      </c>
      <c r="I693" t="s">
        <v>362</v>
      </c>
      <c r="J693">
        <f>_xlfn.XLOOKUP(B693,'ZM39 (bulk)'!A:A,'ZM39 (bulk)'!M:M)</f>
        <v>12.77</v>
      </c>
      <c r="K693">
        <f t="shared" si="24"/>
        <v>166.01</v>
      </c>
      <c r="L693" s="4" t="s">
        <v>6094</v>
      </c>
      <c r="M693" s="4" t="s">
        <v>1</v>
      </c>
      <c r="Q693" s="4"/>
    </row>
    <row r="694" spans="1:17" x14ac:dyDescent="0.25">
      <c r="A694" t="s">
        <v>61</v>
      </c>
      <c r="B694">
        <v>226857</v>
      </c>
      <c r="C694" t="s">
        <v>2691</v>
      </c>
      <c r="D694">
        <v>147</v>
      </c>
      <c r="E694" t="s">
        <v>217</v>
      </c>
      <c r="F694" s="1">
        <v>54101.87</v>
      </c>
      <c r="G694" t="s">
        <v>10</v>
      </c>
      <c r="H694">
        <v>368.04</v>
      </c>
      <c r="I694" t="s">
        <v>362</v>
      </c>
      <c r="J694">
        <f>_xlfn.XLOOKUP(B694,'ZM39 (bulk)'!A:A,'ZM39 (bulk)'!M:M)</f>
        <v>177.05</v>
      </c>
      <c r="K694">
        <f t="shared" si="24"/>
        <v>26026.350000000002</v>
      </c>
      <c r="L694" s="4" t="s">
        <v>6094</v>
      </c>
      <c r="M694" s="4" t="s">
        <v>1</v>
      </c>
      <c r="Q694" s="4"/>
    </row>
    <row r="695" spans="1:17" x14ac:dyDescent="0.25">
      <c r="A695" t="s">
        <v>61</v>
      </c>
      <c r="B695">
        <v>226858</v>
      </c>
      <c r="C695" t="s">
        <v>921</v>
      </c>
      <c r="D695">
        <v>12</v>
      </c>
      <c r="E695" t="s">
        <v>217</v>
      </c>
      <c r="F695">
        <v>367.41</v>
      </c>
      <c r="G695" t="s">
        <v>10</v>
      </c>
      <c r="H695">
        <v>30.62</v>
      </c>
      <c r="I695" t="s">
        <v>362</v>
      </c>
      <c r="J695">
        <f>_xlfn.XLOOKUP(B695,'ZM39 (bulk)'!A:A,'ZM39 (bulk)'!M:M)</f>
        <v>12.73</v>
      </c>
      <c r="K695">
        <f t="shared" si="24"/>
        <v>152.76</v>
      </c>
      <c r="L695" s="4" t="s">
        <v>6094</v>
      </c>
      <c r="M695" s="4" t="s">
        <v>1</v>
      </c>
      <c r="Q695" s="4"/>
    </row>
    <row r="696" spans="1:17" x14ac:dyDescent="0.25">
      <c r="A696" t="s">
        <v>61</v>
      </c>
      <c r="B696">
        <v>226859</v>
      </c>
      <c r="C696" t="s">
        <v>2666</v>
      </c>
      <c r="D696">
        <v>61</v>
      </c>
      <c r="E696" t="s">
        <v>217</v>
      </c>
      <c r="F696" s="1">
        <v>2178.6</v>
      </c>
      <c r="G696" t="s">
        <v>10</v>
      </c>
      <c r="H696" s="1">
        <v>35.71</v>
      </c>
      <c r="I696" t="s">
        <v>362</v>
      </c>
      <c r="J696">
        <f>_xlfn.XLOOKUP(B696,'ZM39 (bulk)'!A:A,'ZM39 (bulk)'!M:M)</f>
        <v>16.97</v>
      </c>
      <c r="K696">
        <f t="shared" si="24"/>
        <v>1035.1699999999998</v>
      </c>
      <c r="L696" s="4" t="s">
        <v>6094</v>
      </c>
      <c r="M696" s="4" t="s">
        <v>1</v>
      </c>
      <c r="Q696" s="4"/>
    </row>
    <row r="697" spans="1:17" x14ac:dyDescent="0.25">
      <c r="A697" t="s">
        <v>61</v>
      </c>
      <c r="B697">
        <v>226880</v>
      </c>
      <c r="C697" t="s">
        <v>2174</v>
      </c>
      <c r="D697">
        <v>28</v>
      </c>
      <c r="E697" t="s">
        <v>217</v>
      </c>
      <c r="F697" s="1">
        <v>8650.76</v>
      </c>
      <c r="G697" t="s">
        <v>10</v>
      </c>
      <c r="H697">
        <v>308.95999999999998</v>
      </c>
      <c r="I697" t="s">
        <v>362</v>
      </c>
      <c r="J697">
        <f>_xlfn.XLOOKUP(B697,'ZM39 (bulk)'!A:A,'ZM39 (bulk)'!M:M)</f>
        <v>176.51</v>
      </c>
      <c r="K697">
        <f t="shared" si="24"/>
        <v>4942.28</v>
      </c>
      <c r="L697" s="4" t="s">
        <v>6094</v>
      </c>
      <c r="M697" s="4" t="s">
        <v>1</v>
      </c>
      <c r="Q697" s="4"/>
    </row>
    <row r="698" spans="1:17" x14ac:dyDescent="0.25">
      <c r="A698" t="s">
        <v>61</v>
      </c>
      <c r="B698">
        <v>226881</v>
      </c>
      <c r="C698" t="s">
        <v>2175</v>
      </c>
      <c r="D698">
        <v>380</v>
      </c>
      <c r="E698" t="s">
        <v>217</v>
      </c>
      <c r="F698" s="1">
        <v>9745.26</v>
      </c>
      <c r="G698" t="s">
        <v>10</v>
      </c>
      <c r="H698">
        <v>25.65</v>
      </c>
      <c r="I698" t="s">
        <v>362</v>
      </c>
      <c r="J698">
        <f>_xlfn.XLOOKUP(B698,'ZM39 (bulk)'!A:A,'ZM39 (bulk)'!M:M)</f>
        <v>13.02</v>
      </c>
      <c r="K698">
        <f t="shared" si="24"/>
        <v>4947.5999999999995</v>
      </c>
      <c r="L698" s="4" t="s">
        <v>6094</v>
      </c>
      <c r="M698" s="4" t="s">
        <v>1</v>
      </c>
      <c r="Q698" s="4"/>
    </row>
    <row r="699" spans="1:17" x14ac:dyDescent="0.25">
      <c r="A699" t="s">
        <v>61</v>
      </c>
      <c r="B699">
        <v>227155</v>
      </c>
      <c r="C699" t="s">
        <v>2517</v>
      </c>
      <c r="D699">
        <v>24</v>
      </c>
      <c r="E699" t="s">
        <v>217</v>
      </c>
      <c r="F699" s="1">
        <v>38074.629999999997</v>
      </c>
      <c r="G699" t="s">
        <v>10</v>
      </c>
      <c r="H699">
        <v>1586.44</v>
      </c>
      <c r="I699" t="s">
        <v>362</v>
      </c>
      <c r="J699">
        <f>_xlfn.XLOOKUP(B699,'ZM39 (bulk)'!A:A,'ZM39 (bulk)'!M:M)</f>
        <v>869.4</v>
      </c>
      <c r="K699">
        <f t="shared" si="24"/>
        <v>20865.599999999999</v>
      </c>
      <c r="L699" s="4" t="s">
        <v>6094</v>
      </c>
      <c r="M699" s="4" t="s">
        <v>1</v>
      </c>
      <c r="Q699" s="4"/>
    </row>
    <row r="700" spans="1:17" x14ac:dyDescent="0.25">
      <c r="A700" t="s">
        <v>61</v>
      </c>
      <c r="B700">
        <v>227501</v>
      </c>
      <c r="C700" t="s">
        <v>2490</v>
      </c>
      <c r="D700">
        <v>111</v>
      </c>
      <c r="E700" t="s">
        <v>217</v>
      </c>
      <c r="F700" s="1">
        <v>11697.52</v>
      </c>
      <c r="G700" t="s">
        <v>10</v>
      </c>
      <c r="H700">
        <v>105.38</v>
      </c>
      <c r="I700" t="s">
        <v>362</v>
      </c>
      <c r="J700">
        <f>_xlfn.XLOOKUP(B700,'ZM39 (bulk)'!A:A,'ZM39 (bulk)'!M:M)</f>
        <v>17.37</v>
      </c>
      <c r="K700">
        <f t="shared" si="24"/>
        <v>1928.0700000000002</v>
      </c>
      <c r="L700" s="4" t="s">
        <v>6094</v>
      </c>
      <c r="M700" s="4" t="s">
        <v>1</v>
      </c>
      <c r="Q700" s="4"/>
    </row>
    <row r="701" spans="1:17" x14ac:dyDescent="0.25">
      <c r="A701" t="s">
        <v>61</v>
      </c>
      <c r="B701">
        <v>227502</v>
      </c>
      <c r="C701" t="s">
        <v>711</v>
      </c>
      <c r="D701">
        <v>37</v>
      </c>
      <c r="E701" t="s">
        <v>217</v>
      </c>
      <c r="F701">
        <v>38264.339999999997</v>
      </c>
      <c r="G701" t="s">
        <v>10</v>
      </c>
      <c r="H701">
        <v>1034.17</v>
      </c>
      <c r="I701" t="s">
        <v>362</v>
      </c>
      <c r="J701">
        <f>_xlfn.XLOOKUP(B701,'ZM39 (bulk)'!A:A,'ZM39 (bulk)'!M:M)</f>
        <v>180.65</v>
      </c>
      <c r="K701">
        <f t="shared" si="24"/>
        <v>6684.05</v>
      </c>
      <c r="L701" s="4" t="s">
        <v>6094</v>
      </c>
      <c r="M701" s="4" t="s">
        <v>1</v>
      </c>
      <c r="Q701" s="4"/>
    </row>
    <row r="702" spans="1:17" x14ac:dyDescent="0.25">
      <c r="A702" t="s">
        <v>61</v>
      </c>
      <c r="B702">
        <v>227820</v>
      </c>
      <c r="C702" t="s">
        <v>541</v>
      </c>
      <c r="D702">
        <v>180</v>
      </c>
      <c r="E702" t="s">
        <v>217</v>
      </c>
      <c r="F702">
        <v>4708.66</v>
      </c>
      <c r="G702" t="s">
        <v>10</v>
      </c>
      <c r="H702">
        <v>26.16</v>
      </c>
      <c r="I702" t="s">
        <v>362</v>
      </c>
      <c r="J702">
        <f>_xlfn.XLOOKUP(B702,'ZM39 (bulk)'!A:A,'ZM39 (bulk)'!M:M)</f>
        <v>13</v>
      </c>
      <c r="K702">
        <f t="shared" si="24"/>
        <v>2340</v>
      </c>
      <c r="L702" s="4" t="s">
        <v>6094</v>
      </c>
      <c r="M702" s="4" t="s">
        <v>1</v>
      </c>
      <c r="Q702" s="4"/>
    </row>
    <row r="703" spans="1:17" x14ac:dyDescent="0.25">
      <c r="A703" t="s">
        <v>61</v>
      </c>
      <c r="B703">
        <v>227989</v>
      </c>
      <c r="C703" t="s">
        <v>712</v>
      </c>
      <c r="D703">
        <v>503</v>
      </c>
      <c r="E703" t="s">
        <v>217</v>
      </c>
      <c r="F703" s="1">
        <v>13705.04</v>
      </c>
      <c r="G703" t="s">
        <v>10</v>
      </c>
      <c r="H703">
        <v>27.25</v>
      </c>
      <c r="I703" t="s">
        <v>362</v>
      </c>
      <c r="J703">
        <f>_xlfn.XLOOKUP(B703,'ZM39 (bulk)'!A:A,'ZM39 (bulk)'!M:M)</f>
        <v>10.19</v>
      </c>
      <c r="K703">
        <f t="shared" si="24"/>
        <v>5125.57</v>
      </c>
      <c r="L703" s="4" t="s">
        <v>6094</v>
      </c>
      <c r="M703" s="4" t="s">
        <v>1</v>
      </c>
      <c r="Q703" s="4"/>
    </row>
    <row r="704" spans="1:17" x14ac:dyDescent="0.25">
      <c r="A704" t="s">
        <v>61</v>
      </c>
      <c r="B704">
        <v>228134</v>
      </c>
      <c r="C704" t="s">
        <v>2562</v>
      </c>
      <c r="D704">
        <v>560</v>
      </c>
      <c r="E704" t="s">
        <v>217</v>
      </c>
      <c r="F704" s="1">
        <v>13085.53</v>
      </c>
      <c r="G704" t="s">
        <v>10</v>
      </c>
      <c r="H704">
        <v>23.37</v>
      </c>
      <c r="I704" t="s">
        <v>362</v>
      </c>
      <c r="J704">
        <f>_xlfn.XLOOKUP(B704,'ZM39 (bulk)'!A:A,'ZM39 (bulk)'!M:M)</f>
        <v>10.51</v>
      </c>
      <c r="K704">
        <f t="shared" si="24"/>
        <v>5885.5999999999995</v>
      </c>
      <c r="L704" s="4" t="s">
        <v>6094</v>
      </c>
      <c r="M704" s="4" t="s">
        <v>1</v>
      </c>
      <c r="Q704" s="4"/>
    </row>
    <row r="705" spans="1:17" x14ac:dyDescent="0.25">
      <c r="A705" t="s">
        <v>61</v>
      </c>
      <c r="B705">
        <v>228135</v>
      </c>
      <c r="C705" t="s">
        <v>2531</v>
      </c>
      <c r="D705">
        <v>16</v>
      </c>
      <c r="E705" t="s">
        <v>217</v>
      </c>
      <c r="F705" s="1">
        <v>490.23</v>
      </c>
      <c r="G705" t="s">
        <v>10</v>
      </c>
      <c r="H705">
        <v>30.64</v>
      </c>
      <c r="I705" t="s">
        <v>362</v>
      </c>
      <c r="J705">
        <f>_xlfn.XLOOKUP(B705,'ZM39 (bulk)'!A:A,'ZM39 (bulk)'!M:M)</f>
        <v>13.14</v>
      </c>
      <c r="K705">
        <f t="shared" si="24"/>
        <v>210.24</v>
      </c>
      <c r="L705" s="4" t="s">
        <v>6094</v>
      </c>
      <c r="M705" s="4" t="s">
        <v>1</v>
      </c>
      <c r="Q705" s="4"/>
    </row>
    <row r="706" spans="1:17" x14ac:dyDescent="0.25">
      <c r="A706" t="s">
        <v>61</v>
      </c>
      <c r="B706">
        <v>228267</v>
      </c>
      <c r="C706" t="s">
        <v>2190</v>
      </c>
      <c r="D706">
        <v>20</v>
      </c>
      <c r="E706" t="s">
        <v>217</v>
      </c>
      <c r="F706" s="1">
        <v>6242.06</v>
      </c>
      <c r="G706" t="s">
        <v>10</v>
      </c>
      <c r="H706">
        <v>312.10000000000002</v>
      </c>
      <c r="I706" t="s">
        <v>362</v>
      </c>
      <c r="J706">
        <f>_xlfn.XLOOKUP(B706,'ZM39 (bulk)'!A:A,'ZM39 (bulk)'!M:M)</f>
        <v>186.24</v>
      </c>
      <c r="K706">
        <f t="shared" si="24"/>
        <v>3724.8</v>
      </c>
      <c r="L706" s="4" t="s">
        <v>6094</v>
      </c>
      <c r="M706" s="4" t="s">
        <v>1</v>
      </c>
      <c r="Q706" s="4"/>
    </row>
    <row r="707" spans="1:17" x14ac:dyDescent="0.25">
      <c r="A707" t="s">
        <v>61</v>
      </c>
      <c r="B707">
        <v>228346</v>
      </c>
      <c r="C707" t="s">
        <v>922</v>
      </c>
      <c r="D707">
        <v>3</v>
      </c>
      <c r="E707" t="s">
        <v>217</v>
      </c>
      <c r="F707" s="1">
        <v>739.99</v>
      </c>
      <c r="G707" t="s">
        <v>10</v>
      </c>
      <c r="H707">
        <v>246.66</v>
      </c>
      <c r="I707" t="s">
        <v>362</v>
      </c>
      <c r="J707">
        <f>_xlfn.XLOOKUP(B707,'ZM39 (bulk)'!A:A,'ZM39 (bulk)'!M:M)</f>
        <v>172</v>
      </c>
      <c r="K707">
        <f t="shared" si="24"/>
        <v>516</v>
      </c>
      <c r="L707" s="4" t="s">
        <v>6094</v>
      </c>
      <c r="M707" s="4" t="s">
        <v>1</v>
      </c>
      <c r="Q707" s="4"/>
    </row>
    <row r="708" spans="1:17" x14ac:dyDescent="0.25">
      <c r="A708" t="s">
        <v>61</v>
      </c>
      <c r="B708">
        <v>228347</v>
      </c>
      <c r="C708" t="s">
        <v>2191</v>
      </c>
      <c r="D708">
        <v>52</v>
      </c>
      <c r="E708" t="s">
        <v>217</v>
      </c>
      <c r="F708" s="1">
        <v>59004.38</v>
      </c>
      <c r="G708" t="s">
        <v>10</v>
      </c>
      <c r="H708">
        <v>1134.7</v>
      </c>
      <c r="I708" t="s">
        <v>362</v>
      </c>
      <c r="J708">
        <f>_xlfn.XLOOKUP(B708,'ZM39 (bulk)'!A:A,'ZM39 (bulk)'!M:M)</f>
        <v>827</v>
      </c>
      <c r="K708">
        <f t="shared" si="24"/>
        <v>43004</v>
      </c>
      <c r="L708" s="4" t="s">
        <v>6094</v>
      </c>
      <c r="M708" s="4" t="s">
        <v>1</v>
      </c>
      <c r="Q708" s="4"/>
    </row>
    <row r="709" spans="1:17" x14ac:dyDescent="0.25">
      <c r="A709" t="s">
        <v>61</v>
      </c>
      <c r="B709">
        <v>228490</v>
      </c>
      <c r="C709" t="s">
        <v>2609</v>
      </c>
      <c r="D709">
        <v>37</v>
      </c>
      <c r="E709" t="s">
        <v>217</v>
      </c>
      <c r="F709" s="1">
        <v>988.64</v>
      </c>
      <c r="G709" t="s">
        <v>10</v>
      </c>
      <c r="H709">
        <v>26.72</v>
      </c>
      <c r="I709" t="s">
        <v>362</v>
      </c>
      <c r="J709">
        <f>_xlfn.XLOOKUP(B709,'ZM39 (bulk)'!A:A,'ZM39 (bulk)'!M:M)</f>
        <v>13.28</v>
      </c>
      <c r="K709">
        <f t="shared" si="24"/>
        <v>491.35999999999996</v>
      </c>
      <c r="L709" s="4" t="s">
        <v>6094</v>
      </c>
      <c r="M709" s="4" t="s">
        <v>1</v>
      </c>
      <c r="Q709" s="4"/>
    </row>
    <row r="710" spans="1:17" x14ac:dyDescent="0.25">
      <c r="A710" t="s">
        <v>61</v>
      </c>
      <c r="B710">
        <v>228491</v>
      </c>
      <c r="C710" t="s">
        <v>2616</v>
      </c>
      <c r="D710">
        <v>4</v>
      </c>
      <c r="E710" t="s">
        <v>217</v>
      </c>
      <c r="F710" s="1">
        <v>115.12</v>
      </c>
      <c r="G710" t="s">
        <v>10</v>
      </c>
      <c r="H710">
        <v>28.78</v>
      </c>
      <c r="I710" t="s">
        <v>362</v>
      </c>
      <c r="J710">
        <f>_xlfn.XLOOKUP(B710,'ZM39 (bulk)'!A:A,'ZM39 (bulk)'!M:M)</f>
        <v>17.7</v>
      </c>
      <c r="K710">
        <f t="shared" si="24"/>
        <v>70.8</v>
      </c>
      <c r="L710" s="4" t="s">
        <v>6094</v>
      </c>
      <c r="M710" s="4" t="s">
        <v>1</v>
      </c>
      <c r="Q710" s="4"/>
    </row>
    <row r="711" spans="1:17" x14ac:dyDescent="0.25">
      <c r="A711" t="s">
        <v>61</v>
      </c>
      <c r="B711">
        <v>228637</v>
      </c>
      <c r="C711" t="s">
        <v>2617</v>
      </c>
      <c r="D711">
        <v>408</v>
      </c>
      <c r="E711" t="s">
        <v>217</v>
      </c>
      <c r="F711">
        <v>13895.96</v>
      </c>
      <c r="G711" t="s">
        <v>10</v>
      </c>
      <c r="H711">
        <v>34.06</v>
      </c>
      <c r="I711" t="s">
        <v>362</v>
      </c>
      <c r="J711">
        <f>_xlfn.XLOOKUP(B711,'ZM39 (bulk)'!A:A,'ZM39 (bulk)'!M:M)</f>
        <v>21.9</v>
      </c>
      <c r="K711">
        <f t="shared" si="24"/>
        <v>8935.1999999999989</v>
      </c>
      <c r="L711" s="4" t="s">
        <v>6094</v>
      </c>
      <c r="M711" s="4" t="s">
        <v>1</v>
      </c>
      <c r="Q711" s="4"/>
    </row>
    <row r="712" spans="1:17" x14ac:dyDescent="0.25">
      <c r="A712" t="s">
        <v>61</v>
      </c>
      <c r="B712">
        <v>228638</v>
      </c>
      <c r="C712" t="s">
        <v>923</v>
      </c>
      <c r="D712">
        <v>79</v>
      </c>
      <c r="E712" t="s">
        <v>217</v>
      </c>
      <c r="F712">
        <v>3311.79</v>
      </c>
      <c r="G712" t="s">
        <v>10</v>
      </c>
      <c r="H712">
        <v>41.92</v>
      </c>
      <c r="I712" t="s">
        <v>362</v>
      </c>
      <c r="J712">
        <f>_xlfn.XLOOKUP(B712,'ZM39 (bulk)'!A:A,'ZM39 (bulk)'!M:M)</f>
        <v>22.13</v>
      </c>
      <c r="K712">
        <f t="shared" si="24"/>
        <v>1748.27</v>
      </c>
      <c r="L712" s="4" t="s">
        <v>6094</v>
      </c>
      <c r="M712" s="4" t="s">
        <v>1</v>
      </c>
      <c r="Q712" s="4"/>
    </row>
    <row r="713" spans="1:17" x14ac:dyDescent="0.25">
      <c r="A713" t="s">
        <v>61</v>
      </c>
      <c r="B713">
        <v>228894</v>
      </c>
      <c r="C713" t="s">
        <v>5324</v>
      </c>
      <c r="D713">
        <v>2</v>
      </c>
      <c r="E713" t="s">
        <v>217</v>
      </c>
      <c r="F713" s="1">
        <v>992.42</v>
      </c>
      <c r="G713" t="s">
        <v>10</v>
      </c>
      <c r="H713">
        <v>496.21</v>
      </c>
      <c r="I713" t="s">
        <v>362</v>
      </c>
      <c r="J713">
        <f>_xlfn.XLOOKUP(B713,'ZM39 (bulk)'!A:A,'ZM39 (bulk)'!M:M)</f>
        <v>186.29</v>
      </c>
      <c r="K713">
        <f t="shared" si="24"/>
        <v>372.58</v>
      </c>
      <c r="L713" s="4" t="s">
        <v>6094</v>
      </c>
      <c r="M713" s="4" t="s">
        <v>1</v>
      </c>
      <c r="Q713" s="4"/>
    </row>
    <row r="714" spans="1:17" x14ac:dyDescent="0.25">
      <c r="A714" t="s">
        <v>61</v>
      </c>
      <c r="B714">
        <v>228923</v>
      </c>
      <c r="C714" t="s">
        <v>2532</v>
      </c>
      <c r="D714">
        <v>81</v>
      </c>
      <c r="E714" t="s">
        <v>217</v>
      </c>
      <c r="F714" s="1">
        <v>44935.87</v>
      </c>
      <c r="G714" t="s">
        <v>10</v>
      </c>
      <c r="H714">
        <v>554.76</v>
      </c>
      <c r="I714" t="s">
        <v>362</v>
      </c>
      <c r="J714">
        <f>_xlfn.XLOOKUP(B714,'ZM39 (bulk)'!A:A,'ZM39 (bulk)'!M:M)</f>
        <v>177.34</v>
      </c>
      <c r="K714">
        <f t="shared" si="24"/>
        <v>14364.54</v>
      </c>
      <c r="L714" s="4" t="s">
        <v>6094</v>
      </c>
      <c r="M714" s="4" t="s">
        <v>1</v>
      </c>
      <c r="Q714" s="4"/>
    </row>
    <row r="715" spans="1:17" x14ac:dyDescent="0.25">
      <c r="A715" t="s">
        <v>61</v>
      </c>
      <c r="B715">
        <v>228924</v>
      </c>
      <c r="C715" t="s">
        <v>2634</v>
      </c>
      <c r="D715">
        <v>235</v>
      </c>
      <c r="E715" t="s">
        <v>217</v>
      </c>
      <c r="F715" s="1">
        <v>9202.34</v>
      </c>
      <c r="G715" t="s">
        <v>10</v>
      </c>
      <c r="H715" s="1">
        <v>39.159999999999997</v>
      </c>
      <c r="I715" t="s">
        <v>362</v>
      </c>
      <c r="J715">
        <f>_xlfn.XLOOKUP(B715,'ZM39 (bulk)'!A:A,'ZM39 (bulk)'!M:M)</f>
        <v>40.39</v>
      </c>
      <c r="K715">
        <f t="shared" si="24"/>
        <v>9491.65</v>
      </c>
      <c r="L715" s="4" t="s">
        <v>6094</v>
      </c>
      <c r="M715" s="4" t="s">
        <v>1</v>
      </c>
      <c r="Q715" s="4"/>
    </row>
    <row r="716" spans="1:17" x14ac:dyDescent="0.25">
      <c r="A716" t="s">
        <v>61</v>
      </c>
      <c r="B716">
        <v>228925</v>
      </c>
      <c r="C716" t="s">
        <v>2667</v>
      </c>
      <c r="D716">
        <v>419</v>
      </c>
      <c r="E716" t="s">
        <v>217</v>
      </c>
      <c r="F716" s="1">
        <v>18014.75</v>
      </c>
      <c r="G716" t="s">
        <v>10</v>
      </c>
      <c r="H716">
        <v>42.99</v>
      </c>
      <c r="I716" t="s">
        <v>362</v>
      </c>
      <c r="J716">
        <f>_xlfn.XLOOKUP(B716,'ZM39 (bulk)'!A:A,'ZM39 (bulk)'!M:M)</f>
        <v>12.79</v>
      </c>
      <c r="K716">
        <f t="shared" si="24"/>
        <v>5359.0099999999993</v>
      </c>
      <c r="L716" s="4" t="s">
        <v>6094</v>
      </c>
      <c r="M716" s="4" t="s">
        <v>1</v>
      </c>
      <c r="Q716" s="4"/>
    </row>
    <row r="717" spans="1:17" x14ac:dyDescent="0.25">
      <c r="A717" t="s">
        <v>61</v>
      </c>
      <c r="B717">
        <v>228986</v>
      </c>
      <c r="C717" t="s">
        <v>2488</v>
      </c>
      <c r="D717">
        <v>28</v>
      </c>
      <c r="E717" t="s">
        <v>217</v>
      </c>
      <c r="F717" s="1">
        <v>17340.78</v>
      </c>
      <c r="G717" t="s">
        <v>10</v>
      </c>
      <c r="H717" s="1">
        <v>619.30999999999995</v>
      </c>
      <c r="I717" t="s">
        <v>362</v>
      </c>
      <c r="J717">
        <f>_xlfn.XLOOKUP(B717,'ZM39 (bulk)'!A:A,'ZM39 (bulk)'!M:M)</f>
        <v>176.38</v>
      </c>
      <c r="K717">
        <f t="shared" si="24"/>
        <v>4938.6399999999994</v>
      </c>
      <c r="L717" s="4" t="s">
        <v>6094</v>
      </c>
      <c r="M717" s="4" t="s">
        <v>1</v>
      </c>
      <c r="Q717" s="4"/>
    </row>
    <row r="718" spans="1:17" x14ac:dyDescent="0.25">
      <c r="A718" t="s">
        <v>61</v>
      </c>
      <c r="B718">
        <v>229194</v>
      </c>
      <c r="C718" t="s">
        <v>2575</v>
      </c>
      <c r="D718">
        <v>79</v>
      </c>
      <c r="E718" t="s">
        <v>217</v>
      </c>
      <c r="F718" s="1">
        <v>65713.88</v>
      </c>
      <c r="G718" t="s">
        <v>10</v>
      </c>
      <c r="H718">
        <v>831.82</v>
      </c>
      <c r="I718" t="s">
        <v>362</v>
      </c>
      <c r="J718">
        <f>_xlfn.XLOOKUP(B718,'ZM39 (bulk)'!A:A,'ZM39 (bulk)'!M:M)</f>
        <v>177.42</v>
      </c>
      <c r="K718">
        <f t="shared" si="24"/>
        <v>14016.179999999998</v>
      </c>
      <c r="L718" s="4" t="s">
        <v>6094</v>
      </c>
      <c r="M718" s="4" t="s">
        <v>1</v>
      </c>
      <c r="Q718" s="4"/>
    </row>
    <row r="719" spans="1:17" x14ac:dyDescent="0.25">
      <c r="A719" t="s">
        <v>61</v>
      </c>
      <c r="B719">
        <v>229195</v>
      </c>
      <c r="C719" t="s">
        <v>2611</v>
      </c>
      <c r="D719">
        <v>113</v>
      </c>
      <c r="E719" t="s">
        <v>217</v>
      </c>
      <c r="F719" s="1">
        <v>9559.34</v>
      </c>
      <c r="G719" t="s">
        <v>10</v>
      </c>
      <c r="H719">
        <v>84.6</v>
      </c>
      <c r="I719" t="s">
        <v>362</v>
      </c>
      <c r="J719">
        <f>_xlfn.XLOOKUP(B719,'ZM39 (bulk)'!A:A,'ZM39 (bulk)'!M:M)</f>
        <v>17.059999999999999</v>
      </c>
      <c r="K719">
        <f t="shared" si="24"/>
        <v>1927.7799999999997</v>
      </c>
      <c r="L719" s="4" t="s">
        <v>6094</v>
      </c>
      <c r="M719" s="4" t="s">
        <v>1</v>
      </c>
      <c r="Q719" s="4"/>
    </row>
    <row r="720" spans="1:17" x14ac:dyDescent="0.25">
      <c r="A720" t="s">
        <v>61</v>
      </c>
      <c r="B720">
        <v>229205</v>
      </c>
      <c r="C720" t="s">
        <v>2643</v>
      </c>
      <c r="D720">
        <v>258</v>
      </c>
      <c r="E720" t="s">
        <v>217</v>
      </c>
      <c r="F720" s="1">
        <v>28047.27</v>
      </c>
      <c r="G720" t="s">
        <v>10</v>
      </c>
      <c r="H720">
        <v>108.71</v>
      </c>
      <c r="I720" t="s">
        <v>362</v>
      </c>
      <c r="J720">
        <f>_xlfn.XLOOKUP(B720,'ZM39 (bulk)'!A:A,'ZM39 (bulk)'!M:M)</f>
        <v>17.21</v>
      </c>
      <c r="K720">
        <f t="shared" si="24"/>
        <v>4440.18</v>
      </c>
      <c r="L720" s="4" t="s">
        <v>6094</v>
      </c>
      <c r="M720" s="4" t="s">
        <v>1</v>
      </c>
      <c r="Q720" s="4"/>
    </row>
    <row r="721" spans="1:17" x14ac:dyDescent="0.25">
      <c r="A721" t="s">
        <v>61</v>
      </c>
      <c r="B721">
        <v>229287</v>
      </c>
      <c r="C721" t="s">
        <v>2530</v>
      </c>
      <c r="D721">
        <v>1656</v>
      </c>
      <c r="E721" t="s">
        <v>217</v>
      </c>
      <c r="F721">
        <v>60938.13</v>
      </c>
      <c r="G721" t="s">
        <v>10</v>
      </c>
      <c r="H721">
        <v>36.799999999999997</v>
      </c>
      <c r="I721" t="s">
        <v>362</v>
      </c>
      <c r="J721">
        <f>_xlfn.XLOOKUP(B721,'ZM39 (bulk)'!A:A,'ZM39 (bulk)'!M:M)</f>
        <v>10.130000000000001</v>
      </c>
      <c r="K721">
        <f t="shared" si="24"/>
        <v>16775.280000000002</v>
      </c>
      <c r="L721" s="4" t="s">
        <v>6094</v>
      </c>
      <c r="M721" s="4" t="s">
        <v>1</v>
      </c>
      <c r="Q721" s="4"/>
    </row>
    <row r="722" spans="1:17" x14ac:dyDescent="0.25">
      <c r="A722" t="s">
        <v>61</v>
      </c>
      <c r="B722">
        <v>229288</v>
      </c>
      <c r="C722" t="s">
        <v>2596</v>
      </c>
      <c r="D722">
        <v>711</v>
      </c>
      <c r="E722" t="s">
        <v>217</v>
      </c>
      <c r="F722">
        <v>29714.27</v>
      </c>
      <c r="G722" t="s">
        <v>10</v>
      </c>
      <c r="H722">
        <v>41.79</v>
      </c>
      <c r="I722" t="s">
        <v>362</v>
      </c>
      <c r="J722">
        <f>_xlfn.XLOOKUP(B722,'ZM39 (bulk)'!A:A,'ZM39 (bulk)'!M:M)</f>
        <v>12.66</v>
      </c>
      <c r="K722">
        <f t="shared" si="24"/>
        <v>9001.26</v>
      </c>
      <c r="L722" s="4" t="s">
        <v>6094</v>
      </c>
      <c r="M722" s="4" t="s">
        <v>1</v>
      </c>
      <c r="Q722" s="4"/>
    </row>
    <row r="723" spans="1:17" x14ac:dyDescent="0.25">
      <c r="A723" t="s">
        <v>61</v>
      </c>
      <c r="B723">
        <v>229317</v>
      </c>
      <c r="C723" t="s">
        <v>5337</v>
      </c>
      <c r="D723">
        <v>28</v>
      </c>
      <c r="E723" t="s">
        <v>217</v>
      </c>
      <c r="F723" s="1">
        <v>8539.9500000000007</v>
      </c>
      <c r="G723" t="s">
        <v>10</v>
      </c>
      <c r="H723">
        <v>305</v>
      </c>
      <c r="I723" t="s">
        <v>362</v>
      </c>
      <c r="J723">
        <f>_xlfn.XLOOKUP(B723,'ZM39 (bulk)'!A:A,'ZM39 (bulk)'!M:M)</f>
        <v>176.51</v>
      </c>
      <c r="K723">
        <f t="shared" si="24"/>
        <v>4942.28</v>
      </c>
      <c r="L723" s="4" t="s">
        <v>6094</v>
      </c>
      <c r="M723" s="4" t="s">
        <v>1</v>
      </c>
      <c r="Q723" s="4"/>
    </row>
    <row r="724" spans="1:17" x14ac:dyDescent="0.25">
      <c r="A724" t="s">
        <v>61</v>
      </c>
      <c r="B724">
        <v>229366</v>
      </c>
      <c r="C724" t="s">
        <v>2704</v>
      </c>
      <c r="D724">
        <v>36</v>
      </c>
      <c r="E724" t="s">
        <v>217</v>
      </c>
      <c r="F724" s="1">
        <v>12455.46</v>
      </c>
      <c r="G724" t="s">
        <v>10</v>
      </c>
      <c r="H724">
        <v>345.99</v>
      </c>
      <c r="I724" t="s">
        <v>362</v>
      </c>
      <c r="J724">
        <f>_xlfn.XLOOKUP(B724,'ZM39 (bulk)'!A:A,'ZM39 (bulk)'!M:M)</f>
        <v>176.03</v>
      </c>
      <c r="K724">
        <f t="shared" si="24"/>
        <v>6337.08</v>
      </c>
      <c r="L724" s="4" t="s">
        <v>6094</v>
      </c>
      <c r="M724" s="4" t="s">
        <v>1</v>
      </c>
      <c r="Q724" s="4"/>
    </row>
    <row r="725" spans="1:17" x14ac:dyDescent="0.25">
      <c r="A725" t="s">
        <v>61</v>
      </c>
      <c r="B725">
        <v>229367</v>
      </c>
      <c r="C725" t="s">
        <v>2705</v>
      </c>
      <c r="D725">
        <v>415</v>
      </c>
      <c r="E725" t="s">
        <v>217</v>
      </c>
      <c r="F725" s="1">
        <v>11472.11</v>
      </c>
      <c r="G725" t="s">
        <v>10</v>
      </c>
      <c r="H725" s="1">
        <v>27.64</v>
      </c>
      <c r="I725" t="s">
        <v>362</v>
      </c>
      <c r="J725">
        <f>_xlfn.XLOOKUP(B725,'ZM39 (bulk)'!A:A,'ZM39 (bulk)'!M:M)</f>
        <v>27.97</v>
      </c>
      <c r="K725">
        <f t="shared" si="24"/>
        <v>11607.55</v>
      </c>
      <c r="L725" s="4" t="s">
        <v>6094</v>
      </c>
      <c r="M725" s="4" t="s">
        <v>1</v>
      </c>
      <c r="Q725" s="4"/>
    </row>
    <row r="726" spans="1:17" x14ac:dyDescent="0.25">
      <c r="A726" t="s">
        <v>61</v>
      </c>
      <c r="B726">
        <v>229368</v>
      </c>
      <c r="C726" t="s">
        <v>2706</v>
      </c>
      <c r="D726">
        <v>127</v>
      </c>
      <c r="E726" t="s">
        <v>217</v>
      </c>
      <c r="F726">
        <v>2855.24</v>
      </c>
      <c r="G726" t="s">
        <v>10</v>
      </c>
      <c r="H726">
        <v>22.48</v>
      </c>
      <c r="I726" t="s">
        <v>362</v>
      </c>
      <c r="J726">
        <f>_xlfn.XLOOKUP(B726,'ZM39 (bulk)'!A:A,'ZM39 (bulk)'!M:M)</f>
        <v>10.16</v>
      </c>
      <c r="K726">
        <f t="shared" ref="K726:K789" si="25">J726*D726</f>
        <v>1290.32</v>
      </c>
      <c r="L726" s="4" t="s">
        <v>6094</v>
      </c>
      <c r="M726" s="4" t="s">
        <v>1</v>
      </c>
      <c r="Q726" s="4"/>
    </row>
    <row r="727" spans="1:17" x14ac:dyDescent="0.25">
      <c r="A727" t="s">
        <v>61</v>
      </c>
      <c r="B727">
        <v>229402</v>
      </c>
      <c r="C727" t="s">
        <v>5342</v>
      </c>
      <c r="D727">
        <v>30</v>
      </c>
      <c r="E727" t="s">
        <v>217</v>
      </c>
      <c r="F727">
        <v>20771.82</v>
      </c>
      <c r="G727" t="s">
        <v>10</v>
      </c>
      <c r="H727">
        <v>692.39</v>
      </c>
      <c r="I727" t="s">
        <v>362</v>
      </c>
      <c r="J727">
        <f>_xlfn.XLOOKUP(B727,'ZM39 (bulk)'!A:A,'ZM39 (bulk)'!M:M)</f>
        <v>175.34</v>
      </c>
      <c r="K727">
        <f t="shared" si="25"/>
        <v>5260.2</v>
      </c>
      <c r="L727" s="4" t="s">
        <v>6094</v>
      </c>
      <c r="M727" s="4" t="s">
        <v>1</v>
      </c>
    </row>
    <row r="728" spans="1:17" x14ac:dyDescent="0.25">
      <c r="A728" t="s">
        <v>61</v>
      </c>
      <c r="B728">
        <v>229403</v>
      </c>
      <c r="C728" t="s">
        <v>2757</v>
      </c>
      <c r="D728">
        <v>84</v>
      </c>
      <c r="E728" t="s">
        <v>217</v>
      </c>
      <c r="F728" s="1">
        <v>5829.75</v>
      </c>
      <c r="G728" t="s">
        <v>10</v>
      </c>
      <c r="H728" s="1">
        <v>69.400000000000006</v>
      </c>
      <c r="I728" t="s">
        <v>362</v>
      </c>
      <c r="J728">
        <f>_xlfn.XLOOKUP(B728,'ZM39 (bulk)'!A:A,'ZM39 (bulk)'!M:M)</f>
        <v>18.260000000000002</v>
      </c>
      <c r="K728">
        <f t="shared" si="25"/>
        <v>1533.8400000000001</v>
      </c>
      <c r="L728" s="4" t="s">
        <v>6094</v>
      </c>
      <c r="M728" s="4" t="s">
        <v>1</v>
      </c>
    </row>
    <row r="729" spans="1:17" x14ac:dyDescent="0.25">
      <c r="A729" t="s">
        <v>61</v>
      </c>
      <c r="B729">
        <v>229405</v>
      </c>
      <c r="C729" t="s">
        <v>5344</v>
      </c>
      <c r="D729">
        <v>14</v>
      </c>
      <c r="E729" t="s">
        <v>217</v>
      </c>
      <c r="F729" s="1">
        <v>4449.71</v>
      </c>
      <c r="G729" t="s">
        <v>10</v>
      </c>
      <c r="H729">
        <v>317.83999999999997</v>
      </c>
      <c r="I729" t="s">
        <v>362</v>
      </c>
      <c r="J729">
        <f>_xlfn.XLOOKUP(B729,'ZM39 (bulk)'!A:A,'ZM39 (bulk)'!M:M)</f>
        <v>174.39</v>
      </c>
      <c r="K729">
        <f t="shared" si="25"/>
        <v>2441.46</v>
      </c>
      <c r="L729" s="4" t="s">
        <v>6094</v>
      </c>
      <c r="M729" s="4" t="s">
        <v>1</v>
      </c>
    </row>
    <row r="730" spans="1:17" x14ac:dyDescent="0.25">
      <c r="A730" t="s">
        <v>61</v>
      </c>
      <c r="B730">
        <v>229666</v>
      </c>
      <c r="C730" t="s">
        <v>5355</v>
      </c>
      <c r="D730">
        <v>26</v>
      </c>
      <c r="E730" t="s">
        <v>217</v>
      </c>
      <c r="F730" s="1">
        <v>7551.86</v>
      </c>
      <c r="G730" t="s">
        <v>10</v>
      </c>
      <c r="H730">
        <v>290.45999999999998</v>
      </c>
      <c r="I730" t="s">
        <v>362</v>
      </c>
      <c r="J730">
        <f>_xlfn.XLOOKUP(B730,'ZM39 (bulk)'!A:A,'ZM39 (bulk)'!M:M)</f>
        <v>175.64</v>
      </c>
      <c r="K730">
        <f t="shared" si="25"/>
        <v>4566.6399999999994</v>
      </c>
      <c r="L730" s="4" t="s">
        <v>6094</v>
      </c>
      <c r="M730" s="4" t="s">
        <v>1</v>
      </c>
    </row>
    <row r="731" spans="1:17" x14ac:dyDescent="0.25">
      <c r="A731" t="s">
        <v>61</v>
      </c>
      <c r="B731">
        <v>229667</v>
      </c>
      <c r="C731" t="s">
        <v>5356</v>
      </c>
      <c r="D731">
        <v>98</v>
      </c>
      <c r="E731" t="s">
        <v>217</v>
      </c>
      <c r="F731" s="1">
        <v>2988.97</v>
      </c>
      <c r="G731" t="s">
        <v>10</v>
      </c>
      <c r="H731">
        <v>30.5</v>
      </c>
      <c r="I731" t="s">
        <v>362</v>
      </c>
      <c r="J731">
        <f>_xlfn.XLOOKUP(B731,'ZM39 (bulk)'!A:A,'ZM39 (bulk)'!M:M)</f>
        <v>16.89</v>
      </c>
      <c r="K731">
        <f t="shared" si="25"/>
        <v>1655.22</v>
      </c>
      <c r="L731" s="4" t="s">
        <v>6094</v>
      </c>
      <c r="M731" s="4" t="s">
        <v>1</v>
      </c>
    </row>
    <row r="732" spans="1:17" x14ac:dyDescent="0.25">
      <c r="A732" t="s">
        <v>61</v>
      </c>
      <c r="B732">
        <v>229689</v>
      </c>
      <c r="C732" t="s">
        <v>2755</v>
      </c>
      <c r="D732">
        <v>10</v>
      </c>
      <c r="E732" t="s">
        <v>217</v>
      </c>
      <c r="F732" s="1">
        <v>6870.49</v>
      </c>
      <c r="G732" t="s">
        <v>10</v>
      </c>
      <c r="H732">
        <v>687.05</v>
      </c>
      <c r="I732" t="s">
        <v>362</v>
      </c>
      <c r="J732">
        <f>_xlfn.XLOOKUP(B732,'ZM39 (bulk)'!A:A,'ZM39 (bulk)'!M:M)</f>
        <v>188.95</v>
      </c>
      <c r="K732">
        <f t="shared" si="25"/>
        <v>1889.5</v>
      </c>
      <c r="L732" s="4" t="s">
        <v>6094</v>
      </c>
      <c r="M732" s="4" t="s">
        <v>1</v>
      </c>
    </row>
    <row r="733" spans="1:17" x14ac:dyDescent="0.25">
      <c r="A733" t="s">
        <v>61</v>
      </c>
      <c r="B733">
        <v>229710</v>
      </c>
      <c r="C733" t="s">
        <v>5360</v>
      </c>
      <c r="D733">
        <v>166</v>
      </c>
      <c r="E733" t="s">
        <v>217</v>
      </c>
      <c r="F733" s="1">
        <v>11260.59</v>
      </c>
      <c r="G733" t="s">
        <v>10</v>
      </c>
      <c r="H733">
        <v>67.83</v>
      </c>
      <c r="I733" t="s">
        <v>362</v>
      </c>
      <c r="J733">
        <f>_xlfn.XLOOKUP(B733,'ZM39 (bulk)'!A:A,'ZM39 (bulk)'!M:M)</f>
        <v>16.760000000000002</v>
      </c>
      <c r="K733">
        <f t="shared" si="25"/>
        <v>2782.1600000000003</v>
      </c>
      <c r="L733" s="4" t="s">
        <v>6094</v>
      </c>
      <c r="M733" s="4" t="s">
        <v>1</v>
      </c>
    </row>
    <row r="734" spans="1:17" x14ac:dyDescent="0.25">
      <c r="A734" t="s">
        <v>61</v>
      </c>
      <c r="B734">
        <v>230150</v>
      </c>
      <c r="C734" t="s">
        <v>2822</v>
      </c>
      <c r="D734">
        <v>4</v>
      </c>
      <c r="E734" t="s">
        <v>217</v>
      </c>
      <c r="F734" s="1">
        <v>8679.1</v>
      </c>
      <c r="G734" t="s">
        <v>10</v>
      </c>
      <c r="H734">
        <v>2169.7800000000002</v>
      </c>
      <c r="I734" t="s">
        <v>362</v>
      </c>
      <c r="J734">
        <f>_xlfn.XLOOKUP(B734,'ZM39 (bulk)'!A:A,'ZM39 (bulk)'!M:M)</f>
        <v>864.4</v>
      </c>
      <c r="K734">
        <f t="shared" si="25"/>
        <v>3457.6</v>
      </c>
      <c r="L734" s="4" t="s">
        <v>6094</v>
      </c>
      <c r="M734" s="4" t="s">
        <v>1</v>
      </c>
    </row>
    <row r="735" spans="1:17" x14ac:dyDescent="0.25">
      <c r="A735" t="s">
        <v>61</v>
      </c>
      <c r="B735">
        <v>230151</v>
      </c>
      <c r="C735" t="s">
        <v>2758</v>
      </c>
      <c r="D735">
        <v>4</v>
      </c>
      <c r="E735" t="s">
        <v>217</v>
      </c>
      <c r="F735" s="1">
        <v>1753.31</v>
      </c>
      <c r="G735" t="s">
        <v>10</v>
      </c>
      <c r="H735">
        <v>438.33</v>
      </c>
      <c r="I735" t="s">
        <v>362</v>
      </c>
      <c r="J735">
        <f>_xlfn.XLOOKUP(B735,'ZM39 (bulk)'!A:A,'ZM39 (bulk)'!M:M)</f>
        <v>194.45</v>
      </c>
      <c r="K735">
        <f t="shared" si="25"/>
        <v>777.8</v>
      </c>
      <c r="L735" s="4" t="s">
        <v>6094</v>
      </c>
      <c r="M735" s="4" t="s">
        <v>1</v>
      </c>
    </row>
    <row r="736" spans="1:17" x14ac:dyDescent="0.25">
      <c r="A736" t="s">
        <v>61</v>
      </c>
      <c r="B736">
        <v>230210</v>
      </c>
      <c r="C736" t="s">
        <v>2707</v>
      </c>
      <c r="D736">
        <v>8716</v>
      </c>
      <c r="E736" t="s">
        <v>217</v>
      </c>
      <c r="F736" s="1">
        <v>171390.75</v>
      </c>
      <c r="G736" t="s">
        <v>10</v>
      </c>
      <c r="H736" s="1">
        <v>19.66</v>
      </c>
      <c r="I736" t="s">
        <v>362</v>
      </c>
      <c r="J736">
        <f>_xlfn.XLOOKUP(B736,'ZM39 (bulk)'!A:A,'ZM39 (bulk)'!M:M)</f>
        <v>11.62</v>
      </c>
      <c r="K736">
        <f t="shared" si="25"/>
        <v>101279.92</v>
      </c>
      <c r="L736" s="4" t="s">
        <v>6094</v>
      </c>
      <c r="M736" s="4" t="s">
        <v>1</v>
      </c>
    </row>
    <row r="737" spans="1:13" x14ac:dyDescent="0.25">
      <c r="A737" t="s">
        <v>61</v>
      </c>
      <c r="B737">
        <v>230211</v>
      </c>
      <c r="C737" t="s">
        <v>2708</v>
      </c>
      <c r="D737">
        <v>8663</v>
      </c>
      <c r="E737" t="s">
        <v>217</v>
      </c>
      <c r="F737" s="1">
        <v>179513.19</v>
      </c>
      <c r="G737" t="s">
        <v>10</v>
      </c>
      <c r="H737">
        <v>20.72</v>
      </c>
      <c r="I737" t="s">
        <v>362</v>
      </c>
      <c r="J737">
        <f>_xlfn.XLOOKUP(B737,'ZM39 (bulk)'!A:A,'ZM39 (bulk)'!M:M)</f>
        <v>14.27</v>
      </c>
      <c r="K737">
        <f t="shared" si="25"/>
        <v>123621.01</v>
      </c>
      <c r="L737" s="4" t="s">
        <v>6094</v>
      </c>
      <c r="M737" s="4" t="s">
        <v>1</v>
      </c>
    </row>
    <row r="738" spans="1:13" x14ac:dyDescent="0.25">
      <c r="A738" t="s">
        <v>61</v>
      </c>
      <c r="B738">
        <v>230377</v>
      </c>
      <c r="C738" t="s">
        <v>2651</v>
      </c>
      <c r="D738">
        <v>4</v>
      </c>
      <c r="E738" t="s">
        <v>217</v>
      </c>
      <c r="F738" s="1">
        <v>2067.96</v>
      </c>
      <c r="G738" t="s">
        <v>10</v>
      </c>
      <c r="H738">
        <v>516.99</v>
      </c>
      <c r="I738" t="s">
        <v>362</v>
      </c>
      <c r="J738">
        <f>_xlfn.XLOOKUP(B738,'ZM39 (bulk)'!A:A,'ZM39 (bulk)'!M:M)</f>
        <v>185.81</v>
      </c>
      <c r="K738">
        <f t="shared" si="25"/>
        <v>743.24</v>
      </c>
      <c r="L738" s="4" t="s">
        <v>6094</v>
      </c>
      <c r="M738" s="4" t="s">
        <v>1</v>
      </c>
    </row>
    <row r="739" spans="1:13" x14ac:dyDescent="0.25">
      <c r="A739" t="s">
        <v>61</v>
      </c>
      <c r="B739">
        <v>230543</v>
      </c>
      <c r="C739" t="s">
        <v>5383</v>
      </c>
      <c r="D739" s="4">
        <v>105</v>
      </c>
      <c r="E739" t="s">
        <v>217</v>
      </c>
      <c r="F739" s="1">
        <v>4903.67</v>
      </c>
      <c r="G739" t="s">
        <v>10</v>
      </c>
      <c r="H739">
        <v>46.7</v>
      </c>
      <c r="I739" t="s">
        <v>362</v>
      </c>
      <c r="J739">
        <f>_xlfn.XLOOKUP(B739,'ZM39 (bulk)'!A:A,'ZM39 (bulk)'!M:M)</f>
        <v>17.28</v>
      </c>
      <c r="K739">
        <f t="shared" si="25"/>
        <v>1814.4</v>
      </c>
      <c r="L739" s="4" t="s">
        <v>6094</v>
      </c>
      <c r="M739" s="4" t="s">
        <v>1</v>
      </c>
    </row>
    <row r="740" spans="1:13" x14ac:dyDescent="0.25">
      <c r="A740" t="s">
        <v>61</v>
      </c>
      <c r="B740">
        <v>230583</v>
      </c>
      <c r="C740" t="s">
        <v>2689</v>
      </c>
      <c r="D740">
        <v>111</v>
      </c>
      <c r="E740" t="s">
        <v>217</v>
      </c>
      <c r="F740" s="1">
        <v>6233.33</v>
      </c>
      <c r="G740" t="s">
        <v>10</v>
      </c>
      <c r="H740">
        <v>56.16</v>
      </c>
      <c r="I740" t="s">
        <v>362</v>
      </c>
      <c r="J740">
        <f>_xlfn.XLOOKUP(B740,'ZM39 (bulk)'!A:A,'ZM39 (bulk)'!M:M)</f>
        <v>17.05</v>
      </c>
      <c r="K740">
        <f t="shared" si="25"/>
        <v>1892.5500000000002</v>
      </c>
      <c r="L740" s="4" t="s">
        <v>6094</v>
      </c>
      <c r="M740" s="4" t="s">
        <v>1</v>
      </c>
    </row>
    <row r="741" spans="1:13" x14ac:dyDescent="0.25">
      <c r="A741" t="s">
        <v>61</v>
      </c>
      <c r="B741">
        <v>230765</v>
      </c>
      <c r="C741" t="s">
        <v>5395</v>
      </c>
      <c r="D741">
        <v>160</v>
      </c>
      <c r="E741" t="s">
        <v>217</v>
      </c>
      <c r="F741" s="1">
        <v>4955.95</v>
      </c>
      <c r="G741" t="s">
        <v>10</v>
      </c>
      <c r="H741">
        <v>30.97</v>
      </c>
      <c r="I741" t="s">
        <v>362</v>
      </c>
      <c r="J741">
        <f>_xlfn.XLOOKUP(B741,'ZM39 (bulk)'!A:A,'ZM39 (bulk)'!M:M)</f>
        <v>17.61</v>
      </c>
      <c r="K741">
        <f t="shared" si="25"/>
        <v>2817.6</v>
      </c>
      <c r="L741" s="4" t="s">
        <v>6094</v>
      </c>
      <c r="M741" s="4" t="s">
        <v>1</v>
      </c>
    </row>
    <row r="742" spans="1:13" x14ac:dyDescent="0.25">
      <c r="A742" t="s">
        <v>61</v>
      </c>
      <c r="B742">
        <v>230878</v>
      </c>
      <c r="C742" t="s">
        <v>5401</v>
      </c>
      <c r="D742">
        <v>14</v>
      </c>
      <c r="E742" t="s">
        <v>217</v>
      </c>
      <c r="F742" s="1">
        <v>4579.09</v>
      </c>
      <c r="G742" t="s">
        <v>10</v>
      </c>
      <c r="H742">
        <v>327.08</v>
      </c>
      <c r="I742" t="s">
        <v>362</v>
      </c>
      <c r="J742">
        <f>_xlfn.XLOOKUP(B742,'ZM39 (bulk)'!A:A,'ZM39 (bulk)'!M:M)</f>
        <v>180.59</v>
      </c>
      <c r="K742">
        <f t="shared" si="25"/>
        <v>2528.2600000000002</v>
      </c>
      <c r="L742" s="4" t="s">
        <v>6094</v>
      </c>
      <c r="M742" s="4" t="s">
        <v>1</v>
      </c>
    </row>
    <row r="743" spans="1:13" x14ac:dyDescent="0.25">
      <c r="A743" t="s">
        <v>61</v>
      </c>
      <c r="B743">
        <v>230914</v>
      </c>
      <c r="C743" t="s">
        <v>2761</v>
      </c>
      <c r="D743">
        <v>110</v>
      </c>
      <c r="E743" t="s">
        <v>217</v>
      </c>
      <c r="F743" s="1">
        <v>3401.37</v>
      </c>
      <c r="G743" t="s">
        <v>10</v>
      </c>
      <c r="H743">
        <v>30.92</v>
      </c>
      <c r="I743" t="s">
        <v>362</v>
      </c>
      <c r="J743">
        <f>_xlfn.XLOOKUP(B743,'ZM39 (bulk)'!A:A,'ZM39 (bulk)'!M:M)</f>
        <v>11.18</v>
      </c>
      <c r="K743">
        <f t="shared" si="25"/>
        <v>1229.8</v>
      </c>
      <c r="L743" s="4" t="s">
        <v>6094</v>
      </c>
      <c r="M743" s="4" t="s">
        <v>1</v>
      </c>
    </row>
    <row r="744" spans="1:13" x14ac:dyDescent="0.25">
      <c r="A744" t="s">
        <v>61</v>
      </c>
      <c r="B744">
        <v>230915</v>
      </c>
      <c r="C744" t="s">
        <v>2711</v>
      </c>
      <c r="D744">
        <v>193</v>
      </c>
      <c r="E744" t="s">
        <v>217</v>
      </c>
      <c r="F744" s="1">
        <v>7053.54</v>
      </c>
      <c r="G744" t="s">
        <v>10</v>
      </c>
      <c r="H744">
        <v>36.549999999999997</v>
      </c>
      <c r="I744" t="s">
        <v>362</v>
      </c>
      <c r="J744">
        <f>_xlfn.XLOOKUP(B744,'ZM39 (bulk)'!A:A,'ZM39 (bulk)'!M:M)</f>
        <v>11.28</v>
      </c>
      <c r="K744">
        <f t="shared" si="25"/>
        <v>2177.04</v>
      </c>
      <c r="L744" s="4" t="s">
        <v>6094</v>
      </c>
      <c r="M744" s="4" t="s">
        <v>1</v>
      </c>
    </row>
    <row r="745" spans="1:13" x14ac:dyDescent="0.25">
      <c r="A745" t="s">
        <v>61</v>
      </c>
      <c r="B745">
        <v>230916</v>
      </c>
      <c r="C745" t="s">
        <v>5402</v>
      </c>
      <c r="D745">
        <v>17</v>
      </c>
      <c r="E745" t="s">
        <v>217</v>
      </c>
      <c r="F745" s="1">
        <v>737.19</v>
      </c>
      <c r="G745" t="s">
        <v>10</v>
      </c>
      <c r="H745">
        <v>43.36</v>
      </c>
      <c r="I745" t="s">
        <v>362</v>
      </c>
      <c r="J745">
        <f>_xlfn.XLOOKUP(B745,'ZM39 (bulk)'!A:A,'ZM39 (bulk)'!M:M)</f>
        <v>17.22</v>
      </c>
      <c r="K745">
        <f t="shared" si="25"/>
        <v>292.74</v>
      </c>
      <c r="L745" s="4" t="s">
        <v>6094</v>
      </c>
      <c r="M745" s="4" t="s">
        <v>1</v>
      </c>
    </row>
    <row r="746" spans="1:13" x14ac:dyDescent="0.25">
      <c r="A746" t="s">
        <v>61</v>
      </c>
      <c r="B746">
        <v>231028</v>
      </c>
      <c r="C746" t="s">
        <v>6369</v>
      </c>
      <c r="D746">
        <v>80</v>
      </c>
      <c r="E746" t="s">
        <v>217</v>
      </c>
      <c r="F746" s="1">
        <v>29550.77</v>
      </c>
      <c r="G746" t="s">
        <v>10</v>
      </c>
      <c r="H746">
        <v>369.38</v>
      </c>
      <c r="I746" t="s">
        <v>362</v>
      </c>
      <c r="J746">
        <f>_xlfn.XLOOKUP(B746,'ZM39 (bulk)'!A:A,'ZM39 (bulk)'!M:M)</f>
        <v>177.05</v>
      </c>
      <c r="K746">
        <f t="shared" si="25"/>
        <v>14164</v>
      </c>
      <c r="L746" s="4" t="s">
        <v>6094</v>
      </c>
      <c r="M746" s="4" t="s">
        <v>1</v>
      </c>
    </row>
    <row r="747" spans="1:13" x14ac:dyDescent="0.25">
      <c r="A747" t="s">
        <v>61</v>
      </c>
      <c r="B747">
        <v>231055</v>
      </c>
      <c r="C747" t="s">
        <v>5411</v>
      </c>
      <c r="D747">
        <v>168</v>
      </c>
      <c r="E747" t="s">
        <v>217</v>
      </c>
      <c r="F747" s="1">
        <v>4389.0200000000004</v>
      </c>
      <c r="G747" t="s">
        <v>10</v>
      </c>
      <c r="H747">
        <v>26.13</v>
      </c>
      <c r="I747" t="s">
        <v>362</v>
      </c>
      <c r="J747">
        <f>_xlfn.XLOOKUP(B747,'ZM39 (bulk)'!A:A,'ZM39 (bulk)'!M:M)</f>
        <v>10.19</v>
      </c>
      <c r="K747">
        <f t="shared" si="25"/>
        <v>1711.9199999999998</v>
      </c>
      <c r="L747" s="4" t="s">
        <v>6094</v>
      </c>
      <c r="M747" s="4" t="s">
        <v>1</v>
      </c>
    </row>
    <row r="748" spans="1:13" x14ac:dyDescent="0.25">
      <c r="A748" t="s">
        <v>61</v>
      </c>
      <c r="B748">
        <v>231057</v>
      </c>
      <c r="C748" t="s">
        <v>5412</v>
      </c>
      <c r="D748">
        <v>223</v>
      </c>
      <c r="E748" t="s">
        <v>217</v>
      </c>
      <c r="F748" s="1">
        <v>4888.3100000000004</v>
      </c>
      <c r="G748" t="s">
        <v>10</v>
      </c>
      <c r="H748">
        <v>21.92</v>
      </c>
      <c r="I748" t="s">
        <v>362</v>
      </c>
      <c r="J748">
        <f>_xlfn.XLOOKUP(B748,'ZM39 (bulk)'!A:A,'ZM39 (bulk)'!M:M)</f>
        <v>10.19</v>
      </c>
      <c r="K748">
        <f t="shared" si="25"/>
        <v>2272.37</v>
      </c>
      <c r="L748" s="4" t="s">
        <v>6094</v>
      </c>
      <c r="M748" s="4" t="s">
        <v>1</v>
      </c>
    </row>
    <row r="749" spans="1:13" x14ac:dyDescent="0.25">
      <c r="A749" t="s">
        <v>61</v>
      </c>
      <c r="B749">
        <v>231404</v>
      </c>
      <c r="C749" t="s">
        <v>5423</v>
      </c>
      <c r="D749">
        <v>53</v>
      </c>
      <c r="E749" t="s">
        <v>217</v>
      </c>
      <c r="F749" s="1">
        <v>11999.61</v>
      </c>
      <c r="G749" t="s">
        <v>10</v>
      </c>
      <c r="H749">
        <v>226.41</v>
      </c>
      <c r="I749" t="s">
        <v>362</v>
      </c>
      <c r="J749">
        <f>_xlfn.XLOOKUP(B749,'ZM39 (bulk)'!A:A,'ZM39 (bulk)'!M:M)</f>
        <v>179.94</v>
      </c>
      <c r="K749">
        <f t="shared" si="25"/>
        <v>9536.82</v>
      </c>
      <c r="L749" s="4" t="s">
        <v>6094</v>
      </c>
      <c r="M749" s="4" t="s">
        <v>1</v>
      </c>
    </row>
    <row r="750" spans="1:13" x14ac:dyDescent="0.25">
      <c r="A750" t="s">
        <v>61</v>
      </c>
      <c r="B750">
        <v>231405</v>
      </c>
      <c r="C750" t="s">
        <v>5424</v>
      </c>
      <c r="D750">
        <v>80</v>
      </c>
      <c r="E750" t="s">
        <v>217</v>
      </c>
      <c r="F750" s="1">
        <v>1939.93</v>
      </c>
      <c r="G750" t="s">
        <v>10</v>
      </c>
      <c r="H750">
        <v>24.25</v>
      </c>
      <c r="I750" t="s">
        <v>362</v>
      </c>
      <c r="J750">
        <f>_xlfn.XLOOKUP(B750,'ZM39 (bulk)'!A:A,'ZM39 (bulk)'!M:M)</f>
        <v>17.3</v>
      </c>
      <c r="K750">
        <f t="shared" si="25"/>
        <v>1384</v>
      </c>
      <c r="L750" s="4" t="s">
        <v>6094</v>
      </c>
      <c r="M750" s="4" t="s">
        <v>1</v>
      </c>
    </row>
    <row r="751" spans="1:13" x14ac:dyDescent="0.25">
      <c r="A751" t="s">
        <v>61</v>
      </c>
      <c r="B751">
        <v>231450</v>
      </c>
      <c r="C751" t="s">
        <v>5426</v>
      </c>
      <c r="D751">
        <v>395</v>
      </c>
      <c r="E751" t="s">
        <v>217</v>
      </c>
      <c r="F751" s="1">
        <v>13352.43</v>
      </c>
      <c r="G751" t="s">
        <v>10</v>
      </c>
      <c r="H751">
        <v>33.799999999999997</v>
      </c>
      <c r="I751" t="s">
        <v>362</v>
      </c>
      <c r="J751">
        <f>_xlfn.XLOOKUP(B751,'ZM39 (bulk)'!A:A,'ZM39 (bulk)'!M:M)</f>
        <v>12.96</v>
      </c>
      <c r="K751">
        <f t="shared" si="25"/>
        <v>5119.2000000000007</v>
      </c>
      <c r="L751" s="4" t="s">
        <v>6094</v>
      </c>
      <c r="M751" s="4" t="s">
        <v>1</v>
      </c>
    </row>
    <row r="752" spans="1:13" x14ac:dyDescent="0.25">
      <c r="A752" t="s">
        <v>61</v>
      </c>
      <c r="B752">
        <v>231483</v>
      </c>
      <c r="C752" t="s">
        <v>5427</v>
      </c>
      <c r="D752">
        <v>10</v>
      </c>
      <c r="E752" t="s">
        <v>217</v>
      </c>
      <c r="F752" s="1">
        <v>2332.54</v>
      </c>
      <c r="G752" t="s">
        <v>10</v>
      </c>
      <c r="H752">
        <v>233.25</v>
      </c>
      <c r="I752" t="s">
        <v>362</v>
      </c>
      <c r="J752">
        <f>_xlfn.XLOOKUP(B752,'ZM39 (bulk)'!A:A,'ZM39 (bulk)'!M:M)</f>
        <v>178.24</v>
      </c>
      <c r="K752">
        <f t="shared" si="25"/>
        <v>1782.4</v>
      </c>
      <c r="L752" s="4" t="s">
        <v>6094</v>
      </c>
      <c r="M752" s="4" t="s">
        <v>1</v>
      </c>
    </row>
    <row r="753" spans="1:13" x14ac:dyDescent="0.25">
      <c r="A753" t="s">
        <v>61</v>
      </c>
      <c r="B753">
        <v>231484</v>
      </c>
      <c r="C753" t="s">
        <v>5428</v>
      </c>
      <c r="D753">
        <v>41</v>
      </c>
      <c r="E753" t="s">
        <v>217</v>
      </c>
      <c r="F753" s="1">
        <v>1122.69</v>
      </c>
      <c r="G753" t="s">
        <v>10</v>
      </c>
      <c r="H753" s="1">
        <v>27.38</v>
      </c>
      <c r="I753" t="s">
        <v>362</v>
      </c>
      <c r="J753">
        <f>_xlfn.XLOOKUP(B753,'ZM39 (bulk)'!A:A,'ZM39 (bulk)'!M:M)</f>
        <v>17.14</v>
      </c>
      <c r="K753">
        <f t="shared" si="25"/>
        <v>702.74</v>
      </c>
      <c r="L753" s="4" t="s">
        <v>6094</v>
      </c>
      <c r="M753" s="4" t="s">
        <v>1</v>
      </c>
    </row>
    <row r="754" spans="1:13" x14ac:dyDescent="0.25">
      <c r="A754" t="s">
        <v>61</v>
      </c>
      <c r="B754">
        <v>231489</v>
      </c>
      <c r="C754" t="s">
        <v>5429</v>
      </c>
      <c r="D754">
        <v>4</v>
      </c>
      <c r="E754" t="s">
        <v>217</v>
      </c>
      <c r="F754">
        <v>8075.32</v>
      </c>
      <c r="G754" t="s">
        <v>10</v>
      </c>
      <c r="H754">
        <v>2018.83</v>
      </c>
      <c r="I754" t="s">
        <v>362</v>
      </c>
      <c r="J754">
        <f>_xlfn.XLOOKUP(B754,'ZM39 (bulk)'!A:A,'ZM39 (bulk)'!M:M)</f>
        <v>864</v>
      </c>
      <c r="K754">
        <f t="shared" si="25"/>
        <v>3456</v>
      </c>
      <c r="L754" s="4" t="s">
        <v>6094</v>
      </c>
      <c r="M754" s="4" t="s">
        <v>1</v>
      </c>
    </row>
    <row r="755" spans="1:13" x14ac:dyDescent="0.25">
      <c r="A755" t="s">
        <v>61</v>
      </c>
      <c r="B755">
        <v>231526</v>
      </c>
      <c r="C755" t="s">
        <v>5430</v>
      </c>
      <c r="D755" s="4">
        <v>70</v>
      </c>
      <c r="E755" t="s">
        <v>217</v>
      </c>
      <c r="F755" s="1">
        <v>1774.33</v>
      </c>
      <c r="G755" t="s">
        <v>10</v>
      </c>
      <c r="H755">
        <v>25.35</v>
      </c>
      <c r="I755" t="s">
        <v>362</v>
      </c>
      <c r="J755">
        <f>_xlfn.XLOOKUP(B755,'ZM39 (bulk)'!A:A,'ZM39 (bulk)'!M:M)</f>
        <v>17.37</v>
      </c>
      <c r="K755">
        <f t="shared" si="25"/>
        <v>1215.9000000000001</v>
      </c>
      <c r="L755" s="4" t="s">
        <v>6094</v>
      </c>
      <c r="M755" s="4" t="s">
        <v>1</v>
      </c>
    </row>
    <row r="756" spans="1:13" x14ac:dyDescent="0.25">
      <c r="A756" t="s">
        <v>61</v>
      </c>
      <c r="B756">
        <v>231527</v>
      </c>
      <c r="C756" t="s">
        <v>5431</v>
      </c>
      <c r="D756" s="4">
        <v>30</v>
      </c>
      <c r="E756" t="s">
        <v>217</v>
      </c>
      <c r="F756" s="1">
        <v>7035.71</v>
      </c>
      <c r="G756" t="s">
        <v>10</v>
      </c>
      <c r="H756">
        <v>234.52</v>
      </c>
      <c r="I756" t="s">
        <v>362</v>
      </c>
      <c r="J756">
        <f>_xlfn.XLOOKUP(B756,'ZM39 (bulk)'!A:A,'ZM39 (bulk)'!M:M)</f>
        <v>181.58</v>
      </c>
      <c r="K756">
        <f t="shared" si="25"/>
        <v>5447.4000000000005</v>
      </c>
      <c r="L756" s="4" t="s">
        <v>6094</v>
      </c>
      <c r="M756" s="4" t="s">
        <v>1</v>
      </c>
    </row>
    <row r="757" spans="1:13" x14ac:dyDescent="0.25">
      <c r="A757" t="s">
        <v>61</v>
      </c>
      <c r="B757">
        <v>231593</v>
      </c>
      <c r="C757" t="s">
        <v>5434</v>
      </c>
      <c r="D757">
        <v>710</v>
      </c>
      <c r="E757" t="s">
        <v>217</v>
      </c>
      <c r="F757" s="1">
        <v>22844.91</v>
      </c>
      <c r="G757" t="s">
        <v>10</v>
      </c>
      <c r="H757">
        <v>32.18</v>
      </c>
      <c r="I757" t="s">
        <v>362</v>
      </c>
      <c r="J757">
        <f>_xlfn.XLOOKUP(B757,'ZM39 (bulk)'!A:A,'ZM39 (bulk)'!M:M)</f>
        <v>12.8</v>
      </c>
      <c r="K757">
        <f t="shared" si="25"/>
        <v>9088</v>
      </c>
      <c r="L757" s="4" t="s">
        <v>6094</v>
      </c>
      <c r="M757" s="4" t="s">
        <v>1</v>
      </c>
    </row>
    <row r="758" spans="1:13" x14ac:dyDescent="0.25">
      <c r="A758" t="s">
        <v>61</v>
      </c>
      <c r="B758">
        <v>231595</v>
      </c>
      <c r="C758" t="s">
        <v>5436</v>
      </c>
      <c r="D758">
        <v>6</v>
      </c>
      <c r="E758" t="s">
        <v>217</v>
      </c>
      <c r="F758" s="1">
        <v>2515</v>
      </c>
      <c r="G758" t="s">
        <v>10</v>
      </c>
      <c r="H758">
        <v>419.17</v>
      </c>
      <c r="I758" t="s">
        <v>362</v>
      </c>
      <c r="J758">
        <f>_xlfn.XLOOKUP(B758,'ZM39 (bulk)'!A:A,'ZM39 (bulk)'!M:M)</f>
        <v>177.47</v>
      </c>
      <c r="K758">
        <f t="shared" si="25"/>
        <v>1064.82</v>
      </c>
      <c r="L758" s="4" t="s">
        <v>6094</v>
      </c>
      <c r="M758" s="4" t="s">
        <v>1</v>
      </c>
    </row>
    <row r="759" spans="1:13" x14ac:dyDescent="0.25">
      <c r="A759" t="s">
        <v>61</v>
      </c>
      <c r="B759">
        <v>231622</v>
      </c>
      <c r="C759" t="s">
        <v>6205</v>
      </c>
      <c r="D759">
        <v>43</v>
      </c>
      <c r="E759" t="s">
        <v>217</v>
      </c>
      <c r="F759" s="1">
        <v>13025.88</v>
      </c>
      <c r="G759" t="s">
        <v>10</v>
      </c>
      <c r="H759">
        <v>302.93</v>
      </c>
      <c r="I759" t="s">
        <v>362</v>
      </c>
      <c r="J759">
        <f>_xlfn.XLOOKUP(B759,'ZM39 (bulk)'!A:A,'ZM39 (bulk)'!M:M)</f>
        <v>176.55</v>
      </c>
      <c r="K759">
        <f t="shared" si="25"/>
        <v>7591.6500000000005</v>
      </c>
      <c r="L759" s="4" t="s">
        <v>6094</v>
      </c>
      <c r="M759" s="4" t="s">
        <v>1</v>
      </c>
    </row>
    <row r="760" spans="1:13" x14ac:dyDescent="0.25">
      <c r="A760" t="s">
        <v>61</v>
      </c>
      <c r="B760">
        <v>231631</v>
      </c>
      <c r="C760" t="s">
        <v>5816</v>
      </c>
      <c r="D760">
        <v>749</v>
      </c>
      <c r="E760" t="s">
        <v>217</v>
      </c>
      <c r="F760" s="1">
        <v>16150.79</v>
      </c>
      <c r="G760" t="s">
        <v>10</v>
      </c>
      <c r="H760">
        <v>21.56</v>
      </c>
      <c r="I760" t="s">
        <v>362</v>
      </c>
      <c r="J760">
        <f>_xlfn.XLOOKUP(B760,'ZM39 (bulk)'!A:A,'ZM39 (bulk)'!M:M)</f>
        <v>8.4600000000000009</v>
      </c>
      <c r="K760">
        <f t="shared" si="25"/>
        <v>6336.5400000000009</v>
      </c>
      <c r="L760" s="4" t="s">
        <v>6094</v>
      </c>
      <c r="M760" s="4" t="s">
        <v>1</v>
      </c>
    </row>
    <row r="761" spans="1:13" x14ac:dyDescent="0.25">
      <c r="A761" t="s">
        <v>61</v>
      </c>
      <c r="B761">
        <v>231744</v>
      </c>
      <c r="C761" t="s">
        <v>5903</v>
      </c>
      <c r="D761">
        <v>93</v>
      </c>
      <c r="E761" t="s">
        <v>217</v>
      </c>
      <c r="F761" s="1">
        <v>3652.81</v>
      </c>
      <c r="G761" t="s">
        <v>10</v>
      </c>
      <c r="H761">
        <v>39.28</v>
      </c>
      <c r="I761" t="s">
        <v>362</v>
      </c>
      <c r="J761">
        <f>_xlfn.XLOOKUP(B761,'ZM39 (bulk)'!A:A,'ZM39 (bulk)'!M:M)</f>
        <v>10.119999999999999</v>
      </c>
      <c r="K761">
        <f t="shared" si="25"/>
        <v>941.16</v>
      </c>
      <c r="L761" s="4" t="s">
        <v>6094</v>
      </c>
      <c r="M761" s="4" t="s">
        <v>1</v>
      </c>
    </row>
    <row r="762" spans="1:13" x14ac:dyDescent="0.25">
      <c r="A762" t="s">
        <v>61</v>
      </c>
      <c r="B762">
        <v>231859</v>
      </c>
      <c r="C762" t="s">
        <v>6133</v>
      </c>
      <c r="D762">
        <v>285</v>
      </c>
      <c r="E762" t="s">
        <v>217</v>
      </c>
      <c r="F762" s="1">
        <v>6131.93</v>
      </c>
      <c r="G762" t="s">
        <v>10</v>
      </c>
      <c r="H762">
        <v>21.52</v>
      </c>
      <c r="I762" t="s">
        <v>362</v>
      </c>
      <c r="J762">
        <f>_xlfn.XLOOKUP(B762,'ZM39 (bulk)'!A:A,'ZM39 (bulk)'!M:M)</f>
        <v>8.2799999999999994</v>
      </c>
      <c r="K762">
        <f t="shared" si="25"/>
        <v>2359.7999999999997</v>
      </c>
      <c r="L762" s="4" t="s">
        <v>6094</v>
      </c>
      <c r="M762" s="4" t="s">
        <v>1</v>
      </c>
    </row>
    <row r="763" spans="1:13" x14ac:dyDescent="0.25">
      <c r="A763" t="s">
        <v>61</v>
      </c>
      <c r="B763">
        <v>231882</v>
      </c>
      <c r="C763" t="s">
        <v>5851</v>
      </c>
      <c r="D763">
        <v>138</v>
      </c>
      <c r="E763" t="s">
        <v>217</v>
      </c>
      <c r="F763" s="1">
        <v>2894.05</v>
      </c>
      <c r="G763" t="s">
        <v>10</v>
      </c>
      <c r="H763">
        <v>20.97</v>
      </c>
      <c r="I763" t="s">
        <v>362</v>
      </c>
      <c r="J763">
        <f>_xlfn.XLOOKUP(B763,'ZM39 (bulk)'!A:A,'ZM39 (bulk)'!M:M)</f>
        <v>10.42</v>
      </c>
      <c r="K763">
        <f t="shared" si="25"/>
        <v>1437.96</v>
      </c>
      <c r="L763" s="4" t="s">
        <v>6094</v>
      </c>
      <c r="M763" s="4" t="s">
        <v>1</v>
      </c>
    </row>
    <row r="764" spans="1:13" x14ac:dyDescent="0.25">
      <c r="A764" t="s">
        <v>61</v>
      </c>
      <c r="B764">
        <v>231883</v>
      </c>
      <c r="C764" t="s">
        <v>5904</v>
      </c>
      <c r="D764">
        <v>65</v>
      </c>
      <c r="E764" t="s">
        <v>217</v>
      </c>
      <c r="F764" s="1">
        <v>1629.46</v>
      </c>
      <c r="G764" t="s">
        <v>10</v>
      </c>
      <c r="H764">
        <v>25.07</v>
      </c>
      <c r="I764" t="s">
        <v>362</v>
      </c>
      <c r="J764">
        <f>_xlfn.XLOOKUP(B764,'ZM39 (bulk)'!A:A,'ZM39 (bulk)'!M:M)</f>
        <v>10.42</v>
      </c>
      <c r="K764">
        <f t="shared" si="25"/>
        <v>677.3</v>
      </c>
      <c r="L764" s="4" t="s">
        <v>6094</v>
      </c>
      <c r="M764" s="4" t="s">
        <v>1</v>
      </c>
    </row>
    <row r="765" spans="1:13" x14ac:dyDescent="0.25">
      <c r="A765" t="s">
        <v>61</v>
      </c>
      <c r="B765">
        <v>231884</v>
      </c>
      <c r="C765" t="s">
        <v>5852</v>
      </c>
      <c r="D765" s="4">
        <v>17</v>
      </c>
      <c r="E765" t="s">
        <v>217</v>
      </c>
      <c r="F765" s="1">
        <v>5377.51</v>
      </c>
      <c r="G765" t="s">
        <v>10</v>
      </c>
      <c r="H765">
        <v>316.32</v>
      </c>
      <c r="I765" t="s">
        <v>362</v>
      </c>
      <c r="J765">
        <f>_xlfn.XLOOKUP(B765,'ZM39 (bulk)'!A:A,'ZM39 (bulk)'!M:M)</f>
        <v>179.77</v>
      </c>
      <c r="K765">
        <f t="shared" si="25"/>
        <v>3056.09</v>
      </c>
      <c r="L765" s="4" t="s">
        <v>6094</v>
      </c>
      <c r="M765" s="4" t="s">
        <v>1</v>
      </c>
    </row>
    <row r="766" spans="1:13" x14ac:dyDescent="0.25">
      <c r="A766" t="s">
        <v>61</v>
      </c>
      <c r="B766">
        <v>232038</v>
      </c>
      <c r="C766" t="s">
        <v>6206</v>
      </c>
      <c r="D766">
        <v>35</v>
      </c>
      <c r="E766" t="s">
        <v>217</v>
      </c>
      <c r="F766" s="1">
        <v>14108.06</v>
      </c>
      <c r="G766" t="s">
        <v>10</v>
      </c>
      <c r="H766">
        <v>403.09</v>
      </c>
      <c r="I766" t="s">
        <v>362</v>
      </c>
      <c r="J766">
        <f>_xlfn.XLOOKUP(B766,'ZM39 (bulk)'!A:A,'ZM39 (bulk)'!M:M)</f>
        <v>179.65</v>
      </c>
      <c r="K766">
        <f t="shared" si="25"/>
        <v>6287.75</v>
      </c>
      <c r="L766" s="4" t="s">
        <v>6094</v>
      </c>
      <c r="M766" s="4" t="s">
        <v>1</v>
      </c>
    </row>
    <row r="767" spans="1:13" x14ac:dyDescent="0.25">
      <c r="A767" t="s">
        <v>61</v>
      </c>
      <c r="B767">
        <v>232058</v>
      </c>
      <c r="C767" t="s">
        <v>5966</v>
      </c>
      <c r="D767">
        <v>28</v>
      </c>
      <c r="E767" t="s">
        <v>217</v>
      </c>
      <c r="F767" s="1">
        <v>14204.76</v>
      </c>
      <c r="G767" t="s">
        <v>10</v>
      </c>
      <c r="H767">
        <v>507.31</v>
      </c>
      <c r="I767" t="s">
        <v>362</v>
      </c>
      <c r="J767">
        <f>_xlfn.XLOOKUP(B767,'ZM39 (bulk)'!A:A,'ZM39 (bulk)'!M:M)</f>
        <v>174.72</v>
      </c>
      <c r="K767">
        <f t="shared" si="25"/>
        <v>4892.16</v>
      </c>
      <c r="L767" s="4" t="s">
        <v>6094</v>
      </c>
      <c r="M767" s="4" t="s">
        <v>1</v>
      </c>
    </row>
    <row r="768" spans="1:13" x14ac:dyDescent="0.25">
      <c r="A768" t="s">
        <v>61</v>
      </c>
      <c r="B768">
        <v>232082</v>
      </c>
      <c r="C768" t="s">
        <v>6277</v>
      </c>
      <c r="D768">
        <v>1</v>
      </c>
      <c r="E768" t="s">
        <v>217</v>
      </c>
      <c r="F768" s="1">
        <v>495.71</v>
      </c>
      <c r="G768" t="s">
        <v>10</v>
      </c>
      <c r="H768">
        <v>495.71</v>
      </c>
      <c r="I768" t="s">
        <v>362</v>
      </c>
      <c r="J768">
        <f>_xlfn.XLOOKUP(B768,'ZM39 (bulk)'!A:A,'ZM39 (bulk)'!M:M)</f>
        <v>185.64</v>
      </c>
      <c r="K768">
        <f t="shared" si="25"/>
        <v>185.64</v>
      </c>
      <c r="L768" s="4" t="s">
        <v>6094</v>
      </c>
      <c r="M768" s="4" t="s">
        <v>1</v>
      </c>
    </row>
    <row r="769" spans="1:13" x14ac:dyDescent="0.25">
      <c r="A769" t="s">
        <v>61</v>
      </c>
      <c r="B769">
        <v>232120</v>
      </c>
      <c r="C769" t="s">
        <v>5905</v>
      </c>
      <c r="D769">
        <v>25</v>
      </c>
      <c r="E769" t="s">
        <v>217</v>
      </c>
      <c r="F769" s="1">
        <v>1231.69</v>
      </c>
      <c r="G769" t="s">
        <v>10</v>
      </c>
      <c r="H769">
        <v>49.27</v>
      </c>
      <c r="I769" t="s">
        <v>362</v>
      </c>
      <c r="J769">
        <f>_xlfn.XLOOKUP(B769,'ZM39 (bulk)'!A:A,'ZM39 (bulk)'!M:M)</f>
        <v>15.37</v>
      </c>
      <c r="K769">
        <f t="shared" si="25"/>
        <v>384.25</v>
      </c>
      <c r="L769" s="4" t="s">
        <v>6094</v>
      </c>
      <c r="M769" s="4" t="s">
        <v>1</v>
      </c>
    </row>
    <row r="770" spans="1:13" x14ac:dyDescent="0.25">
      <c r="A770" t="s">
        <v>61</v>
      </c>
      <c r="B770">
        <v>232121</v>
      </c>
      <c r="C770" t="s">
        <v>5855</v>
      </c>
      <c r="D770">
        <v>84</v>
      </c>
      <c r="E770" t="s">
        <v>217</v>
      </c>
      <c r="F770" s="1">
        <v>40185.339999999997</v>
      </c>
      <c r="G770" t="s">
        <v>10</v>
      </c>
      <c r="H770">
        <v>478.4</v>
      </c>
      <c r="I770" t="s">
        <v>362</v>
      </c>
      <c r="J770">
        <f>_xlfn.XLOOKUP(B770,'ZM39 (bulk)'!A:A,'ZM39 (bulk)'!M:M)</f>
        <v>177.57</v>
      </c>
      <c r="K770">
        <f t="shared" si="25"/>
        <v>14915.88</v>
      </c>
      <c r="L770" s="4" t="s">
        <v>6094</v>
      </c>
      <c r="M770" s="4" t="s">
        <v>1</v>
      </c>
    </row>
    <row r="771" spans="1:13" x14ac:dyDescent="0.25">
      <c r="A771" t="s">
        <v>61</v>
      </c>
      <c r="B771">
        <v>232134</v>
      </c>
      <c r="C771" t="s">
        <v>5968</v>
      </c>
      <c r="D771">
        <v>49</v>
      </c>
      <c r="E771" t="s">
        <v>217</v>
      </c>
      <c r="F771" s="1">
        <v>1026.43</v>
      </c>
      <c r="G771" t="s">
        <v>10</v>
      </c>
      <c r="H771">
        <v>20.95</v>
      </c>
      <c r="I771" t="s">
        <v>362</v>
      </c>
      <c r="J771">
        <f>_xlfn.XLOOKUP(B771,'ZM39 (bulk)'!A:A,'ZM39 (bulk)'!M:M)</f>
        <v>10.15</v>
      </c>
      <c r="K771">
        <f t="shared" si="25"/>
        <v>497.35</v>
      </c>
      <c r="L771" s="4" t="s">
        <v>6094</v>
      </c>
      <c r="M771" s="4" t="s">
        <v>1</v>
      </c>
    </row>
    <row r="772" spans="1:13" x14ac:dyDescent="0.25">
      <c r="A772" t="s">
        <v>61</v>
      </c>
      <c r="B772">
        <v>232158</v>
      </c>
      <c r="C772" t="s">
        <v>5906</v>
      </c>
      <c r="D772">
        <v>804</v>
      </c>
      <c r="E772" t="s">
        <v>217</v>
      </c>
      <c r="F772" s="1">
        <v>23564.76</v>
      </c>
      <c r="G772" t="s">
        <v>10</v>
      </c>
      <c r="H772">
        <v>29.31</v>
      </c>
      <c r="I772" t="s">
        <v>362</v>
      </c>
      <c r="J772">
        <f>_xlfn.XLOOKUP(B772,'ZM39 (bulk)'!A:A,'ZM39 (bulk)'!M:M)</f>
        <v>10.24</v>
      </c>
      <c r="K772">
        <f t="shared" si="25"/>
        <v>8232.9600000000009</v>
      </c>
      <c r="L772" s="4" t="s">
        <v>6094</v>
      </c>
      <c r="M772" s="4" t="s">
        <v>1</v>
      </c>
    </row>
    <row r="773" spans="1:13" x14ac:dyDescent="0.25">
      <c r="A773" t="s">
        <v>61</v>
      </c>
      <c r="B773">
        <v>232159</v>
      </c>
      <c r="C773" t="s">
        <v>5907</v>
      </c>
      <c r="D773">
        <v>102</v>
      </c>
      <c r="E773" t="s">
        <v>217</v>
      </c>
      <c r="F773" s="1">
        <v>41702.42</v>
      </c>
      <c r="G773" t="s">
        <v>10</v>
      </c>
      <c r="H773">
        <v>408.85</v>
      </c>
      <c r="I773" t="s">
        <v>362</v>
      </c>
      <c r="J773">
        <f>_xlfn.XLOOKUP(B773,'ZM39 (bulk)'!A:A,'ZM39 (bulk)'!M:M)</f>
        <v>177.47</v>
      </c>
      <c r="K773">
        <f t="shared" si="25"/>
        <v>18101.939999999999</v>
      </c>
      <c r="L773" s="4" t="s">
        <v>6094</v>
      </c>
      <c r="M773" s="4" t="s">
        <v>1</v>
      </c>
    </row>
    <row r="774" spans="1:13" x14ac:dyDescent="0.25">
      <c r="A774" t="s">
        <v>61</v>
      </c>
      <c r="B774">
        <v>232168</v>
      </c>
      <c r="C774" t="s">
        <v>5970</v>
      </c>
      <c r="D774">
        <v>56</v>
      </c>
      <c r="E774" t="s">
        <v>217</v>
      </c>
      <c r="F774" s="1">
        <v>1695.74</v>
      </c>
      <c r="G774" t="s">
        <v>10</v>
      </c>
      <c r="H774">
        <v>30.28</v>
      </c>
      <c r="I774" t="s">
        <v>362</v>
      </c>
      <c r="J774">
        <f>_xlfn.XLOOKUP(B774,'ZM39 (bulk)'!A:A,'ZM39 (bulk)'!M:M)</f>
        <v>17.510000000000002</v>
      </c>
      <c r="K774">
        <f t="shared" si="25"/>
        <v>980.56000000000006</v>
      </c>
      <c r="L774" s="4" t="s">
        <v>6094</v>
      </c>
      <c r="M774" s="4" t="s">
        <v>1</v>
      </c>
    </row>
    <row r="775" spans="1:13" x14ac:dyDescent="0.25">
      <c r="A775" t="s">
        <v>61</v>
      </c>
      <c r="B775">
        <v>232169</v>
      </c>
      <c r="C775" t="s">
        <v>5971</v>
      </c>
      <c r="D775">
        <v>280</v>
      </c>
      <c r="E775" t="s">
        <v>217</v>
      </c>
      <c r="F775">
        <v>6791.15</v>
      </c>
      <c r="G775" t="s">
        <v>10</v>
      </c>
      <c r="H775">
        <v>24.25</v>
      </c>
      <c r="I775" t="s">
        <v>362</v>
      </c>
      <c r="J775">
        <f>_xlfn.XLOOKUP(B775,'ZM39 (bulk)'!A:A,'ZM39 (bulk)'!M:M)</f>
        <v>13.13</v>
      </c>
      <c r="K775">
        <f t="shared" si="25"/>
        <v>3676.4</v>
      </c>
      <c r="L775" s="4" t="s">
        <v>6094</v>
      </c>
      <c r="M775" s="4" t="s">
        <v>1</v>
      </c>
    </row>
    <row r="776" spans="1:13" x14ac:dyDescent="0.25">
      <c r="A776" t="s">
        <v>61</v>
      </c>
      <c r="B776">
        <v>232170</v>
      </c>
      <c r="C776" t="s">
        <v>5908</v>
      </c>
      <c r="D776">
        <v>2007</v>
      </c>
      <c r="E776" t="s">
        <v>217</v>
      </c>
      <c r="F776" s="1">
        <v>52870.85</v>
      </c>
      <c r="G776" t="s">
        <v>10</v>
      </c>
      <c r="H776">
        <v>26.34</v>
      </c>
      <c r="I776" t="s">
        <v>362</v>
      </c>
      <c r="J776">
        <f>_xlfn.XLOOKUP(B776,'ZM39 (bulk)'!A:A,'ZM39 (bulk)'!M:M)</f>
        <v>10.24</v>
      </c>
      <c r="K776">
        <f t="shared" si="25"/>
        <v>20551.68</v>
      </c>
      <c r="L776" s="4" t="s">
        <v>6094</v>
      </c>
      <c r="M776" s="4" t="s">
        <v>1</v>
      </c>
    </row>
    <row r="777" spans="1:13" x14ac:dyDescent="0.25">
      <c r="A777" t="s">
        <v>61</v>
      </c>
      <c r="B777">
        <v>232171</v>
      </c>
      <c r="C777" t="s">
        <v>6201</v>
      </c>
      <c r="D777">
        <v>360</v>
      </c>
      <c r="E777" t="s">
        <v>217</v>
      </c>
      <c r="F777" s="1">
        <v>11723.79</v>
      </c>
      <c r="G777" t="s">
        <v>10</v>
      </c>
      <c r="H777">
        <v>32.57</v>
      </c>
      <c r="I777" t="s">
        <v>362</v>
      </c>
      <c r="J777">
        <f>_xlfn.XLOOKUP(B777,'ZM39 (bulk)'!A:A,'ZM39 (bulk)'!M:M)</f>
        <v>12.8</v>
      </c>
      <c r="K777">
        <f t="shared" si="25"/>
        <v>4608</v>
      </c>
      <c r="L777" s="4" t="s">
        <v>6094</v>
      </c>
      <c r="M777" s="4" t="s">
        <v>1</v>
      </c>
    </row>
    <row r="778" spans="1:13" x14ac:dyDescent="0.25">
      <c r="A778" t="s">
        <v>61</v>
      </c>
      <c r="B778">
        <v>232177</v>
      </c>
      <c r="C778" t="s">
        <v>6370</v>
      </c>
      <c r="D778">
        <v>28</v>
      </c>
      <c r="E778" t="s">
        <v>217</v>
      </c>
      <c r="F778" s="1">
        <v>11535.36</v>
      </c>
      <c r="G778" t="s">
        <v>10</v>
      </c>
      <c r="H778">
        <v>411.98</v>
      </c>
      <c r="I778" t="s">
        <v>362</v>
      </c>
      <c r="J778">
        <f>_xlfn.XLOOKUP(B778,'ZM39 (bulk)'!A:A,'ZM39 (bulk)'!M:M)</f>
        <v>177.47</v>
      </c>
      <c r="K778">
        <f t="shared" si="25"/>
        <v>4969.16</v>
      </c>
      <c r="L778" s="4" t="s">
        <v>6094</v>
      </c>
      <c r="M778" s="4" t="s">
        <v>1</v>
      </c>
    </row>
    <row r="779" spans="1:13" x14ac:dyDescent="0.25">
      <c r="A779" t="s">
        <v>61</v>
      </c>
      <c r="B779">
        <v>232178</v>
      </c>
      <c r="C779" t="s">
        <v>6134</v>
      </c>
      <c r="D779">
        <v>12</v>
      </c>
      <c r="E779" t="s">
        <v>217</v>
      </c>
      <c r="F779" s="1">
        <v>319.83</v>
      </c>
      <c r="G779" t="s">
        <v>10</v>
      </c>
      <c r="H779">
        <v>26.65</v>
      </c>
      <c r="I779" t="s">
        <v>362</v>
      </c>
      <c r="J779">
        <f>_xlfn.XLOOKUP(B779,'ZM39 (bulk)'!A:A,'ZM39 (bulk)'!M:M)</f>
        <v>10.24</v>
      </c>
      <c r="K779">
        <f t="shared" si="25"/>
        <v>122.88</v>
      </c>
      <c r="L779" s="4" t="s">
        <v>6094</v>
      </c>
      <c r="M779" s="4" t="s">
        <v>1</v>
      </c>
    </row>
    <row r="780" spans="1:13" x14ac:dyDescent="0.25">
      <c r="A780" t="s">
        <v>61</v>
      </c>
      <c r="B780">
        <v>232458</v>
      </c>
      <c r="C780" t="s">
        <v>6031</v>
      </c>
      <c r="D780">
        <v>16</v>
      </c>
      <c r="E780" t="s">
        <v>217</v>
      </c>
      <c r="F780" s="1">
        <v>6417.92</v>
      </c>
      <c r="G780" t="s">
        <v>10</v>
      </c>
      <c r="H780" s="1">
        <v>401.12</v>
      </c>
      <c r="I780" t="s">
        <v>362</v>
      </c>
      <c r="J780">
        <f>_xlfn.XLOOKUP(B780,'ZM39 (bulk)'!A:A,'ZM39 (bulk)'!M:M)</f>
        <v>188.55</v>
      </c>
      <c r="K780">
        <f t="shared" si="25"/>
        <v>3016.8</v>
      </c>
      <c r="L780" s="4" t="s">
        <v>6094</v>
      </c>
      <c r="M780" s="4" t="s">
        <v>1</v>
      </c>
    </row>
    <row r="781" spans="1:13" x14ac:dyDescent="0.25">
      <c r="A781" t="s">
        <v>61</v>
      </c>
      <c r="B781">
        <v>232466</v>
      </c>
      <c r="C781" t="s">
        <v>6090</v>
      </c>
      <c r="D781">
        <v>16</v>
      </c>
      <c r="E781" t="s">
        <v>217</v>
      </c>
      <c r="F781" s="1">
        <v>555.6</v>
      </c>
      <c r="G781" t="s">
        <v>10</v>
      </c>
      <c r="H781" s="1">
        <v>34.729999999999997</v>
      </c>
      <c r="I781" t="s">
        <v>362</v>
      </c>
      <c r="J781">
        <f>_xlfn.XLOOKUP(B781,'ZM39 (bulk)'!A:A,'ZM39 (bulk)'!M:M)</f>
        <v>10.16</v>
      </c>
      <c r="K781">
        <f t="shared" si="25"/>
        <v>162.56</v>
      </c>
      <c r="L781" s="4" t="s">
        <v>6094</v>
      </c>
      <c r="M781" s="4" t="s">
        <v>1</v>
      </c>
    </row>
    <row r="782" spans="1:13" x14ac:dyDescent="0.25">
      <c r="A782" t="s">
        <v>61</v>
      </c>
      <c r="B782">
        <v>232480</v>
      </c>
      <c r="C782" t="s">
        <v>6091</v>
      </c>
      <c r="D782">
        <v>1025</v>
      </c>
      <c r="E782" t="s">
        <v>217</v>
      </c>
      <c r="F782" s="1">
        <v>40203.040000000001</v>
      </c>
      <c r="G782" t="s">
        <v>10</v>
      </c>
      <c r="H782">
        <v>39.22</v>
      </c>
      <c r="I782" t="s">
        <v>362</v>
      </c>
      <c r="J782">
        <f>_xlfn.XLOOKUP(B782,'ZM39 (bulk)'!A:A,'ZM39 (bulk)'!M:M)</f>
        <v>12.65</v>
      </c>
      <c r="K782">
        <f t="shared" si="25"/>
        <v>12966.25</v>
      </c>
      <c r="L782" s="4" t="s">
        <v>6094</v>
      </c>
      <c r="M782" s="4" t="s">
        <v>1</v>
      </c>
    </row>
    <row r="783" spans="1:13" x14ac:dyDescent="0.25">
      <c r="A783" t="s">
        <v>61</v>
      </c>
      <c r="B783">
        <v>232489</v>
      </c>
      <c r="C783" t="s">
        <v>5967</v>
      </c>
      <c r="D783">
        <v>5</v>
      </c>
      <c r="E783" t="s">
        <v>217</v>
      </c>
      <c r="F783" s="1">
        <v>25611.26</v>
      </c>
      <c r="G783" t="s">
        <v>10</v>
      </c>
      <c r="H783">
        <v>5122.25</v>
      </c>
      <c r="I783" t="s">
        <v>362</v>
      </c>
      <c r="J783">
        <f>_xlfn.XLOOKUP(B783,'ZM39 (bulk)'!A:A,'ZM39 (bulk)'!M:M)</f>
        <v>868.5</v>
      </c>
      <c r="K783">
        <f t="shared" si="25"/>
        <v>4342.5</v>
      </c>
      <c r="L783" s="4" t="s">
        <v>6094</v>
      </c>
      <c r="M783" s="4" t="s">
        <v>1</v>
      </c>
    </row>
    <row r="784" spans="1:13" x14ac:dyDescent="0.25">
      <c r="A784" t="s">
        <v>61</v>
      </c>
      <c r="B784">
        <v>232812</v>
      </c>
      <c r="C784" t="s">
        <v>6092</v>
      </c>
      <c r="D784">
        <v>41</v>
      </c>
      <c r="E784" t="s">
        <v>217</v>
      </c>
      <c r="F784" s="1">
        <v>22049.85</v>
      </c>
      <c r="G784" t="s">
        <v>10</v>
      </c>
      <c r="H784" s="1">
        <v>537.79999999999995</v>
      </c>
      <c r="I784" t="s">
        <v>362</v>
      </c>
      <c r="J784">
        <f>_xlfn.XLOOKUP(B784,'ZM39 (bulk)'!A:A,'ZM39 (bulk)'!M:M)</f>
        <v>176.82</v>
      </c>
      <c r="K784">
        <f t="shared" si="25"/>
        <v>7249.62</v>
      </c>
      <c r="L784" s="4" t="s">
        <v>6094</v>
      </c>
      <c r="M784" s="4" t="s">
        <v>1</v>
      </c>
    </row>
    <row r="785" spans="1:13" x14ac:dyDescent="0.25">
      <c r="A785" t="s">
        <v>61</v>
      </c>
      <c r="B785">
        <v>232813</v>
      </c>
      <c r="C785" t="s">
        <v>6371</v>
      </c>
      <c r="D785">
        <v>300</v>
      </c>
      <c r="E785" t="s">
        <v>217</v>
      </c>
      <c r="F785" s="1">
        <v>16585.560000000001</v>
      </c>
      <c r="G785" t="s">
        <v>10</v>
      </c>
      <c r="H785">
        <v>55.29</v>
      </c>
      <c r="I785" t="s">
        <v>362</v>
      </c>
      <c r="J785">
        <f>_xlfn.XLOOKUP(B785,'ZM39 (bulk)'!A:A,'ZM39 (bulk)'!M:M)</f>
        <v>17</v>
      </c>
      <c r="K785">
        <f t="shared" si="25"/>
        <v>5100</v>
      </c>
      <c r="L785" s="4" t="s">
        <v>6094</v>
      </c>
      <c r="M785" s="4" t="s">
        <v>1</v>
      </c>
    </row>
    <row r="786" spans="1:13" x14ac:dyDescent="0.25">
      <c r="A786" t="s">
        <v>61</v>
      </c>
      <c r="B786">
        <v>232867</v>
      </c>
      <c r="C786" t="s">
        <v>6372</v>
      </c>
      <c r="D786">
        <v>83</v>
      </c>
      <c r="E786" t="s">
        <v>217</v>
      </c>
      <c r="F786">
        <v>41660.74</v>
      </c>
      <c r="G786" t="s">
        <v>10</v>
      </c>
      <c r="H786">
        <v>501.94</v>
      </c>
      <c r="I786" t="s">
        <v>362</v>
      </c>
      <c r="J786">
        <f>_xlfn.XLOOKUP(B786,'ZM39 (bulk)'!A:A,'ZM39 (bulk)'!M:M)</f>
        <v>176.51</v>
      </c>
      <c r="K786">
        <f t="shared" si="25"/>
        <v>14650.33</v>
      </c>
      <c r="L786" s="4" t="s">
        <v>6094</v>
      </c>
      <c r="M786" s="4" t="s">
        <v>1</v>
      </c>
    </row>
    <row r="787" spans="1:13" x14ac:dyDescent="0.25">
      <c r="A787" t="s">
        <v>61</v>
      </c>
      <c r="B787">
        <v>232870</v>
      </c>
      <c r="C787" t="s">
        <v>6373</v>
      </c>
      <c r="D787">
        <v>2271</v>
      </c>
      <c r="E787" t="s">
        <v>217</v>
      </c>
      <c r="F787" s="1">
        <v>88037.73</v>
      </c>
      <c r="G787" t="s">
        <v>10</v>
      </c>
      <c r="H787">
        <v>38.770000000000003</v>
      </c>
      <c r="I787" t="s">
        <v>362</v>
      </c>
      <c r="J787">
        <f>_xlfn.XLOOKUP(B787,'ZM39 (bulk)'!A:A,'ZM39 (bulk)'!M:M)</f>
        <v>12.73</v>
      </c>
      <c r="K787">
        <f t="shared" si="25"/>
        <v>28909.83</v>
      </c>
      <c r="L787" s="4" t="s">
        <v>6094</v>
      </c>
      <c r="M787" s="4" t="s">
        <v>1</v>
      </c>
    </row>
    <row r="788" spans="1:13" x14ac:dyDescent="0.25">
      <c r="A788" t="s">
        <v>61</v>
      </c>
      <c r="B788">
        <v>233022</v>
      </c>
      <c r="C788" t="s">
        <v>6203</v>
      </c>
      <c r="D788">
        <v>128</v>
      </c>
      <c r="E788" t="s">
        <v>217</v>
      </c>
      <c r="F788" s="1">
        <v>3644.21</v>
      </c>
      <c r="G788" t="s">
        <v>10</v>
      </c>
      <c r="H788">
        <v>28.47</v>
      </c>
      <c r="I788" t="s">
        <v>362</v>
      </c>
      <c r="J788">
        <f>_xlfn.XLOOKUP(B788,'ZM39 (bulk)'!A:A,'ZM39 (bulk)'!M:M)</f>
        <v>17.22</v>
      </c>
      <c r="K788">
        <f t="shared" si="25"/>
        <v>2204.16</v>
      </c>
      <c r="L788" s="4" t="s">
        <v>6094</v>
      </c>
      <c r="M788" s="4" t="s">
        <v>1</v>
      </c>
    </row>
    <row r="789" spans="1:13" x14ac:dyDescent="0.25">
      <c r="A789" t="s">
        <v>61</v>
      </c>
      <c r="B789">
        <v>233086</v>
      </c>
      <c r="C789" t="s">
        <v>6278</v>
      </c>
      <c r="D789">
        <v>1</v>
      </c>
      <c r="E789" t="s">
        <v>217</v>
      </c>
      <c r="F789" s="1">
        <v>43.49</v>
      </c>
      <c r="G789" t="s">
        <v>10</v>
      </c>
      <c r="H789">
        <v>43.49</v>
      </c>
      <c r="I789" t="s">
        <v>362</v>
      </c>
      <c r="J789">
        <f>_xlfn.XLOOKUP(B789,'ZM39 (bulk)'!A:A,'ZM39 (bulk)'!M:M)</f>
        <v>176.72</v>
      </c>
      <c r="K789">
        <f t="shared" si="25"/>
        <v>176.72</v>
      </c>
      <c r="L789" s="4" t="s">
        <v>6094</v>
      </c>
      <c r="M789" s="4" t="s">
        <v>1</v>
      </c>
    </row>
    <row r="790" spans="1:13" x14ac:dyDescent="0.25">
      <c r="A790" t="s">
        <v>61</v>
      </c>
      <c r="B790">
        <v>233088</v>
      </c>
      <c r="C790" t="s">
        <v>6374</v>
      </c>
      <c r="D790">
        <v>53</v>
      </c>
      <c r="E790" t="s">
        <v>217</v>
      </c>
      <c r="F790" s="1">
        <v>1661.82</v>
      </c>
      <c r="G790" t="s">
        <v>10</v>
      </c>
      <c r="H790">
        <v>31.36</v>
      </c>
      <c r="I790" t="s">
        <v>362</v>
      </c>
      <c r="J790">
        <f>_xlfn.XLOOKUP(B790,'ZM39 (bulk)'!A:A,'ZM39 (bulk)'!M:M)</f>
        <v>10.199999999999999</v>
      </c>
      <c r="K790">
        <f t="shared" ref="K790:K838" si="26">J790*D790</f>
        <v>540.59999999999991</v>
      </c>
      <c r="L790" s="4" t="s">
        <v>6094</v>
      </c>
      <c r="M790" s="4" t="s">
        <v>1</v>
      </c>
    </row>
    <row r="791" spans="1:13" x14ac:dyDescent="0.25">
      <c r="A791" t="s">
        <v>61</v>
      </c>
      <c r="B791">
        <v>233101</v>
      </c>
      <c r="C791" t="s">
        <v>6375</v>
      </c>
      <c r="D791">
        <v>1632</v>
      </c>
      <c r="E791" t="s">
        <v>217</v>
      </c>
      <c r="F791" s="1">
        <v>53228.74</v>
      </c>
      <c r="G791" t="s">
        <v>10</v>
      </c>
      <c r="H791">
        <v>32.619999999999997</v>
      </c>
      <c r="I791" t="s">
        <v>362</v>
      </c>
      <c r="J791">
        <f>_xlfn.XLOOKUP(B791,'ZM39 (bulk)'!A:A,'ZM39 (bulk)'!M:M)</f>
        <v>12.74</v>
      </c>
      <c r="K791">
        <f t="shared" si="26"/>
        <v>20791.68</v>
      </c>
      <c r="L791" s="4" t="s">
        <v>6094</v>
      </c>
      <c r="M791" s="4" t="s">
        <v>1</v>
      </c>
    </row>
    <row r="792" spans="1:13" x14ac:dyDescent="0.25">
      <c r="A792" t="s">
        <v>61</v>
      </c>
      <c r="B792">
        <v>233326</v>
      </c>
      <c r="C792" t="s">
        <v>6279</v>
      </c>
      <c r="D792">
        <v>4</v>
      </c>
      <c r="E792" t="s">
        <v>217</v>
      </c>
      <c r="F792" s="1">
        <v>107.71</v>
      </c>
      <c r="G792" t="s">
        <v>10</v>
      </c>
      <c r="H792" s="1">
        <v>26.93</v>
      </c>
      <c r="I792" t="s">
        <v>362</v>
      </c>
      <c r="J792">
        <f>_xlfn.XLOOKUP(B792,'ZM39 (bulk)'!A:A,'ZM39 (bulk)'!M:M)</f>
        <v>17.05</v>
      </c>
      <c r="K792">
        <f t="shared" si="26"/>
        <v>68.2</v>
      </c>
      <c r="L792" s="4" t="s">
        <v>6094</v>
      </c>
      <c r="M792" s="4" t="s">
        <v>1</v>
      </c>
    </row>
    <row r="793" spans="1:13" x14ac:dyDescent="0.25">
      <c r="A793" t="s">
        <v>61</v>
      </c>
      <c r="B793">
        <v>233327</v>
      </c>
      <c r="C793" t="s">
        <v>6276</v>
      </c>
      <c r="D793">
        <v>22</v>
      </c>
      <c r="E793" t="s">
        <v>217</v>
      </c>
      <c r="F793" s="1">
        <v>618.74</v>
      </c>
      <c r="G793" t="s">
        <v>10</v>
      </c>
      <c r="H793">
        <v>28.12</v>
      </c>
      <c r="I793" t="s">
        <v>362</v>
      </c>
      <c r="J793">
        <f>_xlfn.XLOOKUP(B793,'ZM39 (bulk)'!A:A,'ZM39 (bulk)'!M:M)</f>
        <v>17.36</v>
      </c>
      <c r="K793">
        <f t="shared" si="26"/>
        <v>381.91999999999996</v>
      </c>
      <c r="L793" s="4" t="s">
        <v>6094</v>
      </c>
      <c r="M793" s="4" t="s">
        <v>1</v>
      </c>
    </row>
    <row r="794" spans="1:13" x14ac:dyDescent="0.25">
      <c r="A794" t="s">
        <v>61</v>
      </c>
      <c r="B794">
        <v>233411</v>
      </c>
      <c r="C794" t="s">
        <v>6204</v>
      </c>
      <c r="D794">
        <v>6</v>
      </c>
      <c r="E794" t="s">
        <v>217</v>
      </c>
      <c r="F794" s="1">
        <v>134.09</v>
      </c>
      <c r="G794" t="s">
        <v>10</v>
      </c>
      <c r="H794">
        <v>22.35</v>
      </c>
      <c r="I794" t="s">
        <v>362</v>
      </c>
      <c r="J794">
        <f>_xlfn.XLOOKUP(B794,'ZM39 (bulk)'!A:A,'ZM39 (bulk)'!M:M)</f>
        <v>13.23</v>
      </c>
      <c r="K794">
        <f t="shared" si="26"/>
        <v>79.38</v>
      </c>
      <c r="L794" s="4" t="s">
        <v>6094</v>
      </c>
      <c r="M794" s="4" t="s">
        <v>1</v>
      </c>
    </row>
    <row r="795" spans="1:13" x14ac:dyDescent="0.25">
      <c r="A795" t="s">
        <v>61</v>
      </c>
      <c r="B795">
        <v>233514</v>
      </c>
      <c r="C795" t="s">
        <v>6376</v>
      </c>
      <c r="D795">
        <v>102</v>
      </c>
      <c r="E795" t="s">
        <v>217</v>
      </c>
      <c r="F795" s="1">
        <v>9162.74</v>
      </c>
      <c r="G795" t="s">
        <v>10</v>
      </c>
      <c r="H795">
        <v>89.83</v>
      </c>
      <c r="I795" t="s">
        <v>362</v>
      </c>
      <c r="J795">
        <f>_xlfn.XLOOKUP(B795,'ZM39 (bulk)'!A:A,'ZM39 (bulk)'!M:M)</f>
        <v>17.04</v>
      </c>
      <c r="K795">
        <f t="shared" si="26"/>
        <v>1738.08</v>
      </c>
      <c r="L795" s="4" t="s">
        <v>6094</v>
      </c>
      <c r="M795" s="4" t="s">
        <v>1</v>
      </c>
    </row>
    <row r="796" spans="1:13" x14ac:dyDescent="0.25">
      <c r="A796" t="s">
        <v>345</v>
      </c>
      <c r="B796">
        <v>103790</v>
      </c>
      <c r="C796" t="s">
        <v>361</v>
      </c>
      <c r="D796">
        <v>3</v>
      </c>
      <c r="E796" t="s">
        <v>217</v>
      </c>
      <c r="F796" s="1">
        <v>798.64</v>
      </c>
      <c r="G796" t="s">
        <v>10</v>
      </c>
      <c r="H796">
        <v>266.20999999999998</v>
      </c>
      <c r="I796" t="s">
        <v>362</v>
      </c>
      <c r="J796">
        <f>_xlfn.XLOOKUP(B796,'ZM39 (bulk)'!A:A,'ZM39 (bulk)'!M:M)</f>
        <v>181.43</v>
      </c>
      <c r="K796">
        <f t="shared" si="26"/>
        <v>544.29</v>
      </c>
      <c r="L796" s="4" t="s">
        <v>6094</v>
      </c>
      <c r="M796" s="4" t="s">
        <v>26</v>
      </c>
    </row>
    <row r="797" spans="1:13" x14ac:dyDescent="0.25">
      <c r="A797" t="s">
        <v>345</v>
      </c>
      <c r="B797">
        <v>103900</v>
      </c>
      <c r="C797" t="s">
        <v>718</v>
      </c>
      <c r="D797">
        <v>1</v>
      </c>
      <c r="E797" t="s">
        <v>217</v>
      </c>
      <c r="F797" s="1">
        <v>291.42</v>
      </c>
      <c r="G797" t="s">
        <v>10</v>
      </c>
      <c r="H797">
        <v>291.42</v>
      </c>
      <c r="I797" t="s">
        <v>362</v>
      </c>
      <c r="J797">
        <f>_xlfn.XLOOKUP(B797,'ZM39 (bulk)'!A:A,'ZM39 (bulk)'!M:M)</f>
        <v>182.45</v>
      </c>
      <c r="K797">
        <f t="shared" si="26"/>
        <v>182.45</v>
      </c>
      <c r="L797" s="4" t="s">
        <v>6094</v>
      </c>
      <c r="M797" s="4" t="s">
        <v>26</v>
      </c>
    </row>
    <row r="798" spans="1:13" x14ac:dyDescent="0.25">
      <c r="A798" t="s">
        <v>345</v>
      </c>
      <c r="B798">
        <v>145135</v>
      </c>
      <c r="C798" t="s">
        <v>363</v>
      </c>
      <c r="D798">
        <v>18</v>
      </c>
      <c r="E798" t="s">
        <v>217</v>
      </c>
      <c r="F798" s="1">
        <v>5625.96</v>
      </c>
      <c r="G798" t="s">
        <v>10</v>
      </c>
      <c r="H798" s="1">
        <v>312.55</v>
      </c>
      <c r="I798" t="s">
        <v>362</v>
      </c>
      <c r="J798">
        <f>_xlfn.XLOOKUP(B798,'ZM39 (bulk)'!A:A,'ZM39 (bulk)'!M:M)</f>
        <v>176.09</v>
      </c>
      <c r="K798">
        <f t="shared" si="26"/>
        <v>3169.62</v>
      </c>
      <c r="L798" s="4" t="s">
        <v>6094</v>
      </c>
      <c r="M798" s="4" t="s">
        <v>26</v>
      </c>
    </row>
    <row r="799" spans="1:13" x14ac:dyDescent="0.25">
      <c r="A799" t="s">
        <v>345</v>
      </c>
      <c r="B799">
        <v>145159</v>
      </c>
      <c r="C799" t="s">
        <v>720</v>
      </c>
      <c r="D799">
        <v>2</v>
      </c>
      <c r="E799" t="s">
        <v>217</v>
      </c>
      <c r="F799" s="1">
        <v>61.22</v>
      </c>
      <c r="G799" t="s">
        <v>10</v>
      </c>
      <c r="H799">
        <v>30.61</v>
      </c>
      <c r="I799" t="s">
        <v>362</v>
      </c>
      <c r="J799">
        <f>_xlfn.XLOOKUP(B799,'ZM39 (bulk)'!A:A,'ZM39 (bulk)'!M:M)</f>
        <v>16.88</v>
      </c>
      <c r="K799">
        <f t="shared" si="26"/>
        <v>33.76</v>
      </c>
      <c r="L799" s="4" t="s">
        <v>6094</v>
      </c>
      <c r="M799" s="4" t="s">
        <v>26</v>
      </c>
    </row>
    <row r="800" spans="1:13" x14ac:dyDescent="0.25">
      <c r="A800" t="s">
        <v>345</v>
      </c>
      <c r="B800">
        <v>145182</v>
      </c>
      <c r="C800" t="s">
        <v>721</v>
      </c>
      <c r="D800">
        <v>4</v>
      </c>
      <c r="E800" t="s">
        <v>217</v>
      </c>
      <c r="F800">
        <v>126.07</v>
      </c>
      <c r="G800" t="s">
        <v>10</v>
      </c>
      <c r="H800">
        <v>31.52</v>
      </c>
      <c r="I800" t="s">
        <v>362</v>
      </c>
      <c r="J800">
        <f>_xlfn.XLOOKUP(B800,'ZM39 (bulk)'!A:A,'ZM39 (bulk)'!M:M)</f>
        <v>17.46</v>
      </c>
      <c r="K800">
        <f t="shared" si="26"/>
        <v>69.84</v>
      </c>
      <c r="L800" s="4" t="s">
        <v>6094</v>
      </c>
      <c r="M800" s="4" t="s">
        <v>26</v>
      </c>
    </row>
    <row r="801" spans="1:13" x14ac:dyDescent="0.25">
      <c r="A801" t="s">
        <v>345</v>
      </c>
      <c r="B801">
        <v>145214</v>
      </c>
      <c r="C801" t="s">
        <v>722</v>
      </c>
      <c r="D801">
        <v>24</v>
      </c>
      <c r="E801" t="s">
        <v>217</v>
      </c>
      <c r="F801" s="1">
        <v>8451.98</v>
      </c>
      <c r="G801" t="s">
        <v>10</v>
      </c>
      <c r="H801">
        <v>352.17</v>
      </c>
      <c r="I801" t="s">
        <v>362</v>
      </c>
      <c r="J801">
        <f>_xlfn.XLOOKUP(B801,'ZM39 (bulk)'!A:A,'ZM39 (bulk)'!M:M)</f>
        <v>177.53</v>
      </c>
      <c r="K801">
        <f t="shared" si="26"/>
        <v>4260.72</v>
      </c>
      <c r="L801" s="4" t="s">
        <v>6094</v>
      </c>
      <c r="M801" s="4" t="s">
        <v>26</v>
      </c>
    </row>
    <row r="802" spans="1:13" x14ac:dyDescent="0.25">
      <c r="A802" t="s">
        <v>345</v>
      </c>
      <c r="B802">
        <v>145374</v>
      </c>
      <c r="C802" t="s">
        <v>723</v>
      </c>
      <c r="D802">
        <v>4</v>
      </c>
      <c r="E802" t="s">
        <v>217</v>
      </c>
      <c r="F802">
        <v>1119.5</v>
      </c>
      <c r="G802" t="s">
        <v>10</v>
      </c>
      <c r="H802">
        <v>279.88</v>
      </c>
      <c r="I802" t="s">
        <v>362</v>
      </c>
      <c r="J802">
        <f>_xlfn.XLOOKUP(B802,'ZM39 (bulk)'!A:A,'ZM39 (bulk)'!M:M)</f>
        <v>181.22</v>
      </c>
      <c r="K802">
        <f t="shared" si="26"/>
        <v>724.88</v>
      </c>
      <c r="L802" s="4" t="s">
        <v>6094</v>
      </c>
      <c r="M802" s="4" t="s">
        <v>26</v>
      </c>
    </row>
    <row r="803" spans="1:13" x14ac:dyDescent="0.25">
      <c r="A803" t="s">
        <v>345</v>
      </c>
      <c r="B803">
        <v>145375</v>
      </c>
      <c r="C803" t="s">
        <v>724</v>
      </c>
      <c r="D803">
        <v>18</v>
      </c>
      <c r="E803" t="s">
        <v>217</v>
      </c>
      <c r="F803">
        <v>5298.76</v>
      </c>
      <c r="G803" t="s">
        <v>10</v>
      </c>
      <c r="H803">
        <v>294.38</v>
      </c>
      <c r="I803" t="s">
        <v>362</v>
      </c>
      <c r="J803">
        <f>_xlfn.XLOOKUP(B803,'ZM39 (bulk)'!A:A,'ZM39 (bulk)'!M:M)</f>
        <v>174.86</v>
      </c>
      <c r="K803">
        <f t="shared" si="26"/>
        <v>3147.4800000000005</v>
      </c>
      <c r="L803" s="4" t="s">
        <v>6094</v>
      </c>
      <c r="M803" s="4" t="s">
        <v>26</v>
      </c>
    </row>
    <row r="804" spans="1:13" x14ac:dyDescent="0.25">
      <c r="A804" t="s">
        <v>345</v>
      </c>
      <c r="B804">
        <v>153346</v>
      </c>
      <c r="C804" t="s">
        <v>727</v>
      </c>
      <c r="D804">
        <v>4</v>
      </c>
      <c r="E804" t="s">
        <v>217</v>
      </c>
      <c r="F804" s="1">
        <v>121.13</v>
      </c>
      <c r="G804" t="s">
        <v>10</v>
      </c>
      <c r="H804">
        <v>30.28</v>
      </c>
      <c r="I804" t="s">
        <v>362</v>
      </c>
      <c r="J804">
        <f>_xlfn.XLOOKUP(B804,'ZM39 (bulk)'!A:A,'ZM39 (bulk)'!M:M)</f>
        <v>17.38</v>
      </c>
      <c r="K804">
        <f t="shared" si="26"/>
        <v>69.52</v>
      </c>
      <c r="L804" s="4" t="s">
        <v>6094</v>
      </c>
      <c r="M804" s="4" t="s">
        <v>26</v>
      </c>
    </row>
    <row r="805" spans="1:13" x14ac:dyDescent="0.25">
      <c r="A805" t="s">
        <v>345</v>
      </c>
      <c r="B805">
        <v>160363</v>
      </c>
      <c r="C805" t="s">
        <v>731</v>
      </c>
      <c r="D805">
        <v>2</v>
      </c>
      <c r="E805" t="s">
        <v>217</v>
      </c>
      <c r="F805" s="1">
        <v>774.57</v>
      </c>
      <c r="G805" t="s">
        <v>10</v>
      </c>
      <c r="H805">
        <v>387.29</v>
      </c>
      <c r="I805" t="s">
        <v>362</v>
      </c>
      <c r="J805">
        <f>_xlfn.XLOOKUP(B805,'ZM39 (bulk)'!A:A,'ZM39 (bulk)'!M:M)</f>
        <v>179.37</v>
      </c>
      <c r="K805">
        <f t="shared" si="26"/>
        <v>358.74</v>
      </c>
      <c r="L805" s="4" t="s">
        <v>6094</v>
      </c>
      <c r="M805" s="4" t="s">
        <v>26</v>
      </c>
    </row>
    <row r="806" spans="1:13" x14ac:dyDescent="0.25">
      <c r="A806" t="s">
        <v>345</v>
      </c>
      <c r="B806">
        <v>160369</v>
      </c>
      <c r="C806" t="s">
        <v>390</v>
      </c>
      <c r="D806">
        <v>5</v>
      </c>
      <c r="E806" t="s">
        <v>217</v>
      </c>
      <c r="F806" s="1">
        <v>1773.23</v>
      </c>
      <c r="G806" t="s">
        <v>10</v>
      </c>
      <c r="H806">
        <v>354.65</v>
      </c>
      <c r="I806" t="s">
        <v>362</v>
      </c>
      <c r="J806">
        <f>_xlfn.XLOOKUP(B806,'ZM39 (bulk)'!A:A,'ZM39 (bulk)'!M:M)</f>
        <v>184.91</v>
      </c>
      <c r="K806">
        <f t="shared" si="26"/>
        <v>924.55</v>
      </c>
      <c r="L806" s="4" t="s">
        <v>6094</v>
      </c>
      <c r="M806" s="4" t="s">
        <v>26</v>
      </c>
    </row>
    <row r="807" spans="1:13" x14ac:dyDescent="0.25">
      <c r="A807" t="s">
        <v>345</v>
      </c>
      <c r="B807">
        <v>160991</v>
      </c>
      <c r="C807" t="s">
        <v>732</v>
      </c>
      <c r="D807">
        <v>7</v>
      </c>
      <c r="E807" t="s">
        <v>217</v>
      </c>
      <c r="F807">
        <v>166.94</v>
      </c>
      <c r="G807" t="s">
        <v>10</v>
      </c>
      <c r="H807">
        <v>23.85</v>
      </c>
      <c r="I807" t="s">
        <v>362</v>
      </c>
      <c r="J807">
        <f>_xlfn.XLOOKUP(B807,'ZM39 (bulk)'!A:A,'ZM39 (bulk)'!M:M)</f>
        <v>15.912000000000001</v>
      </c>
      <c r="K807">
        <f t="shared" si="26"/>
        <v>111.384</v>
      </c>
      <c r="L807" s="4" t="s">
        <v>6094</v>
      </c>
      <c r="M807" s="4" t="s">
        <v>26</v>
      </c>
    </row>
    <row r="808" spans="1:13" x14ac:dyDescent="0.25">
      <c r="A808" t="s">
        <v>345</v>
      </c>
      <c r="B808">
        <v>163745</v>
      </c>
      <c r="C808" t="s">
        <v>396</v>
      </c>
      <c r="D808">
        <v>16</v>
      </c>
      <c r="E808" t="s">
        <v>217</v>
      </c>
      <c r="F808">
        <v>714.26</v>
      </c>
      <c r="G808" t="s">
        <v>10</v>
      </c>
      <c r="H808">
        <v>44.64</v>
      </c>
      <c r="I808" t="s">
        <v>362</v>
      </c>
      <c r="J808">
        <f>_xlfn.XLOOKUP(B808,'ZM39 (bulk)'!A:A,'ZM39 (bulk)'!M:M)</f>
        <v>17.239999999999998</v>
      </c>
      <c r="K808">
        <f t="shared" si="26"/>
        <v>275.83999999999997</v>
      </c>
      <c r="L808" s="4" t="s">
        <v>6094</v>
      </c>
      <c r="M808" s="4" t="s">
        <v>26</v>
      </c>
    </row>
    <row r="809" spans="1:13" x14ac:dyDescent="0.25">
      <c r="A809" t="s">
        <v>345</v>
      </c>
      <c r="B809">
        <v>163755</v>
      </c>
      <c r="C809" t="s">
        <v>733</v>
      </c>
      <c r="D809">
        <v>27</v>
      </c>
      <c r="E809" t="s">
        <v>217</v>
      </c>
      <c r="F809" s="1">
        <v>787.61</v>
      </c>
      <c r="G809" t="s">
        <v>10</v>
      </c>
      <c r="H809">
        <v>29.17</v>
      </c>
      <c r="I809" t="s">
        <v>362</v>
      </c>
      <c r="J809">
        <f>_xlfn.XLOOKUP(B809,'ZM39 (bulk)'!A:A,'ZM39 (bulk)'!M:M)</f>
        <v>17.7</v>
      </c>
      <c r="K809">
        <f t="shared" si="26"/>
        <v>477.9</v>
      </c>
      <c r="L809" s="4" t="s">
        <v>6094</v>
      </c>
      <c r="M809" s="4" t="s">
        <v>26</v>
      </c>
    </row>
    <row r="810" spans="1:13" x14ac:dyDescent="0.25">
      <c r="A810" t="s">
        <v>345</v>
      </c>
      <c r="B810">
        <v>163760</v>
      </c>
      <c r="C810" t="s">
        <v>734</v>
      </c>
      <c r="D810">
        <v>20</v>
      </c>
      <c r="E810" t="s">
        <v>217</v>
      </c>
      <c r="F810">
        <v>603.20000000000005</v>
      </c>
      <c r="G810" t="s">
        <v>10</v>
      </c>
      <c r="H810">
        <v>30.16</v>
      </c>
      <c r="I810" t="s">
        <v>362</v>
      </c>
      <c r="J810">
        <f>_xlfn.XLOOKUP(B810,'ZM39 (bulk)'!A:A,'ZM39 (bulk)'!M:M)</f>
        <v>17.739999999999998</v>
      </c>
      <c r="K810">
        <f t="shared" si="26"/>
        <v>354.79999999999995</v>
      </c>
      <c r="L810" s="4" t="s">
        <v>6094</v>
      </c>
      <c r="M810" s="4" t="s">
        <v>26</v>
      </c>
    </row>
    <row r="811" spans="1:13" x14ac:dyDescent="0.25">
      <c r="A811" t="s">
        <v>345</v>
      </c>
      <c r="B811">
        <v>163764</v>
      </c>
      <c r="C811" t="s">
        <v>735</v>
      </c>
      <c r="D811">
        <v>5</v>
      </c>
      <c r="E811" t="s">
        <v>217</v>
      </c>
      <c r="F811" s="1">
        <v>160.86000000000001</v>
      </c>
      <c r="G811" t="s">
        <v>10</v>
      </c>
      <c r="H811">
        <v>32.17</v>
      </c>
      <c r="I811" t="s">
        <v>362</v>
      </c>
      <c r="J811">
        <f>_xlfn.XLOOKUP(B811,'ZM39 (bulk)'!A:A,'ZM39 (bulk)'!M:M)</f>
        <v>17.86</v>
      </c>
      <c r="K811">
        <f t="shared" si="26"/>
        <v>89.3</v>
      </c>
      <c r="L811" s="4" t="s">
        <v>6094</v>
      </c>
      <c r="M811" s="4" t="s">
        <v>26</v>
      </c>
    </row>
    <row r="812" spans="1:13" x14ac:dyDescent="0.25">
      <c r="A812" t="s">
        <v>345</v>
      </c>
      <c r="B812">
        <v>163769</v>
      </c>
      <c r="C812" t="s">
        <v>736</v>
      </c>
      <c r="D812">
        <v>9</v>
      </c>
      <c r="E812" t="s">
        <v>217</v>
      </c>
      <c r="F812">
        <v>319.82</v>
      </c>
      <c r="G812" t="s">
        <v>10</v>
      </c>
      <c r="H812">
        <v>35.54</v>
      </c>
      <c r="I812" t="s">
        <v>362</v>
      </c>
      <c r="J812">
        <f>_xlfn.XLOOKUP(B812,'ZM39 (bulk)'!A:A,'ZM39 (bulk)'!M:M)</f>
        <v>17.899999999999999</v>
      </c>
      <c r="K812">
        <f t="shared" si="26"/>
        <v>161.1</v>
      </c>
      <c r="L812" s="4" t="s">
        <v>6094</v>
      </c>
      <c r="M812" s="4" t="s">
        <v>26</v>
      </c>
    </row>
    <row r="813" spans="1:13" x14ac:dyDescent="0.25">
      <c r="A813" t="s">
        <v>345</v>
      </c>
      <c r="B813">
        <v>163786</v>
      </c>
      <c r="C813" t="s">
        <v>737</v>
      </c>
      <c r="D813">
        <v>3</v>
      </c>
      <c r="E813" t="s">
        <v>217</v>
      </c>
      <c r="F813">
        <v>137.22999999999999</v>
      </c>
      <c r="G813" t="s">
        <v>10</v>
      </c>
      <c r="H813">
        <v>45.74</v>
      </c>
      <c r="I813" t="s">
        <v>362</v>
      </c>
      <c r="J813">
        <f>_xlfn.XLOOKUP(B813,'ZM39 (bulk)'!A:A,'ZM39 (bulk)'!M:M)</f>
        <v>17.3</v>
      </c>
      <c r="K813">
        <f t="shared" si="26"/>
        <v>51.900000000000006</v>
      </c>
      <c r="L813" s="4" t="s">
        <v>6094</v>
      </c>
      <c r="M813" s="4" t="s">
        <v>26</v>
      </c>
    </row>
    <row r="814" spans="1:13" x14ac:dyDescent="0.25">
      <c r="A814" t="s">
        <v>345</v>
      </c>
      <c r="B814">
        <v>163802</v>
      </c>
      <c r="C814" t="s">
        <v>739</v>
      </c>
      <c r="D814">
        <v>5</v>
      </c>
      <c r="E814" t="s">
        <v>217</v>
      </c>
      <c r="F814">
        <v>159.93</v>
      </c>
      <c r="G814" t="s">
        <v>10</v>
      </c>
      <c r="H814">
        <v>31.99</v>
      </c>
      <c r="I814" t="s">
        <v>362</v>
      </c>
      <c r="J814">
        <f>_xlfn.XLOOKUP(B814,'ZM39 (bulk)'!A:A,'ZM39 (bulk)'!M:M)</f>
        <v>17.16</v>
      </c>
      <c r="K814">
        <f t="shared" si="26"/>
        <v>85.8</v>
      </c>
      <c r="L814" s="4" t="s">
        <v>6094</v>
      </c>
      <c r="M814" s="4" t="s">
        <v>26</v>
      </c>
    </row>
    <row r="815" spans="1:13" x14ac:dyDescent="0.25">
      <c r="A815" t="s">
        <v>345</v>
      </c>
      <c r="B815">
        <v>163807</v>
      </c>
      <c r="C815" t="s">
        <v>397</v>
      </c>
      <c r="D815">
        <v>10</v>
      </c>
      <c r="E815" t="s">
        <v>217</v>
      </c>
      <c r="F815">
        <v>350.81</v>
      </c>
      <c r="G815" t="s">
        <v>10</v>
      </c>
      <c r="H815">
        <v>35.08</v>
      </c>
      <c r="I815" t="s">
        <v>362</v>
      </c>
      <c r="J815">
        <f>_xlfn.XLOOKUP(B815,'ZM39 (bulk)'!A:A,'ZM39 (bulk)'!M:M)</f>
        <v>17.3</v>
      </c>
      <c r="K815">
        <f t="shared" si="26"/>
        <v>173</v>
      </c>
      <c r="L815" s="4" t="s">
        <v>6094</v>
      </c>
      <c r="M815" s="4" t="s">
        <v>26</v>
      </c>
    </row>
    <row r="816" spans="1:13" x14ac:dyDescent="0.25">
      <c r="A816" t="s">
        <v>345</v>
      </c>
      <c r="B816">
        <v>163812</v>
      </c>
      <c r="C816" t="s">
        <v>740</v>
      </c>
      <c r="D816">
        <v>8</v>
      </c>
      <c r="E816" t="s">
        <v>217</v>
      </c>
      <c r="F816">
        <v>306.04000000000002</v>
      </c>
      <c r="G816" t="s">
        <v>10</v>
      </c>
      <c r="H816">
        <v>38.26</v>
      </c>
      <c r="I816" t="s">
        <v>362</v>
      </c>
      <c r="J816">
        <f>_xlfn.XLOOKUP(B816,'ZM39 (bulk)'!A:A,'ZM39 (bulk)'!M:M)</f>
        <v>17.22</v>
      </c>
      <c r="K816">
        <f t="shared" si="26"/>
        <v>137.76</v>
      </c>
      <c r="L816" s="4" t="s">
        <v>6094</v>
      </c>
      <c r="M816" s="4" t="s">
        <v>26</v>
      </c>
    </row>
    <row r="817" spans="1:13" x14ac:dyDescent="0.25">
      <c r="A817" t="s">
        <v>345</v>
      </c>
      <c r="B817">
        <v>202278</v>
      </c>
      <c r="C817" t="s">
        <v>751</v>
      </c>
      <c r="D817">
        <v>16</v>
      </c>
      <c r="E817" t="s">
        <v>217</v>
      </c>
      <c r="F817">
        <v>455.47</v>
      </c>
      <c r="G817" t="s">
        <v>10</v>
      </c>
      <c r="H817">
        <v>28.47</v>
      </c>
      <c r="I817" t="s">
        <v>362</v>
      </c>
      <c r="J817">
        <f>_xlfn.XLOOKUP(B817,'ZM39 (bulk)'!A:A,'ZM39 (bulk)'!M:M)</f>
        <v>17.64</v>
      </c>
      <c r="K817">
        <f t="shared" si="26"/>
        <v>282.24</v>
      </c>
      <c r="L817" s="4" t="s">
        <v>6094</v>
      </c>
      <c r="M817" s="4" t="s">
        <v>26</v>
      </c>
    </row>
    <row r="818" spans="1:13" x14ac:dyDescent="0.25">
      <c r="A818" t="s">
        <v>345</v>
      </c>
      <c r="B818">
        <v>218796</v>
      </c>
      <c r="C818" t="s">
        <v>761</v>
      </c>
      <c r="D818">
        <v>5</v>
      </c>
      <c r="E818" t="s">
        <v>217</v>
      </c>
      <c r="F818">
        <v>1552.85</v>
      </c>
      <c r="G818" t="s">
        <v>10</v>
      </c>
      <c r="H818">
        <v>310.57</v>
      </c>
      <c r="I818" t="s">
        <v>362</v>
      </c>
      <c r="J818">
        <f>_xlfn.XLOOKUP(B818,'ZM39 (bulk)'!A:A,'ZM39 (bulk)'!M:M)</f>
        <v>180.13</v>
      </c>
      <c r="K818">
        <f t="shared" si="26"/>
        <v>900.65</v>
      </c>
      <c r="L818" s="4" t="s">
        <v>6094</v>
      </c>
      <c r="M818" s="4" t="s">
        <v>26</v>
      </c>
    </row>
    <row r="819" spans="1:13" x14ac:dyDescent="0.25">
      <c r="A819" t="s">
        <v>345</v>
      </c>
      <c r="B819">
        <v>224180</v>
      </c>
      <c r="C819" t="s">
        <v>527</v>
      </c>
      <c r="D819">
        <v>3</v>
      </c>
      <c r="E819" t="s">
        <v>217</v>
      </c>
      <c r="F819">
        <v>291.08</v>
      </c>
      <c r="G819" t="s">
        <v>10</v>
      </c>
      <c r="H819">
        <v>97.03</v>
      </c>
      <c r="I819" t="s">
        <v>362</v>
      </c>
      <c r="J819">
        <f>_xlfn.XLOOKUP(B819,'ZM39 (bulk)'!A:A,'ZM39 (bulk)'!M:M)</f>
        <v>17.18</v>
      </c>
      <c r="K819">
        <f t="shared" si="26"/>
        <v>51.54</v>
      </c>
      <c r="L819" s="4" t="s">
        <v>6094</v>
      </c>
      <c r="M819" s="4" t="s">
        <v>26</v>
      </c>
    </row>
    <row r="820" spans="1:13" x14ac:dyDescent="0.25">
      <c r="A820" t="s">
        <v>345</v>
      </c>
      <c r="B820">
        <v>225226</v>
      </c>
      <c r="C820" t="s">
        <v>769</v>
      </c>
      <c r="D820">
        <v>12</v>
      </c>
      <c r="E820" t="s">
        <v>217</v>
      </c>
      <c r="F820">
        <v>346.49</v>
      </c>
      <c r="G820" t="s">
        <v>10</v>
      </c>
      <c r="H820">
        <v>28.87</v>
      </c>
      <c r="I820" t="s">
        <v>362</v>
      </c>
      <c r="J820">
        <f>_xlfn.XLOOKUP(B820,'ZM39 (bulk)'!A:A,'ZM39 (bulk)'!M:M)</f>
        <v>16.71</v>
      </c>
      <c r="K820">
        <f t="shared" si="26"/>
        <v>200.52</v>
      </c>
      <c r="L820" s="4" t="s">
        <v>6094</v>
      </c>
      <c r="M820" s="4" t="s">
        <v>26</v>
      </c>
    </row>
    <row r="821" spans="1:13" x14ac:dyDescent="0.25">
      <c r="A821" t="s">
        <v>345</v>
      </c>
      <c r="B821">
        <v>225248</v>
      </c>
      <c r="C821" t="s">
        <v>770</v>
      </c>
      <c r="D821">
        <v>12</v>
      </c>
      <c r="E821" t="s">
        <v>217</v>
      </c>
      <c r="F821">
        <v>3148.43</v>
      </c>
      <c r="G821" t="s">
        <v>10</v>
      </c>
      <c r="H821">
        <v>262.37</v>
      </c>
      <c r="I821" t="s">
        <v>362</v>
      </c>
      <c r="J821">
        <f>_xlfn.XLOOKUP(B821,'ZM39 (bulk)'!A:A,'ZM39 (bulk)'!M:M)</f>
        <v>171.26</v>
      </c>
      <c r="K821">
        <f t="shared" si="26"/>
        <v>2055.12</v>
      </c>
      <c r="L821" s="4" t="s">
        <v>6094</v>
      </c>
      <c r="M821" s="4" t="s">
        <v>26</v>
      </c>
    </row>
    <row r="822" spans="1:13" x14ac:dyDescent="0.25">
      <c r="A822" t="s">
        <v>345</v>
      </c>
      <c r="B822">
        <v>226735</v>
      </c>
      <c r="C822" t="s">
        <v>771</v>
      </c>
      <c r="D822" s="10">
        <v>3</v>
      </c>
      <c r="E822" t="s">
        <v>217</v>
      </c>
      <c r="F822" s="7">
        <v>87.93</v>
      </c>
      <c r="G822" t="s">
        <v>10</v>
      </c>
      <c r="H822">
        <v>29.31</v>
      </c>
      <c r="I822" t="s">
        <v>362</v>
      </c>
      <c r="J822">
        <f>_xlfn.XLOOKUP(B822,'ZM39 (bulk)'!A:A,'ZM39 (bulk)'!M:M)</f>
        <v>17.100000000000001</v>
      </c>
      <c r="K822">
        <f t="shared" si="26"/>
        <v>51.300000000000004</v>
      </c>
      <c r="L822" s="4" t="s">
        <v>6094</v>
      </c>
      <c r="M822" s="4" t="s">
        <v>26</v>
      </c>
    </row>
    <row r="823" spans="1:13" x14ac:dyDescent="0.25">
      <c r="A823" t="s">
        <v>345</v>
      </c>
      <c r="B823">
        <v>230125</v>
      </c>
      <c r="C823" t="s">
        <v>2614</v>
      </c>
      <c r="D823" s="10">
        <v>11</v>
      </c>
      <c r="E823" t="s">
        <v>217</v>
      </c>
      <c r="F823" s="7">
        <v>989.17</v>
      </c>
      <c r="G823" t="s">
        <v>10</v>
      </c>
      <c r="H823">
        <v>89.92</v>
      </c>
      <c r="I823" t="s">
        <v>362</v>
      </c>
      <c r="J823">
        <f>_xlfn.XLOOKUP(B823,'ZM39 (bulk)'!A:A,'ZM39 (bulk)'!M:M)</f>
        <v>17.190000000000001</v>
      </c>
      <c r="K823">
        <f t="shared" si="26"/>
        <v>189.09</v>
      </c>
      <c r="L823" s="4" t="s">
        <v>6094</v>
      </c>
      <c r="M823" s="4" t="s">
        <v>26</v>
      </c>
    </row>
    <row r="824" spans="1:13" x14ac:dyDescent="0.25">
      <c r="A824" t="s">
        <v>345</v>
      </c>
      <c r="B824">
        <v>230304</v>
      </c>
      <c r="C824" t="s">
        <v>2690</v>
      </c>
      <c r="D824" s="10">
        <v>25</v>
      </c>
      <c r="E824" t="s">
        <v>217</v>
      </c>
      <c r="F824" s="7">
        <v>1906.07</v>
      </c>
      <c r="G824" t="s">
        <v>10</v>
      </c>
      <c r="H824">
        <v>76.239999999999995</v>
      </c>
      <c r="I824" t="s">
        <v>362</v>
      </c>
      <c r="J824">
        <f>_xlfn.XLOOKUP(B824,'ZM39 (bulk)'!A:A,'ZM39 (bulk)'!M:M)</f>
        <v>16.899999999999999</v>
      </c>
      <c r="K824">
        <f t="shared" si="26"/>
        <v>422.49999999999994</v>
      </c>
      <c r="L824" s="4" t="s">
        <v>6094</v>
      </c>
      <c r="M824" s="4" t="s">
        <v>26</v>
      </c>
    </row>
    <row r="825" spans="1:13" x14ac:dyDescent="0.25">
      <c r="A825" t="s">
        <v>345</v>
      </c>
      <c r="B825">
        <v>230305</v>
      </c>
      <c r="C825" t="s">
        <v>2701</v>
      </c>
      <c r="D825" s="10">
        <v>19</v>
      </c>
      <c r="E825" t="s">
        <v>217</v>
      </c>
      <c r="F825" s="7">
        <v>1270.28</v>
      </c>
      <c r="G825" t="s">
        <v>10</v>
      </c>
      <c r="H825">
        <v>66.86</v>
      </c>
      <c r="I825" t="s">
        <v>362</v>
      </c>
      <c r="J825">
        <f>_xlfn.XLOOKUP(B825,'ZM39 (bulk)'!A:A,'ZM39 (bulk)'!M:M)</f>
        <v>18.260000000000002</v>
      </c>
      <c r="K825">
        <f t="shared" si="26"/>
        <v>346.94000000000005</v>
      </c>
      <c r="L825" s="4" t="s">
        <v>6094</v>
      </c>
      <c r="M825" s="4" t="s">
        <v>26</v>
      </c>
    </row>
    <row r="826" spans="1:13" x14ac:dyDescent="0.25">
      <c r="A826" t="s">
        <v>345</v>
      </c>
      <c r="B826">
        <v>231405</v>
      </c>
      <c r="C826" t="s">
        <v>5424</v>
      </c>
      <c r="D826" s="10">
        <v>1</v>
      </c>
      <c r="E826" t="s">
        <v>217</v>
      </c>
      <c r="F826" s="7">
        <v>24.69</v>
      </c>
      <c r="G826" t="s">
        <v>10</v>
      </c>
      <c r="H826">
        <v>24.69</v>
      </c>
      <c r="I826" t="s">
        <v>362</v>
      </c>
      <c r="J826">
        <f>_xlfn.XLOOKUP(B826,'ZM39 (bulk)'!A:A,'ZM39 (bulk)'!M:M)</f>
        <v>17.3</v>
      </c>
      <c r="K826">
        <f t="shared" si="26"/>
        <v>17.3</v>
      </c>
      <c r="L826" s="4" t="s">
        <v>6094</v>
      </c>
      <c r="M826" s="4" t="s">
        <v>26</v>
      </c>
    </row>
    <row r="827" spans="1:13" hidden="1" x14ac:dyDescent="0.25">
      <c r="A827" t="s">
        <v>345</v>
      </c>
      <c r="B827">
        <v>312605</v>
      </c>
      <c r="C827" t="s">
        <v>924</v>
      </c>
      <c r="D827" s="10">
        <v>296076.96899999998</v>
      </c>
      <c r="E827" t="s">
        <v>40</v>
      </c>
      <c r="F827" s="7">
        <v>375697.32</v>
      </c>
      <c r="G827" t="s">
        <v>10</v>
      </c>
      <c r="H827">
        <v>1.27</v>
      </c>
      <c r="I827" t="s">
        <v>362</v>
      </c>
      <c r="J827">
        <v>1</v>
      </c>
      <c r="K827">
        <f t="shared" si="26"/>
        <v>296076.96899999998</v>
      </c>
      <c r="L827" s="4" t="s">
        <v>2220</v>
      </c>
      <c r="M827" s="4" t="s">
        <v>26</v>
      </c>
    </row>
    <row r="828" spans="1:13" hidden="1" x14ac:dyDescent="0.25">
      <c r="A828" t="s">
        <v>345</v>
      </c>
      <c r="B828">
        <v>312607</v>
      </c>
      <c r="C828" t="s">
        <v>926</v>
      </c>
      <c r="D828" s="10">
        <v>113287.66800000001</v>
      </c>
      <c r="E828" t="s">
        <v>40</v>
      </c>
      <c r="F828" s="7">
        <v>206393.85</v>
      </c>
      <c r="G828" t="s">
        <v>10</v>
      </c>
      <c r="H828">
        <v>1.82</v>
      </c>
      <c r="I828" t="s">
        <v>362</v>
      </c>
      <c r="J828">
        <v>1</v>
      </c>
      <c r="K828">
        <f t="shared" si="26"/>
        <v>113287.66800000001</v>
      </c>
      <c r="L828" s="4" t="s">
        <v>2220</v>
      </c>
      <c r="M828" s="4" t="s">
        <v>26</v>
      </c>
    </row>
    <row r="829" spans="1:13" hidden="1" x14ac:dyDescent="0.25">
      <c r="A829" t="s">
        <v>345</v>
      </c>
      <c r="B829">
        <v>312609</v>
      </c>
      <c r="C829" t="s">
        <v>5473</v>
      </c>
      <c r="D829" s="10">
        <v>33197.385999999999</v>
      </c>
      <c r="E829" t="s">
        <v>40</v>
      </c>
      <c r="F829" s="7">
        <v>67373.55</v>
      </c>
      <c r="G829" t="s">
        <v>10</v>
      </c>
      <c r="H829">
        <v>2.0299999999999998</v>
      </c>
      <c r="I829" t="s">
        <v>362</v>
      </c>
      <c r="J829">
        <v>1</v>
      </c>
      <c r="K829">
        <f t="shared" si="26"/>
        <v>33197.385999999999</v>
      </c>
      <c r="L829" s="4" t="s">
        <v>2220</v>
      </c>
      <c r="M829" s="4" t="s">
        <v>26</v>
      </c>
    </row>
    <row r="830" spans="1:13" hidden="1" x14ac:dyDescent="0.25">
      <c r="A830" t="s">
        <v>345</v>
      </c>
      <c r="B830">
        <v>314006</v>
      </c>
      <c r="C830" t="s">
        <v>927</v>
      </c>
      <c r="D830" s="10">
        <v>353216.41399999999</v>
      </c>
      <c r="E830" t="s">
        <v>40</v>
      </c>
      <c r="F830" s="7">
        <v>628871.76</v>
      </c>
      <c r="G830" t="s">
        <v>10</v>
      </c>
      <c r="H830">
        <v>1.78</v>
      </c>
      <c r="I830" t="s">
        <v>362</v>
      </c>
      <c r="J830">
        <v>1</v>
      </c>
      <c r="K830">
        <f t="shared" si="26"/>
        <v>353216.41399999999</v>
      </c>
      <c r="L830" s="4" t="s">
        <v>2220</v>
      </c>
      <c r="M830" s="4" t="s">
        <v>26</v>
      </c>
    </row>
    <row r="831" spans="1:13" hidden="1" x14ac:dyDescent="0.25">
      <c r="A831" t="s">
        <v>345</v>
      </c>
      <c r="B831">
        <v>314107</v>
      </c>
      <c r="C831" t="s">
        <v>928</v>
      </c>
      <c r="D831" s="1">
        <v>114024.77499999999</v>
      </c>
      <c r="E831" t="s">
        <v>40</v>
      </c>
      <c r="F831" s="1">
        <v>183624.7</v>
      </c>
      <c r="G831" t="s">
        <v>10</v>
      </c>
      <c r="H831">
        <v>1.61</v>
      </c>
      <c r="I831" t="s">
        <v>362</v>
      </c>
      <c r="J831">
        <v>1</v>
      </c>
      <c r="K831">
        <f t="shared" si="26"/>
        <v>114024.77499999999</v>
      </c>
      <c r="L831" s="4" t="s">
        <v>2220</v>
      </c>
      <c r="M831" s="4" t="s">
        <v>26</v>
      </c>
    </row>
    <row r="832" spans="1:13" hidden="1" x14ac:dyDescent="0.25">
      <c r="A832" t="s">
        <v>345</v>
      </c>
      <c r="B832">
        <v>314281</v>
      </c>
      <c r="C832" t="s">
        <v>929</v>
      </c>
      <c r="D832" s="1">
        <v>349254.75199999998</v>
      </c>
      <c r="E832" t="s">
        <v>40</v>
      </c>
      <c r="F832" s="1">
        <v>640495.54</v>
      </c>
      <c r="G832" t="s">
        <v>10</v>
      </c>
      <c r="H832">
        <v>1.83</v>
      </c>
      <c r="I832" t="s">
        <v>362</v>
      </c>
      <c r="J832">
        <v>1</v>
      </c>
      <c r="K832">
        <f t="shared" si="26"/>
        <v>349254.75199999998</v>
      </c>
      <c r="L832" s="4" t="s">
        <v>2220</v>
      </c>
      <c r="M832" s="4" t="s">
        <v>26</v>
      </c>
    </row>
    <row r="833" spans="1:13" hidden="1" x14ac:dyDescent="0.25">
      <c r="A833" t="s">
        <v>345</v>
      </c>
      <c r="B833">
        <v>314283</v>
      </c>
      <c r="C833" t="s">
        <v>930</v>
      </c>
      <c r="D833" s="1">
        <v>448161.163</v>
      </c>
      <c r="E833" t="s">
        <v>40</v>
      </c>
      <c r="F833" s="1">
        <v>939831.77</v>
      </c>
      <c r="G833" t="s">
        <v>10</v>
      </c>
      <c r="H833">
        <v>2.1</v>
      </c>
      <c r="I833" t="s">
        <v>362</v>
      </c>
      <c r="J833">
        <v>1</v>
      </c>
      <c r="K833">
        <f t="shared" si="26"/>
        <v>448161.163</v>
      </c>
      <c r="L833" s="4" t="s">
        <v>2220</v>
      </c>
      <c r="M833" s="4" t="s">
        <v>26</v>
      </c>
    </row>
    <row r="834" spans="1:13" hidden="1" x14ac:dyDescent="0.25">
      <c r="A834" t="s">
        <v>345</v>
      </c>
      <c r="B834">
        <v>314290</v>
      </c>
      <c r="C834" t="s">
        <v>931</v>
      </c>
      <c r="D834" s="1">
        <v>605674.30200000003</v>
      </c>
      <c r="E834" t="s">
        <v>40</v>
      </c>
      <c r="F834" s="1">
        <v>1139212.77</v>
      </c>
      <c r="G834" t="s">
        <v>10</v>
      </c>
      <c r="H834">
        <v>1.88</v>
      </c>
      <c r="I834" t="s">
        <v>362</v>
      </c>
      <c r="J834">
        <v>1</v>
      </c>
      <c r="K834">
        <f t="shared" si="26"/>
        <v>605674.30200000003</v>
      </c>
      <c r="L834" s="4" t="s">
        <v>2220</v>
      </c>
      <c r="M834" s="4" t="s">
        <v>26</v>
      </c>
    </row>
    <row r="835" spans="1:13" hidden="1" x14ac:dyDescent="0.25">
      <c r="A835" t="s">
        <v>345</v>
      </c>
      <c r="B835">
        <v>314856</v>
      </c>
      <c r="C835" t="s">
        <v>5505</v>
      </c>
      <c r="D835" s="1">
        <v>4730.87</v>
      </c>
      <c r="E835" t="s">
        <v>40</v>
      </c>
      <c r="F835" s="1">
        <v>9257.66</v>
      </c>
      <c r="G835" t="s">
        <v>10</v>
      </c>
      <c r="H835">
        <v>1.96</v>
      </c>
      <c r="I835" t="s">
        <v>362</v>
      </c>
      <c r="J835">
        <v>1</v>
      </c>
      <c r="K835">
        <f t="shared" si="26"/>
        <v>4730.87</v>
      </c>
      <c r="L835" s="4" t="s">
        <v>2220</v>
      </c>
      <c r="M835" s="4" t="s">
        <v>26</v>
      </c>
    </row>
    <row r="836" spans="1:13" hidden="1" x14ac:dyDescent="0.25">
      <c r="A836" s="4" t="s">
        <v>60</v>
      </c>
      <c r="B836">
        <v>314969</v>
      </c>
      <c r="C836" s="4" t="s">
        <v>5909</v>
      </c>
      <c r="D836" s="10">
        <v>650.52</v>
      </c>
      <c r="E836" s="4" t="s">
        <v>40</v>
      </c>
      <c r="F836" s="7">
        <v>884.38</v>
      </c>
      <c r="G836" s="4" t="s">
        <v>10</v>
      </c>
      <c r="H836" s="4">
        <v>1.36</v>
      </c>
      <c r="I836" s="4" t="s">
        <v>362</v>
      </c>
      <c r="J836">
        <v>1</v>
      </c>
      <c r="K836">
        <f t="shared" si="26"/>
        <v>650.52</v>
      </c>
      <c r="L836" s="4" t="s">
        <v>2220</v>
      </c>
      <c r="M836" s="4" t="s">
        <v>1</v>
      </c>
    </row>
    <row r="837" spans="1:13" hidden="1" x14ac:dyDescent="0.25">
      <c r="A837" s="4" t="s">
        <v>60</v>
      </c>
      <c r="B837">
        <v>315020</v>
      </c>
      <c r="C837" s="4" t="s">
        <v>5910</v>
      </c>
      <c r="D837">
        <v>276.33999999999997</v>
      </c>
      <c r="E837" s="4" t="s">
        <v>40</v>
      </c>
      <c r="F837" s="7">
        <v>342.51</v>
      </c>
      <c r="G837" s="4" t="s">
        <v>10</v>
      </c>
      <c r="H837" s="4">
        <v>1.24</v>
      </c>
      <c r="I837" s="4" t="s">
        <v>362</v>
      </c>
      <c r="J837">
        <v>1</v>
      </c>
      <c r="K837">
        <f t="shared" si="26"/>
        <v>276.33999999999997</v>
      </c>
      <c r="L837" s="4" t="s">
        <v>2220</v>
      </c>
      <c r="M837" s="4" t="s">
        <v>1</v>
      </c>
    </row>
    <row r="838" spans="1:13" hidden="1" x14ac:dyDescent="0.25">
      <c r="A838" s="4" t="s">
        <v>60</v>
      </c>
      <c r="B838">
        <v>605140</v>
      </c>
      <c r="C838" s="4" t="s">
        <v>2375</v>
      </c>
      <c r="D838">
        <v>560.9</v>
      </c>
      <c r="E838" s="4" t="s">
        <v>40</v>
      </c>
      <c r="F838" s="7">
        <v>2082.9</v>
      </c>
      <c r="G838" s="4" t="s">
        <v>10</v>
      </c>
      <c r="H838" s="4">
        <v>3.71</v>
      </c>
      <c r="I838" s="4" t="s">
        <v>362</v>
      </c>
      <c r="J838">
        <v>1</v>
      </c>
      <c r="K838">
        <f t="shared" si="26"/>
        <v>560.9</v>
      </c>
      <c r="L838" s="4" t="s">
        <v>2220</v>
      </c>
      <c r="M838" s="4" t="s">
        <v>1</v>
      </c>
    </row>
    <row r="839" spans="1:13" x14ac:dyDescent="0.25">
      <c r="J839"/>
    </row>
    <row r="840" spans="1:13" x14ac:dyDescent="0.25">
      <c r="J840"/>
      <c r="M840" s="4"/>
    </row>
    <row r="841" spans="1:13" x14ac:dyDescent="0.25">
      <c r="J841"/>
    </row>
    <row r="842" spans="1:13" x14ac:dyDescent="0.25">
      <c r="J842"/>
    </row>
    <row r="843" spans="1:13" x14ac:dyDescent="0.25">
      <c r="J843"/>
    </row>
    <row r="844" spans="1:13" x14ac:dyDescent="0.25">
      <c r="J844"/>
    </row>
    <row r="845" spans="1:13" x14ac:dyDescent="0.25">
      <c r="J845"/>
    </row>
    <row r="846" spans="1:13" x14ac:dyDescent="0.25">
      <c r="J846"/>
    </row>
    <row r="847" spans="1:13" x14ac:dyDescent="0.25">
      <c r="J847"/>
    </row>
    <row r="848" spans="1:13" x14ac:dyDescent="0.25">
      <c r="J848"/>
    </row>
    <row r="849" spans="10:10" x14ac:dyDescent="0.25">
      <c r="J849"/>
    </row>
    <row r="850" spans="10:10" x14ac:dyDescent="0.25">
      <c r="J850"/>
    </row>
    <row r="851" spans="10:10" x14ac:dyDescent="0.25">
      <c r="J851"/>
    </row>
    <row r="852" spans="10:10" x14ac:dyDescent="0.25">
      <c r="J852"/>
    </row>
    <row r="853" spans="10:10" x14ac:dyDescent="0.25">
      <c r="J853"/>
    </row>
    <row r="854" spans="10:10" x14ac:dyDescent="0.25">
      <c r="J854"/>
    </row>
    <row r="855" spans="10:10" x14ac:dyDescent="0.25">
      <c r="J855"/>
    </row>
    <row r="856" spans="10:10" x14ac:dyDescent="0.25">
      <c r="J856"/>
    </row>
    <row r="857" spans="10:10" x14ac:dyDescent="0.25">
      <c r="J857"/>
    </row>
    <row r="858" spans="10:10" x14ac:dyDescent="0.25">
      <c r="J858"/>
    </row>
    <row r="859" spans="10:10" x14ac:dyDescent="0.25">
      <c r="J859"/>
    </row>
    <row r="860" spans="10:10" x14ac:dyDescent="0.25">
      <c r="J860"/>
    </row>
    <row r="861" spans="10:10" x14ac:dyDescent="0.25">
      <c r="J861"/>
    </row>
    <row r="862" spans="10:10" x14ac:dyDescent="0.25">
      <c r="J862"/>
    </row>
    <row r="863" spans="10:10" x14ac:dyDescent="0.25">
      <c r="J863"/>
    </row>
    <row r="864" spans="10:10" x14ac:dyDescent="0.25">
      <c r="J864"/>
    </row>
    <row r="865" spans="10:10" x14ac:dyDescent="0.25">
      <c r="J865"/>
    </row>
    <row r="866" spans="10:10" x14ac:dyDescent="0.25">
      <c r="J866"/>
    </row>
    <row r="867" spans="10:10" x14ac:dyDescent="0.25">
      <c r="J867"/>
    </row>
    <row r="868" spans="10:10" x14ac:dyDescent="0.25">
      <c r="J868"/>
    </row>
    <row r="869" spans="10:10" x14ac:dyDescent="0.25">
      <c r="J869"/>
    </row>
    <row r="870" spans="10:10" x14ac:dyDescent="0.25">
      <c r="J870"/>
    </row>
    <row r="871" spans="10:10" x14ac:dyDescent="0.25">
      <c r="J871"/>
    </row>
    <row r="872" spans="10:10" x14ac:dyDescent="0.25">
      <c r="J872"/>
    </row>
    <row r="873" spans="10:10" x14ac:dyDescent="0.25">
      <c r="J873"/>
    </row>
    <row r="874" spans="10:10" x14ac:dyDescent="0.25">
      <c r="J874"/>
    </row>
    <row r="875" spans="10:10" x14ac:dyDescent="0.25">
      <c r="J875"/>
    </row>
    <row r="876" spans="10:10" x14ac:dyDescent="0.25">
      <c r="J876"/>
    </row>
    <row r="877" spans="10:10" x14ac:dyDescent="0.25">
      <c r="J877"/>
    </row>
    <row r="878" spans="10:10" x14ac:dyDescent="0.25">
      <c r="J878"/>
    </row>
    <row r="879" spans="10:10" x14ac:dyDescent="0.25">
      <c r="J879"/>
    </row>
    <row r="880" spans="10:10" x14ac:dyDescent="0.25">
      <c r="J880"/>
    </row>
    <row r="881" spans="10:10" x14ac:dyDescent="0.25">
      <c r="J881"/>
    </row>
    <row r="882" spans="10:10" x14ac:dyDescent="0.25">
      <c r="J882"/>
    </row>
    <row r="883" spans="10:10" x14ac:dyDescent="0.25">
      <c r="J883"/>
    </row>
    <row r="884" spans="10:10" x14ac:dyDescent="0.25">
      <c r="J884"/>
    </row>
    <row r="885" spans="10:10" x14ac:dyDescent="0.25">
      <c r="J885"/>
    </row>
    <row r="886" spans="10:10" x14ac:dyDescent="0.25">
      <c r="J886"/>
    </row>
    <row r="887" spans="10:10" x14ac:dyDescent="0.25">
      <c r="J887"/>
    </row>
    <row r="888" spans="10:10" x14ac:dyDescent="0.25">
      <c r="J888"/>
    </row>
    <row r="889" spans="10:10" x14ac:dyDescent="0.25">
      <c r="J889"/>
    </row>
    <row r="890" spans="10:10" x14ac:dyDescent="0.25">
      <c r="J890"/>
    </row>
    <row r="891" spans="10:10" x14ac:dyDescent="0.25">
      <c r="J891"/>
    </row>
    <row r="892" spans="10:10" x14ac:dyDescent="0.25">
      <c r="J892"/>
    </row>
    <row r="893" spans="10:10" x14ac:dyDescent="0.25">
      <c r="J893"/>
    </row>
    <row r="894" spans="10:10" x14ac:dyDescent="0.25">
      <c r="J894"/>
    </row>
    <row r="895" spans="10:10" x14ac:dyDescent="0.25">
      <c r="J895"/>
    </row>
    <row r="896" spans="10:10" x14ac:dyDescent="0.25">
      <c r="J896"/>
    </row>
    <row r="897" spans="10:10" x14ac:dyDescent="0.25">
      <c r="J897"/>
    </row>
    <row r="898" spans="10:10" x14ac:dyDescent="0.25">
      <c r="J898"/>
    </row>
    <row r="899" spans="10:10" x14ac:dyDescent="0.25">
      <c r="J899"/>
    </row>
    <row r="900" spans="10:10" x14ac:dyDescent="0.25">
      <c r="J900"/>
    </row>
    <row r="901" spans="10:10" x14ac:dyDescent="0.25">
      <c r="J901"/>
    </row>
    <row r="902" spans="10:10" x14ac:dyDescent="0.25">
      <c r="J902"/>
    </row>
    <row r="903" spans="10:10" x14ac:dyDescent="0.25">
      <c r="J903"/>
    </row>
    <row r="904" spans="10:10" x14ac:dyDescent="0.25">
      <c r="J904"/>
    </row>
    <row r="905" spans="10:10" x14ac:dyDescent="0.25">
      <c r="J905"/>
    </row>
    <row r="906" spans="10:10" x14ac:dyDescent="0.25">
      <c r="J906"/>
    </row>
    <row r="907" spans="10:10" x14ac:dyDescent="0.25">
      <c r="J907"/>
    </row>
    <row r="908" spans="10:10" x14ac:dyDescent="0.25">
      <c r="J908"/>
    </row>
    <row r="909" spans="10:10" x14ac:dyDescent="0.25">
      <c r="J909"/>
    </row>
    <row r="910" spans="10:10" x14ac:dyDescent="0.25">
      <c r="J910"/>
    </row>
    <row r="911" spans="10:10" x14ac:dyDescent="0.25">
      <c r="J911"/>
    </row>
    <row r="912" spans="10:10" x14ac:dyDescent="0.25">
      <c r="J912"/>
    </row>
    <row r="913" spans="10:10" x14ac:dyDescent="0.25">
      <c r="J913"/>
    </row>
    <row r="914" spans="10:10" x14ac:dyDescent="0.25">
      <c r="J914"/>
    </row>
    <row r="915" spans="10:10" x14ac:dyDescent="0.25">
      <c r="J915"/>
    </row>
    <row r="916" spans="10:10" x14ac:dyDescent="0.25">
      <c r="J916"/>
    </row>
    <row r="917" spans="10:10" x14ac:dyDescent="0.25">
      <c r="J917"/>
    </row>
    <row r="918" spans="10:10" x14ac:dyDescent="0.25">
      <c r="J918"/>
    </row>
    <row r="919" spans="10:10" x14ac:dyDescent="0.25">
      <c r="J919"/>
    </row>
    <row r="920" spans="10:10" x14ac:dyDescent="0.25">
      <c r="J920"/>
    </row>
    <row r="921" spans="10:10" x14ac:dyDescent="0.25">
      <c r="J921"/>
    </row>
    <row r="922" spans="10:10" x14ac:dyDescent="0.25">
      <c r="J922"/>
    </row>
    <row r="923" spans="10:10" x14ac:dyDescent="0.25">
      <c r="J923"/>
    </row>
    <row r="924" spans="10:10" x14ac:dyDescent="0.25">
      <c r="J924"/>
    </row>
    <row r="925" spans="10:10" x14ac:dyDescent="0.25">
      <c r="J925"/>
    </row>
    <row r="926" spans="10:10" x14ac:dyDescent="0.25">
      <c r="J926"/>
    </row>
    <row r="927" spans="10:10" x14ac:dyDescent="0.25">
      <c r="J927"/>
    </row>
    <row r="928" spans="10:10" x14ac:dyDescent="0.25">
      <c r="J928"/>
    </row>
    <row r="929" spans="10:10" x14ac:dyDescent="0.25">
      <c r="J929"/>
    </row>
    <row r="930" spans="10:10" x14ac:dyDescent="0.25">
      <c r="J930"/>
    </row>
    <row r="931" spans="10:10" x14ac:dyDescent="0.25">
      <c r="J931"/>
    </row>
    <row r="932" spans="10:10" x14ac:dyDescent="0.25">
      <c r="J932"/>
    </row>
    <row r="933" spans="10:10" x14ac:dyDescent="0.25">
      <c r="J933"/>
    </row>
    <row r="934" spans="10:10" x14ac:dyDescent="0.25">
      <c r="J934"/>
    </row>
    <row r="935" spans="10:10" x14ac:dyDescent="0.25">
      <c r="J935"/>
    </row>
    <row r="936" spans="10:10" x14ac:dyDescent="0.25">
      <c r="J936"/>
    </row>
    <row r="937" spans="10:10" x14ac:dyDescent="0.25">
      <c r="J937"/>
    </row>
    <row r="938" spans="10:10" x14ac:dyDescent="0.25">
      <c r="J938"/>
    </row>
    <row r="939" spans="10:10" x14ac:dyDescent="0.25">
      <c r="J939"/>
    </row>
    <row r="940" spans="10:10" x14ac:dyDescent="0.25">
      <c r="J940"/>
    </row>
    <row r="941" spans="10:10" x14ac:dyDescent="0.25">
      <c r="J941"/>
    </row>
    <row r="942" spans="10:10" x14ac:dyDescent="0.25">
      <c r="J942"/>
    </row>
    <row r="943" spans="10:10" x14ac:dyDescent="0.25">
      <c r="J943"/>
    </row>
    <row r="944" spans="10:10" x14ac:dyDescent="0.25">
      <c r="J944"/>
    </row>
    <row r="945" spans="10:10" x14ac:dyDescent="0.25">
      <c r="J945"/>
    </row>
    <row r="946" spans="10:10" x14ac:dyDescent="0.25">
      <c r="J946"/>
    </row>
    <row r="947" spans="10:10" x14ac:dyDescent="0.25">
      <c r="J947"/>
    </row>
    <row r="948" spans="10:10" x14ac:dyDescent="0.25">
      <c r="J948"/>
    </row>
    <row r="949" spans="10:10" x14ac:dyDescent="0.25">
      <c r="J949"/>
    </row>
    <row r="950" spans="10:10" x14ac:dyDescent="0.25">
      <c r="J950"/>
    </row>
    <row r="951" spans="10:10" x14ac:dyDescent="0.25">
      <c r="J951"/>
    </row>
    <row r="952" spans="10:10" x14ac:dyDescent="0.25">
      <c r="J952"/>
    </row>
    <row r="953" spans="10:10" x14ac:dyDescent="0.25">
      <c r="J953"/>
    </row>
    <row r="954" spans="10:10" x14ac:dyDescent="0.25">
      <c r="J954"/>
    </row>
    <row r="955" spans="10:10" x14ac:dyDescent="0.25">
      <c r="J955"/>
    </row>
    <row r="956" spans="10:10" x14ac:dyDescent="0.25">
      <c r="J956"/>
    </row>
    <row r="957" spans="10:10" x14ac:dyDescent="0.25">
      <c r="J957"/>
    </row>
    <row r="958" spans="10:10" x14ac:dyDescent="0.25">
      <c r="J958"/>
    </row>
    <row r="959" spans="10:10" x14ac:dyDescent="0.25">
      <c r="J959"/>
    </row>
    <row r="960" spans="10:10" x14ac:dyDescent="0.25">
      <c r="J960"/>
    </row>
    <row r="961" spans="10:10" x14ac:dyDescent="0.25">
      <c r="J961"/>
    </row>
    <row r="962" spans="10:10" x14ac:dyDescent="0.25">
      <c r="J962"/>
    </row>
    <row r="963" spans="10:10" x14ac:dyDescent="0.25">
      <c r="J963"/>
    </row>
    <row r="964" spans="10:10" x14ac:dyDescent="0.25">
      <c r="J964"/>
    </row>
    <row r="965" spans="10:10" x14ac:dyDescent="0.25">
      <c r="J965"/>
    </row>
    <row r="966" spans="10:10" x14ac:dyDescent="0.25">
      <c r="J966"/>
    </row>
    <row r="967" spans="10:10" x14ac:dyDescent="0.25">
      <c r="J967"/>
    </row>
    <row r="968" spans="10:10" x14ac:dyDescent="0.25">
      <c r="J968"/>
    </row>
    <row r="969" spans="10:10" x14ac:dyDescent="0.25">
      <c r="J969"/>
    </row>
    <row r="970" spans="10:10" x14ac:dyDescent="0.25">
      <c r="J970"/>
    </row>
    <row r="971" spans="10:10" x14ac:dyDescent="0.25">
      <c r="J971"/>
    </row>
    <row r="972" spans="10:10" x14ac:dyDescent="0.25">
      <c r="J972"/>
    </row>
    <row r="973" spans="10:10" x14ac:dyDescent="0.25">
      <c r="J973"/>
    </row>
    <row r="974" spans="10:10" x14ac:dyDescent="0.25">
      <c r="J974"/>
    </row>
    <row r="975" spans="10:10" x14ac:dyDescent="0.25">
      <c r="J975"/>
    </row>
    <row r="976" spans="10:10" x14ac:dyDescent="0.25">
      <c r="J976"/>
    </row>
    <row r="977" spans="10:10" x14ac:dyDescent="0.25">
      <c r="J977"/>
    </row>
    <row r="978" spans="10:10" x14ac:dyDescent="0.25">
      <c r="J978"/>
    </row>
    <row r="979" spans="10:10" x14ac:dyDescent="0.25">
      <c r="J979"/>
    </row>
    <row r="980" spans="10:10" x14ac:dyDescent="0.25">
      <c r="J980"/>
    </row>
    <row r="981" spans="10:10" x14ac:dyDescent="0.25">
      <c r="J981"/>
    </row>
    <row r="982" spans="10:10" x14ac:dyDescent="0.25">
      <c r="J982"/>
    </row>
    <row r="983" spans="10:10" x14ac:dyDescent="0.25">
      <c r="J983"/>
    </row>
    <row r="984" spans="10:10" x14ac:dyDescent="0.25">
      <c r="J984"/>
    </row>
    <row r="985" spans="10:10" x14ac:dyDescent="0.25">
      <c r="J985"/>
    </row>
    <row r="986" spans="10:10" x14ac:dyDescent="0.25">
      <c r="J986"/>
    </row>
    <row r="987" spans="10:10" x14ac:dyDescent="0.25">
      <c r="J987"/>
    </row>
    <row r="988" spans="10:10" x14ac:dyDescent="0.25">
      <c r="J988"/>
    </row>
    <row r="989" spans="10:10" x14ac:dyDescent="0.25">
      <c r="J989"/>
    </row>
    <row r="990" spans="10:10" x14ac:dyDescent="0.25">
      <c r="J990"/>
    </row>
    <row r="991" spans="10:10" x14ac:dyDescent="0.25">
      <c r="J991"/>
    </row>
    <row r="992" spans="10:10" x14ac:dyDescent="0.25">
      <c r="J992"/>
    </row>
    <row r="993" spans="10:10" x14ac:dyDescent="0.25">
      <c r="J993"/>
    </row>
    <row r="994" spans="10:10" x14ac:dyDescent="0.25">
      <c r="J994"/>
    </row>
    <row r="995" spans="10:10" x14ac:dyDescent="0.25">
      <c r="J995"/>
    </row>
    <row r="996" spans="10:10" x14ac:dyDescent="0.25">
      <c r="J996"/>
    </row>
    <row r="997" spans="10:10" x14ac:dyDescent="0.25">
      <c r="J997"/>
    </row>
    <row r="998" spans="10:10" x14ac:dyDescent="0.25">
      <c r="J998"/>
    </row>
    <row r="999" spans="10:10" x14ac:dyDescent="0.25">
      <c r="J999"/>
    </row>
    <row r="1000" spans="10:10" x14ac:dyDescent="0.25">
      <c r="J1000"/>
    </row>
    <row r="1001" spans="10:10" x14ac:dyDescent="0.25">
      <c r="J1001"/>
    </row>
    <row r="1002" spans="10:10" x14ac:dyDescent="0.25">
      <c r="J1002"/>
    </row>
    <row r="1003" spans="10:10" x14ac:dyDescent="0.25">
      <c r="J1003"/>
    </row>
    <row r="1004" spans="10:10" x14ac:dyDescent="0.25">
      <c r="J1004"/>
    </row>
    <row r="1005" spans="10:10" x14ac:dyDescent="0.25">
      <c r="J1005"/>
    </row>
    <row r="1006" spans="10:10" x14ac:dyDescent="0.25">
      <c r="J1006"/>
    </row>
    <row r="1007" spans="10:10" x14ac:dyDescent="0.25">
      <c r="J1007"/>
    </row>
    <row r="1008" spans="10:10" x14ac:dyDescent="0.25">
      <c r="J1008"/>
    </row>
    <row r="1009" spans="10:10" x14ac:dyDescent="0.25">
      <c r="J1009"/>
    </row>
    <row r="1010" spans="10:10" x14ac:dyDescent="0.25">
      <c r="J1010"/>
    </row>
    <row r="1011" spans="10:10" x14ac:dyDescent="0.25">
      <c r="J1011"/>
    </row>
    <row r="1012" spans="10:10" x14ac:dyDescent="0.25">
      <c r="J1012"/>
    </row>
    <row r="1013" spans="10:10" x14ac:dyDescent="0.25">
      <c r="J1013"/>
    </row>
    <row r="1014" spans="10:10" x14ac:dyDescent="0.25">
      <c r="J1014"/>
    </row>
    <row r="1015" spans="10:10" x14ac:dyDescent="0.25">
      <c r="J1015"/>
    </row>
    <row r="1016" spans="10:10" x14ac:dyDescent="0.25">
      <c r="J1016"/>
    </row>
    <row r="1017" spans="10:10" x14ac:dyDescent="0.25">
      <c r="J1017"/>
    </row>
    <row r="1018" spans="10:10" x14ac:dyDescent="0.25">
      <c r="J1018"/>
    </row>
    <row r="1019" spans="10:10" x14ac:dyDescent="0.25">
      <c r="J1019"/>
    </row>
    <row r="1020" spans="10:10" x14ac:dyDescent="0.25">
      <c r="J1020"/>
    </row>
    <row r="1021" spans="10:10" x14ac:dyDescent="0.25">
      <c r="J1021"/>
    </row>
    <row r="1022" spans="10:10" x14ac:dyDescent="0.25">
      <c r="J1022"/>
    </row>
    <row r="1023" spans="10:10" x14ac:dyDescent="0.25">
      <c r="J1023"/>
    </row>
    <row r="1024" spans="10:10" x14ac:dyDescent="0.25">
      <c r="J1024"/>
    </row>
    <row r="1025" spans="10:10" x14ac:dyDescent="0.25">
      <c r="J1025"/>
    </row>
    <row r="1026" spans="10:10" x14ac:dyDescent="0.25">
      <c r="J1026"/>
    </row>
    <row r="1027" spans="10:10" x14ac:dyDescent="0.25">
      <c r="J1027"/>
    </row>
    <row r="1028" spans="10:10" x14ac:dyDescent="0.25">
      <c r="J1028"/>
    </row>
    <row r="1029" spans="10:10" x14ac:dyDescent="0.25">
      <c r="J1029"/>
    </row>
    <row r="1030" spans="10:10" x14ac:dyDescent="0.25">
      <c r="J1030"/>
    </row>
    <row r="1031" spans="10:10" x14ac:dyDescent="0.25">
      <c r="J1031"/>
    </row>
    <row r="1032" spans="10:10" x14ac:dyDescent="0.25">
      <c r="J1032"/>
    </row>
    <row r="1033" spans="10:10" x14ac:dyDescent="0.25">
      <c r="J1033"/>
    </row>
    <row r="1034" spans="10:10" x14ac:dyDescent="0.25">
      <c r="J1034"/>
    </row>
    <row r="1035" spans="10:10" x14ac:dyDescent="0.25">
      <c r="J1035"/>
    </row>
    <row r="1036" spans="10:10" x14ac:dyDescent="0.25">
      <c r="J1036"/>
    </row>
    <row r="1037" spans="10:10" x14ac:dyDescent="0.25">
      <c r="J1037"/>
    </row>
    <row r="1038" spans="10:10" x14ac:dyDescent="0.25">
      <c r="J1038"/>
    </row>
    <row r="1039" spans="10:10" x14ac:dyDescent="0.25">
      <c r="J1039"/>
    </row>
    <row r="1040" spans="10:10" x14ac:dyDescent="0.25">
      <c r="J1040"/>
    </row>
    <row r="1041" spans="10:10" x14ac:dyDescent="0.25">
      <c r="J1041"/>
    </row>
    <row r="1042" spans="10:10" x14ac:dyDescent="0.25">
      <c r="J1042"/>
    </row>
    <row r="1043" spans="10:10" x14ac:dyDescent="0.25">
      <c r="J1043"/>
    </row>
    <row r="1044" spans="10:10" x14ac:dyDescent="0.25">
      <c r="J1044"/>
    </row>
    <row r="1045" spans="10:10" x14ac:dyDescent="0.25">
      <c r="J1045"/>
    </row>
    <row r="1046" spans="10:10" x14ac:dyDescent="0.25">
      <c r="J1046"/>
    </row>
    <row r="1047" spans="10:10" x14ac:dyDescent="0.25">
      <c r="J1047"/>
    </row>
    <row r="1048" spans="10:10" x14ac:dyDescent="0.25">
      <c r="J1048"/>
    </row>
    <row r="1049" spans="10:10" x14ac:dyDescent="0.25">
      <c r="J1049"/>
    </row>
    <row r="1050" spans="10:10" x14ac:dyDescent="0.25">
      <c r="J1050"/>
    </row>
    <row r="1051" spans="10:10" x14ac:dyDescent="0.25">
      <c r="J1051"/>
    </row>
    <row r="1052" spans="10:10" x14ac:dyDescent="0.25">
      <c r="J1052"/>
    </row>
    <row r="1053" spans="10:10" x14ac:dyDescent="0.25">
      <c r="J1053"/>
    </row>
    <row r="1054" spans="10:10" x14ac:dyDescent="0.25">
      <c r="J1054"/>
    </row>
    <row r="1055" spans="10:10" x14ac:dyDescent="0.25">
      <c r="J1055"/>
    </row>
    <row r="1056" spans="10:10" x14ac:dyDescent="0.25">
      <c r="J1056"/>
    </row>
    <row r="1057" spans="10:10" x14ac:dyDescent="0.25">
      <c r="J1057"/>
    </row>
    <row r="1058" spans="10:10" x14ac:dyDescent="0.25">
      <c r="J1058"/>
    </row>
    <row r="1059" spans="10:10" x14ac:dyDescent="0.25">
      <c r="J1059"/>
    </row>
    <row r="1060" spans="10:10" x14ac:dyDescent="0.25">
      <c r="J1060"/>
    </row>
    <row r="1061" spans="10:10" x14ac:dyDescent="0.25">
      <c r="J1061"/>
    </row>
    <row r="1062" spans="10:10" x14ac:dyDescent="0.25">
      <c r="J1062"/>
    </row>
    <row r="1063" spans="10:10" x14ac:dyDescent="0.25">
      <c r="J1063"/>
    </row>
    <row r="1064" spans="10:10" x14ac:dyDescent="0.25">
      <c r="J1064"/>
    </row>
    <row r="1065" spans="10:10" x14ac:dyDescent="0.25">
      <c r="J1065"/>
    </row>
    <row r="1066" spans="10:10" x14ac:dyDescent="0.25">
      <c r="J1066"/>
    </row>
    <row r="1067" spans="10:10" x14ac:dyDescent="0.25">
      <c r="J1067"/>
    </row>
    <row r="1068" spans="10:10" x14ac:dyDescent="0.25">
      <c r="J1068"/>
    </row>
    <row r="1069" spans="10:10" x14ac:dyDescent="0.25">
      <c r="J1069"/>
    </row>
    <row r="1070" spans="10:10" x14ac:dyDescent="0.25">
      <c r="J1070"/>
    </row>
    <row r="1071" spans="10:10" x14ac:dyDescent="0.25">
      <c r="J1071"/>
    </row>
    <row r="1072" spans="10:10" x14ac:dyDescent="0.25">
      <c r="J1072"/>
    </row>
    <row r="1073" spans="10:10" x14ac:dyDescent="0.25">
      <c r="J1073"/>
    </row>
    <row r="1074" spans="10:10" x14ac:dyDescent="0.25">
      <c r="J1074"/>
    </row>
    <row r="1075" spans="10:10" x14ac:dyDescent="0.25">
      <c r="J1075"/>
    </row>
    <row r="1076" spans="10:10" x14ac:dyDescent="0.25">
      <c r="J1076"/>
    </row>
    <row r="1077" spans="10:10" x14ac:dyDescent="0.25">
      <c r="J1077"/>
    </row>
    <row r="1078" spans="10:10" x14ac:dyDescent="0.25">
      <c r="J1078"/>
    </row>
    <row r="1079" spans="10:10" x14ac:dyDescent="0.25">
      <c r="J1079"/>
    </row>
    <row r="1080" spans="10:10" x14ac:dyDescent="0.25">
      <c r="J1080"/>
    </row>
    <row r="1081" spans="10:10" x14ac:dyDescent="0.25">
      <c r="J1081"/>
    </row>
    <row r="1082" spans="10:10" x14ac:dyDescent="0.25">
      <c r="J1082"/>
    </row>
    <row r="1083" spans="10:10" x14ac:dyDescent="0.25">
      <c r="J1083"/>
    </row>
    <row r="1084" spans="10:10" x14ac:dyDescent="0.25">
      <c r="J1084"/>
    </row>
    <row r="1085" spans="10:10" x14ac:dyDescent="0.25">
      <c r="J1085"/>
    </row>
    <row r="1086" spans="10:10" x14ac:dyDescent="0.25">
      <c r="J1086"/>
    </row>
    <row r="1087" spans="10:10" x14ac:dyDescent="0.25">
      <c r="J1087"/>
    </row>
    <row r="1088" spans="10:10" x14ac:dyDescent="0.25">
      <c r="J1088"/>
    </row>
    <row r="1089" spans="10:10" x14ac:dyDescent="0.25">
      <c r="J1089"/>
    </row>
    <row r="1090" spans="10:10" x14ac:dyDescent="0.25">
      <c r="J1090"/>
    </row>
    <row r="1091" spans="10:10" x14ac:dyDescent="0.25">
      <c r="J1091"/>
    </row>
    <row r="1092" spans="10:10" x14ac:dyDescent="0.25">
      <c r="J1092"/>
    </row>
    <row r="1093" spans="10:10" x14ac:dyDescent="0.25">
      <c r="J1093"/>
    </row>
    <row r="1094" spans="10:10" x14ac:dyDescent="0.25">
      <c r="J1094"/>
    </row>
    <row r="1095" spans="10:10" x14ac:dyDescent="0.25">
      <c r="J1095"/>
    </row>
    <row r="1096" spans="10:10" x14ac:dyDescent="0.25">
      <c r="J1096"/>
    </row>
    <row r="1097" spans="10:10" x14ac:dyDescent="0.25">
      <c r="J1097"/>
    </row>
    <row r="1098" spans="10:10" x14ac:dyDescent="0.25">
      <c r="J1098"/>
    </row>
    <row r="1099" spans="10:10" x14ac:dyDescent="0.25">
      <c r="J1099"/>
    </row>
    <row r="1100" spans="10:10" x14ac:dyDescent="0.25">
      <c r="J1100"/>
    </row>
    <row r="1101" spans="10:10" x14ac:dyDescent="0.25">
      <c r="J1101"/>
    </row>
    <row r="1102" spans="10:10" x14ac:dyDescent="0.25">
      <c r="J1102"/>
    </row>
    <row r="1103" spans="10:10" x14ac:dyDescent="0.25">
      <c r="J1103"/>
    </row>
    <row r="1104" spans="10:10" x14ac:dyDescent="0.25">
      <c r="J1104"/>
    </row>
    <row r="1105" spans="10:10" x14ac:dyDescent="0.25">
      <c r="J1105"/>
    </row>
    <row r="1106" spans="10:10" x14ac:dyDescent="0.25">
      <c r="J1106"/>
    </row>
    <row r="1107" spans="10:10" x14ac:dyDescent="0.25">
      <c r="J1107"/>
    </row>
    <row r="1108" spans="10:10" x14ac:dyDescent="0.25">
      <c r="J1108"/>
    </row>
    <row r="1109" spans="10:10" x14ac:dyDescent="0.25">
      <c r="J1109"/>
    </row>
    <row r="1110" spans="10:10" x14ac:dyDescent="0.25">
      <c r="J1110"/>
    </row>
    <row r="1111" spans="10:10" x14ac:dyDescent="0.25">
      <c r="J1111"/>
    </row>
    <row r="1112" spans="10:10" x14ac:dyDescent="0.25">
      <c r="J1112"/>
    </row>
    <row r="1113" spans="10:10" x14ac:dyDescent="0.25">
      <c r="J1113"/>
    </row>
    <row r="1114" spans="10:10" x14ac:dyDescent="0.25">
      <c r="J1114"/>
    </row>
    <row r="1115" spans="10:10" x14ac:dyDescent="0.25">
      <c r="J1115"/>
    </row>
    <row r="1116" spans="10:10" x14ac:dyDescent="0.25">
      <c r="J1116"/>
    </row>
    <row r="1117" spans="10:10" x14ac:dyDescent="0.25">
      <c r="J1117"/>
    </row>
    <row r="1118" spans="10:10" x14ac:dyDescent="0.25">
      <c r="J1118"/>
    </row>
    <row r="1119" spans="10:10" x14ac:dyDescent="0.25">
      <c r="J1119"/>
    </row>
    <row r="1120" spans="10:10" x14ac:dyDescent="0.25">
      <c r="J1120"/>
    </row>
    <row r="1121" spans="10:10" x14ac:dyDescent="0.25">
      <c r="J1121"/>
    </row>
    <row r="1122" spans="10:10" x14ac:dyDescent="0.25">
      <c r="J1122"/>
    </row>
    <row r="1123" spans="10:10" x14ac:dyDescent="0.25">
      <c r="J1123"/>
    </row>
    <row r="1124" spans="10:10" x14ac:dyDescent="0.25">
      <c r="J1124"/>
    </row>
    <row r="1125" spans="10:10" x14ac:dyDescent="0.25">
      <c r="J1125"/>
    </row>
    <row r="1126" spans="10:10" x14ac:dyDescent="0.25">
      <c r="J1126"/>
    </row>
    <row r="1127" spans="10:10" x14ac:dyDescent="0.25">
      <c r="J1127"/>
    </row>
    <row r="1128" spans="10:10" x14ac:dyDescent="0.25">
      <c r="J1128"/>
    </row>
    <row r="1129" spans="10:10" x14ac:dyDescent="0.25">
      <c r="J1129"/>
    </row>
    <row r="1130" spans="10:10" x14ac:dyDescent="0.25">
      <c r="J1130"/>
    </row>
    <row r="1131" spans="10:10" x14ac:dyDescent="0.25">
      <c r="J1131"/>
    </row>
    <row r="1132" spans="10:10" x14ac:dyDescent="0.25">
      <c r="J1132"/>
    </row>
    <row r="1133" spans="10:10" x14ac:dyDescent="0.25">
      <c r="J1133"/>
    </row>
    <row r="1134" spans="10:10" x14ac:dyDescent="0.25">
      <c r="J1134"/>
    </row>
    <row r="1135" spans="10:10" x14ac:dyDescent="0.25">
      <c r="J1135"/>
    </row>
    <row r="1136" spans="10:10" x14ac:dyDescent="0.25">
      <c r="J1136"/>
    </row>
    <row r="1137" spans="10:10" x14ac:dyDescent="0.25">
      <c r="J1137"/>
    </row>
    <row r="1138" spans="10:10" x14ac:dyDescent="0.25">
      <c r="J1138"/>
    </row>
    <row r="1139" spans="10:10" x14ac:dyDescent="0.25">
      <c r="J1139"/>
    </row>
    <row r="1140" spans="10:10" x14ac:dyDescent="0.25">
      <c r="J1140"/>
    </row>
    <row r="1141" spans="10:10" x14ac:dyDescent="0.25">
      <c r="J1141"/>
    </row>
    <row r="1142" spans="10:10" x14ac:dyDescent="0.25">
      <c r="J1142"/>
    </row>
    <row r="1143" spans="10:10" x14ac:dyDescent="0.25">
      <c r="J1143"/>
    </row>
    <row r="1144" spans="10:10" x14ac:dyDescent="0.25">
      <c r="J1144"/>
    </row>
    <row r="1145" spans="10:10" x14ac:dyDescent="0.25">
      <c r="J1145"/>
    </row>
    <row r="1146" spans="10:10" x14ac:dyDescent="0.25">
      <c r="J1146"/>
    </row>
    <row r="1147" spans="10:10" x14ac:dyDescent="0.25">
      <c r="J1147"/>
    </row>
    <row r="1148" spans="10:10" x14ac:dyDescent="0.25">
      <c r="J1148"/>
    </row>
    <row r="1149" spans="10:10" x14ac:dyDescent="0.25">
      <c r="J1149"/>
    </row>
    <row r="1150" spans="10:10" x14ac:dyDescent="0.25">
      <c r="J1150"/>
    </row>
    <row r="1151" spans="10:10" x14ac:dyDescent="0.25">
      <c r="J1151"/>
    </row>
    <row r="1152" spans="10:10" x14ac:dyDescent="0.25">
      <c r="J1152"/>
    </row>
    <row r="1153" spans="10:10" x14ac:dyDescent="0.25">
      <c r="J1153"/>
    </row>
    <row r="1154" spans="10:10" x14ac:dyDescent="0.25">
      <c r="J1154"/>
    </row>
    <row r="1155" spans="10:10" x14ac:dyDescent="0.25">
      <c r="J1155"/>
    </row>
    <row r="1156" spans="10:10" x14ac:dyDescent="0.25">
      <c r="J1156"/>
    </row>
    <row r="1157" spans="10:10" x14ac:dyDescent="0.25">
      <c r="J1157"/>
    </row>
    <row r="1158" spans="10:10" x14ac:dyDescent="0.25">
      <c r="J1158"/>
    </row>
    <row r="1159" spans="10:10" x14ac:dyDescent="0.25">
      <c r="J1159"/>
    </row>
    <row r="1160" spans="10:10" x14ac:dyDescent="0.25">
      <c r="J1160"/>
    </row>
    <row r="1161" spans="10:10" x14ac:dyDescent="0.25">
      <c r="J1161"/>
    </row>
    <row r="1162" spans="10:10" x14ac:dyDescent="0.25">
      <c r="J1162"/>
    </row>
    <row r="1163" spans="10:10" x14ac:dyDescent="0.25">
      <c r="J1163"/>
    </row>
    <row r="1164" spans="10:10" x14ac:dyDescent="0.25">
      <c r="J1164"/>
    </row>
    <row r="1165" spans="10:10" x14ac:dyDescent="0.25">
      <c r="J1165"/>
    </row>
    <row r="1166" spans="10:10" x14ac:dyDescent="0.25">
      <c r="J1166"/>
    </row>
    <row r="1167" spans="10:10" x14ac:dyDescent="0.25">
      <c r="J1167"/>
    </row>
    <row r="1168" spans="10:10" x14ac:dyDescent="0.25">
      <c r="J1168"/>
    </row>
    <row r="1169" spans="10:10" x14ac:dyDescent="0.25">
      <c r="J1169"/>
    </row>
    <row r="1170" spans="10:10" x14ac:dyDescent="0.25">
      <c r="J1170"/>
    </row>
    <row r="1171" spans="10:10" x14ac:dyDescent="0.25">
      <c r="J1171"/>
    </row>
    <row r="1172" spans="10:10" x14ac:dyDescent="0.25">
      <c r="J1172"/>
    </row>
    <row r="1173" spans="10:10" x14ac:dyDescent="0.25">
      <c r="J1173"/>
    </row>
    <row r="1174" spans="10:10" x14ac:dyDescent="0.25">
      <c r="J1174"/>
    </row>
    <row r="1175" spans="10:10" x14ac:dyDescent="0.25">
      <c r="J1175"/>
    </row>
    <row r="1176" spans="10:10" x14ac:dyDescent="0.25">
      <c r="J1176"/>
    </row>
    <row r="1177" spans="10:10" x14ac:dyDescent="0.25">
      <c r="J1177"/>
    </row>
    <row r="1178" spans="10:10" x14ac:dyDescent="0.25">
      <c r="J1178"/>
    </row>
    <row r="1179" spans="10:10" x14ac:dyDescent="0.25">
      <c r="J1179"/>
    </row>
    <row r="1180" spans="10:10" x14ac:dyDescent="0.25">
      <c r="J1180"/>
    </row>
    <row r="1181" spans="10:10" x14ac:dyDescent="0.25">
      <c r="J1181"/>
    </row>
    <row r="1182" spans="10:10" x14ac:dyDescent="0.25">
      <c r="J1182"/>
    </row>
    <row r="1183" spans="10:10" x14ac:dyDescent="0.25">
      <c r="J1183"/>
    </row>
    <row r="1184" spans="10:10" x14ac:dyDescent="0.25">
      <c r="J1184"/>
    </row>
    <row r="1185" spans="10:10" x14ac:dyDescent="0.25">
      <c r="J1185"/>
    </row>
    <row r="1186" spans="10:10" x14ac:dyDescent="0.25">
      <c r="J1186"/>
    </row>
    <row r="1187" spans="10:10" x14ac:dyDescent="0.25">
      <c r="J1187"/>
    </row>
    <row r="1188" spans="10:10" x14ac:dyDescent="0.25">
      <c r="J1188"/>
    </row>
    <row r="1189" spans="10:10" x14ac:dyDescent="0.25">
      <c r="J1189"/>
    </row>
    <row r="1190" spans="10:10" x14ac:dyDescent="0.25">
      <c r="J1190"/>
    </row>
    <row r="1191" spans="10:10" x14ac:dyDescent="0.25">
      <c r="J1191"/>
    </row>
    <row r="1192" spans="10:10" x14ac:dyDescent="0.25">
      <c r="J1192"/>
    </row>
    <row r="1193" spans="10:10" x14ac:dyDescent="0.25">
      <c r="J1193"/>
    </row>
    <row r="1194" spans="10:10" x14ac:dyDescent="0.25">
      <c r="J1194"/>
    </row>
    <row r="1195" spans="10:10" x14ac:dyDescent="0.25">
      <c r="J1195"/>
    </row>
    <row r="1196" spans="10:10" x14ac:dyDescent="0.25">
      <c r="J1196"/>
    </row>
    <row r="1197" spans="10:10" x14ac:dyDescent="0.25">
      <c r="J1197"/>
    </row>
    <row r="1198" spans="10:10" x14ac:dyDescent="0.25">
      <c r="J1198"/>
    </row>
    <row r="1199" spans="10:10" x14ac:dyDescent="0.25">
      <c r="J1199"/>
    </row>
    <row r="1200" spans="10:10" x14ac:dyDescent="0.25">
      <c r="J1200"/>
    </row>
    <row r="1201" spans="10:10" x14ac:dyDescent="0.25">
      <c r="J1201"/>
    </row>
    <row r="1202" spans="10:10" x14ac:dyDescent="0.25">
      <c r="J1202"/>
    </row>
    <row r="1203" spans="10:10" x14ac:dyDescent="0.25">
      <c r="J1203"/>
    </row>
    <row r="1204" spans="10:10" x14ac:dyDescent="0.25">
      <c r="J1204"/>
    </row>
    <row r="1205" spans="10:10" x14ac:dyDescent="0.25">
      <c r="J1205"/>
    </row>
    <row r="1206" spans="10:10" x14ac:dyDescent="0.25">
      <c r="J1206"/>
    </row>
    <row r="1207" spans="10:10" x14ac:dyDescent="0.25">
      <c r="J1207"/>
    </row>
    <row r="1208" spans="10:10" x14ac:dyDescent="0.25">
      <c r="J1208"/>
    </row>
    <row r="1209" spans="10:10" x14ac:dyDescent="0.25">
      <c r="J1209"/>
    </row>
    <row r="1210" spans="10:10" x14ac:dyDescent="0.25">
      <c r="J1210"/>
    </row>
    <row r="1211" spans="10:10" x14ac:dyDescent="0.25">
      <c r="J1211"/>
    </row>
    <row r="1212" spans="10:10" x14ac:dyDescent="0.25">
      <c r="J1212"/>
    </row>
    <row r="1213" spans="10:10" x14ac:dyDescent="0.25">
      <c r="J1213"/>
    </row>
    <row r="1214" spans="10:10" x14ac:dyDescent="0.25">
      <c r="J1214"/>
    </row>
    <row r="1215" spans="10:10" x14ac:dyDescent="0.25">
      <c r="J1215"/>
    </row>
    <row r="1216" spans="10:10" x14ac:dyDescent="0.25">
      <c r="J1216"/>
    </row>
    <row r="1217" spans="10:10" x14ac:dyDescent="0.25">
      <c r="J1217"/>
    </row>
    <row r="1218" spans="10:10" x14ac:dyDescent="0.25">
      <c r="J1218"/>
    </row>
    <row r="1219" spans="10:10" x14ac:dyDescent="0.25">
      <c r="J1219"/>
    </row>
    <row r="1220" spans="10:10" x14ac:dyDescent="0.25">
      <c r="J1220"/>
    </row>
    <row r="1221" spans="10:10" x14ac:dyDescent="0.25">
      <c r="J1221"/>
    </row>
    <row r="1222" spans="10:10" x14ac:dyDescent="0.25">
      <c r="J1222"/>
    </row>
    <row r="1223" spans="10:10" x14ac:dyDescent="0.25">
      <c r="J1223"/>
    </row>
    <row r="1224" spans="10:10" x14ac:dyDescent="0.25">
      <c r="J1224"/>
    </row>
    <row r="1225" spans="10:10" x14ac:dyDescent="0.25">
      <c r="J1225"/>
    </row>
    <row r="1226" spans="10:10" x14ac:dyDescent="0.25">
      <c r="J1226"/>
    </row>
    <row r="1227" spans="10:10" x14ac:dyDescent="0.25">
      <c r="J1227"/>
    </row>
    <row r="1228" spans="10:10" x14ac:dyDescent="0.25">
      <c r="J1228"/>
    </row>
    <row r="1229" spans="10:10" x14ac:dyDescent="0.25">
      <c r="J1229"/>
    </row>
    <row r="1230" spans="10:10" x14ac:dyDescent="0.25">
      <c r="J1230"/>
    </row>
    <row r="1231" spans="10:10" x14ac:dyDescent="0.25">
      <c r="J1231"/>
    </row>
    <row r="1232" spans="10:10" x14ac:dyDescent="0.25">
      <c r="J1232"/>
    </row>
    <row r="1233" spans="10:10" x14ac:dyDescent="0.25">
      <c r="J1233"/>
    </row>
    <row r="1234" spans="10:10" x14ac:dyDescent="0.25">
      <c r="J1234"/>
    </row>
    <row r="1235" spans="10:10" x14ac:dyDescent="0.25">
      <c r="J1235"/>
    </row>
    <row r="1236" spans="10:10" x14ac:dyDescent="0.25">
      <c r="J1236"/>
    </row>
    <row r="1237" spans="10:10" x14ac:dyDescent="0.25">
      <c r="J1237"/>
    </row>
    <row r="1238" spans="10:10" x14ac:dyDescent="0.25">
      <c r="J1238"/>
    </row>
    <row r="1239" spans="10:10" x14ac:dyDescent="0.25">
      <c r="J1239"/>
    </row>
    <row r="1240" spans="10:10" x14ac:dyDescent="0.25">
      <c r="J1240"/>
    </row>
    <row r="1241" spans="10:10" x14ac:dyDescent="0.25">
      <c r="J1241"/>
    </row>
    <row r="1242" spans="10:10" x14ac:dyDescent="0.25">
      <c r="J1242"/>
    </row>
    <row r="1243" spans="10:10" x14ac:dyDescent="0.25">
      <c r="J1243"/>
    </row>
    <row r="1244" spans="10:10" x14ac:dyDescent="0.25">
      <c r="J1244"/>
    </row>
    <row r="1245" spans="10:10" x14ac:dyDescent="0.25">
      <c r="J1245"/>
    </row>
    <row r="1246" spans="10:10" x14ac:dyDescent="0.25">
      <c r="J1246"/>
    </row>
    <row r="1247" spans="10:10" x14ac:dyDescent="0.25">
      <c r="J1247"/>
    </row>
    <row r="1248" spans="10:10" x14ac:dyDescent="0.25">
      <c r="J1248"/>
    </row>
    <row r="1249" spans="10:10" x14ac:dyDescent="0.25">
      <c r="J1249"/>
    </row>
    <row r="1250" spans="10:10" x14ac:dyDescent="0.25">
      <c r="J1250"/>
    </row>
    <row r="1251" spans="10:10" x14ac:dyDescent="0.25">
      <c r="J1251"/>
    </row>
    <row r="1252" spans="10:10" x14ac:dyDescent="0.25">
      <c r="J1252"/>
    </row>
    <row r="1253" spans="10:10" x14ac:dyDescent="0.25">
      <c r="J1253"/>
    </row>
    <row r="1254" spans="10:10" x14ac:dyDescent="0.25">
      <c r="J1254"/>
    </row>
    <row r="1255" spans="10:10" x14ac:dyDescent="0.25">
      <c r="J1255"/>
    </row>
    <row r="1256" spans="10:10" x14ac:dyDescent="0.25">
      <c r="J1256"/>
    </row>
    <row r="1257" spans="10:10" x14ac:dyDescent="0.25">
      <c r="J1257"/>
    </row>
    <row r="1258" spans="10:10" x14ac:dyDescent="0.25">
      <c r="J1258"/>
    </row>
    <row r="1259" spans="10:10" x14ac:dyDescent="0.25">
      <c r="J1259"/>
    </row>
    <row r="1260" spans="10:10" x14ac:dyDescent="0.25">
      <c r="J1260"/>
    </row>
    <row r="1261" spans="10:10" x14ac:dyDescent="0.25">
      <c r="J1261"/>
    </row>
    <row r="1262" spans="10:10" x14ac:dyDescent="0.25">
      <c r="J1262"/>
    </row>
    <row r="1263" spans="10:10" x14ac:dyDescent="0.25">
      <c r="J1263"/>
    </row>
    <row r="1264" spans="10:10" x14ac:dyDescent="0.25">
      <c r="J1264"/>
    </row>
    <row r="1265" spans="10:10" x14ac:dyDescent="0.25">
      <c r="J1265"/>
    </row>
    <row r="1266" spans="10:10" x14ac:dyDescent="0.25">
      <c r="J1266"/>
    </row>
    <row r="1267" spans="10:10" x14ac:dyDescent="0.25">
      <c r="J1267"/>
    </row>
    <row r="1268" spans="10:10" x14ac:dyDescent="0.25">
      <c r="J1268"/>
    </row>
    <row r="1269" spans="10:10" x14ac:dyDescent="0.25">
      <c r="J1269"/>
    </row>
    <row r="1270" spans="10:10" x14ac:dyDescent="0.25">
      <c r="J1270"/>
    </row>
    <row r="1271" spans="10:10" x14ac:dyDescent="0.25">
      <c r="J1271"/>
    </row>
    <row r="1272" spans="10:10" x14ac:dyDescent="0.25">
      <c r="J1272"/>
    </row>
    <row r="1273" spans="10:10" x14ac:dyDescent="0.25">
      <c r="J1273"/>
    </row>
    <row r="1274" spans="10:10" x14ac:dyDescent="0.25">
      <c r="J1274"/>
    </row>
    <row r="1275" spans="10:10" x14ac:dyDescent="0.25">
      <c r="J1275"/>
    </row>
    <row r="1276" spans="10:10" x14ac:dyDescent="0.25">
      <c r="J1276"/>
    </row>
    <row r="1277" spans="10:10" x14ac:dyDescent="0.25">
      <c r="J1277"/>
    </row>
    <row r="1278" spans="10:10" x14ac:dyDescent="0.25">
      <c r="J1278"/>
    </row>
    <row r="1279" spans="10:10" x14ac:dyDescent="0.25">
      <c r="J1279"/>
    </row>
    <row r="1280" spans="10:10" x14ac:dyDescent="0.25">
      <c r="J1280"/>
    </row>
    <row r="1281" spans="10:10" x14ac:dyDescent="0.25">
      <c r="J1281"/>
    </row>
    <row r="1282" spans="10:10" x14ac:dyDescent="0.25">
      <c r="J1282"/>
    </row>
    <row r="1283" spans="10:10" x14ac:dyDescent="0.25">
      <c r="J1283"/>
    </row>
    <row r="1284" spans="10:10" x14ac:dyDescent="0.25">
      <c r="J1284"/>
    </row>
    <row r="1285" spans="10:10" x14ac:dyDescent="0.25">
      <c r="J1285"/>
    </row>
    <row r="1286" spans="10:10" x14ac:dyDescent="0.25">
      <c r="J1286"/>
    </row>
    <row r="1287" spans="10:10" x14ac:dyDescent="0.25">
      <c r="J1287"/>
    </row>
    <row r="1288" spans="10:10" x14ac:dyDescent="0.25">
      <c r="J1288"/>
    </row>
    <row r="1289" spans="10:10" x14ac:dyDescent="0.25">
      <c r="J1289"/>
    </row>
    <row r="1290" spans="10:10" x14ac:dyDescent="0.25">
      <c r="J1290"/>
    </row>
    <row r="1291" spans="10:10" x14ac:dyDescent="0.25">
      <c r="J1291"/>
    </row>
    <row r="1292" spans="10:10" x14ac:dyDescent="0.25">
      <c r="J1292"/>
    </row>
    <row r="1293" spans="10:10" x14ac:dyDescent="0.25">
      <c r="J1293"/>
    </row>
    <row r="1294" spans="10:10" x14ac:dyDescent="0.25">
      <c r="J1294"/>
    </row>
    <row r="1295" spans="10:10" x14ac:dyDescent="0.25">
      <c r="J1295"/>
    </row>
    <row r="1296" spans="10:10" x14ac:dyDescent="0.25">
      <c r="J1296"/>
    </row>
    <row r="1297" spans="10:10" x14ac:dyDescent="0.25">
      <c r="J1297"/>
    </row>
    <row r="1298" spans="10:10" x14ac:dyDescent="0.25">
      <c r="J1298"/>
    </row>
    <row r="1299" spans="10:10" x14ac:dyDescent="0.25">
      <c r="J1299"/>
    </row>
    <row r="1300" spans="10:10" x14ac:dyDescent="0.25">
      <c r="J1300"/>
    </row>
    <row r="1301" spans="10:10" x14ac:dyDescent="0.25">
      <c r="J1301"/>
    </row>
    <row r="1302" spans="10:10" x14ac:dyDescent="0.25">
      <c r="J1302"/>
    </row>
    <row r="1303" spans="10:10" x14ac:dyDescent="0.25">
      <c r="J1303"/>
    </row>
    <row r="1304" spans="10:10" x14ac:dyDescent="0.25">
      <c r="J1304"/>
    </row>
    <row r="1305" spans="10:10" x14ac:dyDescent="0.25">
      <c r="J1305"/>
    </row>
    <row r="1306" spans="10:10" x14ac:dyDescent="0.25">
      <c r="J1306"/>
    </row>
    <row r="1307" spans="10:10" x14ac:dyDescent="0.25">
      <c r="J1307"/>
    </row>
    <row r="1308" spans="10:10" x14ac:dyDescent="0.25">
      <c r="J1308"/>
    </row>
    <row r="1309" spans="10:10" x14ac:dyDescent="0.25">
      <c r="J1309"/>
    </row>
    <row r="1310" spans="10:10" x14ac:dyDescent="0.25">
      <c r="J1310"/>
    </row>
    <row r="1311" spans="10:10" x14ac:dyDescent="0.25">
      <c r="J1311"/>
    </row>
    <row r="1312" spans="10:10" x14ac:dyDescent="0.25">
      <c r="J1312"/>
    </row>
    <row r="1313" spans="10:10" x14ac:dyDescent="0.25">
      <c r="J1313"/>
    </row>
    <row r="1314" spans="10:10" x14ac:dyDescent="0.25">
      <c r="J1314"/>
    </row>
    <row r="1315" spans="10:10" x14ac:dyDescent="0.25">
      <c r="J1315"/>
    </row>
    <row r="1316" spans="10:10" x14ac:dyDescent="0.25">
      <c r="J1316"/>
    </row>
    <row r="1317" spans="10:10" x14ac:dyDescent="0.25">
      <c r="J1317"/>
    </row>
    <row r="1318" spans="10:10" x14ac:dyDescent="0.25">
      <c r="J1318"/>
    </row>
    <row r="1319" spans="10:10" x14ac:dyDescent="0.25">
      <c r="J1319"/>
    </row>
    <row r="1320" spans="10:10" x14ac:dyDescent="0.25">
      <c r="J1320"/>
    </row>
    <row r="1321" spans="10:10" x14ac:dyDescent="0.25">
      <c r="J1321"/>
    </row>
    <row r="1322" spans="10:10" x14ac:dyDescent="0.25">
      <c r="J1322"/>
    </row>
    <row r="1323" spans="10:10" x14ac:dyDescent="0.25">
      <c r="J1323"/>
    </row>
    <row r="1324" spans="10:10" x14ac:dyDescent="0.25">
      <c r="J1324"/>
    </row>
    <row r="1325" spans="10:10" x14ac:dyDescent="0.25">
      <c r="J1325"/>
    </row>
    <row r="1326" spans="10:10" x14ac:dyDescent="0.25">
      <c r="J1326"/>
    </row>
    <row r="1327" spans="10:10" x14ac:dyDescent="0.25">
      <c r="J1327"/>
    </row>
    <row r="1328" spans="10:10" x14ac:dyDescent="0.25">
      <c r="J1328"/>
    </row>
    <row r="1329" spans="10:10" x14ac:dyDescent="0.25">
      <c r="J1329"/>
    </row>
    <row r="1330" spans="10:10" x14ac:dyDescent="0.25">
      <c r="J1330"/>
    </row>
    <row r="1331" spans="10:10" x14ac:dyDescent="0.25">
      <c r="J1331"/>
    </row>
    <row r="1332" spans="10:10" x14ac:dyDescent="0.25">
      <c r="J1332"/>
    </row>
    <row r="1333" spans="10:10" x14ac:dyDescent="0.25">
      <c r="J1333"/>
    </row>
    <row r="1334" spans="10:10" x14ac:dyDescent="0.25">
      <c r="J1334"/>
    </row>
    <row r="1335" spans="10:10" x14ac:dyDescent="0.25">
      <c r="J1335"/>
    </row>
    <row r="1336" spans="10:10" x14ac:dyDescent="0.25">
      <c r="J1336"/>
    </row>
    <row r="1337" spans="10:10" x14ac:dyDescent="0.25">
      <c r="J1337"/>
    </row>
    <row r="1338" spans="10:10" x14ac:dyDescent="0.25">
      <c r="J1338"/>
    </row>
    <row r="1339" spans="10:10" x14ac:dyDescent="0.25">
      <c r="J1339"/>
    </row>
    <row r="1340" spans="10:10" x14ac:dyDescent="0.25">
      <c r="J1340"/>
    </row>
    <row r="1341" spans="10:10" x14ac:dyDescent="0.25">
      <c r="J1341"/>
    </row>
    <row r="1342" spans="10:10" x14ac:dyDescent="0.25">
      <c r="J1342"/>
    </row>
    <row r="1343" spans="10:10" x14ac:dyDescent="0.25">
      <c r="J1343"/>
    </row>
    <row r="1344" spans="10:10" x14ac:dyDescent="0.25">
      <c r="J1344"/>
    </row>
    <row r="1345" spans="10:10" x14ac:dyDescent="0.25">
      <c r="J1345"/>
    </row>
    <row r="1346" spans="10:10" x14ac:dyDescent="0.25">
      <c r="J1346"/>
    </row>
    <row r="1347" spans="10:10" x14ac:dyDescent="0.25">
      <c r="J1347"/>
    </row>
    <row r="1348" spans="10:10" x14ac:dyDescent="0.25">
      <c r="J1348"/>
    </row>
    <row r="1349" spans="10:10" x14ac:dyDescent="0.25">
      <c r="J1349"/>
    </row>
    <row r="1350" spans="10:10" x14ac:dyDescent="0.25">
      <c r="J1350"/>
    </row>
    <row r="1351" spans="10:10" x14ac:dyDescent="0.25">
      <c r="J1351"/>
    </row>
    <row r="1352" spans="10:10" x14ac:dyDescent="0.25">
      <c r="J1352"/>
    </row>
    <row r="1353" spans="10:10" x14ac:dyDescent="0.25">
      <c r="J1353"/>
    </row>
    <row r="1354" spans="10:10" x14ac:dyDescent="0.25">
      <c r="J1354"/>
    </row>
    <row r="1355" spans="10:10" x14ac:dyDescent="0.25">
      <c r="J1355"/>
    </row>
    <row r="1356" spans="10:10" x14ac:dyDescent="0.25">
      <c r="J1356"/>
    </row>
    <row r="1357" spans="10:10" x14ac:dyDescent="0.25">
      <c r="J1357"/>
    </row>
    <row r="1358" spans="10:10" x14ac:dyDescent="0.25">
      <c r="J1358"/>
    </row>
    <row r="1359" spans="10:10" x14ac:dyDescent="0.25">
      <c r="J1359"/>
    </row>
    <row r="1360" spans="10:10" x14ac:dyDescent="0.25">
      <c r="J1360"/>
    </row>
    <row r="1361" spans="10:10" x14ac:dyDescent="0.25">
      <c r="J1361"/>
    </row>
    <row r="1362" spans="10:10" x14ac:dyDescent="0.25">
      <c r="J1362"/>
    </row>
    <row r="1363" spans="10:10" x14ac:dyDescent="0.25">
      <c r="J1363"/>
    </row>
    <row r="1364" spans="10:10" x14ac:dyDescent="0.25">
      <c r="J1364"/>
    </row>
    <row r="1365" spans="10:10" x14ac:dyDescent="0.25">
      <c r="J1365"/>
    </row>
    <row r="1366" spans="10:10" x14ac:dyDescent="0.25">
      <c r="J1366"/>
    </row>
    <row r="1367" spans="10:10" x14ac:dyDescent="0.25">
      <c r="J1367"/>
    </row>
    <row r="1368" spans="10:10" x14ac:dyDescent="0.25">
      <c r="J1368"/>
    </row>
    <row r="1369" spans="10:10" x14ac:dyDescent="0.25">
      <c r="J1369"/>
    </row>
    <row r="1370" spans="10:10" x14ac:dyDescent="0.25">
      <c r="J1370"/>
    </row>
    <row r="1371" spans="10:10" x14ac:dyDescent="0.25">
      <c r="J1371"/>
    </row>
    <row r="1372" spans="10:10" x14ac:dyDescent="0.25">
      <c r="J1372"/>
    </row>
    <row r="1373" spans="10:10" x14ac:dyDescent="0.25">
      <c r="J1373"/>
    </row>
    <row r="1374" spans="10:10" x14ac:dyDescent="0.25">
      <c r="J1374"/>
    </row>
    <row r="1375" spans="10:10" x14ac:dyDescent="0.25">
      <c r="J1375"/>
    </row>
    <row r="1376" spans="10:10" x14ac:dyDescent="0.25">
      <c r="J1376"/>
    </row>
    <row r="1377" spans="10:10" x14ac:dyDescent="0.25">
      <c r="J1377"/>
    </row>
    <row r="1378" spans="10:10" x14ac:dyDescent="0.25">
      <c r="J1378"/>
    </row>
    <row r="1379" spans="10:10" x14ac:dyDescent="0.25">
      <c r="J1379"/>
    </row>
    <row r="1380" spans="10:10" x14ac:dyDescent="0.25">
      <c r="J1380"/>
    </row>
    <row r="1381" spans="10:10" x14ac:dyDescent="0.25">
      <c r="J1381"/>
    </row>
    <row r="1382" spans="10:10" x14ac:dyDescent="0.25">
      <c r="J1382"/>
    </row>
    <row r="1383" spans="10:10" x14ac:dyDescent="0.25">
      <c r="J1383"/>
    </row>
    <row r="1384" spans="10:10" x14ac:dyDescent="0.25">
      <c r="J1384"/>
    </row>
    <row r="1385" spans="10:10" x14ac:dyDescent="0.25">
      <c r="J1385"/>
    </row>
    <row r="1386" spans="10:10" x14ac:dyDescent="0.25">
      <c r="J1386"/>
    </row>
    <row r="1387" spans="10:10" x14ac:dyDescent="0.25">
      <c r="J1387"/>
    </row>
    <row r="1388" spans="10:10" x14ac:dyDescent="0.25">
      <c r="J1388"/>
    </row>
    <row r="1389" spans="10:10" x14ac:dyDescent="0.25">
      <c r="J1389"/>
    </row>
    <row r="1390" spans="10:10" x14ac:dyDescent="0.25">
      <c r="J1390"/>
    </row>
    <row r="1391" spans="10:10" x14ac:dyDescent="0.25">
      <c r="J1391"/>
    </row>
    <row r="1392" spans="10:10" x14ac:dyDescent="0.25">
      <c r="J1392"/>
    </row>
    <row r="1393" spans="10:10" x14ac:dyDescent="0.25">
      <c r="J1393"/>
    </row>
    <row r="1394" spans="10:10" x14ac:dyDescent="0.25">
      <c r="J1394"/>
    </row>
    <row r="1395" spans="10:10" x14ac:dyDescent="0.25">
      <c r="J1395"/>
    </row>
    <row r="1396" spans="10:10" x14ac:dyDescent="0.25">
      <c r="J1396"/>
    </row>
    <row r="1397" spans="10:10" x14ac:dyDescent="0.25">
      <c r="J1397"/>
    </row>
    <row r="1398" spans="10:10" x14ac:dyDescent="0.25">
      <c r="J1398"/>
    </row>
    <row r="1399" spans="10:10" x14ac:dyDescent="0.25">
      <c r="J1399"/>
    </row>
    <row r="1400" spans="10:10" x14ac:dyDescent="0.25">
      <c r="J1400"/>
    </row>
    <row r="1401" spans="10:10" x14ac:dyDescent="0.25">
      <c r="J1401"/>
    </row>
    <row r="1402" spans="10:10" x14ac:dyDescent="0.25">
      <c r="J1402"/>
    </row>
    <row r="1403" spans="10:10" x14ac:dyDescent="0.25">
      <c r="J1403"/>
    </row>
    <row r="1404" spans="10:10" x14ac:dyDescent="0.25">
      <c r="J1404"/>
    </row>
    <row r="1405" spans="10:10" x14ac:dyDescent="0.25">
      <c r="J1405"/>
    </row>
    <row r="1406" spans="10:10" x14ac:dyDescent="0.25">
      <c r="J1406"/>
    </row>
    <row r="1407" spans="10:10" x14ac:dyDescent="0.25">
      <c r="J1407"/>
    </row>
    <row r="1408" spans="10:10" x14ac:dyDescent="0.25">
      <c r="J1408"/>
    </row>
    <row r="1409" spans="10:10" x14ac:dyDescent="0.25">
      <c r="J1409"/>
    </row>
    <row r="1410" spans="10:10" x14ac:dyDescent="0.25">
      <c r="J1410"/>
    </row>
    <row r="1411" spans="10:10" x14ac:dyDescent="0.25">
      <c r="J1411"/>
    </row>
    <row r="1412" spans="10:10" x14ac:dyDescent="0.25">
      <c r="J1412"/>
    </row>
    <row r="1413" spans="10:10" x14ac:dyDescent="0.25">
      <c r="J1413"/>
    </row>
    <row r="1414" spans="10:10" x14ac:dyDescent="0.25">
      <c r="J1414"/>
    </row>
    <row r="1415" spans="10:10" x14ac:dyDescent="0.25">
      <c r="J1415"/>
    </row>
    <row r="1416" spans="10:10" x14ac:dyDescent="0.25">
      <c r="J1416"/>
    </row>
    <row r="1417" spans="10:10" x14ac:dyDescent="0.25">
      <c r="J1417"/>
    </row>
    <row r="1418" spans="10:10" x14ac:dyDescent="0.25">
      <c r="J1418"/>
    </row>
    <row r="1419" spans="10:10" x14ac:dyDescent="0.25">
      <c r="J1419"/>
    </row>
    <row r="1420" spans="10:10" x14ac:dyDescent="0.25">
      <c r="J1420"/>
    </row>
    <row r="1421" spans="10:10" x14ac:dyDescent="0.25">
      <c r="J1421"/>
    </row>
    <row r="1422" spans="10:10" x14ac:dyDescent="0.25">
      <c r="J1422"/>
    </row>
    <row r="1423" spans="10:10" x14ac:dyDescent="0.25">
      <c r="J1423"/>
    </row>
    <row r="1424" spans="10:10" x14ac:dyDescent="0.25">
      <c r="J1424"/>
    </row>
    <row r="1425" spans="10:10" x14ac:dyDescent="0.25">
      <c r="J1425"/>
    </row>
    <row r="1426" spans="10:10" x14ac:dyDescent="0.25">
      <c r="J1426"/>
    </row>
    <row r="1427" spans="10:10" x14ac:dyDescent="0.25">
      <c r="J1427"/>
    </row>
    <row r="1428" spans="10:10" x14ac:dyDescent="0.25">
      <c r="J1428"/>
    </row>
    <row r="1429" spans="10:10" x14ac:dyDescent="0.25">
      <c r="J1429"/>
    </row>
    <row r="1430" spans="10:10" x14ac:dyDescent="0.25">
      <c r="J1430"/>
    </row>
    <row r="1431" spans="10:10" x14ac:dyDescent="0.25">
      <c r="J1431"/>
    </row>
    <row r="1432" spans="10:10" x14ac:dyDescent="0.25">
      <c r="J1432"/>
    </row>
    <row r="1433" spans="10:10" x14ac:dyDescent="0.25">
      <c r="J1433"/>
    </row>
    <row r="1434" spans="10:10" x14ac:dyDescent="0.25">
      <c r="J1434"/>
    </row>
    <row r="1435" spans="10:10" x14ac:dyDescent="0.25">
      <c r="J1435"/>
    </row>
    <row r="1436" spans="10:10" x14ac:dyDescent="0.25">
      <c r="J1436"/>
    </row>
    <row r="1437" spans="10:10" x14ac:dyDescent="0.25">
      <c r="J1437"/>
    </row>
    <row r="1438" spans="10:10" x14ac:dyDescent="0.25">
      <c r="J1438"/>
    </row>
    <row r="1439" spans="10:10" x14ac:dyDescent="0.25">
      <c r="J1439"/>
    </row>
    <row r="1440" spans="10:10" x14ac:dyDescent="0.25">
      <c r="J1440"/>
    </row>
    <row r="1441" spans="10:10" x14ac:dyDescent="0.25">
      <c r="J1441"/>
    </row>
    <row r="1442" spans="10:10" x14ac:dyDescent="0.25">
      <c r="J1442"/>
    </row>
    <row r="1443" spans="10:10" x14ac:dyDescent="0.25">
      <c r="J1443"/>
    </row>
    <row r="1444" spans="10:10" x14ac:dyDescent="0.25">
      <c r="J1444"/>
    </row>
    <row r="1445" spans="10:10" x14ac:dyDescent="0.25">
      <c r="J1445"/>
    </row>
    <row r="1446" spans="10:10" x14ac:dyDescent="0.25">
      <c r="J1446"/>
    </row>
    <row r="1447" spans="10:10" x14ac:dyDescent="0.25">
      <c r="J1447"/>
    </row>
    <row r="1448" spans="10:10" x14ac:dyDescent="0.25">
      <c r="J1448"/>
    </row>
    <row r="1449" spans="10:10" x14ac:dyDescent="0.25">
      <c r="J1449"/>
    </row>
    <row r="1450" spans="10:10" x14ac:dyDescent="0.25">
      <c r="J1450"/>
    </row>
    <row r="1451" spans="10:10" x14ac:dyDescent="0.25">
      <c r="J1451"/>
    </row>
    <row r="1452" spans="10:10" x14ac:dyDescent="0.25">
      <c r="J1452"/>
    </row>
    <row r="1453" spans="10:10" x14ac:dyDescent="0.25">
      <c r="J1453"/>
    </row>
    <row r="1454" spans="10:10" x14ac:dyDescent="0.25">
      <c r="J1454"/>
    </row>
  </sheetData>
  <autoFilter ref="A1:R838" xr:uid="{00000000-0001-0000-0500-000000000000}">
    <filterColumn colId="11">
      <filters>
        <filter val="PACKED"/>
      </filters>
    </filterColumn>
  </autoFilter>
  <dataConsolidate/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FF0000"/>
  </sheetPr>
  <dimension ref="A1:L483"/>
  <sheetViews>
    <sheetView topLeftCell="D1" workbookViewId="0">
      <selection activeCell="U14" sqref="U14"/>
    </sheetView>
  </sheetViews>
  <sheetFormatPr defaultRowHeight="15" x14ac:dyDescent="0.25"/>
  <cols>
    <col min="3" max="3" width="44" style="4" bestFit="1" customWidth="1"/>
    <col min="4" max="4" width="17.85546875" style="4" bestFit="1" customWidth="1"/>
    <col min="6" max="6" width="14.140625" style="4" bestFit="1" customWidth="1"/>
    <col min="7" max="7" width="7.140625" style="4" customWidth="1"/>
    <col min="8" max="8" width="13.85546875" style="4" bestFit="1" customWidth="1"/>
    <col min="10" max="10" width="11.85546875" style="4" bestFit="1" customWidth="1"/>
    <col min="11" max="11" width="16.42578125" style="4" bestFit="1" customWidth="1"/>
    <col min="12" max="12" width="11" style="4" bestFit="1" customWidth="1"/>
  </cols>
  <sheetData>
    <row r="1" spans="1:12" x14ac:dyDescent="0.25">
      <c r="A1" s="4" t="s">
        <v>28</v>
      </c>
      <c r="B1" s="4" t="s">
        <v>29</v>
      </c>
      <c r="C1" s="4" t="s">
        <v>30</v>
      </c>
      <c r="D1" s="4" t="s">
        <v>31</v>
      </c>
      <c r="E1" s="4" t="s">
        <v>32</v>
      </c>
      <c r="F1" s="4" t="s">
        <v>936</v>
      </c>
      <c r="G1" s="4" t="s">
        <v>34</v>
      </c>
      <c r="H1" s="4" t="s">
        <v>35</v>
      </c>
      <c r="I1" s="4" t="s">
        <v>36</v>
      </c>
      <c r="J1" s="4" t="s">
        <v>358</v>
      </c>
      <c r="K1" s="4" t="s">
        <v>359</v>
      </c>
      <c r="L1" s="4" t="s">
        <v>37</v>
      </c>
    </row>
    <row r="2" spans="1:12" x14ac:dyDescent="0.25">
      <c r="A2" t="s">
        <v>350</v>
      </c>
      <c r="B2">
        <v>110404</v>
      </c>
      <c r="C2" t="s">
        <v>2197</v>
      </c>
      <c r="D2">
        <v>8</v>
      </c>
      <c r="E2" t="s">
        <v>217</v>
      </c>
      <c r="F2">
        <v>1572.64</v>
      </c>
      <c r="G2" t="s">
        <v>10</v>
      </c>
      <c r="H2">
        <v>196.58</v>
      </c>
      <c r="I2" t="s">
        <v>937</v>
      </c>
      <c r="J2" s="4">
        <f>_xlfn.XLOOKUP(B2,'ZM39 (packed)'!A:A,'ZM39 (packed)'!C:C)</f>
        <v>50</v>
      </c>
      <c r="K2" s="4">
        <f>J2*D2</f>
        <v>400</v>
      </c>
      <c r="L2" s="4" t="s">
        <v>1</v>
      </c>
    </row>
    <row r="3" spans="1:12" x14ac:dyDescent="0.25">
      <c r="A3" t="s">
        <v>350</v>
      </c>
      <c r="B3">
        <v>110404</v>
      </c>
      <c r="C3" t="s">
        <v>2197</v>
      </c>
      <c r="D3">
        <v>5</v>
      </c>
      <c r="E3" t="s">
        <v>217</v>
      </c>
      <c r="F3" s="1">
        <v>991.8</v>
      </c>
      <c r="G3" t="s">
        <v>10</v>
      </c>
      <c r="H3">
        <v>198.36</v>
      </c>
      <c r="I3" t="s">
        <v>937</v>
      </c>
      <c r="J3" s="4">
        <f>_xlfn.XLOOKUP(B3,'ZM39 (packed)'!A:A,'ZM39 (packed)'!C:C)</f>
        <v>50</v>
      </c>
      <c r="K3" s="4">
        <f t="shared" ref="K3:K66" si="0">J3*D3</f>
        <v>250</v>
      </c>
      <c r="L3" s="4" t="s">
        <v>1</v>
      </c>
    </row>
    <row r="4" spans="1:12" x14ac:dyDescent="0.25">
      <c r="A4" t="s">
        <v>350</v>
      </c>
      <c r="B4">
        <v>110801</v>
      </c>
      <c r="C4" t="s">
        <v>1051</v>
      </c>
      <c r="D4">
        <v>40</v>
      </c>
      <c r="E4" t="s">
        <v>217</v>
      </c>
      <c r="F4">
        <v>1752</v>
      </c>
      <c r="G4" t="s">
        <v>10</v>
      </c>
      <c r="H4">
        <v>43.8</v>
      </c>
      <c r="I4" t="s">
        <v>937</v>
      </c>
      <c r="J4" s="4">
        <f>_xlfn.XLOOKUP(B4,'ZM39 (packed)'!A:A,'ZM39 (packed)'!C:C)</f>
        <v>17.234999999999999</v>
      </c>
      <c r="K4" s="4">
        <f t="shared" si="0"/>
        <v>689.4</v>
      </c>
      <c r="L4" s="4" t="s">
        <v>1</v>
      </c>
    </row>
    <row r="5" spans="1:12" x14ac:dyDescent="0.25">
      <c r="A5" t="s">
        <v>350</v>
      </c>
      <c r="B5">
        <v>124680</v>
      </c>
      <c r="C5" t="s">
        <v>3061</v>
      </c>
      <c r="D5">
        <v>20</v>
      </c>
      <c r="E5" t="s">
        <v>217</v>
      </c>
      <c r="F5">
        <v>2757.6</v>
      </c>
      <c r="G5" t="s">
        <v>10</v>
      </c>
      <c r="H5">
        <v>137.88</v>
      </c>
      <c r="I5" t="s">
        <v>937</v>
      </c>
      <c r="J5" s="4">
        <f>_xlfn.XLOOKUP(B5,'ZM39 (packed)'!A:A,'ZM39 (packed)'!C:C)</f>
        <v>18</v>
      </c>
      <c r="K5" s="4">
        <f t="shared" si="0"/>
        <v>360</v>
      </c>
      <c r="L5" s="4" t="s">
        <v>1</v>
      </c>
    </row>
    <row r="6" spans="1:12" x14ac:dyDescent="0.25">
      <c r="A6" t="s">
        <v>350</v>
      </c>
      <c r="B6">
        <v>124680</v>
      </c>
      <c r="C6" t="s">
        <v>3061</v>
      </c>
      <c r="D6">
        <v>6</v>
      </c>
      <c r="E6" t="s">
        <v>217</v>
      </c>
      <c r="F6">
        <v>838.44</v>
      </c>
      <c r="G6" t="s">
        <v>10</v>
      </c>
      <c r="H6">
        <v>139.74</v>
      </c>
      <c r="I6" t="s">
        <v>937</v>
      </c>
      <c r="J6" s="4">
        <f>_xlfn.XLOOKUP(B6,'ZM39 (packed)'!A:A,'ZM39 (packed)'!C:C)</f>
        <v>18</v>
      </c>
      <c r="K6" s="4">
        <f t="shared" si="0"/>
        <v>108</v>
      </c>
      <c r="L6" s="4" t="s">
        <v>1</v>
      </c>
    </row>
    <row r="7" spans="1:12" x14ac:dyDescent="0.25">
      <c r="A7" t="s">
        <v>350</v>
      </c>
      <c r="B7">
        <v>146340</v>
      </c>
      <c r="C7" t="s">
        <v>944</v>
      </c>
      <c r="D7">
        <v>1E-3</v>
      </c>
      <c r="E7" t="s">
        <v>40</v>
      </c>
      <c r="F7">
        <v>0</v>
      </c>
      <c r="G7" t="s">
        <v>10</v>
      </c>
      <c r="H7">
        <v>0</v>
      </c>
      <c r="I7" t="s">
        <v>937</v>
      </c>
      <c r="J7" s="4">
        <f>_xlfn.XLOOKUP(B7,'ZM39 (packed)'!A:A,'ZM39 (packed)'!C:C)</f>
        <v>1</v>
      </c>
      <c r="K7" s="4">
        <f t="shared" si="0"/>
        <v>1E-3</v>
      </c>
      <c r="L7" s="4" t="s">
        <v>1</v>
      </c>
    </row>
    <row r="8" spans="1:12" x14ac:dyDescent="0.25">
      <c r="A8" t="s">
        <v>350</v>
      </c>
      <c r="B8">
        <v>146340</v>
      </c>
      <c r="C8" t="s">
        <v>944</v>
      </c>
      <c r="D8">
        <v>1E-3</v>
      </c>
      <c r="E8" t="s">
        <v>40</v>
      </c>
      <c r="F8">
        <v>0</v>
      </c>
      <c r="G8" t="s">
        <v>10</v>
      </c>
      <c r="H8">
        <v>0</v>
      </c>
      <c r="I8" t="s">
        <v>937</v>
      </c>
      <c r="J8" s="4">
        <f>_xlfn.XLOOKUP(B8,'ZM39 (packed)'!A:A,'ZM39 (packed)'!C:C)</f>
        <v>1</v>
      </c>
      <c r="K8" s="4">
        <f t="shared" si="0"/>
        <v>1E-3</v>
      </c>
      <c r="L8" s="4" t="s">
        <v>1</v>
      </c>
    </row>
    <row r="9" spans="1:12" x14ac:dyDescent="0.25">
      <c r="A9" t="s">
        <v>350</v>
      </c>
      <c r="B9">
        <v>160816</v>
      </c>
      <c r="C9" t="s">
        <v>948</v>
      </c>
      <c r="D9">
        <v>70</v>
      </c>
      <c r="E9" t="s">
        <v>217</v>
      </c>
      <c r="F9" s="1">
        <v>2865.8</v>
      </c>
      <c r="G9" t="s">
        <v>10</v>
      </c>
      <c r="H9">
        <v>40.94</v>
      </c>
      <c r="I9" t="s">
        <v>937</v>
      </c>
      <c r="J9" s="4">
        <f>_xlfn.XLOOKUP(B9,'ZM39 (packed)'!A:A,'ZM39 (packed)'!C:C)</f>
        <v>9.6</v>
      </c>
      <c r="K9" s="4">
        <f t="shared" si="0"/>
        <v>672</v>
      </c>
      <c r="L9" s="4" t="s">
        <v>1</v>
      </c>
    </row>
    <row r="10" spans="1:12" x14ac:dyDescent="0.25">
      <c r="A10" t="s">
        <v>350</v>
      </c>
      <c r="B10">
        <v>160874</v>
      </c>
      <c r="C10" t="s">
        <v>6281</v>
      </c>
      <c r="D10">
        <v>40</v>
      </c>
      <c r="E10" t="s">
        <v>217</v>
      </c>
      <c r="F10">
        <v>4390.87</v>
      </c>
      <c r="G10" t="s">
        <v>10</v>
      </c>
      <c r="H10">
        <v>109.77</v>
      </c>
      <c r="I10" t="s">
        <v>937</v>
      </c>
      <c r="J10" s="4">
        <f>_xlfn.XLOOKUP(B10,'ZM39 (packed)'!A:A,'ZM39 (packed)'!C:C)</f>
        <v>22.375</v>
      </c>
      <c r="K10" s="4">
        <f t="shared" si="0"/>
        <v>895</v>
      </c>
      <c r="L10" s="4" t="s">
        <v>1</v>
      </c>
    </row>
    <row r="11" spans="1:12" x14ac:dyDescent="0.25">
      <c r="A11" t="s">
        <v>350</v>
      </c>
      <c r="B11">
        <v>162118</v>
      </c>
      <c r="C11" t="s">
        <v>1119</v>
      </c>
      <c r="D11">
        <v>3</v>
      </c>
      <c r="E11" t="s">
        <v>217</v>
      </c>
      <c r="F11" s="1">
        <v>105.84</v>
      </c>
      <c r="G11" t="s">
        <v>10</v>
      </c>
      <c r="H11">
        <v>35.28</v>
      </c>
      <c r="I11" t="s">
        <v>937</v>
      </c>
      <c r="J11" s="4">
        <f>_xlfn.XLOOKUP(B11,'ZM39 (packed)'!A:A,'ZM39 (packed)'!C:C)</f>
        <v>17.45</v>
      </c>
      <c r="K11" s="4">
        <f t="shared" si="0"/>
        <v>52.349999999999994</v>
      </c>
      <c r="L11" s="4" t="s">
        <v>1</v>
      </c>
    </row>
    <row r="12" spans="1:12" x14ac:dyDescent="0.25">
      <c r="A12" t="s">
        <v>350</v>
      </c>
      <c r="B12">
        <v>179304</v>
      </c>
      <c r="C12" t="s">
        <v>954</v>
      </c>
      <c r="D12">
        <v>20</v>
      </c>
      <c r="E12" t="s">
        <v>217</v>
      </c>
      <c r="F12" s="1">
        <v>1009.69</v>
      </c>
      <c r="G12" t="s">
        <v>10</v>
      </c>
      <c r="H12">
        <v>50.48</v>
      </c>
      <c r="I12" t="s">
        <v>937</v>
      </c>
      <c r="J12" s="4">
        <f>_xlfn.XLOOKUP(B12,'ZM39 (packed)'!A:A,'ZM39 (packed)'!C:C)</f>
        <v>10.199999999999999</v>
      </c>
      <c r="K12" s="4">
        <f t="shared" si="0"/>
        <v>204</v>
      </c>
      <c r="L12" s="4" t="s">
        <v>1</v>
      </c>
    </row>
    <row r="13" spans="1:12" x14ac:dyDescent="0.25">
      <c r="A13" t="s">
        <v>350</v>
      </c>
      <c r="B13">
        <v>188811</v>
      </c>
      <c r="C13" t="s">
        <v>5858</v>
      </c>
      <c r="D13">
        <v>3</v>
      </c>
      <c r="E13" t="s">
        <v>217</v>
      </c>
      <c r="F13" s="1">
        <v>1750.5</v>
      </c>
      <c r="G13" t="s">
        <v>10</v>
      </c>
      <c r="H13">
        <v>583.5</v>
      </c>
      <c r="I13" t="s">
        <v>937</v>
      </c>
      <c r="J13" s="4">
        <f>_xlfn.XLOOKUP(B13,'ZM39 (packed)'!A:A,'ZM39 (packed)'!C:C)</f>
        <v>170</v>
      </c>
      <c r="K13" s="4">
        <f t="shared" si="0"/>
        <v>510</v>
      </c>
      <c r="L13" s="4" t="s">
        <v>1</v>
      </c>
    </row>
    <row r="14" spans="1:12" x14ac:dyDescent="0.25">
      <c r="A14" t="s">
        <v>350</v>
      </c>
      <c r="B14">
        <v>188975</v>
      </c>
      <c r="C14" t="s">
        <v>2308</v>
      </c>
      <c r="D14">
        <v>40</v>
      </c>
      <c r="E14" t="s">
        <v>217</v>
      </c>
      <c r="F14">
        <v>1477.6</v>
      </c>
      <c r="G14" t="s">
        <v>10</v>
      </c>
      <c r="H14">
        <v>36.94</v>
      </c>
      <c r="I14" t="s">
        <v>937</v>
      </c>
      <c r="J14" s="4">
        <f>_xlfn.XLOOKUP(B14,'ZM39 (packed)'!A:A,'ZM39 (packed)'!C:C)</f>
        <v>17.495000000000001</v>
      </c>
      <c r="K14" s="4">
        <f t="shared" si="0"/>
        <v>699.80000000000007</v>
      </c>
      <c r="L14" s="4" t="s">
        <v>1</v>
      </c>
    </row>
    <row r="15" spans="1:12" x14ac:dyDescent="0.25">
      <c r="A15" t="s">
        <v>350</v>
      </c>
      <c r="B15">
        <v>188975</v>
      </c>
      <c r="C15" t="s">
        <v>2308</v>
      </c>
      <c r="D15">
        <v>80</v>
      </c>
      <c r="E15" t="s">
        <v>217</v>
      </c>
      <c r="F15" s="1">
        <v>2874.4</v>
      </c>
      <c r="G15" t="s">
        <v>10</v>
      </c>
      <c r="H15">
        <v>35.93</v>
      </c>
      <c r="I15" t="s">
        <v>937</v>
      </c>
      <c r="J15" s="4">
        <f>_xlfn.XLOOKUP(B15,'ZM39 (packed)'!A:A,'ZM39 (packed)'!C:C)</f>
        <v>17.495000000000001</v>
      </c>
      <c r="K15" s="4">
        <f t="shared" si="0"/>
        <v>1399.6000000000001</v>
      </c>
      <c r="L15" s="4" t="s">
        <v>1</v>
      </c>
    </row>
    <row r="16" spans="1:12" x14ac:dyDescent="0.25">
      <c r="A16" t="s">
        <v>350</v>
      </c>
      <c r="B16">
        <v>188977</v>
      </c>
      <c r="C16" t="s">
        <v>2309</v>
      </c>
      <c r="D16">
        <v>20</v>
      </c>
      <c r="E16" t="s">
        <v>217</v>
      </c>
      <c r="F16" s="1">
        <v>930.6</v>
      </c>
      <c r="G16" t="s">
        <v>10</v>
      </c>
      <c r="H16">
        <v>46.53</v>
      </c>
      <c r="I16" t="s">
        <v>937</v>
      </c>
      <c r="J16" s="4">
        <f>_xlfn.XLOOKUP(B16,'ZM39 (packed)'!A:A,'ZM39 (packed)'!C:C)</f>
        <v>17.274999999999999</v>
      </c>
      <c r="K16" s="4">
        <f t="shared" si="0"/>
        <v>345.5</v>
      </c>
      <c r="L16" s="4" t="s">
        <v>1</v>
      </c>
    </row>
    <row r="17" spans="1:12" x14ac:dyDescent="0.25">
      <c r="A17" t="s">
        <v>350</v>
      </c>
      <c r="B17">
        <v>188980</v>
      </c>
      <c r="C17" t="s">
        <v>2311</v>
      </c>
      <c r="D17">
        <v>40</v>
      </c>
      <c r="E17" t="s">
        <v>217</v>
      </c>
      <c r="F17" s="1">
        <v>1650.8</v>
      </c>
      <c r="G17" t="s">
        <v>10</v>
      </c>
      <c r="H17">
        <v>41.27</v>
      </c>
      <c r="I17" t="s">
        <v>937</v>
      </c>
      <c r="J17" s="4">
        <f>_xlfn.XLOOKUP(B17,'ZM39 (packed)'!A:A,'ZM39 (packed)'!C:C)</f>
        <v>17.355</v>
      </c>
      <c r="K17" s="4">
        <f t="shared" si="0"/>
        <v>694.2</v>
      </c>
      <c r="L17" s="4" t="s">
        <v>1</v>
      </c>
    </row>
    <row r="18" spans="1:12" x14ac:dyDescent="0.25">
      <c r="A18" t="s">
        <v>350</v>
      </c>
      <c r="B18">
        <v>190340</v>
      </c>
      <c r="C18" t="s">
        <v>2316</v>
      </c>
      <c r="D18">
        <v>120</v>
      </c>
      <c r="E18" t="s">
        <v>217</v>
      </c>
      <c r="F18" s="1">
        <v>4698</v>
      </c>
      <c r="G18" t="s">
        <v>10</v>
      </c>
      <c r="H18">
        <v>39.15</v>
      </c>
      <c r="I18" t="s">
        <v>937</v>
      </c>
      <c r="J18" s="4">
        <f>_xlfn.XLOOKUP(B18,'ZM39 (packed)'!A:A,'ZM39 (packed)'!C:C)</f>
        <v>17.555</v>
      </c>
      <c r="K18" s="4">
        <f t="shared" si="0"/>
        <v>2106.6</v>
      </c>
      <c r="L18" s="4" t="s">
        <v>1</v>
      </c>
    </row>
    <row r="19" spans="1:12" x14ac:dyDescent="0.25">
      <c r="A19" t="s">
        <v>350</v>
      </c>
      <c r="B19">
        <v>197991</v>
      </c>
      <c r="C19" t="s">
        <v>2381</v>
      </c>
      <c r="D19">
        <v>6</v>
      </c>
      <c r="E19" t="s">
        <v>217</v>
      </c>
      <c r="F19" s="1">
        <v>292.56</v>
      </c>
      <c r="G19" t="s">
        <v>10</v>
      </c>
      <c r="H19">
        <v>48.76</v>
      </c>
      <c r="I19" t="s">
        <v>937</v>
      </c>
      <c r="J19" s="4">
        <f>_xlfn.XLOOKUP(B19,'ZM39 (packed)'!A:A,'ZM39 (packed)'!C:C)</f>
        <v>17.239999999999998</v>
      </c>
      <c r="K19" s="4">
        <f t="shared" si="0"/>
        <v>103.44</v>
      </c>
      <c r="L19" s="4" t="s">
        <v>1</v>
      </c>
    </row>
    <row r="20" spans="1:12" x14ac:dyDescent="0.25">
      <c r="A20" t="s">
        <v>350</v>
      </c>
      <c r="B20">
        <v>199604</v>
      </c>
      <c r="C20" t="s">
        <v>966</v>
      </c>
      <c r="D20">
        <v>12</v>
      </c>
      <c r="E20" t="s">
        <v>217</v>
      </c>
      <c r="F20" s="1">
        <v>4648.92</v>
      </c>
      <c r="G20" t="s">
        <v>10</v>
      </c>
      <c r="H20">
        <v>387.41</v>
      </c>
      <c r="I20" t="s">
        <v>937</v>
      </c>
      <c r="J20" s="4">
        <f>_xlfn.XLOOKUP(B20,'ZM39 (packed)'!A:A,'ZM39 (packed)'!C:C)</f>
        <v>176.75</v>
      </c>
      <c r="K20" s="4">
        <f t="shared" si="0"/>
        <v>2121</v>
      </c>
      <c r="L20" s="4" t="s">
        <v>1</v>
      </c>
    </row>
    <row r="21" spans="1:12" x14ac:dyDescent="0.25">
      <c r="A21" t="s">
        <v>350</v>
      </c>
      <c r="B21">
        <v>202211</v>
      </c>
      <c r="C21" t="s">
        <v>6377</v>
      </c>
      <c r="D21">
        <v>38</v>
      </c>
      <c r="E21" t="s">
        <v>217</v>
      </c>
      <c r="F21">
        <v>29670.02</v>
      </c>
      <c r="G21" t="s">
        <v>10</v>
      </c>
      <c r="H21">
        <v>780.79</v>
      </c>
      <c r="I21" t="s">
        <v>937</v>
      </c>
      <c r="J21" s="4">
        <f>_xlfn.XLOOKUP(B21,'ZM39 (packed)'!A:A,'ZM39 (packed)'!C:C)</f>
        <v>176.12</v>
      </c>
      <c r="K21" s="4">
        <f t="shared" si="0"/>
        <v>6692.56</v>
      </c>
      <c r="L21" s="4" t="s">
        <v>1</v>
      </c>
    </row>
    <row r="22" spans="1:12" x14ac:dyDescent="0.25">
      <c r="A22" t="s">
        <v>350</v>
      </c>
      <c r="B22">
        <v>204750</v>
      </c>
      <c r="C22" t="s">
        <v>4337</v>
      </c>
      <c r="D22">
        <v>80</v>
      </c>
      <c r="E22" t="s">
        <v>217</v>
      </c>
      <c r="F22" s="1">
        <v>23756</v>
      </c>
      <c r="G22" t="s">
        <v>10</v>
      </c>
      <c r="H22">
        <v>296.95</v>
      </c>
      <c r="I22" t="s">
        <v>937</v>
      </c>
      <c r="J22" s="4">
        <f>_xlfn.XLOOKUP(B22,'ZM39 (packed)'!A:A,'ZM39 (packed)'!C:C)</f>
        <v>169.73</v>
      </c>
      <c r="K22" s="4">
        <f t="shared" si="0"/>
        <v>13578.4</v>
      </c>
      <c r="L22" s="4" t="s">
        <v>1</v>
      </c>
    </row>
    <row r="23" spans="1:12" x14ac:dyDescent="0.25">
      <c r="A23" t="s">
        <v>350</v>
      </c>
      <c r="B23">
        <v>205314</v>
      </c>
      <c r="C23" t="s">
        <v>1014</v>
      </c>
      <c r="D23">
        <v>20</v>
      </c>
      <c r="E23" t="s">
        <v>217</v>
      </c>
      <c r="F23" s="1">
        <v>10749.6</v>
      </c>
      <c r="G23" t="s">
        <v>10</v>
      </c>
      <c r="H23">
        <v>537.48</v>
      </c>
      <c r="I23" t="s">
        <v>937</v>
      </c>
      <c r="J23" s="4">
        <f>_xlfn.XLOOKUP(B23,'ZM39 (packed)'!A:A,'ZM39 (packed)'!C:C)</f>
        <v>174.67</v>
      </c>
      <c r="K23" s="4">
        <f t="shared" si="0"/>
        <v>3493.3999999999996</v>
      </c>
      <c r="L23" s="4" t="s">
        <v>1</v>
      </c>
    </row>
    <row r="24" spans="1:12" x14ac:dyDescent="0.25">
      <c r="A24" t="s">
        <v>350</v>
      </c>
      <c r="B24">
        <v>207564</v>
      </c>
      <c r="C24" t="s">
        <v>2379</v>
      </c>
      <c r="D24">
        <v>80</v>
      </c>
      <c r="E24" t="s">
        <v>217</v>
      </c>
      <c r="F24" s="1">
        <v>3432</v>
      </c>
      <c r="G24" t="s">
        <v>10</v>
      </c>
      <c r="H24">
        <v>42.9</v>
      </c>
      <c r="I24" t="s">
        <v>937</v>
      </c>
      <c r="J24" s="4">
        <f>_xlfn.XLOOKUP(B24,'ZM39 (packed)'!A:A,'ZM39 (packed)'!C:C)</f>
        <v>17.260000000000002</v>
      </c>
      <c r="K24" s="4">
        <f t="shared" si="0"/>
        <v>1380.8000000000002</v>
      </c>
      <c r="L24" s="4" t="s">
        <v>1</v>
      </c>
    </row>
    <row r="25" spans="1:12" x14ac:dyDescent="0.25">
      <c r="A25" t="s">
        <v>350</v>
      </c>
      <c r="B25">
        <v>209330</v>
      </c>
      <c r="C25" t="s">
        <v>2366</v>
      </c>
      <c r="D25">
        <v>80</v>
      </c>
      <c r="E25" t="s">
        <v>217</v>
      </c>
      <c r="F25" s="1">
        <v>22792</v>
      </c>
      <c r="G25" t="s">
        <v>10</v>
      </c>
      <c r="H25">
        <v>284.89999999999998</v>
      </c>
      <c r="I25" t="s">
        <v>937</v>
      </c>
      <c r="J25" s="4">
        <f>_xlfn.XLOOKUP(B25,'ZM39 (packed)'!A:A,'ZM39 (packed)'!C:C)</f>
        <v>175</v>
      </c>
      <c r="K25" s="4">
        <f t="shared" si="0"/>
        <v>14000</v>
      </c>
      <c r="L25" s="4" t="s">
        <v>1</v>
      </c>
    </row>
    <row r="26" spans="1:12" x14ac:dyDescent="0.25">
      <c r="A26" t="s">
        <v>350</v>
      </c>
      <c r="B26">
        <v>211160</v>
      </c>
      <c r="C26" t="s">
        <v>973</v>
      </c>
      <c r="D26">
        <v>120</v>
      </c>
      <c r="E26" t="s">
        <v>217</v>
      </c>
      <c r="F26" s="1">
        <v>6700.8</v>
      </c>
      <c r="G26" t="s">
        <v>10</v>
      </c>
      <c r="H26">
        <v>55.84</v>
      </c>
      <c r="I26" t="s">
        <v>937</v>
      </c>
      <c r="J26" s="4">
        <f>_xlfn.XLOOKUP(B26,'ZM39 (packed)'!A:A,'ZM39 (packed)'!C:C)</f>
        <v>16.795000000000002</v>
      </c>
      <c r="K26" s="4">
        <f t="shared" si="0"/>
        <v>2015.4</v>
      </c>
      <c r="L26" s="4" t="s">
        <v>1</v>
      </c>
    </row>
    <row r="27" spans="1:12" x14ac:dyDescent="0.25">
      <c r="A27" t="s">
        <v>350</v>
      </c>
      <c r="B27">
        <v>211160</v>
      </c>
      <c r="C27" t="s">
        <v>973</v>
      </c>
      <c r="D27">
        <v>120</v>
      </c>
      <c r="E27" t="s">
        <v>217</v>
      </c>
      <c r="F27" s="1">
        <v>6729.6</v>
      </c>
      <c r="G27" t="s">
        <v>10</v>
      </c>
      <c r="H27">
        <v>56.08</v>
      </c>
      <c r="I27" t="s">
        <v>937</v>
      </c>
      <c r="J27" s="4">
        <f>_xlfn.XLOOKUP(B27,'ZM39 (packed)'!A:A,'ZM39 (packed)'!C:C)</f>
        <v>16.795000000000002</v>
      </c>
      <c r="K27" s="4">
        <f t="shared" si="0"/>
        <v>2015.4</v>
      </c>
      <c r="L27" s="4" t="s">
        <v>1</v>
      </c>
    </row>
    <row r="28" spans="1:12" x14ac:dyDescent="0.25">
      <c r="A28" t="s">
        <v>350</v>
      </c>
      <c r="B28">
        <v>214031</v>
      </c>
      <c r="C28" t="s">
        <v>979</v>
      </c>
      <c r="D28">
        <v>30</v>
      </c>
      <c r="E28" t="s">
        <v>217</v>
      </c>
      <c r="F28" s="1">
        <v>969.3</v>
      </c>
      <c r="G28" t="s">
        <v>10</v>
      </c>
      <c r="H28">
        <v>32.31</v>
      </c>
      <c r="I28" t="s">
        <v>937</v>
      </c>
      <c r="J28" s="4">
        <f>_xlfn.XLOOKUP(B28,'ZM39 (packed)'!A:A,'ZM39 (packed)'!C:C)</f>
        <v>12.754</v>
      </c>
      <c r="K28" s="4">
        <f t="shared" si="0"/>
        <v>382.62</v>
      </c>
      <c r="L28" s="4" t="s">
        <v>1</v>
      </c>
    </row>
    <row r="29" spans="1:12" x14ac:dyDescent="0.25">
      <c r="A29" t="s">
        <v>350</v>
      </c>
      <c r="B29">
        <v>214076</v>
      </c>
      <c r="C29" t="s">
        <v>980</v>
      </c>
      <c r="D29">
        <v>15</v>
      </c>
      <c r="E29" t="s">
        <v>217</v>
      </c>
      <c r="F29" s="1">
        <v>1062</v>
      </c>
      <c r="G29" t="s">
        <v>10</v>
      </c>
      <c r="H29">
        <v>70.8</v>
      </c>
      <c r="I29" t="s">
        <v>937</v>
      </c>
      <c r="J29" s="4">
        <f>_xlfn.XLOOKUP(B29,'ZM39 (packed)'!A:A,'ZM39 (packed)'!C:C)</f>
        <v>17.561</v>
      </c>
      <c r="K29" s="4">
        <f t="shared" si="0"/>
        <v>263.41500000000002</v>
      </c>
      <c r="L29" s="4" t="s">
        <v>1</v>
      </c>
    </row>
    <row r="30" spans="1:12" x14ac:dyDescent="0.25">
      <c r="A30" t="s">
        <v>350</v>
      </c>
      <c r="B30">
        <v>214137</v>
      </c>
      <c r="C30" t="s">
        <v>983</v>
      </c>
      <c r="D30">
        <v>4</v>
      </c>
      <c r="E30" t="s">
        <v>217</v>
      </c>
      <c r="F30">
        <v>2227.92</v>
      </c>
      <c r="G30" t="s">
        <v>10</v>
      </c>
      <c r="H30">
        <v>556.98</v>
      </c>
      <c r="I30" t="s">
        <v>937</v>
      </c>
      <c r="J30" s="4">
        <f>_xlfn.XLOOKUP(B30,'ZM39 (packed)'!A:A,'ZM39 (packed)'!C:C)</f>
        <v>187.1</v>
      </c>
      <c r="K30" s="4">
        <f t="shared" si="0"/>
        <v>748.4</v>
      </c>
      <c r="L30" s="4" t="s">
        <v>1</v>
      </c>
    </row>
    <row r="31" spans="1:12" x14ac:dyDescent="0.25">
      <c r="A31" t="s">
        <v>350</v>
      </c>
      <c r="B31">
        <v>214238</v>
      </c>
      <c r="C31" t="s">
        <v>1036</v>
      </c>
      <c r="D31">
        <v>4</v>
      </c>
      <c r="E31" t="s">
        <v>217</v>
      </c>
      <c r="F31" s="1">
        <v>199.04</v>
      </c>
      <c r="G31" t="s">
        <v>10</v>
      </c>
      <c r="H31">
        <v>49.76</v>
      </c>
      <c r="I31" t="s">
        <v>937</v>
      </c>
      <c r="J31" s="4">
        <f>_xlfn.XLOOKUP(B31,'ZM39 (packed)'!A:A,'ZM39 (packed)'!C:C)</f>
        <v>12.754</v>
      </c>
      <c r="K31" s="4">
        <f t="shared" si="0"/>
        <v>51.015999999999998</v>
      </c>
      <c r="L31" s="4" t="s">
        <v>1</v>
      </c>
    </row>
    <row r="32" spans="1:12" x14ac:dyDescent="0.25">
      <c r="A32" t="s">
        <v>350</v>
      </c>
      <c r="B32">
        <v>221190</v>
      </c>
      <c r="C32" t="s">
        <v>6378</v>
      </c>
      <c r="D32">
        <v>160</v>
      </c>
      <c r="E32" t="s">
        <v>217</v>
      </c>
      <c r="F32" s="1">
        <v>45811.199999999997</v>
      </c>
      <c r="G32" t="s">
        <v>10</v>
      </c>
      <c r="H32">
        <v>286.32</v>
      </c>
      <c r="I32" t="s">
        <v>937</v>
      </c>
      <c r="J32" s="4">
        <f>_xlfn.XLOOKUP(B32,'ZM39 (packed)'!A:A,'ZM39 (packed)'!C:C)</f>
        <v>173.8</v>
      </c>
      <c r="K32" s="4">
        <f t="shared" si="0"/>
        <v>27808</v>
      </c>
      <c r="L32" s="4" t="s">
        <v>1</v>
      </c>
    </row>
    <row r="33" spans="1:12" x14ac:dyDescent="0.25">
      <c r="A33" t="s">
        <v>350</v>
      </c>
      <c r="B33">
        <v>221212</v>
      </c>
      <c r="C33" t="s">
        <v>987</v>
      </c>
      <c r="D33">
        <v>1</v>
      </c>
      <c r="E33" t="s">
        <v>217</v>
      </c>
      <c r="F33">
        <v>0.28000000000000003</v>
      </c>
      <c r="G33" t="s">
        <v>10</v>
      </c>
      <c r="H33">
        <v>0.28000000000000003</v>
      </c>
      <c r="I33" t="s">
        <v>937</v>
      </c>
      <c r="J33" s="4">
        <f>_xlfn.XLOOKUP(B33,'ZM39 (packed)'!A:A,'ZM39 (packed)'!C:C)</f>
        <v>180</v>
      </c>
      <c r="K33" s="4">
        <f t="shared" si="0"/>
        <v>180</v>
      </c>
      <c r="L33" s="4" t="s">
        <v>1</v>
      </c>
    </row>
    <row r="34" spans="1:12" x14ac:dyDescent="0.25">
      <c r="A34" t="s">
        <v>350</v>
      </c>
      <c r="B34">
        <v>225362</v>
      </c>
      <c r="C34" t="s">
        <v>2720</v>
      </c>
      <c r="D34">
        <v>2</v>
      </c>
      <c r="E34" t="s">
        <v>217</v>
      </c>
      <c r="F34" s="1">
        <v>1020.54</v>
      </c>
      <c r="G34" t="s">
        <v>10</v>
      </c>
      <c r="H34">
        <v>510.27</v>
      </c>
      <c r="I34" t="s">
        <v>937</v>
      </c>
      <c r="J34" s="4">
        <f>_xlfn.XLOOKUP(B34,'ZM39 (packed)'!A:A,'ZM39 (packed)'!C:C)</f>
        <v>175.08</v>
      </c>
      <c r="K34" s="4">
        <f t="shared" si="0"/>
        <v>350.16</v>
      </c>
      <c r="L34" s="4" t="s">
        <v>1</v>
      </c>
    </row>
    <row r="35" spans="1:12" x14ac:dyDescent="0.25">
      <c r="A35" t="s">
        <v>350</v>
      </c>
      <c r="B35">
        <v>225797</v>
      </c>
      <c r="C35" t="s">
        <v>5159</v>
      </c>
      <c r="D35">
        <v>40</v>
      </c>
      <c r="E35" t="s">
        <v>217</v>
      </c>
      <c r="F35" s="1">
        <v>1600</v>
      </c>
      <c r="G35" t="s">
        <v>10</v>
      </c>
      <c r="H35">
        <v>40</v>
      </c>
      <c r="I35" t="s">
        <v>937</v>
      </c>
      <c r="J35" s="4">
        <f>_xlfn.XLOOKUP(B35,'ZM39 (packed)'!A:A,'ZM39 (packed)'!C:C)</f>
        <v>10.102</v>
      </c>
      <c r="K35" s="4">
        <f t="shared" si="0"/>
        <v>404.08000000000004</v>
      </c>
      <c r="L35" s="4" t="s">
        <v>1</v>
      </c>
    </row>
    <row r="36" spans="1:12" x14ac:dyDescent="0.25">
      <c r="A36" t="s">
        <v>350</v>
      </c>
      <c r="B36">
        <v>225797</v>
      </c>
      <c r="C36" t="s">
        <v>5159</v>
      </c>
      <c r="D36">
        <v>100</v>
      </c>
      <c r="E36" t="s">
        <v>217</v>
      </c>
      <c r="F36" s="1">
        <v>3931</v>
      </c>
      <c r="G36" t="s">
        <v>10</v>
      </c>
      <c r="H36">
        <v>39.31</v>
      </c>
      <c r="I36" t="s">
        <v>937</v>
      </c>
      <c r="J36" s="4">
        <f>_xlfn.XLOOKUP(B36,'ZM39 (packed)'!A:A,'ZM39 (packed)'!C:C)</f>
        <v>10.102</v>
      </c>
      <c r="K36" s="4">
        <f t="shared" si="0"/>
        <v>1010.2</v>
      </c>
      <c r="L36" s="4" t="s">
        <v>1</v>
      </c>
    </row>
    <row r="37" spans="1:12" x14ac:dyDescent="0.25">
      <c r="A37" t="s">
        <v>350</v>
      </c>
      <c r="B37">
        <v>225886</v>
      </c>
      <c r="C37" t="s">
        <v>5164</v>
      </c>
      <c r="D37">
        <v>4</v>
      </c>
      <c r="E37" t="s">
        <v>217</v>
      </c>
      <c r="F37" s="1">
        <v>3290.64</v>
      </c>
      <c r="G37" t="s">
        <v>10</v>
      </c>
      <c r="H37">
        <v>822.66</v>
      </c>
      <c r="I37" t="s">
        <v>937</v>
      </c>
      <c r="J37" s="4">
        <f>_xlfn.XLOOKUP(B37,'ZM39 (packed)'!A:A,'ZM39 (packed)'!C:C)</f>
        <v>176.12</v>
      </c>
      <c r="K37" s="4">
        <f t="shared" si="0"/>
        <v>704.48</v>
      </c>
      <c r="L37" s="4" t="s">
        <v>1</v>
      </c>
    </row>
    <row r="38" spans="1:12" x14ac:dyDescent="0.25">
      <c r="A38" t="s">
        <v>350</v>
      </c>
      <c r="B38">
        <v>225987</v>
      </c>
      <c r="C38" t="s">
        <v>5176</v>
      </c>
      <c r="D38">
        <v>60</v>
      </c>
      <c r="E38" t="s">
        <v>217</v>
      </c>
      <c r="F38" s="1">
        <v>2269.8000000000002</v>
      </c>
      <c r="G38" t="s">
        <v>10</v>
      </c>
      <c r="H38">
        <v>37.83</v>
      </c>
      <c r="I38" t="s">
        <v>937</v>
      </c>
      <c r="J38" s="4">
        <f>_xlfn.XLOOKUP(B38,'ZM39 (packed)'!A:A,'ZM39 (packed)'!C:C)</f>
        <v>12.581</v>
      </c>
      <c r="K38" s="4">
        <f t="shared" si="0"/>
        <v>754.86</v>
      </c>
      <c r="L38" s="4" t="s">
        <v>1</v>
      </c>
    </row>
    <row r="39" spans="1:12" x14ac:dyDescent="0.25">
      <c r="A39" t="s">
        <v>350</v>
      </c>
      <c r="B39">
        <v>228776</v>
      </c>
      <c r="C39" t="s">
        <v>6141</v>
      </c>
      <c r="D39">
        <v>10</v>
      </c>
      <c r="E39" t="s">
        <v>217</v>
      </c>
      <c r="F39" s="1">
        <v>5009.8</v>
      </c>
      <c r="G39" t="s">
        <v>10</v>
      </c>
      <c r="H39">
        <v>500.98</v>
      </c>
      <c r="I39" t="s">
        <v>937</v>
      </c>
      <c r="J39" s="4">
        <f>_xlfn.XLOOKUP(B39,'ZM39 (packed)'!A:A,'ZM39 (packed)'!C:C)</f>
        <v>178.2</v>
      </c>
      <c r="K39" s="4">
        <f t="shared" si="0"/>
        <v>1782</v>
      </c>
      <c r="L39" s="4" t="s">
        <v>1</v>
      </c>
    </row>
    <row r="40" spans="1:12" x14ac:dyDescent="0.25">
      <c r="A40" t="s">
        <v>350</v>
      </c>
      <c r="B40">
        <v>230348</v>
      </c>
      <c r="C40" t="s">
        <v>6086</v>
      </c>
      <c r="D40">
        <v>85</v>
      </c>
      <c r="E40" t="s">
        <v>217</v>
      </c>
      <c r="F40">
        <v>2776.1</v>
      </c>
      <c r="G40" t="s">
        <v>10</v>
      </c>
      <c r="H40">
        <v>32.659999999999997</v>
      </c>
      <c r="I40" t="s">
        <v>937</v>
      </c>
      <c r="J40" s="4">
        <f>_xlfn.XLOOKUP(B40,'ZM39 (packed)'!A:A,'ZM39 (packed)'!C:C)</f>
        <v>10.648</v>
      </c>
      <c r="K40" s="4">
        <f t="shared" si="0"/>
        <v>905.07999999999993</v>
      </c>
      <c r="L40" s="4" t="s">
        <v>1</v>
      </c>
    </row>
    <row r="41" spans="1:12" x14ac:dyDescent="0.25">
      <c r="A41" t="s">
        <v>350</v>
      </c>
      <c r="B41">
        <v>232201</v>
      </c>
      <c r="C41" t="s">
        <v>6379</v>
      </c>
      <c r="D41">
        <v>32</v>
      </c>
      <c r="E41" t="s">
        <v>217</v>
      </c>
      <c r="F41" s="1">
        <v>818.24</v>
      </c>
      <c r="G41" t="s">
        <v>10</v>
      </c>
      <c r="H41">
        <v>25.57</v>
      </c>
      <c r="I41" t="s">
        <v>937</v>
      </c>
      <c r="J41" s="4">
        <f>_xlfn.XLOOKUP(B41,'ZM39 (packed)'!A:A,'ZM39 (packed)'!C:C)</f>
        <v>21.46</v>
      </c>
      <c r="K41" s="4">
        <f t="shared" si="0"/>
        <v>686.72</v>
      </c>
      <c r="L41" s="4" t="s">
        <v>1</v>
      </c>
    </row>
    <row r="42" spans="1:12" x14ac:dyDescent="0.25">
      <c r="A42" t="s">
        <v>23</v>
      </c>
      <c r="B42">
        <v>112532</v>
      </c>
      <c r="C42" t="s">
        <v>2207</v>
      </c>
      <c r="D42">
        <v>5</v>
      </c>
      <c r="E42" t="s">
        <v>217</v>
      </c>
      <c r="F42" s="1">
        <v>264.75</v>
      </c>
      <c r="G42" t="s">
        <v>10</v>
      </c>
      <c r="H42">
        <v>52.95</v>
      </c>
      <c r="I42" t="s">
        <v>937</v>
      </c>
      <c r="J42" s="4">
        <f>_xlfn.XLOOKUP(B42,'ZM39 (packed)'!A:A,'ZM39 (packed)'!C:C)</f>
        <v>17.96</v>
      </c>
      <c r="K42" s="4">
        <f t="shared" si="0"/>
        <v>89.800000000000011</v>
      </c>
      <c r="L42" s="4" t="s">
        <v>1</v>
      </c>
    </row>
    <row r="43" spans="1:12" x14ac:dyDescent="0.25">
      <c r="A43" t="s">
        <v>23</v>
      </c>
      <c r="B43">
        <v>112676</v>
      </c>
      <c r="C43" t="s">
        <v>1138</v>
      </c>
      <c r="D43">
        <v>0.77</v>
      </c>
      <c r="E43" t="s">
        <v>217</v>
      </c>
      <c r="F43" s="1">
        <v>218.66</v>
      </c>
      <c r="G43" t="s">
        <v>10</v>
      </c>
      <c r="H43">
        <v>283.97000000000003</v>
      </c>
      <c r="I43" t="s">
        <v>937</v>
      </c>
      <c r="J43" s="4">
        <f>_xlfn.XLOOKUP(B43,'ZM39 (packed)'!A:A,'ZM39 (packed)'!C:C)</f>
        <v>231.92</v>
      </c>
      <c r="K43" s="4">
        <f t="shared" si="0"/>
        <v>178.57839999999999</v>
      </c>
      <c r="L43" s="4" t="s">
        <v>1</v>
      </c>
    </row>
    <row r="44" spans="1:12" x14ac:dyDescent="0.25">
      <c r="A44" t="s">
        <v>23</v>
      </c>
      <c r="B44">
        <v>181710</v>
      </c>
      <c r="C44" t="s">
        <v>1010</v>
      </c>
      <c r="D44">
        <v>1</v>
      </c>
      <c r="E44" t="s">
        <v>217</v>
      </c>
      <c r="F44" s="1">
        <v>61.64</v>
      </c>
      <c r="G44" t="s">
        <v>10</v>
      </c>
      <c r="H44">
        <v>61.64</v>
      </c>
      <c r="I44" t="s">
        <v>937</v>
      </c>
      <c r="J44" s="4">
        <f>_xlfn.XLOOKUP(B44,'ZM39 (packed)'!A:A,'ZM39 (packed)'!C:C)</f>
        <v>16.940000000000001</v>
      </c>
      <c r="K44" s="4">
        <f t="shared" si="0"/>
        <v>16.940000000000001</v>
      </c>
      <c r="L44" s="4" t="s">
        <v>1</v>
      </c>
    </row>
    <row r="45" spans="1:12" x14ac:dyDescent="0.25">
      <c r="A45" t="s">
        <v>23</v>
      </c>
      <c r="B45">
        <v>213818</v>
      </c>
      <c r="C45" t="s">
        <v>1029</v>
      </c>
      <c r="D45">
        <v>2</v>
      </c>
      <c r="E45" t="s">
        <v>217</v>
      </c>
      <c r="F45">
        <v>85.52</v>
      </c>
      <c r="G45" t="s">
        <v>10</v>
      </c>
      <c r="H45">
        <v>42.76</v>
      </c>
      <c r="I45" t="s">
        <v>937</v>
      </c>
      <c r="J45" s="4">
        <f>_xlfn.XLOOKUP(B45,'ZM39 (packed)'!A:A,'ZM39 (packed)'!C:C)</f>
        <v>10.167999999999999</v>
      </c>
      <c r="K45" s="4">
        <f t="shared" si="0"/>
        <v>20.335999999999999</v>
      </c>
      <c r="L45" s="4" t="s">
        <v>1</v>
      </c>
    </row>
    <row r="46" spans="1:12" x14ac:dyDescent="0.25">
      <c r="A46" t="s">
        <v>23</v>
      </c>
      <c r="B46">
        <v>213819</v>
      </c>
      <c r="C46" t="s">
        <v>1115</v>
      </c>
      <c r="D46">
        <v>1</v>
      </c>
      <c r="E46" t="s">
        <v>217</v>
      </c>
      <c r="F46">
        <v>47.35</v>
      </c>
      <c r="G46" t="s">
        <v>10</v>
      </c>
      <c r="H46">
        <v>47.35</v>
      </c>
      <c r="I46" t="s">
        <v>937</v>
      </c>
      <c r="J46" s="4">
        <f>_xlfn.XLOOKUP(B46,'ZM39 (packed)'!A:A,'ZM39 (packed)'!C:C)</f>
        <v>12.71</v>
      </c>
      <c r="K46" s="4">
        <f t="shared" si="0"/>
        <v>12.71</v>
      </c>
      <c r="L46" s="4" t="s">
        <v>1</v>
      </c>
    </row>
    <row r="47" spans="1:12" x14ac:dyDescent="0.25">
      <c r="A47" t="s">
        <v>23</v>
      </c>
      <c r="B47">
        <v>216895</v>
      </c>
      <c r="C47" t="s">
        <v>2047</v>
      </c>
      <c r="D47">
        <v>2</v>
      </c>
      <c r="E47" t="s">
        <v>217</v>
      </c>
      <c r="F47">
        <v>55.96</v>
      </c>
      <c r="G47" t="s">
        <v>10</v>
      </c>
      <c r="H47">
        <v>27.98</v>
      </c>
      <c r="I47" t="s">
        <v>937</v>
      </c>
      <c r="J47" s="4">
        <f>_xlfn.XLOOKUP(B47,'ZM39 (packed)'!A:A,'ZM39 (packed)'!C:C)</f>
        <v>8.4</v>
      </c>
      <c r="K47" s="4">
        <f t="shared" si="0"/>
        <v>16.8</v>
      </c>
      <c r="L47" s="4" t="s">
        <v>1</v>
      </c>
    </row>
    <row r="48" spans="1:12" x14ac:dyDescent="0.25">
      <c r="A48" t="s">
        <v>23</v>
      </c>
      <c r="B48">
        <v>225022</v>
      </c>
      <c r="C48" t="s">
        <v>6214</v>
      </c>
      <c r="D48">
        <v>1</v>
      </c>
      <c r="E48" t="s">
        <v>217</v>
      </c>
      <c r="F48">
        <v>14.77</v>
      </c>
      <c r="G48" t="s">
        <v>10</v>
      </c>
      <c r="H48">
        <v>14.77</v>
      </c>
      <c r="I48" t="s">
        <v>937</v>
      </c>
      <c r="J48" s="4">
        <f>_xlfn.XLOOKUP(B48,'ZM39 (packed)'!A:A,'ZM39 (packed)'!C:C)</f>
        <v>12.82</v>
      </c>
      <c r="K48" s="4">
        <f t="shared" si="0"/>
        <v>12.82</v>
      </c>
      <c r="L48" s="4" t="s">
        <v>1</v>
      </c>
    </row>
    <row r="49" spans="1:12" x14ac:dyDescent="0.25">
      <c r="A49" t="s">
        <v>23</v>
      </c>
      <c r="B49">
        <v>227013</v>
      </c>
      <c r="C49" t="s">
        <v>5226</v>
      </c>
      <c r="D49">
        <v>30</v>
      </c>
      <c r="E49" t="s">
        <v>217</v>
      </c>
      <c r="F49" s="1">
        <v>1796.22</v>
      </c>
      <c r="G49" t="s">
        <v>10</v>
      </c>
      <c r="H49">
        <v>59.87</v>
      </c>
      <c r="I49" t="s">
        <v>937</v>
      </c>
      <c r="J49" s="4">
        <f>_xlfn.XLOOKUP(B49,'ZM39 (packed)'!A:A,'ZM39 (packed)'!C:C)</f>
        <v>16.940000000000001</v>
      </c>
      <c r="K49" s="4">
        <f t="shared" si="0"/>
        <v>508.20000000000005</v>
      </c>
      <c r="L49" s="4" t="s">
        <v>1</v>
      </c>
    </row>
    <row r="50" spans="1:12" x14ac:dyDescent="0.25">
      <c r="A50" t="s">
        <v>23</v>
      </c>
      <c r="B50">
        <v>227017</v>
      </c>
      <c r="C50" t="s">
        <v>2476</v>
      </c>
      <c r="D50">
        <v>37</v>
      </c>
      <c r="E50" t="s">
        <v>217</v>
      </c>
      <c r="F50" s="1">
        <v>1899.55</v>
      </c>
      <c r="G50" t="s">
        <v>10</v>
      </c>
      <c r="H50">
        <v>51.34</v>
      </c>
      <c r="I50" t="s">
        <v>937</v>
      </c>
      <c r="J50" s="4">
        <f>_xlfn.XLOOKUP(B50,'ZM39 (packed)'!A:A,'ZM39 (packed)'!C:C)</f>
        <v>16.945</v>
      </c>
      <c r="K50" s="4">
        <f t="shared" si="0"/>
        <v>626.96500000000003</v>
      </c>
      <c r="L50" s="4" t="s">
        <v>1</v>
      </c>
    </row>
    <row r="51" spans="1:12" x14ac:dyDescent="0.25">
      <c r="A51" t="s">
        <v>23</v>
      </c>
      <c r="B51">
        <v>503296</v>
      </c>
      <c r="C51" t="s">
        <v>991</v>
      </c>
      <c r="D51">
        <v>516.20000000000005</v>
      </c>
      <c r="E51" t="s">
        <v>40</v>
      </c>
      <c r="F51">
        <v>548.96</v>
      </c>
      <c r="G51" t="s">
        <v>10</v>
      </c>
      <c r="H51">
        <v>1.06</v>
      </c>
      <c r="I51" t="s">
        <v>992</v>
      </c>
      <c r="J51" s="4">
        <f>_xlfn.XLOOKUP(B51,'ZM39 (packed)'!A:A,'ZM39 (packed)'!C:C)</f>
        <v>1</v>
      </c>
      <c r="K51" s="4">
        <f t="shared" si="0"/>
        <v>516.20000000000005</v>
      </c>
      <c r="L51" s="4" t="s">
        <v>1</v>
      </c>
    </row>
    <row r="52" spans="1:12" x14ac:dyDescent="0.25">
      <c r="A52" t="s">
        <v>23</v>
      </c>
      <c r="B52">
        <v>503327</v>
      </c>
      <c r="C52" t="s">
        <v>5520</v>
      </c>
      <c r="D52">
        <v>628.79999999999995</v>
      </c>
      <c r="E52" t="s">
        <v>40</v>
      </c>
      <c r="F52">
        <v>1020.54</v>
      </c>
      <c r="G52" t="s">
        <v>10</v>
      </c>
      <c r="H52">
        <v>1.62</v>
      </c>
      <c r="I52" t="s">
        <v>992</v>
      </c>
      <c r="J52" s="4">
        <f>_xlfn.XLOOKUP(B52,'ZM39 (packed)'!A:A,'ZM39 (packed)'!C:C)</f>
        <v>1</v>
      </c>
      <c r="K52" s="4">
        <f t="shared" si="0"/>
        <v>628.79999999999995</v>
      </c>
      <c r="L52" s="4" t="s">
        <v>1</v>
      </c>
    </row>
    <row r="53" spans="1:12" x14ac:dyDescent="0.25">
      <c r="A53" t="s">
        <v>59</v>
      </c>
      <c r="B53">
        <v>110513</v>
      </c>
      <c r="C53" t="s">
        <v>2868</v>
      </c>
      <c r="D53">
        <v>6</v>
      </c>
      <c r="E53" t="s">
        <v>217</v>
      </c>
      <c r="F53">
        <v>927.48</v>
      </c>
      <c r="G53" t="s">
        <v>10</v>
      </c>
      <c r="H53">
        <v>154.58000000000001</v>
      </c>
      <c r="I53" t="s">
        <v>937</v>
      </c>
      <c r="J53" s="4">
        <f>_xlfn.XLOOKUP(B53,'ZM39 (packed)'!A:A,'ZM39 (packed)'!C:C)</f>
        <v>208.83</v>
      </c>
      <c r="K53" s="4">
        <f t="shared" si="0"/>
        <v>1252.98</v>
      </c>
      <c r="L53" s="4" t="s">
        <v>26</v>
      </c>
    </row>
    <row r="54" spans="1:12" x14ac:dyDescent="0.25">
      <c r="A54" t="s">
        <v>59</v>
      </c>
      <c r="B54">
        <v>110514</v>
      </c>
      <c r="C54" t="s">
        <v>1049</v>
      </c>
      <c r="D54">
        <v>235</v>
      </c>
      <c r="E54" t="s">
        <v>217</v>
      </c>
      <c r="F54">
        <v>27471.63</v>
      </c>
      <c r="G54" t="s">
        <v>10</v>
      </c>
      <c r="H54">
        <v>116.9</v>
      </c>
      <c r="I54" t="s">
        <v>937</v>
      </c>
      <c r="J54" s="4">
        <f>_xlfn.XLOOKUP(B54,'ZM39 (packed)'!A:A,'ZM39 (packed)'!C:C)</f>
        <v>20.015000000000001</v>
      </c>
      <c r="K54" s="4">
        <f t="shared" si="0"/>
        <v>4703.5250000000005</v>
      </c>
      <c r="L54" s="4" t="s">
        <v>26</v>
      </c>
    </row>
    <row r="55" spans="1:12" x14ac:dyDescent="0.25">
      <c r="A55" t="s">
        <v>59</v>
      </c>
      <c r="B55">
        <v>110515</v>
      </c>
      <c r="C55" t="s">
        <v>1050</v>
      </c>
      <c r="D55">
        <v>4</v>
      </c>
      <c r="E55" t="s">
        <v>217</v>
      </c>
      <c r="F55">
        <v>343.19</v>
      </c>
      <c r="G55" t="s">
        <v>10</v>
      </c>
      <c r="H55">
        <v>85.8</v>
      </c>
      <c r="I55" t="s">
        <v>937</v>
      </c>
      <c r="J55" s="4">
        <f>_xlfn.XLOOKUP(B55,'ZM39 (packed)'!A:A,'ZM39 (packed)'!C:C)</f>
        <v>19.774999999999999</v>
      </c>
      <c r="K55" s="4">
        <f t="shared" si="0"/>
        <v>79.099999999999994</v>
      </c>
      <c r="L55" s="4" t="s">
        <v>26</v>
      </c>
    </row>
    <row r="56" spans="1:12" x14ac:dyDescent="0.25">
      <c r="A56" t="s">
        <v>59</v>
      </c>
      <c r="B56">
        <v>110516</v>
      </c>
      <c r="C56" t="s">
        <v>2199</v>
      </c>
      <c r="D56">
        <v>38</v>
      </c>
      <c r="E56" t="s">
        <v>217</v>
      </c>
      <c r="F56">
        <v>4421.3999999999996</v>
      </c>
      <c r="G56" t="s">
        <v>10</v>
      </c>
      <c r="H56">
        <v>116.35</v>
      </c>
      <c r="I56" t="s">
        <v>937</v>
      </c>
      <c r="J56" s="4">
        <f>_xlfn.XLOOKUP(B56,'ZM39 (packed)'!A:A,'ZM39 (packed)'!C:C)</f>
        <v>19.895</v>
      </c>
      <c r="K56" s="4">
        <f t="shared" si="0"/>
        <v>756.01</v>
      </c>
      <c r="L56" s="4" t="s">
        <v>26</v>
      </c>
    </row>
    <row r="57" spans="1:12" x14ac:dyDescent="0.25">
      <c r="A57" t="s">
        <v>59</v>
      </c>
      <c r="B57">
        <v>110801</v>
      </c>
      <c r="C57" t="s">
        <v>1051</v>
      </c>
      <c r="D57">
        <v>32</v>
      </c>
      <c r="E57" t="s">
        <v>217</v>
      </c>
      <c r="F57" s="1">
        <v>1561.08</v>
      </c>
      <c r="G57" t="s">
        <v>10</v>
      </c>
      <c r="H57">
        <v>48.78</v>
      </c>
      <c r="I57" t="s">
        <v>937</v>
      </c>
      <c r="J57" s="4">
        <f>_xlfn.XLOOKUP(B57,'ZM39 (packed)'!A:A,'ZM39 (packed)'!C:C)</f>
        <v>17.234999999999999</v>
      </c>
      <c r="K57" s="4">
        <f t="shared" si="0"/>
        <v>551.52</v>
      </c>
      <c r="L57" s="4" t="s">
        <v>26</v>
      </c>
    </row>
    <row r="58" spans="1:12" x14ac:dyDescent="0.25">
      <c r="A58" t="s">
        <v>59</v>
      </c>
      <c r="B58">
        <v>112470</v>
      </c>
      <c r="C58" t="s">
        <v>1052</v>
      </c>
      <c r="D58">
        <v>123</v>
      </c>
      <c r="E58" t="s">
        <v>217</v>
      </c>
      <c r="F58">
        <v>8018.84</v>
      </c>
      <c r="G58" t="s">
        <v>10</v>
      </c>
      <c r="H58">
        <v>65.19</v>
      </c>
      <c r="I58" t="s">
        <v>937</v>
      </c>
      <c r="J58" s="4">
        <f>_xlfn.XLOOKUP(B58,'ZM39 (packed)'!A:A,'ZM39 (packed)'!C:C)</f>
        <v>18.055</v>
      </c>
      <c r="K58" s="4">
        <f t="shared" si="0"/>
        <v>2220.7649999999999</v>
      </c>
      <c r="L58" s="4" t="s">
        <v>26</v>
      </c>
    </row>
    <row r="59" spans="1:12" x14ac:dyDescent="0.25">
      <c r="A59" t="s">
        <v>59</v>
      </c>
      <c r="B59">
        <v>112473</v>
      </c>
      <c r="C59" t="s">
        <v>1053</v>
      </c>
      <c r="D59">
        <v>2</v>
      </c>
      <c r="E59" t="s">
        <v>217</v>
      </c>
      <c r="F59">
        <v>224.37</v>
      </c>
      <c r="G59" t="s">
        <v>10</v>
      </c>
      <c r="H59">
        <v>112.19</v>
      </c>
      <c r="I59" t="s">
        <v>937</v>
      </c>
      <c r="J59" s="4">
        <f>_xlfn.XLOOKUP(B59,'ZM39 (packed)'!A:A,'ZM39 (packed)'!C:C)</f>
        <v>17.295000000000002</v>
      </c>
      <c r="K59" s="4">
        <f t="shared" si="0"/>
        <v>34.590000000000003</v>
      </c>
      <c r="L59" s="4" t="s">
        <v>26</v>
      </c>
    </row>
    <row r="60" spans="1:12" x14ac:dyDescent="0.25">
      <c r="A60" t="s">
        <v>59</v>
      </c>
      <c r="B60">
        <v>112550</v>
      </c>
      <c r="C60" t="s">
        <v>939</v>
      </c>
      <c r="D60">
        <v>11</v>
      </c>
      <c r="E60" t="s">
        <v>217</v>
      </c>
      <c r="F60" s="1">
        <v>1365.16</v>
      </c>
      <c r="G60" t="s">
        <v>10</v>
      </c>
      <c r="H60">
        <v>124.11</v>
      </c>
      <c r="I60" t="s">
        <v>937</v>
      </c>
      <c r="J60" s="4">
        <f>_xlfn.XLOOKUP(B60,'ZM39 (packed)'!A:A,'ZM39 (packed)'!C:C)</f>
        <v>17.175000000000001</v>
      </c>
      <c r="K60" s="4">
        <f t="shared" si="0"/>
        <v>188.92500000000001</v>
      </c>
      <c r="L60" s="4" t="s">
        <v>26</v>
      </c>
    </row>
    <row r="61" spans="1:12" x14ac:dyDescent="0.25">
      <c r="A61" t="s">
        <v>59</v>
      </c>
      <c r="B61">
        <v>112591</v>
      </c>
      <c r="C61" t="s">
        <v>997</v>
      </c>
      <c r="D61">
        <v>23</v>
      </c>
      <c r="E61" t="s">
        <v>217</v>
      </c>
      <c r="F61">
        <v>1696.24</v>
      </c>
      <c r="G61" t="s">
        <v>10</v>
      </c>
      <c r="H61">
        <v>73.75</v>
      </c>
      <c r="I61" t="s">
        <v>937</v>
      </c>
      <c r="J61" s="4">
        <f>_xlfn.XLOOKUP(B61,'ZM39 (packed)'!A:A,'ZM39 (packed)'!C:C)</f>
        <v>16.78</v>
      </c>
      <c r="K61" s="4">
        <f t="shared" si="0"/>
        <v>385.94000000000005</v>
      </c>
      <c r="L61" s="4" t="s">
        <v>26</v>
      </c>
    </row>
    <row r="62" spans="1:12" x14ac:dyDescent="0.25">
      <c r="A62" t="s">
        <v>59</v>
      </c>
      <c r="B62">
        <v>112592</v>
      </c>
      <c r="C62" t="s">
        <v>1055</v>
      </c>
      <c r="D62">
        <v>10</v>
      </c>
      <c r="E62" t="s">
        <v>217</v>
      </c>
      <c r="F62" s="1">
        <v>760.6</v>
      </c>
      <c r="G62" t="s">
        <v>10</v>
      </c>
      <c r="H62">
        <v>76.06</v>
      </c>
      <c r="I62" t="s">
        <v>937</v>
      </c>
      <c r="J62" s="4">
        <f>_xlfn.XLOOKUP(B62,'ZM39 (packed)'!A:A,'ZM39 (packed)'!C:C)</f>
        <v>16.675000000000001</v>
      </c>
      <c r="K62" s="4">
        <f t="shared" si="0"/>
        <v>166.75</v>
      </c>
      <c r="L62" s="4" t="s">
        <v>26</v>
      </c>
    </row>
    <row r="63" spans="1:12" x14ac:dyDescent="0.25">
      <c r="A63" t="s">
        <v>59</v>
      </c>
      <c r="B63">
        <v>112595</v>
      </c>
      <c r="C63" t="s">
        <v>988</v>
      </c>
      <c r="D63">
        <v>4</v>
      </c>
      <c r="E63" t="s">
        <v>217</v>
      </c>
      <c r="F63">
        <v>2979.22</v>
      </c>
      <c r="G63" t="s">
        <v>10</v>
      </c>
      <c r="H63">
        <v>744.81</v>
      </c>
      <c r="I63" t="s">
        <v>937</v>
      </c>
      <c r="J63" s="4">
        <f>_xlfn.XLOOKUP(B63,'ZM39 (packed)'!A:A,'ZM39 (packed)'!C:C)</f>
        <v>174.51</v>
      </c>
      <c r="K63" s="4">
        <f t="shared" si="0"/>
        <v>698.04</v>
      </c>
      <c r="L63" s="4" t="s">
        <v>26</v>
      </c>
    </row>
    <row r="64" spans="1:12" x14ac:dyDescent="0.25">
      <c r="A64" t="s">
        <v>59</v>
      </c>
      <c r="B64">
        <v>112602</v>
      </c>
      <c r="C64" t="s">
        <v>1057</v>
      </c>
      <c r="D64">
        <v>19</v>
      </c>
      <c r="E64" t="s">
        <v>217</v>
      </c>
      <c r="F64">
        <v>1108.6300000000001</v>
      </c>
      <c r="G64" t="s">
        <v>10</v>
      </c>
      <c r="H64">
        <v>58.35</v>
      </c>
      <c r="I64" t="s">
        <v>937</v>
      </c>
      <c r="J64" s="4">
        <f>_xlfn.XLOOKUP(B64,'ZM39 (packed)'!A:A,'ZM39 (packed)'!C:C)</f>
        <v>17.855</v>
      </c>
      <c r="K64" s="4">
        <f t="shared" si="0"/>
        <v>339.245</v>
      </c>
      <c r="L64" s="4" t="s">
        <v>26</v>
      </c>
    </row>
    <row r="65" spans="1:12" x14ac:dyDescent="0.25">
      <c r="A65" t="s">
        <v>59</v>
      </c>
      <c r="B65">
        <v>112622</v>
      </c>
      <c r="C65" t="s">
        <v>1058</v>
      </c>
      <c r="D65">
        <v>158</v>
      </c>
      <c r="E65" t="s">
        <v>217</v>
      </c>
      <c r="F65">
        <v>22224.3</v>
      </c>
      <c r="G65" t="s">
        <v>10</v>
      </c>
      <c r="H65">
        <v>140.66</v>
      </c>
      <c r="I65" t="s">
        <v>937</v>
      </c>
      <c r="J65" s="4">
        <f>_xlfn.XLOOKUP(B65,'ZM39 (packed)'!A:A,'ZM39 (packed)'!C:C)</f>
        <v>19.7</v>
      </c>
      <c r="K65" s="4">
        <f t="shared" si="0"/>
        <v>3112.6</v>
      </c>
      <c r="L65" s="4" t="s">
        <v>26</v>
      </c>
    </row>
    <row r="66" spans="1:12" x14ac:dyDescent="0.25">
      <c r="A66" t="s">
        <v>59</v>
      </c>
      <c r="B66">
        <v>112623</v>
      </c>
      <c r="C66" t="s">
        <v>1059</v>
      </c>
      <c r="D66">
        <v>107</v>
      </c>
      <c r="E66" t="s">
        <v>217</v>
      </c>
      <c r="F66">
        <v>15570.96</v>
      </c>
      <c r="G66" t="s">
        <v>10</v>
      </c>
      <c r="H66">
        <v>145.52000000000001</v>
      </c>
      <c r="I66" t="s">
        <v>937</v>
      </c>
      <c r="J66" s="4">
        <f>_xlfn.XLOOKUP(B66,'ZM39 (packed)'!A:A,'ZM39 (packed)'!C:C)</f>
        <v>19.440000000000001</v>
      </c>
      <c r="K66" s="4">
        <f t="shared" si="0"/>
        <v>2080.08</v>
      </c>
      <c r="L66" s="4" t="s">
        <v>26</v>
      </c>
    </row>
    <row r="67" spans="1:12" x14ac:dyDescent="0.25">
      <c r="A67" t="s">
        <v>59</v>
      </c>
      <c r="B67">
        <v>112624</v>
      </c>
      <c r="C67" t="s">
        <v>1060</v>
      </c>
      <c r="D67">
        <v>794</v>
      </c>
      <c r="E67" t="s">
        <v>217</v>
      </c>
      <c r="F67" s="1">
        <v>113755.87</v>
      </c>
      <c r="G67" t="s">
        <v>10</v>
      </c>
      <c r="H67">
        <v>143.27000000000001</v>
      </c>
      <c r="I67" t="s">
        <v>937</v>
      </c>
      <c r="J67" s="4">
        <f>_xlfn.XLOOKUP(B67,'ZM39 (packed)'!A:A,'ZM39 (packed)'!C:C)</f>
        <v>19.34</v>
      </c>
      <c r="K67" s="4">
        <f t="shared" ref="K67:K130" si="1">J67*D67</f>
        <v>15355.96</v>
      </c>
      <c r="L67" s="4" t="s">
        <v>26</v>
      </c>
    </row>
    <row r="68" spans="1:12" x14ac:dyDescent="0.25">
      <c r="A68" t="s">
        <v>59</v>
      </c>
      <c r="B68">
        <v>112625</v>
      </c>
      <c r="C68" t="s">
        <v>1061</v>
      </c>
      <c r="D68">
        <v>211</v>
      </c>
      <c r="E68" t="s">
        <v>217</v>
      </c>
      <c r="F68" s="1">
        <v>31417.599999999999</v>
      </c>
      <c r="G68" t="s">
        <v>10</v>
      </c>
      <c r="H68">
        <v>148.9</v>
      </c>
      <c r="I68" t="s">
        <v>937</v>
      </c>
      <c r="J68" s="4">
        <f>_xlfn.XLOOKUP(B68,'ZM39 (packed)'!A:A,'ZM39 (packed)'!C:C)</f>
        <v>19.14</v>
      </c>
      <c r="K68" s="4">
        <f t="shared" si="1"/>
        <v>4038.54</v>
      </c>
      <c r="L68" s="4" t="s">
        <v>26</v>
      </c>
    </row>
    <row r="69" spans="1:12" x14ac:dyDescent="0.25">
      <c r="A69" t="s">
        <v>59</v>
      </c>
      <c r="B69">
        <v>120616</v>
      </c>
      <c r="C69" t="s">
        <v>1062</v>
      </c>
      <c r="D69">
        <v>8</v>
      </c>
      <c r="E69" t="s">
        <v>217</v>
      </c>
      <c r="F69" s="1">
        <v>8914.16</v>
      </c>
      <c r="G69" t="s">
        <v>10</v>
      </c>
      <c r="H69">
        <v>1114.27</v>
      </c>
      <c r="I69" t="s">
        <v>937</v>
      </c>
      <c r="J69" s="4">
        <f>_xlfn.XLOOKUP(B69,'ZM39 (packed)'!A:A,'ZM39 (packed)'!C:C)</f>
        <v>178.62</v>
      </c>
      <c r="K69" s="4">
        <f t="shared" si="1"/>
        <v>1428.96</v>
      </c>
      <c r="L69" s="4" t="s">
        <v>26</v>
      </c>
    </row>
    <row r="70" spans="1:12" x14ac:dyDescent="0.25">
      <c r="A70" t="s">
        <v>59</v>
      </c>
      <c r="B70">
        <v>125883</v>
      </c>
      <c r="C70" t="s">
        <v>1063</v>
      </c>
      <c r="D70">
        <v>112</v>
      </c>
      <c r="E70" t="s">
        <v>217</v>
      </c>
      <c r="F70" s="1">
        <v>18677.5</v>
      </c>
      <c r="G70" t="s">
        <v>10</v>
      </c>
      <c r="H70">
        <v>166.76</v>
      </c>
      <c r="I70" t="s">
        <v>937</v>
      </c>
      <c r="J70" s="4">
        <f>_xlfn.XLOOKUP(B70,'ZM39 (packed)'!A:A,'ZM39 (packed)'!C:C)</f>
        <v>19.84</v>
      </c>
      <c r="K70" s="4">
        <f t="shared" si="1"/>
        <v>2222.08</v>
      </c>
      <c r="L70" s="4" t="s">
        <v>26</v>
      </c>
    </row>
    <row r="71" spans="1:12" x14ac:dyDescent="0.25">
      <c r="A71" t="s">
        <v>59</v>
      </c>
      <c r="B71">
        <v>125884</v>
      </c>
      <c r="C71" t="s">
        <v>1064</v>
      </c>
      <c r="D71">
        <v>17</v>
      </c>
      <c r="E71" t="s">
        <v>217</v>
      </c>
      <c r="F71">
        <v>2918.51</v>
      </c>
      <c r="G71" t="s">
        <v>10</v>
      </c>
      <c r="H71">
        <v>171.68</v>
      </c>
      <c r="I71" t="s">
        <v>937</v>
      </c>
      <c r="J71" s="4">
        <f>_xlfn.XLOOKUP(B71,'ZM39 (packed)'!A:A,'ZM39 (packed)'!C:C)</f>
        <v>20.3</v>
      </c>
      <c r="K71" s="4">
        <f t="shared" si="1"/>
        <v>345.1</v>
      </c>
      <c r="L71" s="4" t="s">
        <v>26</v>
      </c>
    </row>
    <row r="72" spans="1:12" x14ac:dyDescent="0.25">
      <c r="A72" t="s">
        <v>59</v>
      </c>
      <c r="B72">
        <v>127702</v>
      </c>
      <c r="C72" t="s">
        <v>1065</v>
      </c>
      <c r="D72">
        <v>91</v>
      </c>
      <c r="E72" t="s">
        <v>217</v>
      </c>
      <c r="F72">
        <v>5852.51</v>
      </c>
      <c r="G72" t="s">
        <v>10</v>
      </c>
      <c r="H72">
        <v>64.31</v>
      </c>
      <c r="I72" t="s">
        <v>937</v>
      </c>
      <c r="J72" s="4">
        <f>_xlfn.XLOOKUP(B72,'ZM39 (packed)'!A:A,'ZM39 (packed)'!C:C)</f>
        <v>17.02</v>
      </c>
      <c r="K72" s="4">
        <f t="shared" si="1"/>
        <v>1548.82</v>
      </c>
      <c r="L72" s="4" t="s">
        <v>26</v>
      </c>
    </row>
    <row r="73" spans="1:12" x14ac:dyDescent="0.25">
      <c r="A73" t="s">
        <v>59</v>
      </c>
      <c r="B73">
        <v>130088</v>
      </c>
      <c r="C73" t="s">
        <v>6215</v>
      </c>
      <c r="D73">
        <v>107</v>
      </c>
      <c r="E73" t="s">
        <v>217</v>
      </c>
      <c r="F73" s="1">
        <v>6332.77</v>
      </c>
      <c r="G73" t="s">
        <v>10</v>
      </c>
      <c r="H73">
        <v>59.18</v>
      </c>
      <c r="I73" t="s">
        <v>937</v>
      </c>
      <c r="J73" s="4">
        <f>_xlfn.XLOOKUP(B73,'ZM39 (packed)'!A:A,'ZM39 (packed)'!C:C)</f>
        <v>17.655000000000001</v>
      </c>
      <c r="K73" s="4">
        <f t="shared" si="1"/>
        <v>1889.085</v>
      </c>
      <c r="L73" s="4" t="s">
        <v>26</v>
      </c>
    </row>
    <row r="74" spans="1:12" x14ac:dyDescent="0.25">
      <c r="A74" t="s">
        <v>59</v>
      </c>
      <c r="B74">
        <v>140071</v>
      </c>
      <c r="C74" t="s">
        <v>1067</v>
      </c>
      <c r="D74">
        <v>106</v>
      </c>
      <c r="E74" t="s">
        <v>217</v>
      </c>
      <c r="F74" s="1">
        <v>10061.02</v>
      </c>
      <c r="G74" t="s">
        <v>10</v>
      </c>
      <c r="H74">
        <v>94.92</v>
      </c>
      <c r="I74" t="s">
        <v>937</v>
      </c>
      <c r="J74" s="4">
        <f>_xlfn.XLOOKUP(B74,'ZM39 (packed)'!A:A,'ZM39 (packed)'!C:C)</f>
        <v>18</v>
      </c>
      <c r="K74" s="4">
        <f t="shared" si="1"/>
        <v>1908</v>
      </c>
      <c r="L74" s="4" t="s">
        <v>26</v>
      </c>
    </row>
    <row r="75" spans="1:12" x14ac:dyDescent="0.25">
      <c r="A75" t="s">
        <v>59</v>
      </c>
      <c r="B75">
        <v>140190</v>
      </c>
      <c r="C75" t="s">
        <v>1068</v>
      </c>
      <c r="D75">
        <v>25</v>
      </c>
      <c r="E75" t="s">
        <v>217</v>
      </c>
      <c r="F75" s="1">
        <v>1662.85</v>
      </c>
      <c r="G75" t="s">
        <v>10</v>
      </c>
      <c r="H75">
        <v>66.510000000000005</v>
      </c>
      <c r="I75" t="s">
        <v>937</v>
      </c>
      <c r="J75" s="4">
        <f>_xlfn.XLOOKUP(B75,'ZM39 (packed)'!A:A,'ZM39 (packed)'!C:C)</f>
        <v>18</v>
      </c>
      <c r="K75" s="4">
        <f t="shared" si="1"/>
        <v>450</v>
      </c>
      <c r="L75" s="4" t="s">
        <v>26</v>
      </c>
    </row>
    <row r="76" spans="1:12" x14ac:dyDescent="0.25">
      <c r="A76" t="s">
        <v>59</v>
      </c>
      <c r="B76">
        <v>147900</v>
      </c>
      <c r="C76" t="s">
        <v>1069</v>
      </c>
      <c r="D76">
        <v>15</v>
      </c>
      <c r="E76" t="s">
        <v>217</v>
      </c>
      <c r="F76" s="1">
        <v>2023.84</v>
      </c>
      <c r="G76" t="s">
        <v>10</v>
      </c>
      <c r="H76">
        <v>134.91999999999999</v>
      </c>
      <c r="I76" t="s">
        <v>937</v>
      </c>
      <c r="J76" s="4">
        <f>_xlfn.XLOOKUP(B76,'ZM39 (packed)'!A:A,'ZM39 (packed)'!C:C)</f>
        <v>18</v>
      </c>
      <c r="K76" s="4">
        <f t="shared" si="1"/>
        <v>270</v>
      </c>
      <c r="L76" s="4" t="s">
        <v>26</v>
      </c>
    </row>
    <row r="77" spans="1:12" x14ac:dyDescent="0.25">
      <c r="A77" t="s">
        <v>59</v>
      </c>
      <c r="B77">
        <v>148520</v>
      </c>
      <c r="C77" t="s">
        <v>1070</v>
      </c>
      <c r="D77">
        <v>20</v>
      </c>
      <c r="E77" t="s">
        <v>217</v>
      </c>
      <c r="F77" s="1">
        <v>961.91</v>
      </c>
      <c r="G77" t="s">
        <v>10</v>
      </c>
      <c r="H77">
        <v>48.1</v>
      </c>
      <c r="I77" t="s">
        <v>937</v>
      </c>
      <c r="J77" s="4">
        <f>_xlfn.XLOOKUP(B77,'ZM39 (packed)'!A:A,'ZM39 (packed)'!C:C)</f>
        <v>17.495000000000001</v>
      </c>
      <c r="K77" s="4">
        <f t="shared" si="1"/>
        <v>349.90000000000003</v>
      </c>
      <c r="L77" s="4" t="s">
        <v>26</v>
      </c>
    </row>
    <row r="78" spans="1:12" x14ac:dyDescent="0.25">
      <c r="A78" t="s">
        <v>59</v>
      </c>
      <c r="B78">
        <v>150889</v>
      </c>
      <c r="C78" t="s">
        <v>1071</v>
      </c>
      <c r="D78">
        <v>81</v>
      </c>
      <c r="E78" t="s">
        <v>217</v>
      </c>
      <c r="F78">
        <v>4964.8900000000003</v>
      </c>
      <c r="G78" t="s">
        <v>10</v>
      </c>
      <c r="H78">
        <v>61.29</v>
      </c>
      <c r="I78" t="s">
        <v>937</v>
      </c>
      <c r="J78" s="4">
        <f>_xlfn.XLOOKUP(B78,'ZM39 (packed)'!A:A,'ZM39 (packed)'!C:C)</f>
        <v>17.239999999999998</v>
      </c>
      <c r="K78" s="4">
        <f t="shared" si="1"/>
        <v>1396.4399999999998</v>
      </c>
      <c r="L78" s="4" t="s">
        <v>26</v>
      </c>
    </row>
    <row r="79" spans="1:12" x14ac:dyDescent="0.25">
      <c r="A79" t="s">
        <v>59</v>
      </c>
      <c r="B79">
        <v>152102</v>
      </c>
      <c r="C79" t="s">
        <v>946</v>
      </c>
      <c r="D79">
        <v>3314</v>
      </c>
      <c r="E79" t="s">
        <v>217</v>
      </c>
      <c r="F79">
        <v>252893.38</v>
      </c>
      <c r="G79" t="s">
        <v>10</v>
      </c>
      <c r="H79">
        <v>76.31</v>
      </c>
      <c r="I79" t="s">
        <v>937</v>
      </c>
      <c r="J79" s="4">
        <f>_xlfn.XLOOKUP(B79,'ZM39 (packed)'!A:A,'ZM39 (packed)'!C:C)</f>
        <v>18</v>
      </c>
      <c r="K79" s="4">
        <f t="shared" si="1"/>
        <v>59652</v>
      </c>
      <c r="L79" s="4" t="s">
        <v>26</v>
      </c>
    </row>
    <row r="80" spans="1:12" x14ac:dyDescent="0.25">
      <c r="A80" t="s">
        <v>59</v>
      </c>
      <c r="B80">
        <v>157422</v>
      </c>
      <c r="C80" t="s">
        <v>2218</v>
      </c>
      <c r="D80">
        <v>44</v>
      </c>
      <c r="E80" t="s">
        <v>217</v>
      </c>
      <c r="F80">
        <v>46737.48</v>
      </c>
      <c r="G80" t="s">
        <v>10</v>
      </c>
      <c r="H80">
        <v>1062.22</v>
      </c>
      <c r="I80" t="s">
        <v>937</v>
      </c>
      <c r="J80" s="4">
        <f>_xlfn.XLOOKUP(B80,'ZM39 (packed)'!A:A,'ZM39 (packed)'!C:C)</f>
        <v>173.26</v>
      </c>
      <c r="K80" s="4">
        <f t="shared" si="1"/>
        <v>7623.44</v>
      </c>
      <c r="L80" s="4" t="s">
        <v>26</v>
      </c>
    </row>
    <row r="81" spans="1:12" x14ac:dyDescent="0.25">
      <c r="A81" t="s">
        <v>59</v>
      </c>
      <c r="B81">
        <v>157423</v>
      </c>
      <c r="C81" t="s">
        <v>1072</v>
      </c>
      <c r="D81">
        <v>220</v>
      </c>
      <c r="E81" t="s">
        <v>217</v>
      </c>
      <c r="F81">
        <v>18029.509999999998</v>
      </c>
      <c r="G81" t="s">
        <v>10</v>
      </c>
      <c r="H81">
        <v>81.95</v>
      </c>
      <c r="I81" t="s">
        <v>937</v>
      </c>
      <c r="J81" s="4">
        <f>_xlfn.XLOOKUP(B81,'ZM39 (packed)'!A:A,'ZM39 (packed)'!C:C)</f>
        <v>16.66</v>
      </c>
      <c r="K81" s="4">
        <f t="shared" si="1"/>
        <v>3665.2</v>
      </c>
      <c r="L81" s="4" t="s">
        <v>26</v>
      </c>
    </row>
    <row r="82" spans="1:12" x14ac:dyDescent="0.25">
      <c r="A82" t="s">
        <v>59</v>
      </c>
      <c r="B82">
        <v>157479</v>
      </c>
      <c r="C82" t="s">
        <v>1073</v>
      </c>
      <c r="D82">
        <v>65</v>
      </c>
      <c r="E82" t="s">
        <v>217</v>
      </c>
      <c r="F82">
        <v>7136.19</v>
      </c>
      <c r="G82" t="s">
        <v>10</v>
      </c>
      <c r="H82">
        <v>109.79</v>
      </c>
      <c r="I82" t="s">
        <v>937</v>
      </c>
      <c r="J82" s="4">
        <f>_xlfn.XLOOKUP(B82,'ZM39 (packed)'!A:A,'ZM39 (packed)'!C:C)</f>
        <v>20</v>
      </c>
      <c r="K82" s="4">
        <f t="shared" si="1"/>
        <v>1300</v>
      </c>
      <c r="L82" s="4" t="s">
        <v>26</v>
      </c>
    </row>
    <row r="83" spans="1:12" x14ac:dyDescent="0.25">
      <c r="A83" t="s">
        <v>59</v>
      </c>
      <c r="B83">
        <v>158921</v>
      </c>
      <c r="C83" t="s">
        <v>2219</v>
      </c>
      <c r="D83">
        <v>16</v>
      </c>
      <c r="E83" t="s">
        <v>217</v>
      </c>
      <c r="F83">
        <v>34354.36</v>
      </c>
      <c r="G83" t="s">
        <v>10</v>
      </c>
      <c r="H83">
        <v>2147.15</v>
      </c>
      <c r="I83" t="s">
        <v>937</v>
      </c>
      <c r="J83" s="4">
        <f>_xlfn.XLOOKUP(B83,'ZM39 (packed)'!A:A,'ZM39 (packed)'!C:C)</f>
        <v>208</v>
      </c>
      <c r="K83" s="4">
        <f t="shared" si="1"/>
        <v>3328</v>
      </c>
      <c r="L83" s="4" t="s">
        <v>26</v>
      </c>
    </row>
    <row r="84" spans="1:12" x14ac:dyDescent="0.25">
      <c r="A84" t="s">
        <v>59</v>
      </c>
      <c r="B84">
        <v>161610</v>
      </c>
      <c r="C84" t="s">
        <v>2520</v>
      </c>
      <c r="D84">
        <v>18</v>
      </c>
      <c r="E84" t="s">
        <v>217</v>
      </c>
      <c r="F84">
        <v>1204.56</v>
      </c>
      <c r="G84" t="s">
        <v>10</v>
      </c>
      <c r="H84">
        <v>66.92</v>
      </c>
      <c r="I84" t="s">
        <v>937</v>
      </c>
      <c r="J84" s="4">
        <f>_xlfn.XLOOKUP(B84,'ZM39 (packed)'!A:A,'ZM39 (packed)'!C:C)</f>
        <v>16.36</v>
      </c>
      <c r="K84" s="4">
        <f t="shared" si="1"/>
        <v>294.48</v>
      </c>
      <c r="L84" s="4" t="s">
        <v>26</v>
      </c>
    </row>
    <row r="85" spans="1:12" x14ac:dyDescent="0.25">
      <c r="A85" t="s">
        <v>59</v>
      </c>
      <c r="B85">
        <v>161611</v>
      </c>
      <c r="C85" t="s">
        <v>1074</v>
      </c>
      <c r="D85" s="1">
        <v>26</v>
      </c>
      <c r="E85" t="s">
        <v>217</v>
      </c>
      <c r="F85" s="1">
        <v>2024.26</v>
      </c>
      <c r="G85" t="s">
        <v>10</v>
      </c>
      <c r="H85">
        <v>77.86</v>
      </c>
      <c r="I85" t="s">
        <v>937</v>
      </c>
      <c r="J85" s="4">
        <f>_xlfn.XLOOKUP(B85,'ZM39 (packed)'!A:A,'ZM39 (packed)'!C:C)</f>
        <v>17.295000000000002</v>
      </c>
      <c r="K85" s="4">
        <f t="shared" si="1"/>
        <v>449.67000000000007</v>
      </c>
      <c r="L85" s="4" t="s">
        <v>26</v>
      </c>
    </row>
    <row r="86" spans="1:12" x14ac:dyDescent="0.25">
      <c r="A86" t="s">
        <v>59</v>
      </c>
      <c r="B86">
        <v>162118</v>
      </c>
      <c r="C86" t="s">
        <v>1119</v>
      </c>
      <c r="D86" s="1">
        <v>1</v>
      </c>
      <c r="E86" t="s">
        <v>217</v>
      </c>
      <c r="F86" s="1">
        <v>51.32</v>
      </c>
      <c r="G86" t="s">
        <v>10</v>
      </c>
      <c r="H86">
        <v>51.32</v>
      </c>
      <c r="I86" t="s">
        <v>937</v>
      </c>
      <c r="J86" s="4">
        <f>_xlfn.XLOOKUP(B86,'ZM39 (packed)'!A:A,'ZM39 (packed)'!C:C)</f>
        <v>17.45</v>
      </c>
      <c r="K86" s="4">
        <f t="shared" si="1"/>
        <v>17.45</v>
      </c>
      <c r="L86" s="4" t="s">
        <v>26</v>
      </c>
    </row>
    <row r="87" spans="1:12" x14ac:dyDescent="0.25">
      <c r="A87" t="s">
        <v>59</v>
      </c>
      <c r="B87">
        <v>162122</v>
      </c>
      <c r="C87" t="s">
        <v>1076</v>
      </c>
      <c r="D87">
        <v>39</v>
      </c>
      <c r="E87" t="s">
        <v>217</v>
      </c>
      <c r="F87" s="1">
        <v>1577.2</v>
      </c>
      <c r="G87" t="s">
        <v>10</v>
      </c>
      <c r="H87">
        <v>40.44</v>
      </c>
      <c r="I87" t="s">
        <v>937</v>
      </c>
      <c r="J87" s="4">
        <f>_xlfn.XLOOKUP(B87,'ZM39 (packed)'!A:A,'ZM39 (packed)'!C:C)</f>
        <v>17.68</v>
      </c>
      <c r="K87" s="4">
        <f t="shared" si="1"/>
        <v>689.52</v>
      </c>
      <c r="L87" s="4" t="s">
        <v>26</v>
      </c>
    </row>
    <row r="88" spans="1:12" x14ac:dyDescent="0.25">
      <c r="A88" t="s">
        <v>59</v>
      </c>
      <c r="B88">
        <v>163320</v>
      </c>
      <c r="C88" t="s">
        <v>2254</v>
      </c>
      <c r="D88">
        <v>13</v>
      </c>
      <c r="E88" t="s">
        <v>217</v>
      </c>
      <c r="F88">
        <v>14221.11</v>
      </c>
      <c r="G88" t="s">
        <v>10</v>
      </c>
      <c r="H88">
        <v>1093.93</v>
      </c>
      <c r="I88" t="s">
        <v>937</v>
      </c>
      <c r="J88" s="4">
        <f>_xlfn.XLOOKUP(B88,'ZM39 (packed)'!A:A,'ZM39 (packed)'!C:C)</f>
        <v>188.81</v>
      </c>
      <c r="K88" s="4">
        <f t="shared" si="1"/>
        <v>2454.5300000000002</v>
      </c>
      <c r="L88" s="4" t="s">
        <v>26</v>
      </c>
    </row>
    <row r="89" spans="1:12" x14ac:dyDescent="0.25">
      <c r="A89" t="s">
        <v>59</v>
      </c>
      <c r="B89">
        <v>163330</v>
      </c>
      <c r="C89" t="s">
        <v>1078</v>
      </c>
      <c r="D89">
        <v>28</v>
      </c>
      <c r="E89" t="s">
        <v>217</v>
      </c>
      <c r="F89" s="1">
        <v>34560.480000000003</v>
      </c>
      <c r="G89" t="s">
        <v>10</v>
      </c>
      <c r="H89">
        <v>1234.3</v>
      </c>
      <c r="I89" t="s">
        <v>937</v>
      </c>
      <c r="J89" s="4">
        <f>_xlfn.XLOOKUP(B89,'ZM39 (packed)'!A:A,'ZM39 (packed)'!C:C)</f>
        <v>190.68</v>
      </c>
      <c r="K89" s="4">
        <f t="shared" si="1"/>
        <v>5339.04</v>
      </c>
      <c r="L89" s="4" t="s">
        <v>26</v>
      </c>
    </row>
    <row r="90" spans="1:12" x14ac:dyDescent="0.25">
      <c r="A90" t="s">
        <v>59</v>
      </c>
      <c r="B90">
        <v>163332</v>
      </c>
      <c r="C90" t="s">
        <v>3536</v>
      </c>
      <c r="D90">
        <v>5</v>
      </c>
      <c r="E90" t="s">
        <v>217</v>
      </c>
      <c r="F90" s="1">
        <v>490.15</v>
      </c>
      <c r="G90" t="s">
        <v>10</v>
      </c>
      <c r="H90">
        <v>98.03</v>
      </c>
      <c r="I90" t="s">
        <v>937</v>
      </c>
      <c r="J90" s="4">
        <f>_xlfn.XLOOKUP(B90,'ZM39 (packed)'!A:A,'ZM39 (packed)'!C:C)</f>
        <v>18.414999999999999</v>
      </c>
      <c r="K90" s="4">
        <f t="shared" si="1"/>
        <v>92.074999999999989</v>
      </c>
      <c r="L90" s="4" t="s">
        <v>26</v>
      </c>
    </row>
    <row r="91" spans="1:12" x14ac:dyDescent="0.25">
      <c r="A91" t="s">
        <v>59</v>
      </c>
      <c r="B91">
        <v>164922</v>
      </c>
      <c r="C91" t="s">
        <v>1082</v>
      </c>
      <c r="D91">
        <v>24</v>
      </c>
      <c r="E91" t="s">
        <v>217</v>
      </c>
      <c r="F91" s="1">
        <v>5716.6</v>
      </c>
      <c r="G91" t="s">
        <v>10</v>
      </c>
      <c r="H91">
        <v>238.19</v>
      </c>
      <c r="I91" t="s">
        <v>937</v>
      </c>
      <c r="J91" s="4">
        <f>_xlfn.XLOOKUP(B91,'ZM39 (packed)'!A:A,'ZM39 (packed)'!C:C)</f>
        <v>17.14</v>
      </c>
      <c r="K91" s="4">
        <f t="shared" si="1"/>
        <v>411.36</v>
      </c>
      <c r="L91" s="4" t="s">
        <v>26</v>
      </c>
    </row>
    <row r="92" spans="1:12" x14ac:dyDescent="0.25">
      <c r="A92" t="s">
        <v>59</v>
      </c>
      <c r="B92">
        <v>164924</v>
      </c>
      <c r="C92" t="s">
        <v>1083</v>
      </c>
      <c r="D92">
        <v>95</v>
      </c>
      <c r="E92" t="s">
        <v>217</v>
      </c>
      <c r="F92" s="1">
        <v>13975.23</v>
      </c>
      <c r="G92" t="s">
        <v>10</v>
      </c>
      <c r="H92">
        <v>147.11000000000001</v>
      </c>
      <c r="I92" t="s">
        <v>937</v>
      </c>
      <c r="J92" s="4">
        <f>_xlfn.XLOOKUP(B92,'ZM39 (packed)'!A:A,'ZM39 (packed)'!C:C)</f>
        <v>20.94</v>
      </c>
      <c r="K92" s="4">
        <f t="shared" si="1"/>
        <v>1989.3000000000002</v>
      </c>
      <c r="L92" s="4" t="s">
        <v>26</v>
      </c>
    </row>
    <row r="93" spans="1:12" x14ac:dyDescent="0.25">
      <c r="A93" t="s">
        <v>59</v>
      </c>
      <c r="B93">
        <v>165879</v>
      </c>
      <c r="C93" t="s">
        <v>1084</v>
      </c>
      <c r="D93">
        <v>342</v>
      </c>
      <c r="E93" t="s">
        <v>217</v>
      </c>
      <c r="F93" s="1">
        <v>80563.77</v>
      </c>
      <c r="G93" t="s">
        <v>10</v>
      </c>
      <c r="H93">
        <v>235.57</v>
      </c>
      <c r="I93" t="s">
        <v>937</v>
      </c>
      <c r="J93" s="4">
        <f>_xlfn.XLOOKUP(B93,'ZM39 (packed)'!A:A,'ZM39 (packed)'!C:C)</f>
        <v>17.34</v>
      </c>
      <c r="K93" s="4">
        <f t="shared" si="1"/>
        <v>5930.28</v>
      </c>
      <c r="L93" s="4" t="s">
        <v>26</v>
      </c>
    </row>
    <row r="94" spans="1:12" x14ac:dyDescent="0.25">
      <c r="A94" t="s">
        <v>59</v>
      </c>
      <c r="B94">
        <v>165909</v>
      </c>
      <c r="C94" t="s">
        <v>1085</v>
      </c>
      <c r="D94">
        <v>3</v>
      </c>
      <c r="E94" t="s">
        <v>217</v>
      </c>
      <c r="F94">
        <v>522</v>
      </c>
      <c r="G94" t="s">
        <v>10</v>
      </c>
      <c r="H94">
        <v>174</v>
      </c>
      <c r="I94" t="s">
        <v>937</v>
      </c>
      <c r="J94" s="4">
        <f>_xlfn.XLOOKUP(B94,'ZM39 (packed)'!A:A,'ZM39 (packed)'!C:C)</f>
        <v>16.78</v>
      </c>
      <c r="K94" s="4">
        <f t="shared" si="1"/>
        <v>50.34</v>
      </c>
      <c r="L94" s="4" t="s">
        <v>26</v>
      </c>
    </row>
    <row r="95" spans="1:12" x14ac:dyDescent="0.25">
      <c r="A95" t="s">
        <v>59</v>
      </c>
      <c r="B95">
        <v>165921</v>
      </c>
      <c r="C95" t="s">
        <v>1087</v>
      </c>
      <c r="D95">
        <v>5191</v>
      </c>
      <c r="E95" t="s">
        <v>217</v>
      </c>
      <c r="F95" s="1">
        <v>1326423.18</v>
      </c>
      <c r="G95" t="s">
        <v>10</v>
      </c>
      <c r="H95">
        <v>255.52</v>
      </c>
      <c r="I95" t="s">
        <v>937</v>
      </c>
      <c r="J95" s="4">
        <f>_xlfn.XLOOKUP(B95,'ZM39 (packed)'!A:A,'ZM39 (packed)'!C:C)</f>
        <v>19.14</v>
      </c>
      <c r="K95" s="4">
        <f t="shared" si="1"/>
        <v>99355.74</v>
      </c>
      <c r="L95" s="4" t="s">
        <v>26</v>
      </c>
    </row>
    <row r="96" spans="1:12" x14ac:dyDescent="0.25">
      <c r="A96" t="s">
        <v>59</v>
      </c>
      <c r="B96">
        <v>165922</v>
      </c>
      <c r="C96" t="s">
        <v>1088</v>
      </c>
      <c r="D96">
        <v>88</v>
      </c>
      <c r="E96" t="s">
        <v>217</v>
      </c>
      <c r="F96" s="1">
        <v>22482.78</v>
      </c>
      <c r="G96" t="s">
        <v>10</v>
      </c>
      <c r="H96">
        <v>255.49</v>
      </c>
      <c r="I96" t="s">
        <v>937</v>
      </c>
      <c r="J96" s="4">
        <f>_xlfn.XLOOKUP(B96,'ZM39 (packed)'!A:A,'ZM39 (packed)'!C:C)</f>
        <v>19.18</v>
      </c>
      <c r="K96" s="4">
        <f t="shared" si="1"/>
        <v>1687.84</v>
      </c>
      <c r="L96" s="4" t="s">
        <v>26</v>
      </c>
    </row>
    <row r="97" spans="1:12" x14ac:dyDescent="0.25">
      <c r="A97" t="s">
        <v>59</v>
      </c>
      <c r="B97">
        <v>167268</v>
      </c>
      <c r="C97" t="s">
        <v>1124</v>
      </c>
      <c r="D97">
        <v>11</v>
      </c>
      <c r="E97" t="s">
        <v>217</v>
      </c>
      <c r="F97">
        <v>808.18</v>
      </c>
      <c r="G97" t="s">
        <v>10</v>
      </c>
      <c r="H97">
        <v>73.47</v>
      </c>
      <c r="I97" t="s">
        <v>937</v>
      </c>
      <c r="J97" s="4">
        <f>_xlfn.XLOOKUP(B97,'ZM39 (packed)'!A:A,'ZM39 (packed)'!C:C)</f>
        <v>18</v>
      </c>
      <c r="K97" s="4">
        <f t="shared" si="1"/>
        <v>198</v>
      </c>
      <c r="L97" s="4" t="s">
        <v>26</v>
      </c>
    </row>
    <row r="98" spans="1:12" x14ac:dyDescent="0.25">
      <c r="A98" t="s">
        <v>59</v>
      </c>
      <c r="B98">
        <v>167873</v>
      </c>
      <c r="C98" t="s">
        <v>1089</v>
      </c>
      <c r="D98">
        <v>1</v>
      </c>
      <c r="E98" t="s">
        <v>217</v>
      </c>
      <c r="F98" s="1">
        <v>1160.1300000000001</v>
      </c>
      <c r="G98" t="s">
        <v>10</v>
      </c>
      <c r="H98">
        <v>1160.1300000000001</v>
      </c>
      <c r="I98" t="s">
        <v>937</v>
      </c>
      <c r="J98" s="4">
        <f>_xlfn.XLOOKUP(B98,'ZM39 (packed)'!A:A,'ZM39 (packed)'!C:C)</f>
        <v>192.14</v>
      </c>
      <c r="K98" s="4">
        <f t="shared" si="1"/>
        <v>192.14</v>
      </c>
      <c r="L98" s="4" t="s">
        <v>26</v>
      </c>
    </row>
    <row r="99" spans="1:12" x14ac:dyDescent="0.25">
      <c r="A99" t="s">
        <v>59</v>
      </c>
      <c r="B99">
        <v>167874</v>
      </c>
      <c r="C99" t="s">
        <v>1090</v>
      </c>
      <c r="D99">
        <v>182</v>
      </c>
      <c r="E99" t="s">
        <v>217</v>
      </c>
      <c r="F99" s="1">
        <v>393239.88</v>
      </c>
      <c r="G99" t="s">
        <v>10</v>
      </c>
      <c r="H99">
        <v>2160.66</v>
      </c>
      <c r="I99" t="s">
        <v>937</v>
      </c>
      <c r="J99" s="4">
        <f>_xlfn.XLOOKUP(B99,'ZM39 (packed)'!A:A,'ZM39 (packed)'!C:C)</f>
        <v>192.14</v>
      </c>
      <c r="K99" s="4">
        <f t="shared" si="1"/>
        <v>34969.479999999996</v>
      </c>
      <c r="L99" s="4" t="s">
        <v>26</v>
      </c>
    </row>
    <row r="100" spans="1:12" x14ac:dyDescent="0.25">
      <c r="A100" t="s">
        <v>59</v>
      </c>
      <c r="B100">
        <v>167881</v>
      </c>
      <c r="C100" t="s">
        <v>1091</v>
      </c>
      <c r="D100">
        <v>25</v>
      </c>
      <c r="E100" t="s">
        <v>217</v>
      </c>
      <c r="F100" s="1">
        <v>60579.78</v>
      </c>
      <c r="G100" t="s">
        <v>10</v>
      </c>
      <c r="H100">
        <v>2423.19</v>
      </c>
      <c r="I100" t="s">
        <v>937</v>
      </c>
      <c r="J100" s="4">
        <f>_xlfn.XLOOKUP(B100,'ZM39 (packed)'!A:A,'ZM39 (packed)'!C:C)</f>
        <v>204.2</v>
      </c>
      <c r="K100" s="4">
        <f t="shared" si="1"/>
        <v>5105</v>
      </c>
      <c r="L100" s="4" t="s">
        <v>26</v>
      </c>
    </row>
    <row r="101" spans="1:12" x14ac:dyDescent="0.25">
      <c r="A101" t="s">
        <v>59</v>
      </c>
      <c r="B101">
        <v>167883</v>
      </c>
      <c r="C101" t="s">
        <v>1092</v>
      </c>
      <c r="D101">
        <v>10</v>
      </c>
      <c r="E101" t="s">
        <v>217</v>
      </c>
      <c r="F101" s="1">
        <v>25430.2</v>
      </c>
      <c r="G101" t="s">
        <v>10</v>
      </c>
      <c r="H101">
        <v>2543.02</v>
      </c>
      <c r="I101" t="s">
        <v>937</v>
      </c>
      <c r="J101" s="4">
        <f>_xlfn.XLOOKUP(B101,'ZM39 (packed)'!A:A,'ZM39 (packed)'!C:C)</f>
        <v>208</v>
      </c>
      <c r="K101" s="4">
        <f t="shared" si="1"/>
        <v>2080</v>
      </c>
      <c r="L101" s="4" t="s">
        <v>26</v>
      </c>
    </row>
    <row r="102" spans="1:12" x14ac:dyDescent="0.25">
      <c r="A102" t="s">
        <v>59</v>
      </c>
      <c r="B102">
        <v>170669</v>
      </c>
      <c r="C102" t="s">
        <v>3638</v>
      </c>
      <c r="D102">
        <v>95</v>
      </c>
      <c r="E102" t="s">
        <v>217</v>
      </c>
      <c r="F102" s="1">
        <v>14733.84</v>
      </c>
      <c r="G102" t="s">
        <v>10</v>
      </c>
      <c r="H102">
        <v>155.09</v>
      </c>
      <c r="I102" t="s">
        <v>937</v>
      </c>
      <c r="J102" s="4">
        <f>_xlfn.XLOOKUP(B102,'ZM39 (packed)'!A:A,'ZM39 (packed)'!C:C)</f>
        <v>17</v>
      </c>
      <c r="K102" s="4">
        <f t="shared" si="1"/>
        <v>1615</v>
      </c>
      <c r="L102" s="4" t="s">
        <v>26</v>
      </c>
    </row>
    <row r="103" spans="1:12" x14ac:dyDescent="0.25">
      <c r="A103" t="s">
        <v>59</v>
      </c>
      <c r="B103">
        <v>171822</v>
      </c>
      <c r="C103" t="s">
        <v>1093</v>
      </c>
      <c r="D103">
        <v>16</v>
      </c>
      <c r="E103" t="s">
        <v>217</v>
      </c>
      <c r="F103" s="1">
        <v>23978.14</v>
      </c>
      <c r="G103" t="s">
        <v>10</v>
      </c>
      <c r="H103" s="1">
        <v>1498.63</v>
      </c>
      <c r="I103" t="s">
        <v>937</v>
      </c>
      <c r="J103" s="4">
        <f>_xlfn.XLOOKUP(B103,'ZM39 (packed)'!A:A,'ZM39 (packed)'!C:C)</f>
        <v>214.64</v>
      </c>
      <c r="K103" s="4">
        <f t="shared" si="1"/>
        <v>3434.24</v>
      </c>
      <c r="L103" s="4" t="s">
        <v>26</v>
      </c>
    </row>
    <row r="104" spans="1:12" x14ac:dyDescent="0.25">
      <c r="A104" t="s">
        <v>59</v>
      </c>
      <c r="B104">
        <v>174278</v>
      </c>
      <c r="C104" t="s">
        <v>2563</v>
      </c>
      <c r="D104">
        <v>5</v>
      </c>
      <c r="E104" t="s">
        <v>217</v>
      </c>
      <c r="F104" s="1">
        <v>2792.95</v>
      </c>
      <c r="G104" t="s">
        <v>10</v>
      </c>
      <c r="H104">
        <v>558.59</v>
      </c>
      <c r="I104" t="s">
        <v>937</v>
      </c>
      <c r="J104" s="4">
        <f>_xlfn.XLOOKUP(B104,'ZM39 (packed)'!A:A,'ZM39 (packed)'!C:C)</f>
        <v>181.22</v>
      </c>
      <c r="K104" s="4">
        <f t="shared" si="1"/>
        <v>906.1</v>
      </c>
      <c r="L104" s="4" t="s">
        <v>26</v>
      </c>
    </row>
    <row r="105" spans="1:12" x14ac:dyDescent="0.25">
      <c r="A105" t="s">
        <v>59</v>
      </c>
      <c r="B105">
        <v>177040</v>
      </c>
      <c r="C105" t="s">
        <v>953</v>
      </c>
      <c r="D105">
        <v>5063</v>
      </c>
      <c r="E105" t="s">
        <v>217</v>
      </c>
      <c r="F105" s="1">
        <v>357075.7</v>
      </c>
      <c r="G105" t="s">
        <v>10</v>
      </c>
      <c r="H105">
        <v>70.53</v>
      </c>
      <c r="I105" t="s">
        <v>937</v>
      </c>
      <c r="J105" s="4">
        <f>_xlfn.XLOOKUP(B105,'ZM39 (packed)'!A:A,'ZM39 (packed)'!C:C)</f>
        <v>18</v>
      </c>
      <c r="K105" s="4">
        <f t="shared" si="1"/>
        <v>91134</v>
      </c>
      <c r="L105" s="4" t="s">
        <v>26</v>
      </c>
    </row>
    <row r="106" spans="1:12" x14ac:dyDescent="0.25">
      <c r="A106" t="s">
        <v>59</v>
      </c>
      <c r="B106">
        <v>180921</v>
      </c>
      <c r="C106" t="s">
        <v>1094</v>
      </c>
      <c r="D106">
        <v>599</v>
      </c>
      <c r="E106" t="s">
        <v>217</v>
      </c>
      <c r="F106" s="1">
        <v>85623.75</v>
      </c>
      <c r="G106" t="s">
        <v>10</v>
      </c>
      <c r="H106">
        <v>142.94</v>
      </c>
      <c r="I106" t="s">
        <v>937</v>
      </c>
      <c r="J106" s="4">
        <f>_xlfn.XLOOKUP(B106,'ZM39 (packed)'!A:A,'ZM39 (packed)'!C:C)</f>
        <v>18</v>
      </c>
      <c r="K106" s="4">
        <f t="shared" si="1"/>
        <v>10782</v>
      </c>
      <c r="L106" s="4" t="s">
        <v>26</v>
      </c>
    </row>
    <row r="107" spans="1:12" x14ac:dyDescent="0.25">
      <c r="A107" t="s">
        <v>59</v>
      </c>
      <c r="B107">
        <v>182836</v>
      </c>
      <c r="C107" t="s">
        <v>1095</v>
      </c>
      <c r="D107">
        <v>2896</v>
      </c>
      <c r="E107" t="s">
        <v>217</v>
      </c>
      <c r="F107" s="1">
        <v>452852.8</v>
      </c>
      <c r="G107" t="s">
        <v>10</v>
      </c>
      <c r="H107">
        <v>156.37</v>
      </c>
      <c r="I107" t="s">
        <v>937</v>
      </c>
      <c r="J107" s="4">
        <f>_xlfn.XLOOKUP(B107,'ZM39 (packed)'!A:A,'ZM39 (packed)'!C:C)</f>
        <v>18</v>
      </c>
      <c r="K107" s="4">
        <f t="shared" si="1"/>
        <v>52128</v>
      </c>
      <c r="L107" s="4" t="s">
        <v>26</v>
      </c>
    </row>
    <row r="108" spans="1:12" x14ac:dyDescent="0.25">
      <c r="A108" t="s">
        <v>59</v>
      </c>
      <c r="B108">
        <v>182838</v>
      </c>
      <c r="C108" t="s">
        <v>1096</v>
      </c>
      <c r="D108">
        <v>66</v>
      </c>
      <c r="E108" t="s">
        <v>217</v>
      </c>
      <c r="F108" s="1">
        <v>104182.67</v>
      </c>
      <c r="G108" t="s">
        <v>10</v>
      </c>
      <c r="H108">
        <v>1578.53</v>
      </c>
      <c r="I108" t="s">
        <v>937</v>
      </c>
      <c r="J108" s="4">
        <f>_xlfn.XLOOKUP(B108,'ZM39 (packed)'!A:A,'ZM39 (packed)'!C:C)</f>
        <v>180</v>
      </c>
      <c r="K108" s="4">
        <f t="shared" si="1"/>
        <v>11880</v>
      </c>
      <c r="L108" s="4" t="s">
        <v>26</v>
      </c>
    </row>
    <row r="109" spans="1:12" x14ac:dyDescent="0.25">
      <c r="A109" t="s">
        <v>59</v>
      </c>
      <c r="B109">
        <v>183177</v>
      </c>
      <c r="C109" t="s">
        <v>3778</v>
      </c>
      <c r="D109">
        <v>6</v>
      </c>
      <c r="E109" t="s">
        <v>217</v>
      </c>
      <c r="F109" s="1">
        <v>12616.2</v>
      </c>
      <c r="G109" t="s">
        <v>10</v>
      </c>
      <c r="H109">
        <v>2102.6999999999998</v>
      </c>
      <c r="I109" t="s">
        <v>937</v>
      </c>
      <c r="J109" s="4">
        <f>_xlfn.XLOOKUP(B109,'ZM39 (packed)'!A:A,'ZM39 (packed)'!C:C)</f>
        <v>197.13</v>
      </c>
      <c r="K109" s="4">
        <f t="shared" si="1"/>
        <v>1182.78</v>
      </c>
      <c r="L109" s="4" t="s">
        <v>26</v>
      </c>
    </row>
    <row r="110" spans="1:12" x14ac:dyDescent="0.25">
      <c r="A110" t="s">
        <v>59</v>
      </c>
      <c r="B110">
        <v>183440</v>
      </c>
      <c r="C110" t="s">
        <v>1097</v>
      </c>
      <c r="D110">
        <v>63</v>
      </c>
      <c r="E110" t="s">
        <v>217</v>
      </c>
      <c r="F110" s="1">
        <v>119538.88</v>
      </c>
      <c r="G110" t="s">
        <v>10</v>
      </c>
      <c r="H110">
        <v>1897.44</v>
      </c>
      <c r="I110" t="s">
        <v>937</v>
      </c>
      <c r="J110" s="4">
        <f>_xlfn.XLOOKUP(B110,'ZM39 (packed)'!A:A,'ZM39 (packed)'!C:C)</f>
        <v>199.84</v>
      </c>
      <c r="K110" s="4">
        <f t="shared" si="1"/>
        <v>12589.92</v>
      </c>
      <c r="L110" s="4" t="s">
        <v>26</v>
      </c>
    </row>
    <row r="111" spans="1:12" x14ac:dyDescent="0.25">
      <c r="A111" t="s">
        <v>59</v>
      </c>
      <c r="B111">
        <v>193142</v>
      </c>
      <c r="C111" t="s">
        <v>1098</v>
      </c>
      <c r="D111">
        <v>36</v>
      </c>
      <c r="E111" t="s">
        <v>217</v>
      </c>
      <c r="F111">
        <v>19926.43</v>
      </c>
      <c r="G111" t="s">
        <v>10</v>
      </c>
      <c r="H111">
        <v>553.51</v>
      </c>
      <c r="I111" t="s">
        <v>937</v>
      </c>
      <c r="J111" s="4">
        <f>_xlfn.XLOOKUP(B111,'ZM39 (packed)'!A:A,'ZM39 (packed)'!C:C)</f>
        <v>163</v>
      </c>
      <c r="K111" s="4">
        <f t="shared" si="1"/>
        <v>5868</v>
      </c>
      <c r="L111" s="4" t="s">
        <v>26</v>
      </c>
    </row>
    <row r="112" spans="1:12" x14ac:dyDescent="0.25">
      <c r="A112" t="s">
        <v>59</v>
      </c>
      <c r="B112">
        <v>197566</v>
      </c>
      <c r="C112" t="s">
        <v>963</v>
      </c>
      <c r="D112">
        <v>10</v>
      </c>
      <c r="E112" t="s">
        <v>217</v>
      </c>
      <c r="F112" s="1">
        <v>1347.01</v>
      </c>
      <c r="G112" t="s">
        <v>10</v>
      </c>
      <c r="H112">
        <v>134.69999999999999</v>
      </c>
      <c r="I112" t="s">
        <v>937</v>
      </c>
      <c r="J112" s="4">
        <f>_xlfn.XLOOKUP(B112,'ZM39 (packed)'!A:A,'ZM39 (packed)'!C:C)</f>
        <v>17</v>
      </c>
      <c r="K112" s="4">
        <f t="shared" si="1"/>
        <v>170</v>
      </c>
      <c r="L112" s="4" t="s">
        <v>26</v>
      </c>
    </row>
    <row r="113" spans="1:12" x14ac:dyDescent="0.25">
      <c r="A113" t="s">
        <v>59</v>
      </c>
      <c r="B113">
        <v>198470</v>
      </c>
      <c r="C113" t="s">
        <v>1100</v>
      </c>
      <c r="D113" s="4">
        <v>1091</v>
      </c>
      <c r="E113" t="s">
        <v>217</v>
      </c>
      <c r="F113" s="1">
        <v>3312213.18</v>
      </c>
      <c r="G113" t="s">
        <v>10</v>
      </c>
      <c r="H113">
        <v>3035.94</v>
      </c>
      <c r="I113" t="s">
        <v>937</v>
      </c>
      <c r="J113" s="4">
        <f>_xlfn.XLOOKUP(B113,'ZM39 (packed)'!A:A,'ZM39 (packed)'!C:C)</f>
        <v>187.72900000000001</v>
      </c>
      <c r="K113" s="4">
        <f t="shared" si="1"/>
        <v>204812.33900000001</v>
      </c>
      <c r="L113" s="4" t="s">
        <v>26</v>
      </c>
    </row>
    <row r="114" spans="1:12" x14ac:dyDescent="0.25">
      <c r="A114" t="s">
        <v>59</v>
      </c>
      <c r="B114">
        <v>203654</v>
      </c>
      <c r="C114" t="s">
        <v>1101</v>
      </c>
      <c r="D114">
        <v>57</v>
      </c>
      <c r="E114" t="s">
        <v>217</v>
      </c>
      <c r="F114" s="1">
        <v>10401.219999999999</v>
      </c>
      <c r="G114" t="s">
        <v>10</v>
      </c>
      <c r="H114" s="1">
        <v>182.48</v>
      </c>
      <c r="I114" t="s">
        <v>937</v>
      </c>
      <c r="J114" s="4">
        <f>_xlfn.XLOOKUP(B114,'ZM39 (packed)'!A:A,'ZM39 (packed)'!C:C)</f>
        <v>18</v>
      </c>
      <c r="K114" s="4">
        <f t="shared" si="1"/>
        <v>1026</v>
      </c>
      <c r="L114" s="4" t="s">
        <v>26</v>
      </c>
    </row>
    <row r="115" spans="1:12" x14ac:dyDescent="0.25">
      <c r="A115" t="s">
        <v>59</v>
      </c>
      <c r="B115">
        <v>211529</v>
      </c>
      <c r="C115" t="s">
        <v>1021</v>
      </c>
      <c r="D115">
        <v>148</v>
      </c>
      <c r="E115" t="s">
        <v>217</v>
      </c>
      <c r="F115" s="1">
        <v>6804.76</v>
      </c>
      <c r="G115" t="s">
        <v>10</v>
      </c>
      <c r="H115">
        <v>45.98</v>
      </c>
      <c r="I115" t="s">
        <v>937</v>
      </c>
      <c r="J115" s="4">
        <f>_xlfn.XLOOKUP(B115,'ZM39 (packed)'!A:A,'ZM39 (packed)'!C:C)</f>
        <v>18</v>
      </c>
      <c r="K115" s="4">
        <f t="shared" si="1"/>
        <v>2664</v>
      </c>
      <c r="L115" s="4" t="s">
        <v>26</v>
      </c>
    </row>
    <row r="116" spans="1:12" x14ac:dyDescent="0.25">
      <c r="A116" t="s">
        <v>59</v>
      </c>
      <c r="B116">
        <v>211530</v>
      </c>
      <c r="C116" t="s">
        <v>1102</v>
      </c>
      <c r="D116">
        <v>121</v>
      </c>
      <c r="E116" t="s">
        <v>217</v>
      </c>
      <c r="F116" s="1">
        <v>6365.65</v>
      </c>
      <c r="G116" t="s">
        <v>10</v>
      </c>
      <c r="H116">
        <v>52.61</v>
      </c>
      <c r="I116" t="s">
        <v>937</v>
      </c>
      <c r="J116" s="4">
        <f>_xlfn.XLOOKUP(B116,'ZM39 (packed)'!A:A,'ZM39 (packed)'!C:C)</f>
        <v>18</v>
      </c>
      <c r="K116" s="4">
        <f t="shared" si="1"/>
        <v>2178</v>
      </c>
      <c r="L116" s="4" t="s">
        <v>26</v>
      </c>
    </row>
    <row r="117" spans="1:12" x14ac:dyDescent="0.25">
      <c r="A117" t="s">
        <v>59</v>
      </c>
      <c r="B117">
        <v>211531</v>
      </c>
      <c r="C117" t="s">
        <v>1022</v>
      </c>
      <c r="D117">
        <v>551</v>
      </c>
      <c r="E117" t="s">
        <v>217</v>
      </c>
      <c r="F117" s="1">
        <v>28078.49</v>
      </c>
      <c r="G117" t="s">
        <v>10</v>
      </c>
      <c r="H117" s="1">
        <v>50.96</v>
      </c>
      <c r="I117" t="s">
        <v>937</v>
      </c>
      <c r="J117" s="4">
        <f>_xlfn.XLOOKUP(B117,'ZM39 (packed)'!A:A,'ZM39 (packed)'!C:C)</f>
        <v>18</v>
      </c>
      <c r="K117" s="4">
        <f t="shared" si="1"/>
        <v>9918</v>
      </c>
      <c r="L117" s="4" t="s">
        <v>26</v>
      </c>
    </row>
    <row r="118" spans="1:12" x14ac:dyDescent="0.25">
      <c r="A118" t="s">
        <v>59</v>
      </c>
      <c r="B118">
        <v>211532</v>
      </c>
      <c r="C118" t="s">
        <v>1103</v>
      </c>
      <c r="D118">
        <v>116</v>
      </c>
      <c r="E118" t="s">
        <v>217</v>
      </c>
      <c r="F118" s="1">
        <v>6886.74</v>
      </c>
      <c r="G118" t="s">
        <v>10</v>
      </c>
      <c r="H118">
        <v>59.37</v>
      </c>
      <c r="I118" t="s">
        <v>937</v>
      </c>
      <c r="J118" s="4">
        <f>_xlfn.XLOOKUP(B118,'ZM39 (packed)'!A:A,'ZM39 (packed)'!C:C)</f>
        <v>18</v>
      </c>
      <c r="K118" s="4">
        <f t="shared" si="1"/>
        <v>2088</v>
      </c>
      <c r="L118" s="4" t="s">
        <v>26</v>
      </c>
    </row>
    <row r="119" spans="1:12" x14ac:dyDescent="0.25">
      <c r="A119" t="s">
        <v>59</v>
      </c>
      <c r="B119">
        <v>211542</v>
      </c>
      <c r="C119" t="s">
        <v>1023</v>
      </c>
      <c r="D119">
        <v>92</v>
      </c>
      <c r="E119" t="s">
        <v>217</v>
      </c>
      <c r="F119" s="1">
        <v>5473.31</v>
      </c>
      <c r="G119" t="s">
        <v>10</v>
      </c>
      <c r="H119">
        <v>59.49</v>
      </c>
      <c r="I119" t="s">
        <v>937</v>
      </c>
      <c r="J119" s="4">
        <f>_xlfn.XLOOKUP(B119,'ZM39 (packed)'!A:A,'ZM39 (packed)'!C:C)</f>
        <v>18</v>
      </c>
      <c r="K119" s="4">
        <f t="shared" si="1"/>
        <v>1656</v>
      </c>
      <c r="L119" s="4" t="s">
        <v>26</v>
      </c>
    </row>
    <row r="120" spans="1:12" x14ac:dyDescent="0.25">
      <c r="A120" t="s">
        <v>59</v>
      </c>
      <c r="B120">
        <v>224827</v>
      </c>
      <c r="C120" t="s">
        <v>2597</v>
      </c>
      <c r="D120">
        <v>166</v>
      </c>
      <c r="E120" t="s">
        <v>217</v>
      </c>
      <c r="F120">
        <v>27641.07</v>
      </c>
      <c r="G120" t="s">
        <v>10</v>
      </c>
      <c r="H120">
        <v>166.51</v>
      </c>
      <c r="I120" t="s">
        <v>937</v>
      </c>
      <c r="J120" s="4">
        <f>_xlfn.XLOOKUP(B120,'ZM39 (packed)'!A:A,'ZM39 (packed)'!C:C)</f>
        <v>18</v>
      </c>
      <c r="K120" s="4">
        <f t="shared" si="1"/>
        <v>2988</v>
      </c>
      <c r="L120" s="4" t="s">
        <v>26</v>
      </c>
    </row>
    <row r="121" spans="1:12" x14ac:dyDescent="0.25">
      <c r="A121" t="s">
        <v>59</v>
      </c>
      <c r="B121">
        <v>228198</v>
      </c>
      <c r="C121" t="s">
        <v>2725</v>
      </c>
      <c r="D121">
        <v>22</v>
      </c>
      <c r="E121" t="s">
        <v>217</v>
      </c>
      <c r="F121" s="1">
        <v>1374.12</v>
      </c>
      <c r="G121" t="s">
        <v>10</v>
      </c>
      <c r="H121">
        <v>62.46</v>
      </c>
      <c r="I121" t="s">
        <v>937</v>
      </c>
      <c r="J121" s="4">
        <f>_xlfn.XLOOKUP(B121,'ZM39 (packed)'!A:A,'ZM39 (packed)'!C:C)</f>
        <v>17.175000000000001</v>
      </c>
      <c r="K121" s="4">
        <f t="shared" si="1"/>
        <v>377.85</v>
      </c>
      <c r="L121" s="4" t="s">
        <v>26</v>
      </c>
    </row>
    <row r="122" spans="1:12" x14ac:dyDescent="0.25">
      <c r="A122" t="s">
        <v>351</v>
      </c>
      <c r="B122">
        <v>110489</v>
      </c>
      <c r="C122" t="s">
        <v>1104</v>
      </c>
      <c r="D122">
        <v>31</v>
      </c>
      <c r="E122" t="s">
        <v>217</v>
      </c>
      <c r="F122" s="1">
        <v>13251.94</v>
      </c>
      <c r="G122" t="s">
        <v>10</v>
      </c>
      <c r="H122">
        <v>427.48</v>
      </c>
      <c r="I122" t="s">
        <v>937</v>
      </c>
      <c r="J122" s="4">
        <f>_xlfn.XLOOKUP(B122,'ZM39 (packed)'!A:A,'ZM39 (packed)'!C:C)</f>
        <v>187.36</v>
      </c>
      <c r="K122" s="4">
        <f t="shared" si="1"/>
        <v>5808.1600000000008</v>
      </c>
      <c r="L122" s="4" t="s">
        <v>1</v>
      </c>
    </row>
    <row r="123" spans="1:12" x14ac:dyDescent="0.25">
      <c r="A123" t="s">
        <v>351</v>
      </c>
      <c r="B123">
        <v>112461</v>
      </c>
      <c r="C123" t="s">
        <v>1105</v>
      </c>
      <c r="D123">
        <v>58</v>
      </c>
      <c r="E123" t="s">
        <v>217</v>
      </c>
      <c r="F123">
        <v>54654.6</v>
      </c>
      <c r="G123" t="s">
        <v>10</v>
      </c>
      <c r="H123">
        <v>942.32</v>
      </c>
      <c r="I123" t="s">
        <v>937</v>
      </c>
      <c r="J123" s="4">
        <f>_xlfn.XLOOKUP(B123,'ZM39 (packed)'!A:A,'ZM39 (packed)'!C:C)</f>
        <v>177.21</v>
      </c>
      <c r="K123" s="4">
        <f t="shared" si="1"/>
        <v>10278.18</v>
      </c>
      <c r="L123" s="4" t="s">
        <v>1</v>
      </c>
    </row>
    <row r="124" spans="1:12" x14ac:dyDescent="0.25">
      <c r="A124" t="s">
        <v>351</v>
      </c>
      <c r="B124">
        <v>112594</v>
      </c>
      <c r="C124" t="s">
        <v>998</v>
      </c>
      <c r="D124">
        <v>24</v>
      </c>
      <c r="E124" t="s">
        <v>217</v>
      </c>
      <c r="F124">
        <v>1807.82</v>
      </c>
      <c r="G124" t="s">
        <v>10</v>
      </c>
      <c r="H124">
        <v>75.33</v>
      </c>
      <c r="I124" t="s">
        <v>937</v>
      </c>
      <c r="J124" s="4">
        <f>_xlfn.XLOOKUP(B124,'ZM39 (packed)'!A:A,'ZM39 (packed)'!C:C)</f>
        <v>16.84</v>
      </c>
      <c r="K124" s="4">
        <f t="shared" si="1"/>
        <v>404.15999999999997</v>
      </c>
      <c r="L124" s="4" t="s">
        <v>1</v>
      </c>
    </row>
    <row r="125" spans="1:12" x14ac:dyDescent="0.25">
      <c r="A125" t="s">
        <v>351</v>
      </c>
      <c r="B125">
        <v>126851</v>
      </c>
      <c r="C125" t="s">
        <v>999</v>
      </c>
      <c r="D125">
        <v>20</v>
      </c>
      <c r="E125" t="s">
        <v>217</v>
      </c>
      <c r="F125" s="1">
        <v>17700.02</v>
      </c>
      <c r="G125" t="s">
        <v>10</v>
      </c>
      <c r="H125">
        <v>885</v>
      </c>
      <c r="I125" t="s">
        <v>937</v>
      </c>
      <c r="J125" s="4">
        <f>_xlfn.XLOOKUP(B125,'ZM39 (packed)'!A:A,'ZM39 (packed)'!C:C)</f>
        <v>173.42</v>
      </c>
      <c r="K125" s="4">
        <f t="shared" si="1"/>
        <v>3468.3999999999996</v>
      </c>
      <c r="L125" s="4" t="s">
        <v>1</v>
      </c>
    </row>
    <row r="126" spans="1:12" x14ac:dyDescent="0.25">
      <c r="A126" t="s">
        <v>351</v>
      </c>
      <c r="B126">
        <v>160976</v>
      </c>
      <c r="C126" t="s">
        <v>1006</v>
      </c>
      <c r="D126">
        <v>82</v>
      </c>
      <c r="E126" t="s">
        <v>217</v>
      </c>
      <c r="F126" s="1">
        <v>42676.480000000003</v>
      </c>
      <c r="G126" t="s">
        <v>10</v>
      </c>
      <c r="H126">
        <v>520.44000000000005</v>
      </c>
      <c r="I126" t="s">
        <v>937</v>
      </c>
      <c r="J126" s="4">
        <f>_xlfn.XLOOKUP(B126,'ZM39 (packed)'!A:A,'ZM39 (packed)'!C:C)</f>
        <v>180</v>
      </c>
      <c r="K126" s="4">
        <f t="shared" si="1"/>
        <v>14760</v>
      </c>
      <c r="L126" s="4" t="s">
        <v>1</v>
      </c>
    </row>
    <row r="127" spans="1:12" x14ac:dyDescent="0.25">
      <c r="A127" t="s">
        <v>351</v>
      </c>
      <c r="B127">
        <v>161846</v>
      </c>
      <c r="C127" t="s">
        <v>1106</v>
      </c>
      <c r="D127">
        <v>20</v>
      </c>
      <c r="E127" t="s">
        <v>217</v>
      </c>
      <c r="F127" s="1">
        <v>11061.25</v>
      </c>
      <c r="G127" t="s">
        <v>10</v>
      </c>
      <c r="H127">
        <v>553.05999999999995</v>
      </c>
      <c r="I127" t="s">
        <v>937</v>
      </c>
      <c r="J127" s="4">
        <f>_xlfn.XLOOKUP(B127,'ZM39 (packed)'!A:A,'ZM39 (packed)'!C:C)</f>
        <v>180</v>
      </c>
      <c r="K127" s="4">
        <f t="shared" si="1"/>
        <v>3600</v>
      </c>
      <c r="L127" s="4" t="s">
        <v>1</v>
      </c>
    </row>
    <row r="128" spans="1:12" x14ac:dyDescent="0.25">
      <c r="A128" t="s">
        <v>351</v>
      </c>
      <c r="B128">
        <v>180921</v>
      </c>
      <c r="C128" t="s">
        <v>1094</v>
      </c>
      <c r="D128">
        <v>690</v>
      </c>
      <c r="E128" t="s">
        <v>217</v>
      </c>
      <c r="F128">
        <v>85857.5</v>
      </c>
      <c r="G128" t="s">
        <v>10</v>
      </c>
      <c r="H128">
        <v>124.43</v>
      </c>
      <c r="I128" t="s">
        <v>937</v>
      </c>
      <c r="J128" s="4">
        <f>_xlfn.XLOOKUP(B128,'ZM39 (packed)'!A:A,'ZM39 (packed)'!C:C)</f>
        <v>18</v>
      </c>
      <c r="K128" s="4">
        <f t="shared" si="1"/>
        <v>12420</v>
      </c>
      <c r="L128" s="4" t="s">
        <v>1</v>
      </c>
    </row>
    <row r="129" spans="1:12" x14ac:dyDescent="0.25">
      <c r="A129" t="s">
        <v>351</v>
      </c>
      <c r="B129">
        <v>209594</v>
      </c>
      <c r="C129" t="s">
        <v>4483</v>
      </c>
      <c r="D129" s="4">
        <v>28</v>
      </c>
      <c r="E129" t="s">
        <v>217</v>
      </c>
      <c r="F129" s="1">
        <v>23126.880000000001</v>
      </c>
      <c r="G129" t="s">
        <v>10</v>
      </c>
      <c r="H129">
        <v>825.96</v>
      </c>
      <c r="I129" t="s">
        <v>937</v>
      </c>
      <c r="J129" s="4">
        <f>_xlfn.XLOOKUP(B129,'ZM39 (packed)'!A:A,'ZM39 (packed)'!C:C)</f>
        <v>180</v>
      </c>
      <c r="K129" s="4">
        <f t="shared" si="1"/>
        <v>5040</v>
      </c>
      <c r="L129" s="4" t="s">
        <v>1</v>
      </c>
    </row>
    <row r="130" spans="1:12" x14ac:dyDescent="0.25">
      <c r="A130" t="s">
        <v>351</v>
      </c>
      <c r="B130">
        <v>215937</v>
      </c>
      <c r="C130" t="s">
        <v>2380</v>
      </c>
      <c r="D130">
        <v>49</v>
      </c>
      <c r="E130" t="s">
        <v>217</v>
      </c>
      <c r="F130" s="1">
        <v>143001.01</v>
      </c>
      <c r="G130" t="s">
        <v>10</v>
      </c>
      <c r="H130">
        <v>2918.39</v>
      </c>
      <c r="I130" t="s">
        <v>937</v>
      </c>
      <c r="J130" s="4">
        <f>_xlfn.XLOOKUP(B130,'ZM39 (packed)'!A:A,'ZM39 (packed)'!C:C)</f>
        <v>900</v>
      </c>
      <c r="K130" s="4">
        <f t="shared" si="1"/>
        <v>44100</v>
      </c>
      <c r="L130" s="4" t="s">
        <v>1</v>
      </c>
    </row>
    <row r="131" spans="1:12" x14ac:dyDescent="0.25">
      <c r="A131" t="s">
        <v>351</v>
      </c>
      <c r="B131">
        <v>216232</v>
      </c>
      <c r="C131" t="s">
        <v>4865</v>
      </c>
      <c r="D131">
        <v>75</v>
      </c>
      <c r="E131" t="s">
        <v>217</v>
      </c>
      <c r="F131">
        <v>59589.75</v>
      </c>
      <c r="G131" t="s">
        <v>10</v>
      </c>
      <c r="H131">
        <v>794.53</v>
      </c>
      <c r="I131" t="s">
        <v>937</v>
      </c>
      <c r="J131" s="4">
        <f>_xlfn.XLOOKUP(B131,'ZM39 (packed)'!A:A,'ZM39 (packed)'!C:C)</f>
        <v>180</v>
      </c>
      <c r="K131" s="4">
        <f t="shared" ref="K131:K194" si="2">J131*D131</f>
        <v>13500</v>
      </c>
      <c r="L131" s="4" t="s">
        <v>1</v>
      </c>
    </row>
    <row r="132" spans="1:12" x14ac:dyDescent="0.25">
      <c r="A132" t="s">
        <v>61</v>
      </c>
      <c r="B132">
        <v>110484</v>
      </c>
      <c r="C132" t="s">
        <v>2865</v>
      </c>
      <c r="D132">
        <v>9</v>
      </c>
      <c r="E132" t="s">
        <v>217</v>
      </c>
      <c r="F132" s="1">
        <v>373.74</v>
      </c>
      <c r="G132" t="s">
        <v>10</v>
      </c>
      <c r="H132" s="1">
        <v>41.53</v>
      </c>
      <c r="I132" t="s">
        <v>937</v>
      </c>
      <c r="J132" s="4">
        <f>_xlfn.XLOOKUP(B132,'ZM39 (packed)'!A:A,'ZM39 (packed)'!C:C)</f>
        <v>17.62</v>
      </c>
      <c r="K132" s="4">
        <f t="shared" si="2"/>
        <v>158.58000000000001</v>
      </c>
      <c r="L132" s="4" t="s">
        <v>1</v>
      </c>
    </row>
    <row r="133" spans="1:12" x14ac:dyDescent="0.25">
      <c r="A133" t="s">
        <v>61</v>
      </c>
      <c r="B133">
        <v>110548</v>
      </c>
      <c r="C133" t="s">
        <v>2871</v>
      </c>
      <c r="D133">
        <v>2</v>
      </c>
      <c r="E133" t="s">
        <v>217</v>
      </c>
      <c r="F133" s="1">
        <v>858.68</v>
      </c>
      <c r="G133" t="s">
        <v>10</v>
      </c>
      <c r="H133" s="1">
        <v>429.34</v>
      </c>
      <c r="I133" t="s">
        <v>937</v>
      </c>
      <c r="J133" s="4">
        <f>_xlfn.XLOOKUP(B133,'ZM39 (packed)'!A:A,'ZM39 (packed)'!C:C)</f>
        <v>184.44</v>
      </c>
      <c r="K133" s="4">
        <f t="shared" si="2"/>
        <v>368.88</v>
      </c>
      <c r="L133" s="4" t="s">
        <v>1</v>
      </c>
    </row>
    <row r="134" spans="1:12" x14ac:dyDescent="0.25">
      <c r="A134" t="s">
        <v>61</v>
      </c>
      <c r="B134">
        <v>110556</v>
      </c>
      <c r="C134" t="s">
        <v>2202</v>
      </c>
      <c r="D134">
        <v>7</v>
      </c>
      <c r="E134" t="s">
        <v>217</v>
      </c>
      <c r="F134" s="1">
        <v>287.14</v>
      </c>
      <c r="G134" t="s">
        <v>10</v>
      </c>
      <c r="H134" s="1">
        <v>41.02</v>
      </c>
      <c r="I134" t="s">
        <v>937</v>
      </c>
      <c r="J134" s="4">
        <f>_xlfn.XLOOKUP(B134,'ZM39 (packed)'!A:A,'ZM39 (packed)'!C:C)</f>
        <v>17.579999999999998</v>
      </c>
      <c r="K134" s="4">
        <f t="shared" si="2"/>
        <v>123.05999999999999</v>
      </c>
      <c r="L134" s="4" t="s">
        <v>1</v>
      </c>
    </row>
    <row r="135" spans="1:12" x14ac:dyDescent="0.25">
      <c r="A135" t="s">
        <v>61</v>
      </c>
      <c r="B135">
        <v>110568</v>
      </c>
      <c r="C135" t="s">
        <v>938</v>
      </c>
      <c r="D135">
        <v>8</v>
      </c>
      <c r="E135" t="s">
        <v>217</v>
      </c>
      <c r="F135" s="1">
        <v>3712.99</v>
      </c>
      <c r="G135" t="s">
        <v>10</v>
      </c>
      <c r="H135" s="1">
        <v>464.12</v>
      </c>
      <c r="I135" t="s">
        <v>937</v>
      </c>
      <c r="J135" s="4">
        <f>_xlfn.XLOOKUP(B135,'ZM39 (packed)'!A:A,'ZM39 (packed)'!C:C)</f>
        <v>178</v>
      </c>
      <c r="K135" s="4">
        <f t="shared" si="2"/>
        <v>1424</v>
      </c>
      <c r="L135" s="4" t="s">
        <v>1</v>
      </c>
    </row>
    <row r="136" spans="1:12" x14ac:dyDescent="0.25">
      <c r="A136" t="s">
        <v>61</v>
      </c>
      <c r="B136">
        <v>110569</v>
      </c>
      <c r="C136" t="s">
        <v>994</v>
      </c>
      <c r="D136">
        <v>28</v>
      </c>
      <c r="E136" t="s">
        <v>217</v>
      </c>
      <c r="F136" s="1">
        <v>1236.99</v>
      </c>
      <c r="G136" t="s">
        <v>10</v>
      </c>
      <c r="H136">
        <v>44.18</v>
      </c>
      <c r="I136" t="s">
        <v>937</v>
      </c>
      <c r="J136" s="4">
        <f>_xlfn.XLOOKUP(B136,'ZM39 (packed)'!A:A,'ZM39 (packed)'!C:C)</f>
        <v>17.114999999999998</v>
      </c>
      <c r="K136" s="4">
        <f t="shared" si="2"/>
        <v>479.21999999999997</v>
      </c>
      <c r="L136" s="4" t="s">
        <v>1</v>
      </c>
    </row>
    <row r="137" spans="1:12" x14ac:dyDescent="0.25">
      <c r="A137" t="s">
        <v>61</v>
      </c>
      <c r="B137">
        <v>110571</v>
      </c>
      <c r="C137" t="s">
        <v>2203</v>
      </c>
      <c r="D137">
        <v>40</v>
      </c>
      <c r="E137" t="s">
        <v>217</v>
      </c>
      <c r="F137" s="1">
        <v>1462.75</v>
      </c>
      <c r="G137" t="s">
        <v>10</v>
      </c>
      <c r="H137" s="1">
        <v>36.57</v>
      </c>
      <c r="I137" t="s">
        <v>937</v>
      </c>
      <c r="J137" s="4">
        <f>_xlfn.XLOOKUP(B137,'ZM39 (packed)'!A:A,'ZM39 (packed)'!C:C)</f>
        <v>17.335000000000001</v>
      </c>
      <c r="K137" s="4">
        <f t="shared" si="2"/>
        <v>693.40000000000009</v>
      </c>
      <c r="L137" s="4" t="s">
        <v>1</v>
      </c>
    </row>
    <row r="138" spans="1:12" x14ac:dyDescent="0.25">
      <c r="A138" t="s">
        <v>61</v>
      </c>
      <c r="B138">
        <v>110801</v>
      </c>
      <c r="C138" t="s">
        <v>1051</v>
      </c>
      <c r="D138">
        <v>58</v>
      </c>
      <c r="E138" t="s">
        <v>217</v>
      </c>
      <c r="F138" s="1">
        <v>2716.24</v>
      </c>
      <c r="G138" t="s">
        <v>10</v>
      </c>
      <c r="H138">
        <v>46.83</v>
      </c>
      <c r="I138" t="s">
        <v>937</v>
      </c>
      <c r="J138" s="4">
        <f>_xlfn.XLOOKUP(B138,'ZM39 (packed)'!A:A,'ZM39 (packed)'!C:C)</f>
        <v>17.234999999999999</v>
      </c>
      <c r="K138" s="4">
        <f t="shared" si="2"/>
        <v>999.63</v>
      </c>
      <c r="L138" s="4" t="s">
        <v>1</v>
      </c>
    </row>
    <row r="139" spans="1:12" x14ac:dyDescent="0.25">
      <c r="A139" t="s">
        <v>61</v>
      </c>
      <c r="B139">
        <v>112211</v>
      </c>
      <c r="C139" t="s">
        <v>2913</v>
      </c>
      <c r="D139" s="4">
        <v>1</v>
      </c>
      <c r="E139" t="s">
        <v>217</v>
      </c>
      <c r="F139" s="1">
        <v>556.35</v>
      </c>
      <c r="G139" t="s">
        <v>10</v>
      </c>
      <c r="H139">
        <v>556.35</v>
      </c>
      <c r="I139" t="s">
        <v>937</v>
      </c>
      <c r="J139" s="4">
        <f>_xlfn.XLOOKUP(B139,'ZM39 (packed)'!A:A,'ZM39 (packed)'!C:C)</f>
        <v>187.35</v>
      </c>
      <c r="K139" s="4">
        <f t="shared" si="2"/>
        <v>187.35</v>
      </c>
      <c r="L139" s="4" t="s">
        <v>1</v>
      </c>
    </row>
    <row r="140" spans="1:12" x14ac:dyDescent="0.25">
      <c r="A140" t="s">
        <v>61</v>
      </c>
      <c r="B140">
        <v>112474</v>
      </c>
      <c r="C140" t="s">
        <v>2944</v>
      </c>
      <c r="D140" s="4">
        <v>10</v>
      </c>
      <c r="E140" t="s">
        <v>217</v>
      </c>
      <c r="F140" s="1">
        <v>1513.89</v>
      </c>
      <c r="G140" t="s">
        <v>10</v>
      </c>
      <c r="H140">
        <v>151.38999999999999</v>
      </c>
      <c r="I140" t="s">
        <v>937</v>
      </c>
      <c r="J140" s="4">
        <f>_xlfn.XLOOKUP(B140,'ZM39 (packed)'!A:A,'ZM39 (packed)'!C:C)</f>
        <v>17.335000000000001</v>
      </c>
      <c r="K140" s="4">
        <f t="shared" si="2"/>
        <v>173.35000000000002</v>
      </c>
      <c r="L140" s="4" t="s">
        <v>1</v>
      </c>
    </row>
    <row r="141" spans="1:12" x14ac:dyDescent="0.25">
      <c r="A141" t="s">
        <v>61</v>
      </c>
      <c r="B141">
        <v>112534</v>
      </c>
      <c r="C141" t="s">
        <v>1054</v>
      </c>
      <c r="D141">
        <v>31</v>
      </c>
      <c r="E141" t="s">
        <v>217</v>
      </c>
      <c r="F141">
        <v>1740.58</v>
      </c>
      <c r="G141" t="s">
        <v>10</v>
      </c>
      <c r="H141">
        <v>56.15</v>
      </c>
      <c r="I141" t="s">
        <v>937</v>
      </c>
      <c r="J141" s="4">
        <f>_xlfn.XLOOKUP(B141,'ZM39 (packed)'!A:A,'ZM39 (packed)'!C:C)</f>
        <v>18.420000000000002</v>
      </c>
      <c r="K141" s="4">
        <f t="shared" si="2"/>
        <v>571.0200000000001</v>
      </c>
      <c r="L141" s="4" t="s">
        <v>1</v>
      </c>
    </row>
    <row r="142" spans="1:12" x14ac:dyDescent="0.25">
      <c r="A142" t="s">
        <v>61</v>
      </c>
      <c r="B142">
        <v>112593</v>
      </c>
      <c r="C142" t="s">
        <v>1118</v>
      </c>
      <c r="D142" s="4">
        <v>20</v>
      </c>
      <c r="E142" t="s">
        <v>217</v>
      </c>
      <c r="F142" s="1">
        <v>1830.39</v>
      </c>
      <c r="G142" t="s">
        <v>10</v>
      </c>
      <c r="H142">
        <v>91.52</v>
      </c>
      <c r="I142" t="s">
        <v>937</v>
      </c>
      <c r="J142" s="4">
        <f>_xlfn.XLOOKUP(B142,'ZM39 (packed)'!A:A,'ZM39 (packed)'!C:C)</f>
        <v>16.88</v>
      </c>
      <c r="K142" s="4">
        <f t="shared" si="2"/>
        <v>337.59999999999997</v>
      </c>
      <c r="L142" s="4" t="s">
        <v>1</v>
      </c>
    </row>
    <row r="143" spans="1:12" x14ac:dyDescent="0.25">
      <c r="A143" t="s">
        <v>61</v>
      </c>
      <c r="B143">
        <v>112622</v>
      </c>
      <c r="C143" t="s">
        <v>1058</v>
      </c>
      <c r="D143">
        <v>90</v>
      </c>
      <c r="E143" t="s">
        <v>217</v>
      </c>
      <c r="F143" s="1">
        <v>12264.49</v>
      </c>
      <c r="G143" t="s">
        <v>10</v>
      </c>
      <c r="H143" s="1">
        <v>136.27000000000001</v>
      </c>
      <c r="I143" t="s">
        <v>937</v>
      </c>
      <c r="J143" s="4">
        <f>_xlfn.XLOOKUP(B143,'ZM39 (packed)'!A:A,'ZM39 (packed)'!C:C)</f>
        <v>19.7</v>
      </c>
      <c r="K143" s="4">
        <f t="shared" si="2"/>
        <v>1773</v>
      </c>
      <c r="L143" s="4" t="s">
        <v>1</v>
      </c>
    </row>
    <row r="144" spans="1:12" x14ac:dyDescent="0.25">
      <c r="A144" t="s">
        <v>61</v>
      </c>
      <c r="B144">
        <v>112624</v>
      </c>
      <c r="C144" t="s">
        <v>1060</v>
      </c>
      <c r="D144">
        <v>1</v>
      </c>
      <c r="E144" t="s">
        <v>217</v>
      </c>
      <c r="F144" s="1">
        <v>137.91</v>
      </c>
      <c r="G144" t="s">
        <v>10</v>
      </c>
      <c r="H144" s="1">
        <v>137.91</v>
      </c>
      <c r="I144" t="s">
        <v>937</v>
      </c>
      <c r="J144" s="4">
        <f>_xlfn.XLOOKUP(B144,'ZM39 (packed)'!A:A,'ZM39 (packed)'!C:C)</f>
        <v>19.34</v>
      </c>
      <c r="K144" s="4">
        <f t="shared" si="2"/>
        <v>19.34</v>
      </c>
      <c r="L144" s="4" t="s">
        <v>1</v>
      </c>
    </row>
    <row r="145" spans="1:12" x14ac:dyDescent="0.25">
      <c r="A145" t="s">
        <v>61</v>
      </c>
      <c r="B145">
        <v>112625</v>
      </c>
      <c r="C145" t="s">
        <v>1061</v>
      </c>
      <c r="D145">
        <v>21</v>
      </c>
      <c r="E145" t="s">
        <v>217</v>
      </c>
      <c r="F145" s="1">
        <v>3096.03</v>
      </c>
      <c r="G145" t="s">
        <v>10</v>
      </c>
      <c r="H145">
        <v>147.43</v>
      </c>
      <c r="I145" t="s">
        <v>937</v>
      </c>
      <c r="J145" s="4">
        <f>_xlfn.XLOOKUP(B145,'ZM39 (packed)'!A:A,'ZM39 (packed)'!C:C)</f>
        <v>19.14</v>
      </c>
      <c r="K145" s="4">
        <f t="shared" si="2"/>
        <v>401.94</v>
      </c>
      <c r="L145" s="4" t="s">
        <v>1</v>
      </c>
    </row>
    <row r="146" spans="1:12" x14ac:dyDescent="0.25">
      <c r="A146" t="s">
        <v>61</v>
      </c>
      <c r="B146">
        <v>112633</v>
      </c>
      <c r="C146" t="s">
        <v>2983</v>
      </c>
      <c r="D146">
        <v>20</v>
      </c>
      <c r="E146" t="s">
        <v>217</v>
      </c>
      <c r="F146" s="1">
        <v>2646.16</v>
      </c>
      <c r="G146" t="s">
        <v>10</v>
      </c>
      <c r="H146">
        <v>132.31</v>
      </c>
      <c r="I146" t="s">
        <v>937</v>
      </c>
      <c r="J146" s="4">
        <f>_xlfn.XLOOKUP(B146,'ZM39 (packed)'!A:A,'ZM39 (packed)'!C:C)</f>
        <v>19.175000000000001</v>
      </c>
      <c r="K146" s="4">
        <f t="shared" si="2"/>
        <v>383.5</v>
      </c>
      <c r="L146" s="4" t="s">
        <v>1</v>
      </c>
    </row>
    <row r="147" spans="1:12" x14ac:dyDescent="0.25">
      <c r="A147" t="s">
        <v>61</v>
      </c>
      <c r="B147">
        <v>115250</v>
      </c>
      <c r="C147" t="s">
        <v>3014</v>
      </c>
      <c r="D147" s="4">
        <v>4</v>
      </c>
      <c r="E147" t="s">
        <v>217</v>
      </c>
      <c r="F147" s="1">
        <v>2688.72</v>
      </c>
      <c r="G147" t="s">
        <v>10</v>
      </c>
      <c r="H147" s="1">
        <v>672.18</v>
      </c>
      <c r="I147" t="s">
        <v>937</v>
      </c>
      <c r="J147" s="4">
        <f>_xlfn.XLOOKUP(B147,'ZM39 (packed)'!A:A,'ZM39 (packed)'!C:C)</f>
        <v>195.52</v>
      </c>
      <c r="K147" s="4">
        <f t="shared" si="2"/>
        <v>782.08</v>
      </c>
      <c r="L147" s="4" t="s">
        <v>1</v>
      </c>
    </row>
    <row r="148" spans="1:12" x14ac:dyDescent="0.25">
      <c r="A148" t="s">
        <v>61</v>
      </c>
      <c r="B148">
        <v>120616</v>
      </c>
      <c r="C148" t="s">
        <v>1062</v>
      </c>
      <c r="D148">
        <v>1</v>
      </c>
      <c r="E148" t="s">
        <v>217</v>
      </c>
      <c r="F148" s="1">
        <v>1151.52</v>
      </c>
      <c r="G148" t="s">
        <v>10</v>
      </c>
      <c r="H148">
        <v>1151.52</v>
      </c>
      <c r="I148" t="s">
        <v>937</v>
      </c>
      <c r="J148" s="4">
        <f>_xlfn.XLOOKUP(B148,'ZM39 (packed)'!A:A,'ZM39 (packed)'!C:C)</f>
        <v>178.62</v>
      </c>
      <c r="K148" s="4">
        <f t="shared" si="2"/>
        <v>178.62</v>
      </c>
      <c r="L148" s="4" t="s">
        <v>1</v>
      </c>
    </row>
    <row r="149" spans="1:12" x14ac:dyDescent="0.25">
      <c r="A149" t="s">
        <v>61</v>
      </c>
      <c r="B149">
        <v>120659</v>
      </c>
      <c r="C149" t="s">
        <v>2210</v>
      </c>
      <c r="D149">
        <v>18</v>
      </c>
      <c r="E149" t="s">
        <v>217</v>
      </c>
      <c r="F149" s="1">
        <v>2313.2399999999998</v>
      </c>
      <c r="G149" t="s">
        <v>10</v>
      </c>
      <c r="H149">
        <v>128.51</v>
      </c>
      <c r="I149" t="s">
        <v>937</v>
      </c>
      <c r="J149" s="4">
        <f>_xlfn.XLOOKUP(B149,'ZM39 (packed)'!A:A,'ZM39 (packed)'!C:C)</f>
        <v>19.135000000000002</v>
      </c>
      <c r="K149" s="4">
        <f t="shared" si="2"/>
        <v>344.43</v>
      </c>
      <c r="L149" s="4" t="s">
        <v>1</v>
      </c>
    </row>
    <row r="150" spans="1:12" x14ac:dyDescent="0.25">
      <c r="A150" t="s">
        <v>61</v>
      </c>
      <c r="B150">
        <v>125883</v>
      </c>
      <c r="C150" t="s">
        <v>1063</v>
      </c>
      <c r="D150">
        <v>25</v>
      </c>
      <c r="E150" t="s">
        <v>217</v>
      </c>
      <c r="F150" s="1">
        <v>4060.4</v>
      </c>
      <c r="G150" t="s">
        <v>10</v>
      </c>
      <c r="H150">
        <v>162.41999999999999</v>
      </c>
      <c r="I150" t="s">
        <v>937</v>
      </c>
      <c r="J150" s="4">
        <f>_xlfn.XLOOKUP(B150,'ZM39 (packed)'!A:A,'ZM39 (packed)'!C:C)</f>
        <v>19.84</v>
      </c>
      <c r="K150" s="4">
        <f t="shared" si="2"/>
        <v>496</v>
      </c>
      <c r="L150" s="4" t="s">
        <v>1</v>
      </c>
    </row>
    <row r="151" spans="1:12" x14ac:dyDescent="0.25">
      <c r="A151" t="s">
        <v>61</v>
      </c>
      <c r="B151">
        <v>125884</v>
      </c>
      <c r="C151" t="s">
        <v>1064</v>
      </c>
      <c r="D151">
        <v>1</v>
      </c>
      <c r="E151" t="s">
        <v>217</v>
      </c>
      <c r="F151" s="1">
        <v>173.66</v>
      </c>
      <c r="G151" t="s">
        <v>10</v>
      </c>
      <c r="H151">
        <v>173.66</v>
      </c>
      <c r="I151" t="s">
        <v>937</v>
      </c>
      <c r="J151" s="4">
        <f>_xlfn.XLOOKUP(B151,'ZM39 (packed)'!A:A,'ZM39 (packed)'!C:C)</f>
        <v>20.3</v>
      </c>
      <c r="K151" s="4">
        <f t="shared" si="2"/>
        <v>20.3</v>
      </c>
      <c r="L151" s="4" t="s">
        <v>1</v>
      </c>
    </row>
    <row r="152" spans="1:12" x14ac:dyDescent="0.25">
      <c r="A152" t="s">
        <v>61</v>
      </c>
      <c r="B152">
        <v>126429</v>
      </c>
      <c r="C152" t="s">
        <v>941</v>
      </c>
      <c r="D152">
        <v>20</v>
      </c>
      <c r="E152" t="s">
        <v>217</v>
      </c>
      <c r="F152" s="1">
        <v>1174.27</v>
      </c>
      <c r="G152" t="s">
        <v>10</v>
      </c>
      <c r="H152">
        <v>58.71</v>
      </c>
      <c r="I152" t="s">
        <v>937</v>
      </c>
      <c r="J152" s="4">
        <f>_xlfn.XLOOKUP(B152,'ZM39 (packed)'!A:A,'ZM39 (packed)'!C:C)</f>
        <v>17.094999999999999</v>
      </c>
      <c r="K152" s="4">
        <f t="shared" si="2"/>
        <v>341.9</v>
      </c>
      <c r="L152" s="4" t="s">
        <v>1</v>
      </c>
    </row>
    <row r="153" spans="1:12" x14ac:dyDescent="0.25">
      <c r="A153" t="s">
        <v>61</v>
      </c>
      <c r="B153">
        <v>126461</v>
      </c>
      <c r="C153" t="s">
        <v>1122</v>
      </c>
      <c r="D153">
        <v>165</v>
      </c>
      <c r="E153" t="s">
        <v>217</v>
      </c>
      <c r="F153" s="1">
        <v>59897.52</v>
      </c>
      <c r="G153" t="s">
        <v>10</v>
      </c>
      <c r="H153">
        <v>363.02</v>
      </c>
      <c r="I153" t="s">
        <v>937</v>
      </c>
      <c r="J153" s="4">
        <f>_xlfn.XLOOKUP(B153,'ZM39 (packed)'!A:A,'ZM39 (packed)'!C:C)</f>
        <v>219.39</v>
      </c>
      <c r="K153" s="4">
        <f t="shared" si="2"/>
        <v>36199.35</v>
      </c>
      <c r="L153" s="4" t="s">
        <v>1</v>
      </c>
    </row>
    <row r="154" spans="1:12" x14ac:dyDescent="0.25">
      <c r="A154" t="s">
        <v>61</v>
      </c>
      <c r="B154">
        <v>140155</v>
      </c>
      <c r="C154" t="s">
        <v>1001</v>
      </c>
      <c r="D154">
        <v>2</v>
      </c>
      <c r="E154" t="s">
        <v>217</v>
      </c>
      <c r="F154" s="1">
        <v>2733.8</v>
      </c>
      <c r="G154" t="s">
        <v>10</v>
      </c>
      <c r="H154">
        <v>1366.9</v>
      </c>
      <c r="I154" t="s">
        <v>937</v>
      </c>
      <c r="J154" s="4">
        <f>_xlfn.XLOOKUP(B154,'ZM39 (packed)'!A:A,'ZM39 (packed)'!C:C)</f>
        <v>200</v>
      </c>
      <c r="K154" s="4">
        <f t="shared" si="2"/>
        <v>400</v>
      </c>
      <c r="L154" s="4" t="s">
        <v>1</v>
      </c>
    </row>
    <row r="155" spans="1:12" x14ac:dyDescent="0.25">
      <c r="A155" t="s">
        <v>61</v>
      </c>
      <c r="B155">
        <v>140186</v>
      </c>
      <c r="C155" t="s">
        <v>2214</v>
      </c>
      <c r="D155">
        <v>20</v>
      </c>
      <c r="E155" t="s">
        <v>217</v>
      </c>
      <c r="F155" s="1">
        <v>1323.11</v>
      </c>
      <c r="G155" t="s">
        <v>10</v>
      </c>
      <c r="H155">
        <v>66.16</v>
      </c>
      <c r="I155" t="s">
        <v>937</v>
      </c>
      <c r="J155" s="4">
        <f>_xlfn.XLOOKUP(B155,'ZM39 (packed)'!A:A,'ZM39 (packed)'!C:C)</f>
        <v>18</v>
      </c>
      <c r="K155" s="4">
        <f t="shared" si="2"/>
        <v>360</v>
      </c>
      <c r="L155" s="4" t="s">
        <v>1</v>
      </c>
    </row>
    <row r="156" spans="1:12" x14ac:dyDescent="0.25">
      <c r="A156" t="s">
        <v>61</v>
      </c>
      <c r="B156">
        <v>140190</v>
      </c>
      <c r="C156" t="s">
        <v>1068</v>
      </c>
      <c r="D156">
        <v>32</v>
      </c>
      <c r="E156" t="s">
        <v>217</v>
      </c>
      <c r="F156" s="1">
        <v>2126.2600000000002</v>
      </c>
      <c r="G156" t="s">
        <v>10</v>
      </c>
      <c r="H156">
        <v>66.45</v>
      </c>
      <c r="I156" t="s">
        <v>937</v>
      </c>
      <c r="J156" s="4">
        <f>_xlfn.XLOOKUP(B156,'ZM39 (packed)'!A:A,'ZM39 (packed)'!C:C)</f>
        <v>18</v>
      </c>
      <c r="K156" s="4">
        <f t="shared" si="2"/>
        <v>576</v>
      </c>
      <c r="L156" s="4" t="s">
        <v>1</v>
      </c>
    </row>
    <row r="157" spans="1:12" x14ac:dyDescent="0.25">
      <c r="A157" t="s">
        <v>61</v>
      </c>
      <c r="B157">
        <v>146190</v>
      </c>
      <c r="C157" t="s">
        <v>3163</v>
      </c>
      <c r="D157">
        <v>4</v>
      </c>
      <c r="E157" t="s">
        <v>217</v>
      </c>
      <c r="F157" s="1">
        <v>2590.21</v>
      </c>
      <c r="G157" t="s">
        <v>10</v>
      </c>
      <c r="H157">
        <v>647.54999999999995</v>
      </c>
      <c r="I157" t="s">
        <v>937</v>
      </c>
      <c r="J157" s="4">
        <f>_xlfn.XLOOKUP(B157,'ZM39 (packed)'!A:A,'ZM39 (packed)'!C:C)</f>
        <v>180</v>
      </c>
      <c r="K157" s="4">
        <f t="shared" si="2"/>
        <v>720</v>
      </c>
      <c r="L157" s="4" t="s">
        <v>1</v>
      </c>
    </row>
    <row r="158" spans="1:12" x14ac:dyDescent="0.25">
      <c r="A158" t="s">
        <v>61</v>
      </c>
      <c r="B158">
        <v>148851</v>
      </c>
      <c r="C158" t="s">
        <v>1002</v>
      </c>
      <c r="D158">
        <v>70</v>
      </c>
      <c r="E158" t="s">
        <v>217</v>
      </c>
      <c r="F158" s="1">
        <v>5844.59</v>
      </c>
      <c r="G158" t="s">
        <v>10</v>
      </c>
      <c r="H158">
        <v>83.49</v>
      </c>
      <c r="I158" t="s">
        <v>937</v>
      </c>
      <c r="J158" s="4">
        <f>_xlfn.XLOOKUP(B158,'ZM39 (packed)'!A:A,'ZM39 (packed)'!C:C)</f>
        <v>18</v>
      </c>
      <c r="K158" s="4">
        <f t="shared" si="2"/>
        <v>1260</v>
      </c>
      <c r="L158" s="4" t="s">
        <v>1</v>
      </c>
    </row>
    <row r="159" spans="1:12" x14ac:dyDescent="0.25">
      <c r="A159" t="s">
        <v>61</v>
      </c>
      <c r="B159">
        <v>152101</v>
      </c>
      <c r="C159" t="s">
        <v>3239</v>
      </c>
      <c r="D159">
        <v>1</v>
      </c>
      <c r="E159" t="s">
        <v>217</v>
      </c>
      <c r="F159" s="1">
        <v>193.28</v>
      </c>
      <c r="G159" t="s">
        <v>10</v>
      </c>
      <c r="H159">
        <v>193.28</v>
      </c>
      <c r="I159" t="s">
        <v>937</v>
      </c>
      <c r="J159" s="4">
        <f>_xlfn.XLOOKUP(B159,'ZM39 (packed)'!A:A,'ZM39 (packed)'!C:C)</f>
        <v>50</v>
      </c>
      <c r="K159" s="4">
        <f t="shared" si="2"/>
        <v>50</v>
      </c>
      <c r="L159" s="4" t="s">
        <v>1</v>
      </c>
    </row>
    <row r="160" spans="1:12" x14ac:dyDescent="0.25">
      <c r="A160" t="s">
        <v>61</v>
      </c>
      <c r="B160">
        <v>152102</v>
      </c>
      <c r="C160" t="s">
        <v>946</v>
      </c>
      <c r="D160">
        <v>1</v>
      </c>
      <c r="E160" t="s">
        <v>217</v>
      </c>
      <c r="F160" s="1">
        <v>74.61</v>
      </c>
      <c r="G160" t="s">
        <v>10</v>
      </c>
      <c r="H160">
        <v>74.61</v>
      </c>
      <c r="I160" t="s">
        <v>937</v>
      </c>
      <c r="J160" s="4">
        <f>_xlfn.XLOOKUP(B160,'ZM39 (packed)'!A:A,'ZM39 (packed)'!C:C)</f>
        <v>18</v>
      </c>
      <c r="K160" s="4">
        <f t="shared" si="2"/>
        <v>18</v>
      </c>
      <c r="L160" s="4" t="s">
        <v>1</v>
      </c>
    </row>
    <row r="161" spans="1:12" x14ac:dyDescent="0.25">
      <c r="A161" t="s">
        <v>61</v>
      </c>
      <c r="B161">
        <v>157422</v>
      </c>
      <c r="C161" t="s">
        <v>2218</v>
      </c>
      <c r="D161">
        <v>3</v>
      </c>
      <c r="E161" t="s">
        <v>217</v>
      </c>
      <c r="F161" s="1">
        <v>2450.8000000000002</v>
      </c>
      <c r="G161" t="s">
        <v>10</v>
      </c>
      <c r="H161">
        <v>816.93</v>
      </c>
      <c r="I161" t="s">
        <v>937</v>
      </c>
      <c r="J161" s="4">
        <f>_xlfn.XLOOKUP(B161,'ZM39 (packed)'!A:A,'ZM39 (packed)'!C:C)</f>
        <v>173.26</v>
      </c>
      <c r="K161" s="4">
        <f t="shared" si="2"/>
        <v>519.78</v>
      </c>
      <c r="L161" s="4" t="s">
        <v>1</v>
      </c>
    </row>
    <row r="162" spans="1:12" x14ac:dyDescent="0.25">
      <c r="A162" t="s">
        <v>61</v>
      </c>
      <c r="B162">
        <v>160777</v>
      </c>
      <c r="C162" t="s">
        <v>947</v>
      </c>
      <c r="D162">
        <v>18</v>
      </c>
      <c r="E162" t="s">
        <v>217</v>
      </c>
      <c r="F162" s="1">
        <v>881.83</v>
      </c>
      <c r="G162" t="s">
        <v>10</v>
      </c>
      <c r="H162">
        <v>48.99</v>
      </c>
      <c r="I162" t="s">
        <v>937</v>
      </c>
      <c r="J162" s="4">
        <f>_xlfn.XLOOKUP(B162,'ZM39 (packed)'!A:A,'ZM39 (packed)'!C:C)</f>
        <v>17.155000000000001</v>
      </c>
      <c r="K162" s="4">
        <f t="shared" si="2"/>
        <v>308.79000000000002</v>
      </c>
      <c r="L162" s="4" t="s">
        <v>1</v>
      </c>
    </row>
    <row r="163" spans="1:12" x14ac:dyDescent="0.25">
      <c r="A163" t="s">
        <v>61</v>
      </c>
      <c r="B163">
        <v>160804</v>
      </c>
      <c r="C163" t="s">
        <v>3487</v>
      </c>
      <c r="D163">
        <v>382</v>
      </c>
      <c r="E163" t="s">
        <v>217</v>
      </c>
      <c r="F163" s="1">
        <v>17372.32</v>
      </c>
      <c r="G163" t="s">
        <v>10</v>
      </c>
      <c r="H163">
        <v>45.48</v>
      </c>
      <c r="I163" t="s">
        <v>937</v>
      </c>
      <c r="J163" s="4">
        <f>_xlfn.XLOOKUP(B163,'ZM39 (packed)'!A:A,'ZM39 (packed)'!C:C)</f>
        <v>9.6</v>
      </c>
      <c r="K163" s="4">
        <f t="shared" si="2"/>
        <v>3667.2</v>
      </c>
      <c r="L163" s="4" t="s">
        <v>1</v>
      </c>
    </row>
    <row r="164" spans="1:12" x14ac:dyDescent="0.25">
      <c r="A164" t="s">
        <v>61</v>
      </c>
      <c r="B164">
        <v>160833</v>
      </c>
      <c r="C164" t="s">
        <v>1005</v>
      </c>
      <c r="D164">
        <v>11</v>
      </c>
      <c r="E164" t="s">
        <v>217</v>
      </c>
      <c r="F164" s="1">
        <v>868.11</v>
      </c>
      <c r="G164" t="s">
        <v>10</v>
      </c>
      <c r="H164">
        <v>78.92</v>
      </c>
      <c r="I164" t="s">
        <v>937</v>
      </c>
      <c r="J164" s="4">
        <f>_xlfn.XLOOKUP(B164,'ZM39 (packed)'!A:A,'ZM39 (packed)'!C:C)</f>
        <v>9.6</v>
      </c>
      <c r="K164" s="4">
        <f t="shared" si="2"/>
        <v>105.6</v>
      </c>
      <c r="L164" s="4" t="s">
        <v>1</v>
      </c>
    </row>
    <row r="165" spans="1:12" x14ac:dyDescent="0.25">
      <c r="A165" t="s">
        <v>61</v>
      </c>
      <c r="B165">
        <v>160976</v>
      </c>
      <c r="C165" t="s">
        <v>1006</v>
      </c>
      <c r="D165">
        <v>2</v>
      </c>
      <c r="E165" t="s">
        <v>217</v>
      </c>
      <c r="F165" s="1">
        <v>967.12</v>
      </c>
      <c r="G165" t="s">
        <v>10</v>
      </c>
      <c r="H165" s="1">
        <v>483.56</v>
      </c>
      <c r="I165" t="s">
        <v>937</v>
      </c>
      <c r="J165" s="4">
        <f>_xlfn.XLOOKUP(B165,'ZM39 (packed)'!A:A,'ZM39 (packed)'!C:C)</f>
        <v>180</v>
      </c>
      <c r="K165" s="4">
        <f t="shared" si="2"/>
        <v>360</v>
      </c>
      <c r="L165" s="4" t="s">
        <v>1</v>
      </c>
    </row>
    <row r="166" spans="1:12" x14ac:dyDescent="0.25">
      <c r="A166" t="s">
        <v>61</v>
      </c>
      <c r="B166">
        <v>161399</v>
      </c>
      <c r="C166" t="s">
        <v>1007</v>
      </c>
      <c r="D166">
        <v>50</v>
      </c>
      <c r="E166" t="s">
        <v>217</v>
      </c>
      <c r="F166" s="1">
        <v>2994.49</v>
      </c>
      <c r="G166" t="s">
        <v>10</v>
      </c>
      <c r="H166">
        <v>59.89</v>
      </c>
      <c r="I166" t="s">
        <v>937</v>
      </c>
      <c r="J166" s="4">
        <f>_xlfn.XLOOKUP(B166,'ZM39 (packed)'!A:A,'ZM39 (packed)'!C:C)</f>
        <v>16.3</v>
      </c>
      <c r="K166" s="4">
        <f t="shared" si="2"/>
        <v>815</v>
      </c>
      <c r="L166" s="4" t="s">
        <v>1</v>
      </c>
    </row>
    <row r="167" spans="1:12" x14ac:dyDescent="0.25">
      <c r="A167" t="s">
        <v>61</v>
      </c>
      <c r="B167">
        <v>161849</v>
      </c>
      <c r="C167" t="s">
        <v>3517</v>
      </c>
      <c r="D167">
        <v>4</v>
      </c>
      <c r="E167" t="s">
        <v>217</v>
      </c>
      <c r="F167">
        <v>1957.66</v>
      </c>
      <c r="G167" t="s">
        <v>10</v>
      </c>
      <c r="H167">
        <v>489.42</v>
      </c>
      <c r="I167" t="s">
        <v>937</v>
      </c>
      <c r="J167" s="4">
        <f>_xlfn.XLOOKUP(B167,'ZM39 (packed)'!A:A,'ZM39 (packed)'!C:C)</f>
        <v>180</v>
      </c>
      <c r="K167" s="4">
        <f t="shared" si="2"/>
        <v>720</v>
      </c>
      <c r="L167" s="4" t="s">
        <v>1</v>
      </c>
    </row>
    <row r="168" spans="1:12" x14ac:dyDescent="0.25">
      <c r="A168" t="s">
        <v>61</v>
      </c>
      <c r="B168">
        <v>163333</v>
      </c>
      <c r="C168" t="s">
        <v>2256</v>
      </c>
      <c r="D168">
        <v>12</v>
      </c>
      <c r="E168" t="s">
        <v>217</v>
      </c>
      <c r="F168">
        <v>12013.62</v>
      </c>
      <c r="G168" t="s">
        <v>10</v>
      </c>
      <c r="H168">
        <v>1001.14</v>
      </c>
      <c r="I168" t="s">
        <v>937</v>
      </c>
      <c r="J168" s="4">
        <f>_xlfn.XLOOKUP(B168,'ZM39 (packed)'!A:A,'ZM39 (packed)'!C:C)</f>
        <v>191.52</v>
      </c>
      <c r="K168" s="4">
        <f t="shared" si="2"/>
        <v>2298.2400000000002</v>
      </c>
      <c r="L168" s="4" t="s">
        <v>1</v>
      </c>
    </row>
    <row r="169" spans="1:12" x14ac:dyDescent="0.25">
      <c r="A169" t="s">
        <v>61</v>
      </c>
      <c r="B169">
        <v>168517</v>
      </c>
      <c r="C169" t="s">
        <v>2263</v>
      </c>
      <c r="D169">
        <v>2</v>
      </c>
      <c r="E169" t="s">
        <v>217</v>
      </c>
      <c r="F169">
        <v>1009.03</v>
      </c>
      <c r="G169" t="s">
        <v>10</v>
      </c>
      <c r="H169">
        <v>504.52</v>
      </c>
      <c r="I169" t="s">
        <v>937</v>
      </c>
      <c r="J169" s="4">
        <f>_xlfn.XLOOKUP(B169,'ZM39 (packed)'!A:A,'ZM39 (packed)'!C:C)</f>
        <v>178.62</v>
      </c>
      <c r="K169" s="4">
        <f t="shared" si="2"/>
        <v>357.24</v>
      </c>
      <c r="L169" s="4" t="s">
        <v>1</v>
      </c>
    </row>
    <row r="170" spans="1:12" x14ac:dyDescent="0.25">
      <c r="A170" t="s">
        <v>61</v>
      </c>
      <c r="B170">
        <v>172826</v>
      </c>
      <c r="C170" t="s">
        <v>2267</v>
      </c>
      <c r="D170">
        <v>1</v>
      </c>
      <c r="E170" t="s">
        <v>217</v>
      </c>
      <c r="F170" s="1">
        <v>102.87</v>
      </c>
      <c r="G170" t="s">
        <v>10</v>
      </c>
      <c r="H170">
        <v>102.87</v>
      </c>
      <c r="I170" t="s">
        <v>937</v>
      </c>
      <c r="J170" s="4">
        <f>_xlfn.XLOOKUP(B170,'ZM39 (packed)'!A:A,'ZM39 (packed)'!C:C)</f>
        <v>9</v>
      </c>
      <c r="K170" s="4">
        <f t="shared" si="2"/>
        <v>9</v>
      </c>
      <c r="L170" s="4" t="s">
        <v>1</v>
      </c>
    </row>
    <row r="171" spans="1:12" x14ac:dyDescent="0.25">
      <c r="A171" t="s">
        <v>61</v>
      </c>
      <c r="B171">
        <v>175203</v>
      </c>
      <c r="C171" t="s">
        <v>951</v>
      </c>
      <c r="D171">
        <v>25</v>
      </c>
      <c r="E171" t="s">
        <v>217</v>
      </c>
      <c r="F171">
        <v>1483.1</v>
      </c>
      <c r="G171" t="s">
        <v>10</v>
      </c>
      <c r="H171">
        <v>59.32</v>
      </c>
      <c r="I171" t="s">
        <v>937</v>
      </c>
      <c r="J171" s="4">
        <f>_xlfn.XLOOKUP(B171,'ZM39 (packed)'!A:A,'ZM39 (packed)'!C:C)</f>
        <v>17.100000000000001</v>
      </c>
      <c r="K171" s="4">
        <f t="shared" si="2"/>
        <v>427.50000000000006</v>
      </c>
      <c r="L171" s="4" t="s">
        <v>1</v>
      </c>
    </row>
    <row r="172" spans="1:12" x14ac:dyDescent="0.25">
      <c r="A172" t="s">
        <v>61</v>
      </c>
      <c r="B172">
        <v>176269</v>
      </c>
      <c r="C172" t="s">
        <v>1009</v>
      </c>
      <c r="D172">
        <v>24</v>
      </c>
      <c r="E172" t="s">
        <v>217</v>
      </c>
      <c r="F172" s="1">
        <v>14552.25</v>
      </c>
      <c r="G172" t="s">
        <v>10</v>
      </c>
      <c r="H172">
        <v>606.34</v>
      </c>
      <c r="I172" t="s">
        <v>937</v>
      </c>
      <c r="J172" s="4">
        <f>_xlfn.XLOOKUP(B172,'ZM39 (packed)'!A:A,'ZM39 (packed)'!C:C)</f>
        <v>180</v>
      </c>
      <c r="K172" s="4">
        <f t="shared" si="2"/>
        <v>4320</v>
      </c>
      <c r="L172" s="4" t="s">
        <v>1</v>
      </c>
    </row>
    <row r="173" spans="1:12" x14ac:dyDescent="0.25">
      <c r="A173" t="s">
        <v>61</v>
      </c>
      <c r="B173">
        <v>177040</v>
      </c>
      <c r="C173" t="s">
        <v>953</v>
      </c>
      <c r="D173">
        <v>594</v>
      </c>
      <c r="E173" t="s">
        <v>217</v>
      </c>
      <c r="F173" s="1">
        <v>42312.4</v>
      </c>
      <c r="G173" t="s">
        <v>10</v>
      </c>
      <c r="H173">
        <v>71.23</v>
      </c>
      <c r="I173" t="s">
        <v>937</v>
      </c>
      <c r="J173" s="4">
        <f>_xlfn.XLOOKUP(B173,'ZM39 (packed)'!A:A,'ZM39 (packed)'!C:C)</f>
        <v>18</v>
      </c>
      <c r="K173" s="4">
        <f t="shared" si="2"/>
        <v>10692</v>
      </c>
      <c r="L173" s="4" t="s">
        <v>1</v>
      </c>
    </row>
    <row r="174" spans="1:12" x14ac:dyDescent="0.25">
      <c r="A174" t="s">
        <v>61</v>
      </c>
      <c r="B174">
        <v>179304</v>
      </c>
      <c r="C174" t="s">
        <v>954</v>
      </c>
      <c r="D174">
        <v>348</v>
      </c>
      <c r="E174" t="s">
        <v>217</v>
      </c>
      <c r="F174" s="1">
        <v>16256.43</v>
      </c>
      <c r="G174" t="s">
        <v>10</v>
      </c>
      <c r="H174">
        <v>46.71</v>
      </c>
      <c r="I174" t="s">
        <v>937</v>
      </c>
      <c r="J174" s="4">
        <f>_xlfn.XLOOKUP(B174,'ZM39 (packed)'!A:A,'ZM39 (packed)'!C:C)</f>
        <v>10.199999999999999</v>
      </c>
      <c r="K174" s="4">
        <f t="shared" si="2"/>
        <v>3549.6</v>
      </c>
      <c r="L174" s="4" t="s">
        <v>1</v>
      </c>
    </row>
    <row r="175" spans="1:12" x14ac:dyDescent="0.25">
      <c r="A175" t="s">
        <v>61</v>
      </c>
      <c r="B175">
        <v>180921</v>
      </c>
      <c r="C175" t="s">
        <v>1094</v>
      </c>
      <c r="D175">
        <v>22</v>
      </c>
      <c r="E175" t="s">
        <v>217</v>
      </c>
      <c r="F175" s="1">
        <v>2862.36</v>
      </c>
      <c r="G175" t="s">
        <v>10</v>
      </c>
      <c r="H175">
        <v>130.11000000000001</v>
      </c>
      <c r="I175" t="s">
        <v>937</v>
      </c>
      <c r="J175" s="4">
        <f>_xlfn.XLOOKUP(B175,'ZM39 (packed)'!A:A,'ZM39 (packed)'!C:C)</f>
        <v>18</v>
      </c>
      <c r="K175" s="4">
        <f t="shared" si="2"/>
        <v>396</v>
      </c>
      <c r="L175" s="4" t="s">
        <v>1</v>
      </c>
    </row>
    <row r="176" spans="1:12" x14ac:dyDescent="0.25">
      <c r="A176" t="s">
        <v>61</v>
      </c>
      <c r="B176">
        <v>180949</v>
      </c>
      <c r="C176" t="s">
        <v>2279</v>
      </c>
      <c r="D176">
        <v>1</v>
      </c>
      <c r="E176" t="s">
        <v>217</v>
      </c>
      <c r="F176" s="1">
        <v>160.76</v>
      </c>
      <c r="G176" t="s">
        <v>10</v>
      </c>
      <c r="H176">
        <v>160.76</v>
      </c>
      <c r="I176" t="s">
        <v>937</v>
      </c>
      <c r="J176" s="4">
        <f>_xlfn.XLOOKUP(B176,'ZM39 (packed)'!A:A,'ZM39 (packed)'!C:C)</f>
        <v>20.059999999999999</v>
      </c>
      <c r="K176" s="4">
        <f t="shared" si="2"/>
        <v>20.059999999999999</v>
      </c>
      <c r="L176" s="4" t="s">
        <v>1</v>
      </c>
    </row>
    <row r="177" spans="1:12" x14ac:dyDescent="0.25">
      <c r="A177" t="s">
        <v>61</v>
      </c>
      <c r="B177">
        <v>182158</v>
      </c>
      <c r="C177" t="s">
        <v>956</v>
      </c>
      <c r="D177">
        <v>24</v>
      </c>
      <c r="E177" t="s">
        <v>217</v>
      </c>
      <c r="F177">
        <v>14552.97</v>
      </c>
      <c r="G177" t="s">
        <v>10</v>
      </c>
      <c r="H177">
        <v>606.37</v>
      </c>
      <c r="I177" t="s">
        <v>937</v>
      </c>
      <c r="J177" s="4">
        <f>_xlfn.XLOOKUP(B177,'ZM39 (packed)'!A:A,'ZM39 (packed)'!C:C)</f>
        <v>180</v>
      </c>
      <c r="K177" s="4">
        <f t="shared" si="2"/>
        <v>4320</v>
      </c>
      <c r="L177" s="4" t="s">
        <v>1</v>
      </c>
    </row>
    <row r="178" spans="1:12" x14ac:dyDescent="0.25">
      <c r="A178" t="s">
        <v>61</v>
      </c>
      <c r="B178">
        <v>182690</v>
      </c>
      <c r="C178" t="s">
        <v>3766</v>
      </c>
      <c r="D178">
        <v>2</v>
      </c>
      <c r="E178" t="s">
        <v>217</v>
      </c>
      <c r="F178">
        <v>269.66000000000003</v>
      </c>
      <c r="G178" t="s">
        <v>10</v>
      </c>
      <c r="H178">
        <v>134.83000000000001</v>
      </c>
      <c r="I178" t="s">
        <v>937</v>
      </c>
      <c r="J178" s="4">
        <f>_xlfn.XLOOKUP(B178,'ZM39 (packed)'!A:A,'ZM39 (packed)'!C:C)</f>
        <v>17</v>
      </c>
      <c r="K178" s="4">
        <f t="shared" si="2"/>
        <v>34</v>
      </c>
      <c r="L178" s="4" t="s">
        <v>1</v>
      </c>
    </row>
    <row r="179" spans="1:12" x14ac:dyDescent="0.25">
      <c r="A179" t="s">
        <v>61</v>
      </c>
      <c r="B179">
        <v>187213</v>
      </c>
      <c r="C179" t="s">
        <v>2296</v>
      </c>
      <c r="D179">
        <v>32</v>
      </c>
      <c r="E179" t="s">
        <v>217</v>
      </c>
      <c r="F179" s="1">
        <v>2060.7800000000002</v>
      </c>
      <c r="G179" t="s">
        <v>10</v>
      </c>
      <c r="H179">
        <v>64.400000000000006</v>
      </c>
      <c r="I179" t="s">
        <v>937</v>
      </c>
      <c r="J179" s="4">
        <f>_xlfn.XLOOKUP(B179,'ZM39 (packed)'!A:A,'ZM39 (packed)'!C:C)</f>
        <v>9.6</v>
      </c>
      <c r="K179" s="4">
        <f t="shared" si="2"/>
        <v>307.2</v>
      </c>
      <c r="L179" s="4" t="s">
        <v>1</v>
      </c>
    </row>
    <row r="180" spans="1:12" x14ac:dyDescent="0.25">
      <c r="A180" t="s">
        <v>61</v>
      </c>
      <c r="B180">
        <v>188590</v>
      </c>
      <c r="C180" t="s">
        <v>3895</v>
      </c>
      <c r="D180">
        <v>10</v>
      </c>
      <c r="E180" t="s">
        <v>217</v>
      </c>
      <c r="F180" s="1">
        <v>1269.49</v>
      </c>
      <c r="G180" t="s">
        <v>10</v>
      </c>
      <c r="H180" s="1">
        <v>126.95</v>
      </c>
      <c r="I180" t="s">
        <v>937</v>
      </c>
      <c r="J180" s="4">
        <f>_xlfn.XLOOKUP(B180,'ZM39 (packed)'!A:A,'ZM39 (packed)'!C:C)</f>
        <v>18</v>
      </c>
      <c r="K180" s="4">
        <f t="shared" si="2"/>
        <v>180</v>
      </c>
      <c r="L180" s="4" t="s">
        <v>1</v>
      </c>
    </row>
    <row r="181" spans="1:12" x14ac:dyDescent="0.25">
      <c r="A181" t="s">
        <v>61</v>
      </c>
      <c r="B181">
        <v>188973</v>
      </c>
      <c r="C181" t="s">
        <v>2307</v>
      </c>
      <c r="D181">
        <v>20</v>
      </c>
      <c r="E181" t="s">
        <v>217</v>
      </c>
      <c r="F181" s="1">
        <v>1003.4</v>
      </c>
      <c r="G181" t="s">
        <v>10</v>
      </c>
      <c r="H181">
        <v>50.17</v>
      </c>
      <c r="I181" t="s">
        <v>937</v>
      </c>
      <c r="J181" s="4">
        <f>_xlfn.XLOOKUP(B181,'ZM39 (packed)'!A:A,'ZM39 (packed)'!C:C)</f>
        <v>17.234999999999999</v>
      </c>
      <c r="K181" s="4">
        <f t="shared" si="2"/>
        <v>344.7</v>
      </c>
      <c r="L181" s="4" t="s">
        <v>1</v>
      </c>
    </row>
    <row r="182" spans="1:12" x14ac:dyDescent="0.25">
      <c r="A182" t="s">
        <v>61</v>
      </c>
      <c r="B182">
        <v>188978</v>
      </c>
      <c r="C182" t="s">
        <v>2310</v>
      </c>
      <c r="D182">
        <v>20</v>
      </c>
      <c r="E182" t="s">
        <v>217</v>
      </c>
      <c r="F182">
        <v>882.02</v>
      </c>
      <c r="G182" t="s">
        <v>10</v>
      </c>
      <c r="H182">
        <v>44.1</v>
      </c>
      <c r="I182" t="s">
        <v>937</v>
      </c>
      <c r="J182" s="4">
        <f>_xlfn.XLOOKUP(B182,'ZM39 (packed)'!A:A,'ZM39 (packed)'!C:C)</f>
        <v>17.655000000000001</v>
      </c>
      <c r="K182" s="4">
        <f t="shared" si="2"/>
        <v>353.1</v>
      </c>
      <c r="L182" s="4" t="s">
        <v>1</v>
      </c>
    </row>
    <row r="183" spans="1:12" x14ac:dyDescent="0.25">
      <c r="A183" t="s">
        <v>61</v>
      </c>
      <c r="B183">
        <v>190484</v>
      </c>
      <c r="C183" t="s">
        <v>958</v>
      </c>
      <c r="D183">
        <v>7</v>
      </c>
      <c r="E183" t="s">
        <v>217</v>
      </c>
      <c r="F183" s="1">
        <v>4948.1099999999997</v>
      </c>
      <c r="G183" t="s">
        <v>10</v>
      </c>
      <c r="H183">
        <v>706.87</v>
      </c>
      <c r="I183" t="s">
        <v>937</v>
      </c>
      <c r="J183" s="4">
        <f>_xlfn.XLOOKUP(B183,'ZM39 (packed)'!A:A,'ZM39 (packed)'!C:C)</f>
        <v>173</v>
      </c>
      <c r="K183" s="4">
        <f t="shared" si="2"/>
        <v>1211</v>
      </c>
      <c r="L183" s="4" t="s">
        <v>1</v>
      </c>
    </row>
    <row r="184" spans="1:12" x14ac:dyDescent="0.25">
      <c r="A184" t="s">
        <v>61</v>
      </c>
      <c r="B184">
        <v>190508</v>
      </c>
      <c r="C184" t="s">
        <v>1126</v>
      </c>
      <c r="D184">
        <v>2</v>
      </c>
      <c r="E184" t="s">
        <v>217</v>
      </c>
      <c r="F184" s="1">
        <v>1042.19</v>
      </c>
      <c r="G184" t="s">
        <v>10</v>
      </c>
      <c r="H184">
        <v>521.1</v>
      </c>
      <c r="I184" t="s">
        <v>937</v>
      </c>
      <c r="J184" s="4">
        <f>_xlfn.XLOOKUP(B184,'ZM39 (packed)'!A:A,'ZM39 (packed)'!C:C)</f>
        <v>178.83</v>
      </c>
      <c r="K184" s="4">
        <f t="shared" si="2"/>
        <v>357.66</v>
      </c>
      <c r="L184" s="4" t="s">
        <v>1</v>
      </c>
    </row>
    <row r="185" spans="1:12" x14ac:dyDescent="0.25">
      <c r="A185" t="s">
        <v>61</v>
      </c>
      <c r="B185">
        <v>190544</v>
      </c>
      <c r="C185" t="s">
        <v>3913</v>
      </c>
      <c r="D185">
        <v>3</v>
      </c>
      <c r="E185" t="s">
        <v>217</v>
      </c>
      <c r="F185" s="1">
        <v>3009.98</v>
      </c>
      <c r="G185" t="s">
        <v>10</v>
      </c>
      <c r="H185">
        <v>1003.33</v>
      </c>
      <c r="I185" t="s">
        <v>937</v>
      </c>
      <c r="J185" s="4">
        <f>_xlfn.XLOOKUP(B185,'ZM39 (packed)'!A:A,'ZM39 (packed)'!C:C)</f>
        <v>175.08</v>
      </c>
      <c r="K185" s="4">
        <f t="shared" si="2"/>
        <v>525.24</v>
      </c>
      <c r="L185" s="4" t="s">
        <v>1</v>
      </c>
    </row>
    <row r="186" spans="1:12" x14ac:dyDescent="0.25">
      <c r="A186" t="s">
        <v>61</v>
      </c>
      <c r="B186">
        <v>190574</v>
      </c>
      <c r="C186" t="s">
        <v>2325</v>
      </c>
      <c r="D186">
        <v>37</v>
      </c>
      <c r="E186" t="s">
        <v>217</v>
      </c>
      <c r="F186" s="1">
        <v>2636.16</v>
      </c>
      <c r="G186" t="s">
        <v>10</v>
      </c>
      <c r="H186" s="1">
        <v>71.25</v>
      </c>
      <c r="I186" t="s">
        <v>937</v>
      </c>
      <c r="J186" s="4">
        <f>_xlfn.XLOOKUP(B186,'ZM39 (packed)'!A:A,'ZM39 (packed)'!C:C)</f>
        <v>17.555</v>
      </c>
      <c r="K186" s="4">
        <f t="shared" si="2"/>
        <v>649.53499999999997</v>
      </c>
      <c r="L186" s="4" t="s">
        <v>1</v>
      </c>
    </row>
    <row r="187" spans="1:12" x14ac:dyDescent="0.25">
      <c r="A187" t="s">
        <v>61</v>
      </c>
      <c r="B187">
        <v>190578</v>
      </c>
      <c r="C187" t="s">
        <v>961</v>
      </c>
      <c r="D187">
        <v>2</v>
      </c>
      <c r="E187" t="s">
        <v>217</v>
      </c>
      <c r="F187" s="1">
        <v>138.88999999999999</v>
      </c>
      <c r="G187" t="s">
        <v>10</v>
      </c>
      <c r="H187">
        <v>69.45</v>
      </c>
      <c r="I187" t="s">
        <v>937</v>
      </c>
      <c r="J187" s="4">
        <f>_xlfn.XLOOKUP(B187,'ZM39 (packed)'!A:A,'ZM39 (packed)'!C:C)</f>
        <v>17.614999999999998</v>
      </c>
      <c r="K187" s="4">
        <f t="shared" si="2"/>
        <v>35.229999999999997</v>
      </c>
      <c r="L187" s="4" t="s">
        <v>1</v>
      </c>
    </row>
    <row r="188" spans="1:12" x14ac:dyDescent="0.25">
      <c r="A188" t="s">
        <v>61</v>
      </c>
      <c r="B188">
        <v>190579</v>
      </c>
      <c r="C188" t="s">
        <v>962</v>
      </c>
      <c r="D188">
        <v>30</v>
      </c>
      <c r="E188" t="s">
        <v>217</v>
      </c>
      <c r="F188">
        <v>20408.330000000002</v>
      </c>
      <c r="G188" t="s">
        <v>10</v>
      </c>
      <c r="H188">
        <v>680.28</v>
      </c>
      <c r="I188" t="s">
        <v>937</v>
      </c>
      <c r="J188" s="4">
        <f>_xlfn.XLOOKUP(B188,'ZM39 (packed)'!A:A,'ZM39 (packed)'!C:C)</f>
        <v>183.2</v>
      </c>
      <c r="K188" s="4">
        <f t="shared" si="2"/>
        <v>5496</v>
      </c>
      <c r="L188" s="4" t="s">
        <v>1</v>
      </c>
    </row>
    <row r="189" spans="1:12" x14ac:dyDescent="0.25">
      <c r="A189" t="s">
        <v>61</v>
      </c>
      <c r="B189">
        <v>190581</v>
      </c>
      <c r="C189" t="s">
        <v>3915</v>
      </c>
      <c r="D189">
        <v>8</v>
      </c>
      <c r="E189" t="s">
        <v>217</v>
      </c>
      <c r="F189">
        <v>582.41999999999996</v>
      </c>
      <c r="G189" t="s">
        <v>10</v>
      </c>
      <c r="H189">
        <v>72.8</v>
      </c>
      <c r="I189" t="s">
        <v>937</v>
      </c>
      <c r="J189" s="4">
        <f>_xlfn.XLOOKUP(B189,'ZM39 (packed)'!A:A,'ZM39 (packed)'!C:C)</f>
        <v>17.695</v>
      </c>
      <c r="K189" s="4">
        <f t="shared" si="2"/>
        <v>141.56</v>
      </c>
      <c r="L189" s="4" t="s">
        <v>1</v>
      </c>
    </row>
    <row r="190" spans="1:12" x14ac:dyDescent="0.25">
      <c r="A190" t="s">
        <v>61</v>
      </c>
      <c r="B190">
        <v>190585</v>
      </c>
      <c r="C190" t="s">
        <v>2328</v>
      </c>
      <c r="D190">
        <v>8</v>
      </c>
      <c r="E190" t="s">
        <v>217</v>
      </c>
      <c r="F190">
        <v>5644.11</v>
      </c>
      <c r="G190" t="s">
        <v>10</v>
      </c>
      <c r="H190">
        <v>705.51</v>
      </c>
      <c r="I190" t="s">
        <v>937</v>
      </c>
      <c r="J190" s="4">
        <f>_xlfn.XLOOKUP(B190,'ZM39 (packed)'!A:A,'ZM39 (packed)'!C:C)</f>
        <v>184.24</v>
      </c>
      <c r="K190" s="4">
        <f t="shared" si="2"/>
        <v>1473.92</v>
      </c>
      <c r="L190" s="4" t="s">
        <v>1</v>
      </c>
    </row>
    <row r="191" spans="1:12" x14ac:dyDescent="0.25">
      <c r="A191" t="s">
        <v>61</v>
      </c>
      <c r="B191">
        <v>190640</v>
      </c>
      <c r="C191" t="s">
        <v>1128</v>
      </c>
      <c r="D191">
        <v>34</v>
      </c>
      <c r="E191" t="s">
        <v>217</v>
      </c>
      <c r="F191" s="1">
        <v>52297.22</v>
      </c>
      <c r="G191" t="s">
        <v>10</v>
      </c>
      <c r="H191">
        <v>1538.15</v>
      </c>
      <c r="I191" t="s">
        <v>937</v>
      </c>
      <c r="J191" s="4">
        <f>_xlfn.XLOOKUP(B191,'ZM39 (packed)'!A:A,'ZM39 (packed)'!C:C)</f>
        <v>175.71</v>
      </c>
      <c r="K191" s="4">
        <f t="shared" si="2"/>
        <v>5974.14</v>
      </c>
      <c r="L191" s="4" t="s">
        <v>1</v>
      </c>
    </row>
    <row r="192" spans="1:12" x14ac:dyDescent="0.25">
      <c r="A192" t="s">
        <v>61</v>
      </c>
      <c r="B192">
        <v>194395</v>
      </c>
      <c r="C192" t="s">
        <v>3952</v>
      </c>
      <c r="D192">
        <v>2</v>
      </c>
      <c r="E192" t="s">
        <v>217</v>
      </c>
      <c r="F192">
        <v>78.14</v>
      </c>
      <c r="G192" t="s">
        <v>10</v>
      </c>
      <c r="H192">
        <v>39.07</v>
      </c>
      <c r="I192" t="s">
        <v>937</v>
      </c>
      <c r="J192" s="4">
        <f>_xlfn.XLOOKUP(B192,'ZM39 (packed)'!A:A,'ZM39 (packed)'!C:C)</f>
        <v>9.6</v>
      </c>
      <c r="K192" s="4">
        <f t="shared" si="2"/>
        <v>19.2</v>
      </c>
      <c r="L192" s="4" t="s">
        <v>1</v>
      </c>
    </row>
    <row r="193" spans="1:12" x14ac:dyDescent="0.25">
      <c r="A193" t="s">
        <v>61</v>
      </c>
      <c r="B193">
        <v>198154</v>
      </c>
      <c r="C193" t="s">
        <v>2341</v>
      </c>
      <c r="D193">
        <v>2</v>
      </c>
      <c r="E193" t="s">
        <v>217</v>
      </c>
      <c r="F193" s="1">
        <v>2161.35</v>
      </c>
      <c r="G193" t="s">
        <v>10</v>
      </c>
      <c r="H193">
        <v>1080.68</v>
      </c>
      <c r="I193" t="s">
        <v>937</v>
      </c>
      <c r="J193" s="4">
        <f>_xlfn.XLOOKUP(B193,'ZM39 (packed)'!A:A,'ZM39 (packed)'!C:C)</f>
        <v>179.92</v>
      </c>
      <c r="K193" s="4">
        <f t="shared" si="2"/>
        <v>359.84</v>
      </c>
      <c r="L193" s="4" t="s">
        <v>1</v>
      </c>
    </row>
    <row r="194" spans="1:12" x14ac:dyDescent="0.25">
      <c r="A194" t="s">
        <v>61</v>
      </c>
      <c r="B194">
        <v>198155</v>
      </c>
      <c r="C194" t="s">
        <v>4136</v>
      </c>
      <c r="D194">
        <v>8</v>
      </c>
      <c r="E194" t="s">
        <v>217</v>
      </c>
      <c r="F194">
        <v>8812.11</v>
      </c>
      <c r="G194" t="s">
        <v>10</v>
      </c>
      <c r="H194">
        <v>1101.51</v>
      </c>
      <c r="I194" t="s">
        <v>937</v>
      </c>
      <c r="J194" s="4">
        <f>_xlfn.XLOOKUP(B194,'ZM39 (packed)'!A:A,'ZM39 (packed)'!C:C)</f>
        <v>180.75</v>
      </c>
      <c r="K194" s="4">
        <f t="shared" si="2"/>
        <v>1446</v>
      </c>
      <c r="L194" s="4" t="s">
        <v>1</v>
      </c>
    </row>
    <row r="195" spans="1:12" x14ac:dyDescent="0.25">
      <c r="A195" t="s">
        <v>61</v>
      </c>
      <c r="B195">
        <v>199507</v>
      </c>
      <c r="C195" t="s">
        <v>4174</v>
      </c>
      <c r="D195">
        <v>28</v>
      </c>
      <c r="E195" t="s">
        <v>217</v>
      </c>
      <c r="F195" s="1">
        <v>3476.95</v>
      </c>
      <c r="G195" t="s">
        <v>10</v>
      </c>
      <c r="H195">
        <v>124.18</v>
      </c>
      <c r="I195" t="s">
        <v>937</v>
      </c>
      <c r="J195" s="4">
        <f>_xlfn.XLOOKUP(B195,'ZM39 (packed)'!A:A,'ZM39 (packed)'!C:C)</f>
        <v>20.914999999999999</v>
      </c>
      <c r="K195" s="4">
        <f t="shared" ref="K195:K258" si="3">J195*D195</f>
        <v>585.62</v>
      </c>
      <c r="L195" s="4" t="s">
        <v>1</v>
      </c>
    </row>
    <row r="196" spans="1:12" x14ac:dyDescent="0.25">
      <c r="A196" t="s">
        <v>61</v>
      </c>
      <c r="B196">
        <v>199604</v>
      </c>
      <c r="C196" t="s">
        <v>966</v>
      </c>
      <c r="D196">
        <v>42</v>
      </c>
      <c r="E196" t="s">
        <v>217</v>
      </c>
      <c r="F196" s="1">
        <v>18184.78</v>
      </c>
      <c r="G196" t="s">
        <v>10</v>
      </c>
      <c r="H196">
        <v>432.97</v>
      </c>
      <c r="I196" t="s">
        <v>937</v>
      </c>
      <c r="J196" s="4">
        <f>_xlfn.XLOOKUP(B196,'ZM39 (packed)'!A:A,'ZM39 (packed)'!C:C)</f>
        <v>176.75</v>
      </c>
      <c r="K196" s="4">
        <f t="shared" si="3"/>
        <v>7423.5</v>
      </c>
      <c r="L196" s="4" t="s">
        <v>1</v>
      </c>
    </row>
    <row r="197" spans="1:12" x14ac:dyDescent="0.25">
      <c r="A197" t="s">
        <v>61</v>
      </c>
      <c r="B197">
        <v>199636</v>
      </c>
      <c r="C197" t="s">
        <v>2342</v>
      </c>
      <c r="D197">
        <v>28</v>
      </c>
      <c r="E197" t="s">
        <v>217</v>
      </c>
      <c r="F197">
        <v>3370.46</v>
      </c>
      <c r="G197" t="s">
        <v>10</v>
      </c>
      <c r="H197">
        <v>120.37</v>
      </c>
      <c r="I197" t="s">
        <v>937</v>
      </c>
      <c r="J197" s="4">
        <f>_xlfn.XLOOKUP(B197,'ZM39 (packed)'!A:A,'ZM39 (packed)'!C:C)</f>
        <v>18.809999999999999</v>
      </c>
      <c r="K197" s="4">
        <f t="shared" si="3"/>
        <v>526.67999999999995</v>
      </c>
      <c r="L197" s="4" t="s">
        <v>1</v>
      </c>
    </row>
    <row r="198" spans="1:12" x14ac:dyDescent="0.25">
      <c r="A198" t="s">
        <v>61</v>
      </c>
      <c r="B198">
        <v>199673</v>
      </c>
      <c r="C198" t="s">
        <v>2344</v>
      </c>
      <c r="D198">
        <v>40</v>
      </c>
      <c r="E198" t="s">
        <v>217</v>
      </c>
      <c r="F198" s="1">
        <v>4740.8900000000003</v>
      </c>
      <c r="G198" t="s">
        <v>10</v>
      </c>
      <c r="H198">
        <v>118.52</v>
      </c>
      <c r="I198" t="s">
        <v>937</v>
      </c>
      <c r="J198" s="4">
        <f>_xlfn.XLOOKUP(B198,'ZM39 (packed)'!A:A,'ZM39 (packed)'!C:C)</f>
        <v>21.187999999999999</v>
      </c>
      <c r="K198" s="4">
        <f t="shared" si="3"/>
        <v>847.52</v>
      </c>
      <c r="L198" s="4" t="s">
        <v>1</v>
      </c>
    </row>
    <row r="199" spans="1:12" x14ac:dyDescent="0.25">
      <c r="A199" t="s">
        <v>61</v>
      </c>
      <c r="B199">
        <v>200543</v>
      </c>
      <c r="C199" t="s">
        <v>2782</v>
      </c>
      <c r="D199">
        <v>18</v>
      </c>
      <c r="E199" t="s">
        <v>217</v>
      </c>
      <c r="F199">
        <v>4387.32</v>
      </c>
      <c r="G199" t="s">
        <v>10</v>
      </c>
      <c r="H199">
        <v>243.74</v>
      </c>
      <c r="I199" t="s">
        <v>937</v>
      </c>
      <c r="J199" s="4">
        <f>_xlfn.XLOOKUP(B199,'ZM39 (packed)'!A:A,'ZM39 (packed)'!C:C)</f>
        <v>15.26</v>
      </c>
      <c r="K199" s="4">
        <f t="shared" si="3"/>
        <v>274.68</v>
      </c>
      <c r="L199" s="4" t="s">
        <v>1</v>
      </c>
    </row>
    <row r="200" spans="1:12" x14ac:dyDescent="0.25">
      <c r="A200" t="s">
        <v>61</v>
      </c>
      <c r="B200">
        <v>201514</v>
      </c>
      <c r="C200" t="s">
        <v>2783</v>
      </c>
      <c r="D200">
        <v>32</v>
      </c>
      <c r="E200" t="s">
        <v>217</v>
      </c>
      <c r="F200" s="1">
        <v>12308.66</v>
      </c>
      <c r="G200" t="s">
        <v>10</v>
      </c>
      <c r="H200">
        <v>384.65</v>
      </c>
      <c r="I200" t="s">
        <v>937</v>
      </c>
      <c r="J200" s="4">
        <f>_xlfn.XLOOKUP(B200,'ZM39 (packed)'!A:A,'ZM39 (packed)'!C:C)</f>
        <v>180.13</v>
      </c>
      <c r="K200" s="4">
        <f t="shared" si="3"/>
        <v>5764.16</v>
      </c>
      <c r="L200" s="4" t="s">
        <v>1</v>
      </c>
    </row>
    <row r="201" spans="1:12" x14ac:dyDescent="0.25">
      <c r="A201" t="s">
        <v>61</v>
      </c>
      <c r="B201">
        <v>201515</v>
      </c>
      <c r="C201" t="s">
        <v>2784</v>
      </c>
      <c r="D201">
        <v>40</v>
      </c>
      <c r="E201" t="s">
        <v>217</v>
      </c>
      <c r="F201" s="1">
        <v>1747.45</v>
      </c>
      <c r="G201" t="s">
        <v>10</v>
      </c>
      <c r="H201">
        <v>43.69</v>
      </c>
      <c r="I201" t="s">
        <v>937</v>
      </c>
      <c r="J201" s="4">
        <f>_xlfn.XLOOKUP(B201,'ZM39 (packed)'!A:A,'ZM39 (packed)'!C:C)</f>
        <v>17.32</v>
      </c>
      <c r="K201" s="4">
        <f t="shared" si="3"/>
        <v>692.8</v>
      </c>
      <c r="L201" s="4" t="s">
        <v>1</v>
      </c>
    </row>
    <row r="202" spans="1:12" x14ac:dyDescent="0.25">
      <c r="A202" t="s">
        <v>61</v>
      </c>
      <c r="B202">
        <v>203631</v>
      </c>
      <c r="C202" t="s">
        <v>969</v>
      </c>
      <c r="D202">
        <v>14</v>
      </c>
      <c r="E202" t="s">
        <v>217</v>
      </c>
      <c r="F202">
        <v>5092.42</v>
      </c>
      <c r="G202" t="s">
        <v>10</v>
      </c>
      <c r="H202">
        <v>363.74</v>
      </c>
      <c r="I202" t="s">
        <v>937</v>
      </c>
      <c r="J202" s="4">
        <f>_xlfn.XLOOKUP(B202,'ZM39 (packed)'!A:A,'ZM39 (packed)'!C:C)</f>
        <v>175.08</v>
      </c>
      <c r="K202" s="4">
        <f t="shared" si="3"/>
        <v>2451.1200000000003</v>
      </c>
      <c r="L202" s="4" t="s">
        <v>1</v>
      </c>
    </row>
    <row r="203" spans="1:12" x14ac:dyDescent="0.25">
      <c r="A203" t="s">
        <v>61</v>
      </c>
      <c r="B203">
        <v>203958</v>
      </c>
      <c r="C203" t="s">
        <v>2521</v>
      </c>
      <c r="D203">
        <v>12</v>
      </c>
      <c r="E203" t="s">
        <v>217</v>
      </c>
      <c r="F203" s="1">
        <v>4683.21</v>
      </c>
      <c r="G203" t="s">
        <v>10</v>
      </c>
      <c r="H203">
        <v>390.27</v>
      </c>
      <c r="I203" t="s">
        <v>937</v>
      </c>
      <c r="J203" s="4">
        <f>_xlfn.XLOOKUP(B203,'ZM39 (packed)'!A:A,'ZM39 (packed)'!C:C)</f>
        <v>222.56</v>
      </c>
      <c r="K203" s="4">
        <f t="shared" si="3"/>
        <v>2670.7200000000003</v>
      </c>
      <c r="L203" s="4" t="s">
        <v>1</v>
      </c>
    </row>
    <row r="204" spans="1:12" x14ac:dyDescent="0.25">
      <c r="A204" t="s">
        <v>61</v>
      </c>
      <c r="B204">
        <v>205631</v>
      </c>
      <c r="C204" t="s">
        <v>2357</v>
      </c>
      <c r="D204">
        <v>37</v>
      </c>
      <c r="E204" t="s">
        <v>217</v>
      </c>
      <c r="F204" s="1">
        <v>37497.339999999997</v>
      </c>
      <c r="G204" t="s">
        <v>10</v>
      </c>
      <c r="H204">
        <v>1013.44</v>
      </c>
      <c r="I204" t="s">
        <v>937</v>
      </c>
      <c r="J204" s="4">
        <f>_xlfn.XLOOKUP(B204,'ZM39 (packed)'!A:A,'ZM39 (packed)'!C:C)</f>
        <v>180</v>
      </c>
      <c r="K204" s="4">
        <f t="shared" si="3"/>
        <v>6660</v>
      </c>
      <c r="L204" s="4" t="s">
        <v>1</v>
      </c>
    </row>
    <row r="205" spans="1:12" x14ac:dyDescent="0.25">
      <c r="A205" t="s">
        <v>61</v>
      </c>
      <c r="B205">
        <v>205679</v>
      </c>
      <c r="C205" t="s">
        <v>5803</v>
      </c>
      <c r="D205">
        <v>24</v>
      </c>
      <c r="E205" t="s">
        <v>217</v>
      </c>
      <c r="F205">
        <v>15202.2</v>
      </c>
      <c r="G205" t="s">
        <v>10</v>
      </c>
      <c r="H205">
        <v>633.42999999999995</v>
      </c>
      <c r="I205" t="s">
        <v>937</v>
      </c>
      <c r="J205" s="4">
        <f>_xlfn.XLOOKUP(B205,'ZM39 (packed)'!A:A,'ZM39 (packed)'!C:C)</f>
        <v>177</v>
      </c>
      <c r="K205" s="4">
        <f t="shared" si="3"/>
        <v>4248</v>
      </c>
      <c r="L205" s="4" t="s">
        <v>1</v>
      </c>
    </row>
    <row r="206" spans="1:12" x14ac:dyDescent="0.25">
      <c r="A206" t="s">
        <v>61</v>
      </c>
      <c r="B206">
        <v>205810</v>
      </c>
      <c r="C206" t="s">
        <v>2358</v>
      </c>
      <c r="D206">
        <v>16</v>
      </c>
      <c r="E206" t="s">
        <v>217</v>
      </c>
      <c r="F206" s="1">
        <v>15954.12</v>
      </c>
      <c r="G206" t="s">
        <v>10</v>
      </c>
      <c r="H206">
        <v>997.13</v>
      </c>
      <c r="I206" t="s">
        <v>937</v>
      </c>
      <c r="J206" s="4">
        <f>_xlfn.XLOOKUP(B206,'ZM39 (packed)'!A:A,'ZM39 (packed)'!C:C)</f>
        <v>180</v>
      </c>
      <c r="K206" s="4">
        <f t="shared" si="3"/>
        <v>2880</v>
      </c>
      <c r="L206" s="4" t="s">
        <v>1</v>
      </c>
    </row>
    <row r="207" spans="1:12" x14ac:dyDescent="0.25">
      <c r="A207" t="s">
        <v>61</v>
      </c>
      <c r="B207">
        <v>205885</v>
      </c>
      <c r="C207" t="s">
        <v>4372</v>
      </c>
      <c r="D207">
        <v>12</v>
      </c>
      <c r="E207" t="s">
        <v>217</v>
      </c>
      <c r="F207">
        <v>16785.75</v>
      </c>
      <c r="G207" t="s">
        <v>10</v>
      </c>
      <c r="H207">
        <v>1398.81</v>
      </c>
      <c r="I207" t="s">
        <v>937</v>
      </c>
      <c r="J207" s="4">
        <f>_xlfn.XLOOKUP(B207,'ZM39 (packed)'!A:A,'ZM39 (packed)'!C:C)</f>
        <v>180</v>
      </c>
      <c r="K207" s="4">
        <f t="shared" si="3"/>
        <v>2160</v>
      </c>
      <c r="L207" s="4" t="s">
        <v>1</v>
      </c>
    </row>
    <row r="208" spans="1:12" x14ac:dyDescent="0.25">
      <c r="A208" t="s">
        <v>61</v>
      </c>
      <c r="B208">
        <v>205906</v>
      </c>
      <c r="C208" t="s">
        <v>2787</v>
      </c>
      <c r="D208">
        <v>24</v>
      </c>
      <c r="E208" t="s">
        <v>217</v>
      </c>
      <c r="F208" s="1">
        <v>13751.44</v>
      </c>
      <c r="G208" t="s">
        <v>10</v>
      </c>
      <c r="H208">
        <v>572.98</v>
      </c>
      <c r="I208" t="s">
        <v>937</v>
      </c>
      <c r="J208" s="4">
        <f>_xlfn.XLOOKUP(B208,'ZM39 (packed)'!A:A,'ZM39 (packed)'!C:C)</f>
        <v>180</v>
      </c>
      <c r="K208" s="4">
        <f t="shared" si="3"/>
        <v>4320</v>
      </c>
      <c r="L208" s="4" t="s">
        <v>1</v>
      </c>
    </row>
    <row r="209" spans="1:12" x14ac:dyDescent="0.25">
      <c r="A209" t="s">
        <v>61</v>
      </c>
      <c r="B209">
        <v>205915</v>
      </c>
      <c r="C209" t="s">
        <v>2807</v>
      </c>
      <c r="D209">
        <v>16</v>
      </c>
      <c r="E209" t="s">
        <v>217</v>
      </c>
      <c r="F209" s="1">
        <v>17418.009999999998</v>
      </c>
      <c r="G209" t="s">
        <v>10</v>
      </c>
      <c r="H209">
        <v>1088.6300000000001</v>
      </c>
      <c r="I209" t="s">
        <v>937</v>
      </c>
      <c r="J209" s="4">
        <f>_xlfn.XLOOKUP(B209,'ZM39 (packed)'!A:A,'ZM39 (packed)'!C:C)</f>
        <v>180</v>
      </c>
      <c r="K209" s="4">
        <f t="shared" si="3"/>
        <v>2880</v>
      </c>
      <c r="L209" s="4" t="s">
        <v>1</v>
      </c>
    </row>
    <row r="210" spans="1:12" x14ac:dyDescent="0.25">
      <c r="A210" t="s">
        <v>61</v>
      </c>
      <c r="B210">
        <v>209596</v>
      </c>
      <c r="C210" t="s">
        <v>1015</v>
      </c>
      <c r="D210">
        <v>7</v>
      </c>
      <c r="E210" t="s">
        <v>217</v>
      </c>
      <c r="F210" s="1">
        <v>5565.07</v>
      </c>
      <c r="G210" t="s">
        <v>10</v>
      </c>
      <c r="H210">
        <v>795.01</v>
      </c>
      <c r="I210" t="s">
        <v>937</v>
      </c>
      <c r="J210" s="4">
        <f>_xlfn.XLOOKUP(B210,'ZM39 (packed)'!A:A,'ZM39 (packed)'!C:C)</f>
        <v>180</v>
      </c>
      <c r="K210" s="4">
        <f t="shared" si="3"/>
        <v>1260</v>
      </c>
      <c r="L210" s="4" t="s">
        <v>1</v>
      </c>
    </row>
    <row r="211" spans="1:12" x14ac:dyDescent="0.25">
      <c r="A211" t="s">
        <v>61</v>
      </c>
      <c r="B211">
        <v>209717</v>
      </c>
      <c r="C211" t="s">
        <v>4487</v>
      </c>
      <c r="D211">
        <v>44</v>
      </c>
      <c r="E211" t="s">
        <v>217</v>
      </c>
      <c r="F211" s="1">
        <v>1880.06</v>
      </c>
      <c r="G211" t="s">
        <v>10</v>
      </c>
      <c r="H211">
        <v>42.73</v>
      </c>
      <c r="I211" t="s">
        <v>937</v>
      </c>
      <c r="J211" s="4">
        <f>_xlfn.XLOOKUP(B211,'ZM39 (packed)'!A:A,'ZM39 (packed)'!C:C)</f>
        <v>8.4580000000000002</v>
      </c>
      <c r="K211" s="4">
        <f t="shared" si="3"/>
        <v>372.15199999999999</v>
      </c>
      <c r="L211" s="4" t="s">
        <v>1</v>
      </c>
    </row>
    <row r="212" spans="1:12" x14ac:dyDescent="0.25">
      <c r="A212" t="s">
        <v>61</v>
      </c>
      <c r="B212">
        <v>210222</v>
      </c>
      <c r="C212" t="s">
        <v>1019</v>
      </c>
      <c r="D212">
        <v>2</v>
      </c>
      <c r="E212" t="s">
        <v>217</v>
      </c>
      <c r="F212" s="1">
        <v>1644.33</v>
      </c>
      <c r="G212" t="s">
        <v>10</v>
      </c>
      <c r="H212">
        <v>822.17</v>
      </c>
      <c r="I212" t="s">
        <v>937</v>
      </c>
      <c r="J212" s="4">
        <f>_xlfn.XLOOKUP(B212,'ZM39 (packed)'!A:A,'ZM39 (packed)'!C:C)</f>
        <v>180</v>
      </c>
      <c r="K212" s="4">
        <f t="shared" si="3"/>
        <v>360</v>
      </c>
      <c r="L212" s="4" t="s">
        <v>1</v>
      </c>
    </row>
    <row r="213" spans="1:12" x14ac:dyDescent="0.25">
      <c r="A213" t="s">
        <v>61</v>
      </c>
      <c r="B213">
        <v>211160</v>
      </c>
      <c r="C213" t="s">
        <v>973</v>
      </c>
      <c r="D213">
        <v>40</v>
      </c>
      <c r="E213" t="s">
        <v>217</v>
      </c>
      <c r="F213" s="1">
        <v>2338</v>
      </c>
      <c r="G213" t="s">
        <v>10</v>
      </c>
      <c r="H213">
        <v>58.45</v>
      </c>
      <c r="I213" t="s">
        <v>937</v>
      </c>
      <c r="J213" s="4">
        <f>_xlfn.XLOOKUP(B213,'ZM39 (packed)'!A:A,'ZM39 (packed)'!C:C)</f>
        <v>16.795000000000002</v>
      </c>
      <c r="K213" s="4">
        <f t="shared" si="3"/>
        <v>671.80000000000007</v>
      </c>
      <c r="L213" s="4" t="s">
        <v>1</v>
      </c>
    </row>
    <row r="214" spans="1:12" x14ac:dyDescent="0.25">
      <c r="A214" t="s">
        <v>61</v>
      </c>
      <c r="B214">
        <v>211161</v>
      </c>
      <c r="C214" t="s">
        <v>2386</v>
      </c>
      <c r="D214">
        <v>14</v>
      </c>
      <c r="E214" t="s">
        <v>217</v>
      </c>
      <c r="F214" s="1">
        <v>744.36</v>
      </c>
      <c r="G214" t="s">
        <v>10</v>
      </c>
      <c r="H214">
        <v>53.17</v>
      </c>
      <c r="I214" t="s">
        <v>937</v>
      </c>
      <c r="J214" s="4">
        <f>_xlfn.XLOOKUP(B214,'ZM39 (packed)'!A:A,'ZM39 (packed)'!C:C)</f>
        <v>16.954999999999998</v>
      </c>
      <c r="K214" s="4">
        <f t="shared" si="3"/>
        <v>237.36999999999998</v>
      </c>
      <c r="L214" s="4" t="s">
        <v>1</v>
      </c>
    </row>
    <row r="215" spans="1:12" x14ac:dyDescent="0.25">
      <c r="A215" t="s">
        <v>61</v>
      </c>
      <c r="B215">
        <v>211162</v>
      </c>
      <c r="C215" t="s">
        <v>4521</v>
      </c>
      <c r="D215">
        <v>1</v>
      </c>
      <c r="E215" t="s">
        <v>217</v>
      </c>
      <c r="F215" s="1">
        <v>891.87</v>
      </c>
      <c r="G215" t="s">
        <v>10</v>
      </c>
      <c r="H215">
        <v>891.87</v>
      </c>
      <c r="I215" t="s">
        <v>937</v>
      </c>
      <c r="J215" s="4">
        <f>_xlfn.XLOOKUP(B215,'ZM39 (packed)'!A:A,'ZM39 (packed)'!C:C)</f>
        <v>180</v>
      </c>
      <c r="K215" s="4">
        <f t="shared" si="3"/>
        <v>180</v>
      </c>
      <c r="L215" s="4" t="s">
        <v>1</v>
      </c>
    </row>
    <row r="216" spans="1:12" x14ac:dyDescent="0.25">
      <c r="A216" t="s">
        <v>61</v>
      </c>
      <c r="B216">
        <v>211531</v>
      </c>
      <c r="C216" t="s">
        <v>1022</v>
      </c>
      <c r="D216">
        <v>74</v>
      </c>
      <c r="E216" t="s">
        <v>217</v>
      </c>
      <c r="F216" s="1">
        <v>3733.01</v>
      </c>
      <c r="G216" t="s">
        <v>10</v>
      </c>
      <c r="H216">
        <v>50.45</v>
      </c>
      <c r="I216" t="s">
        <v>937</v>
      </c>
      <c r="J216" s="4">
        <f>_xlfn.XLOOKUP(B216,'ZM39 (packed)'!A:A,'ZM39 (packed)'!C:C)</f>
        <v>18</v>
      </c>
      <c r="K216" s="4">
        <f t="shared" si="3"/>
        <v>1332</v>
      </c>
      <c r="L216" s="4" t="s">
        <v>1</v>
      </c>
    </row>
    <row r="217" spans="1:12" x14ac:dyDescent="0.25">
      <c r="A217" t="s">
        <v>61</v>
      </c>
      <c r="B217">
        <v>211534</v>
      </c>
      <c r="C217" t="s">
        <v>4559</v>
      </c>
      <c r="D217">
        <v>62</v>
      </c>
      <c r="E217" t="s">
        <v>217</v>
      </c>
      <c r="F217" s="1">
        <v>3227.61</v>
      </c>
      <c r="G217" t="s">
        <v>10</v>
      </c>
      <c r="H217">
        <v>52.06</v>
      </c>
      <c r="I217" t="s">
        <v>937</v>
      </c>
      <c r="J217" s="4">
        <f>_xlfn.XLOOKUP(B217,'ZM39 (packed)'!A:A,'ZM39 (packed)'!C:C)</f>
        <v>18</v>
      </c>
      <c r="K217" s="4">
        <f t="shared" si="3"/>
        <v>1116</v>
      </c>
      <c r="L217" s="4" t="s">
        <v>1</v>
      </c>
    </row>
    <row r="218" spans="1:12" x14ac:dyDescent="0.25">
      <c r="A218" t="s">
        <v>61</v>
      </c>
      <c r="B218">
        <v>212296</v>
      </c>
      <c r="C218" t="s">
        <v>2536</v>
      </c>
      <c r="D218">
        <v>4</v>
      </c>
      <c r="E218" t="s">
        <v>217</v>
      </c>
      <c r="F218">
        <v>26860.98</v>
      </c>
      <c r="G218" t="s">
        <v>10</v>
      </c>
      <c r="H218">
        <v>6715.25</v>
      </c>
      <c r="I218" t="s">
        <v>937</v>
      </c>
      <c r="J218" s="4">
        <f>_xlfn.XLOOKUP(B218,'ZM39 (packed)'!A:A,'ZM39 (packed)'!C:C)</f>
        <v>642</v>
      </c>
      <c r="K218" s="4">
        <f t="shared" si="3"/>
        <v>2568</v>
      </c>
      <c r="L218" s="4" t="s">
        <v>1</v>
      </c>
    </row>
    <row r="219" spans="1:12" x14ac:dyDescent="0.25">
      <c r="A219" t="s">
        <v>61</v>
      </c>
      <c r="B219">
        <v>213101</v>
      </c>
      <c r="C219" t="s">
        <v>1129</v>
      </c>
      <c r="D219">
        <v>68</v>
      </c>
      <c r="E219" t="s">
        <v>217</v>
      </c>
      <c r="F219" s="1">
        <v>32222.94</v>
      </c>
      <c r="G219" t="s">
        <v>10</v>
      </c>
      <c r="H219">
        <v>473.87</v>
      </c>
      <c r="I219" t="s">
        <v>937</v>
      </c>
      <c r="J219" s="4">
        <f>_xlfn.XLOOKUP(B219,'ZM39 (packed)'!A:A,'ZM39 (packed)'!C:C)</f>
        <v>176.18</v>
      </c>
      <c r="K219" s="4">
        <f t="shared" si="3"/>
        <v>11980.24</v>
      </c>
      <c r="L219" s="4" t="s">
        <v>1</v>
      </c>
    </row>
    <row r="220" spans="1:12" x14ac:dyDescent="0.25">
      <c r="A220" t="s">
        <v>61</v>
      </c>
      <c r="B220">
        <v>213616</v>
      </c>
      <c r="C220" t="s">
        <v>2790</v>
      </c>
      <c r="D220">
        <v>42</v>
      </c>
      <c r="E220" t="s">
        <v>217</v>
      </c>
      <c r="F220" s="1">
        <v>2027.81</v>
      </c>
      <c r="G220" t="s">
        <v>10</v>
      </c>
      <c r="H220">
        <v>48.28</v>
      </c>
      <c r="I220" t="s">
        <v>937</v>
      </c>
      <c r="J220" s="4">
        <f>_xlfn.XLOOKUP(B220,'ZM39 (packed)'!A:A,'ZM39 (packed)'!C:C)</f>
        <v>17.065000000000001</v>
      </c>
      <c r="K220" s="4">
        <f t="shared" si="3"/>
        <v>716.73</v>
      </c>
      <c r="L220" s="4" t="s">
        <v>1</v>
      </c>
    </row>
    <row r="221" spans="1:12" x14ac:dyDescent="0.25">
      <c r="A221" t="s">
        <v>61</v>
      </c>
      <c r="B221">
        <v>213668</v>
      </c>
      <c r="C221" t="s">
        <v>4639</v>
      </c>
      <c r="D221">
        <v>1</v>
      </c>
      <c r="E221" t="s">
        <v>217</v>
      </c>
      <c r="F221">
        <v>52.96</v>
      </c>
      <c r="G221" t="s">
        <v>10</v>
      </c>
      <c r="H221">
        <v>52.96</v>
      </c>
      <c r="I221" t="s">
        <v>937</v>
      </c>
      <c r="J221" s="4">
        <f>_xlfn.XLOOKUP(B221,'ZM39 (packed)'!A:A,'ZM39 (packed)'!C:C)</f>
        <v>12.831</v>
      </c>
      <c r="K221" s="4">
        <f t="shared" si="3"/>
        <v>12.831</v>
      </c>
      <c r="L221" s="4" t="s">
        <v>1</v>
      </c>
    </row>
    <row r="222" spans="1:12" x14ac:dyDescent="0.25">
      <c r="A222" t="s">
        <v>61</v>
      </c>
      <c r="B222">
        <v>213670</v>
      </c>
      <c r="C222" t="s">
        <v>4640</v>
      </c>
      <c r="D222">
        <v>80</v>
      </c>
      <c r="E222" t="s">
        <v>217</v>
      </c>
      <c r="F222">
        <v>2954.31</v>
      </c>
      <c r="G222" t="s">
        <v>10</v>
      </c>
      <c r="H222">
        <v>36.93</v>
      </c>
      <c r="I222" t="s">
        <v>937</v>
      </c>
      <c r="J222" s="4">
        <f>_xlfn.XLOOKUP(B222,'ZM39 (packed)'!A:A,'ZM39 (packed)'!C:C)</f>
        <v>12.942</v>
      </c>
      <c r="K222" s="4">
        <f t="shared" si="3"/>
        <v>1035.3600000000001</v>
      </c>
      <c r="L222" s="4" t="s">
        <v>1</v>
      </c>
    </row>
    <row r="223" spans="1:12" x14ac:dyDescent="0.25">
      <c r="A223" t="s">
        <v>61</v>
      </c>
      <c r="B223">
        <v>213678</v>
      </c>
      <c r="C223" t="s">
        <v>1130</v>
      </c>
      <c r="D223">
        <v>30</v>
      </c>
      <c r="E223" t="s">
        <v>217</v>
      </c>
      <c r="F223">
        <v>1226.96</v>
      </c>
      <c r="G223" t="s">
        <v>10</v>
      </c>
      <c r="H223">
        <v>40.9</v>
      </c>
      <c r="I223" t="s">
        <v>937</v>
      </c>
      <c r="J223" s="4">
        <f>_xlfn.XLOOKUP(B223,'ZM39 (packed)'!A:A,'ZM39 (packed)'!C:C)</f>
        <v>12.797000000000001</v>
      </c>
      <c r="K223" s="4">
        <f t="shared" si="3"/>
        <v>383.91</v>
      </c>
      <c r="L223" s="4" t="s">
        <v>1</v>
      </c>
    </row>
    <row r="224" spans="1:12" x14ac:dyDescent="0.25">
      <c r="A224" t="s">
        <v>61</v>
      </c>
      <c r="B224">
        <v>213697</v>
      </c>
      <c r="C224" t="s">
        <v>1024</v>
      </c>
      <c r="D224">
        <v>335</v>
      </c>
      <c r="E224" t="s">
        <v>217</v>
      </c>
      <c r="F224" s="1">
        <v>12662.54</v>
      </c>
      <c r="G224" t="s">
        <v>10</v>
      </c>
      <c r="H224">
        <v>37.799999999999997</v>
      </c>
      <c r="I224" t="s">
        <v>937</v>
      </c>
      <c r="J224" s="4">
        <f>_xlfn.XLOOKUP(B224,'ZM39 (packed)'!A:A,'ZM39 (packed)'!C:C)</f>
        <v>12.797000000000001</v>
      </c>
      <c r="K224" s="4">
        <f t="shared" si="3"/>
        <v>4286.9949999999999</v>
      </c>
      <c r="L224" s="4" t="s">
        <v>1</v>
      </c>
    </row>
    <row r="225" spans="1:12" x14ac:dyDescent="0.25">
      <c r="A225" t="s">
        <v>61</v>
      </c>
      <c r="B225">
        <v>213713</v>
      </c>
      <c r="C225" t="s">
        <v>4655</v>
      </c>
      <c r="D225">
        <v>25</v>
      </c>
      <c r="E225" t="s">
        <v>217</v>
      </c>
      <c r="F225" s="1">
        <v>931.47</v>
      </c>
      <c r="G225" t="s">
        <v>10</v>
      </c>
      <c r="H225">
        <v>37.26</v>
      </c>
      <c r="I225" t="s">
        <v>937</v>
      </c>
      <c r="J225" s="4">
        <f>_xlfn.XLOOKUP(B225,'ZM39 (packed)'!A:A,'ZM39 (packed)'!C:C)</f>
        <v>10.462999999999999</v>
      </c>
      <c r="K225" s="4">
        <f t="shared" si="3"/>
        <v>261.57499999999999</v>
      </c>
      <c r="L225" s="4" t="s">
        <v>1</v>
      </c>
    </row>
    <row r="226" spans="1:12" x14ac:dyDescent="0.25">
      <c r="A226" t="s">
        <v>61</v>
      </c>
      <c r="B226">
        <v>213762</v>
      </c>
      <c r="C226" t="s">
        <v>4675</v>
      </c>
      <c r="D226">
        <v>60</v>
      </c>
      <c r="E226" t="s">
        <v>217</v>
      </c>
      <c r="F226" s="1">
        <v>2126.66</v>
      </c>
      <c r="G226" t="s">
        <v>10</v>
      </c>
      <c r="H226">
        <v>35.44</v>
      </c>
      <c r="I226" t="s">
        <v>937</v>
      </c>
      <c r="J226" s="4">
        <f>_xlfn.XLOOKUP(B226,'ZM39 (packed)'!A:A,'ZM39 (packed)'!C:C)</f>
        <v>10.292999999999999</v>
      </c>
      <c r="K226" s="4">
        <f t="shared" si="3"/>
        <v>617.57999999999993</v>
      </c>
      <c r="L226" s="4" t="s">
        <v>1</v>
      </c>
    </row>
    <row r="227" spans="1:12" x14ac:dyDescent="0.25">
      <c r="A227" t="s">
        <v>61</v>
      </c>
      <c r="B227">
        <v>213776</v>
      </c>
      <c r="C227" t="s">
        <v>1026</v>
      </c>
      <c r="D227">
        <v>11</v>
      </c>
      <c r="E227" t="s">
        <v>217</v>
      </c>
      <c r="F227" s="1">
        <v>4820.78</v>
      </c>
      <c r="G227" t="s">
        <v>10</v>
      </c>
      <c r="H227">
        <v>438.25</v>
      </c>
      <c r="I227" t="s">
        <v>937</v>
      </c>
      <c r="J227" s="4">
        <f>_xlfn.XLOOKUP(B227,'ZM39 (packed)'!A:A,'ZM39 (packed)'!C:C)</f>
        <v>176.25</v>
      </c>
      <c r="K227" s="4">
        <f t="shared" si="3"/>
        <v>1938.75</v>
      </c>
      <c r="L227" s="4" t="s">
        <v>1</v>
      </c>
    </row>
    <row r="228" spans="1:12" x14ac:dyDescent="0.25">
      <c r="A228" t="s">
        <v>61</v>
      </c>
      <c r="B228">
        <v>213777</v>
      </c>
      <c r="C228" t="s">
        <v>1027</v>
      </c>
      <c r="D228">
        <v>10</v>
      </c>
      <c r="E228" t="s">
        <v>217</v>
      </c>
      <c r="F228" s="1">
        <v>315.32</v>
      </c>
      <c r="G228" t="s">
        <v>10</v>
      </c>
      <c r="H228">
        <v>31.53</v>
      </c>
      <c r="I228" t="s">
        <v>937</v>
      </c>
      <c r="J228" s="4">
        <f>_xlfn.XLOOKUP(B228,'ZM39 (packed)'!A:A,'ZM39 (packed)'!C:C)</f>
        <v>10.167999999999999</v>
      </c>
      <c r="K228" s="4">
        <f t="shared" si="3"/>
        <v>101.67999999999999</v>
      </c>
      <c r="L228" s="4" t="s">
        <v>1</v>
      </c>
    </row>
    <row r="229" spans="1:12" x14ac:dyDescent="0.25">
      <c r="A229" t="s">
        <v>61</v>
      </c>
      <c r="B229">
        <v>213781</v>
      </c>
      <c r="C229" t="s">
        <v>2390</v>
      </c>
      <c r="D229">
        <v>31</v>
      </c>
      <c r="E229" t="s">
        <v>217</v>
      </c>
      <c r="F229" s="1">
        <v>767.78</v>
      </c>
      <c r="G229" t="s">
        <v>10</v>
      </c>
      <c r="H229">
        <v>24.77</v>
      </c>
      <c r="I229" t="s">
        <v>937</v>
      </c>
      <c r="J229" s="4">
        <f>_xlfn.XLOOKUP(B229,'ZM39 (packed)'!A:A,'ZM39 (packed)'!C:C)</f>
        <v>13.311999999999999</v>
      </c>
      <c r="K229" s="4">
        <f t="shared" si="3"/>
        <v>412.67199999999997</v>
      </c>
      <c r="L229" s="4" t="s">
        <v>1</v>
      </c>
    </row>
    <row r="230" spans="1:12" x14ac:dyDescent="0.25">
      <c r="A230" t="s">
        <v>61</v>
      </c>
      <c r="B230">
        <v>213790</v>
      </c>
      <c r="C230" t="s">
        <v>989</v>
      </c>
      <c r="D230">
        <v>13</v>
      </c>
      <c r="E230" t="s">
        <v>217</v>
      </c>
      <c r="F230" s="1">
        <v>494.28</v>
      </c>
      <c r="G230" t="s">
        <v>10</v>
      </c>
      <c r="H230">
        <v>38.020000000000003</v>
      </c>
      <c r="I230" t="s">
        <v>937</v>
      </c>
      <c r="J230" s="4">
        <f>_xlfn.XLOOKUP(B230,'ZM39 (packed)'!A:A,'ZM39 (packed)'!C:C)</f>
        <v>12.71</v>
      </c>
      <c r="K230" s="4">
        <f t="shared" si="3"/>
        <v>165.23000000000002</v>
      </c>
      <c r="L230" s="4" t="s">
        <v>1</v>
      </c>
    </row>
    <row r="231" spans="1:12" x14ac:dyDescent="0.25">
      <c r="A231" t="s">
        <v>61</v>
      </c>
      <c r="B231">
        <v>213835</v>
      </c>
      <c r="C231" t="s">
        <v>978</v>
      </c>
      <c r="D231">
        <v>136</v>
      </c>
      <c r="E231" t="s">
        <v>217</v>
      </c>
      <c r="F231" s="1">
        <v>4925.8599999999997</v>
      </c>
      <c r="G231" t="s">
        <v>10</v>
      </c>
      <c r="H231">
        <v>36.22</v>
      </c>
      <c r="I231" t="s">
        <v>937</v>
      </c>
      <c r="J231" s="4">
        <f>_xlfn.XLOOKUP(B231,'ZM39 (packed)'!A:A,'ZM39 (packed)'!C:C)</f>
        <v>12.71</v>
      </c>
      <c r="K231" s="4">
        <f t="shared" si="3"/>
        <v>1728.5600000000002</v>
      </c>
      <c r="L231" s="4" t="s">
        <v>1</v>
      </c>
    </row>
    <row r="232" spans="1:12" x14ac:dyDescent="0.25">
      <c r="A232" t="s">
        <v>61</v>
      </c>
      <c r="B232">
        <v>213837</v>
      </c>
      <c r="C232" t="s">
        <v>4699</v>
      </c>
      <c r="D232">
        <v>75</v>
      </c>
      <c r="E232" t="s">
        <v>217</v>
      </c>
      <c r="F232" s="1">
        <v>2736.02</v>
      </c>
      <c r="G232" t="s">
        <v>10</v>
      </c>
      <c r="H232">
        <v>36.479999999999997</v>
      </c>
      <c r="I232" t="s">
        <v>937</v>
      </c>
      <c r="J232" s="4">
        <f>_xlfn.XLOOKUP(B232,'ZM39 (packed)'!A:A,'ZM39 (packed)'!C:C)</f>
        <v>6.8959999999999999</v>
      </c>
      <c r="K232" s="4">
        <f t="shared" si="3"/>
        <v>517.20000000000005</v>
      </c>
      <c r="L232" s="4" t="s">
        <v>1</v>
      </c>
    </row>
    <row r="233" spans="1:12" x14ac:dyDescent="0.25">
      <c r="A233" t="s">
        <v>61</v>
      </c>
      <c r="B233">
        <v>213873</v>
      </c>
      <c r="C233" t="s">
        <v>1131</v>
      </c>
      <c r="D233">
        <v>13</v>
      </c>
      <c r="E233" t="s">
        <v>217</v>
      </c>
      <c r="F233" s="1">
        <v>831.8</v>
      </c>
      <c r="G233" t="s">
        <v>10</v>
      </c>
      <c r="H233">
        <v>63.98</v>
      </c>
      <c r="I233" t="s">
        <v>937</v>
      </c>
      <c r="J233" s="4">
        <f>_xlfn.XLOOKUP(B233,'ZM39 (packed)'!A:A,'ZM39 (packed)'!C:C)</f>
        <v>10.202999999999999</v>
      </c>
      <c r="K233" s="4">
        <f t="shared" si="3"/>
        <v>132.63899999999998</v>
      </c>
      <c r="L233" s="4" t="s">
        <v>1</v>
      </c>
    </row>
    <row r="234" spans="1:12" x14ac:dyDescent="0.25">
      <c r="A234" t="s">
        <v>61</v>
      </c>
      <c r="B234">
        <v>213946</v>
      </c>
      <c r="C234" t="s">
        <v>2398</v>
      </c>
      <c r="D234">
        <v>23</v>
      </c>
      <c r="E234" t="s">
        <v>217</v>
      </c>
      <c r="F234">
        <v>1460.15</v>
      </c>
      <c r="G234" t="s">
        <v>10</v>
      </c>
      <c r="H234">
        <v>63.48</v>
      </c>
      <c r="I234" t="s">
        <v>937</v>
      </c>
      <c r="J234" s="4">
        <f>_xlfn.XLOOKUP(B234,'ZM39 (packed)'!A:A,'ZM39 (packed)'!C:C)</f>
        <v>10.462999999999999</v>
      </c>
      <c r="K234" s="4">
        <f t="shared" si="3"/>
        <v>240.64899999999997</v>
      </c>
      <c r="L234" s="4" t="s">
        <v>1</v>
      </c>
    </row>
    <row r="235" spans="1:12" x14ac:dyDescent="0.25">
      <c r="A235" t="s">
        <v>61</v>
      </c>
      <c r="B235">
        <v>213950</v>
      </c>
      <c r="C235" t="s">
        <v>2385</v>
      </c>
      <c r="D235">
        <v>44</v>
      </c>
      <c r="E235" t="s">
        <v>217</v>
      </c>
      <c r="F235" s="1">
        <v>1633.14</v>
      </c>
      <c r="G235" t="s">
        <v>10</v>
      </c>
      <c r="H235">
        <v>37.119999999999997</v>
      </c>
      <c r="I235" t="s">
        <v>937</v>
      </c>
      <c r="J235" s="4">
        <f>_xlfn.XLOOKUP(B235,'ZM39 (packed)'!A:A,'ZM39 (packed)'!C:C)</f>
        <v>10.247</v>
      </c>
      <c r="K235" s="4">
        <f t="shared" si="3"/>
        <v>450.86799999999999</v>
      </c>
      <c r="L235" s="4" t="s">
        <v>1</v>
      </c>
    </row>
    <row r="236" spans="1:12" x14ac:dyDescent="0.25">
      <c r="A236" t="s">
        <v>61</v>
      </c>
      <c r="B236">
        <v>213958</v>
      </c>
      <c r="C236" t="s">
        <v>2791</v>
      </c>
      <c r="D236">
        <v>38</v>
      </c>
      <c r="E236" t="s">
        <v>217</v>
      </c>
      <c r="F236" s="1">
        <v>1093.51</v>
      </c>
      <c r="G236" t="s">
        <v>10</v>
      </c>
      <c r="H236">
        <v>28.78</v>
      </c>
      <c r="I236" t="s">
        <v>937</v>
      </c>
      <c r="J236" s="4">
        <f>_xlfn.XLOOKUP(B236,'ZM39 (packed)'!A:A,'ZM39 (packed)'!C:C)</f>
        <v>10.472</v>
      </c>
      <c r="K236" s="4">
        <f t="shared" si="3"/>
        <v>397.93599999999998</v>
      </c>
      <c r="L236" s="4" t="s">
        <v>1</v>
      </c>
    </row>
    <row r="237" spans="1:12" x14ac:dyDescent="0.25">
      <c r="A237" t="s">
        <v>61</v>
      </c>
      <c r="B237">
        <v>213960</v>
      </c>
      <c r="C237" t="s">
        <v>1030</v>
      </c>
      <c r="D237">
        <v>20</v>
      </c>
      <c r="E237" t="s">
        <v>217</v>
      </c>
      <c r="F237" s="1">
        <v>610.07000000000005</v>
      </c>
      <c r="G237" t="s">
        <v>10</v>
      </c>
      <c r="H237">
        <v>30.5</v>
      </c>
      <c r="I237" t="s">
        <v>937</v>
      </c>
      <c r="J237" s="4">
        <f>_xlfn.XLOOKUP(B237,'ZM39 (packed)'!A:A,'ZM39 (packed)'!C:C)</f>
        <v>10.220000000000001</v>
      </c>
      <c r="K237" s="4">
        <f t="shared" si="3"/>
        <v>204.4</v>
      </c>
      <c r="L237" s="4" t="s">
        <v>1</v>
      </c>
    </row>
    <row r="238" spans="1:12" x14ac:dyDescent="0.25">
      <c r="A238" t="s">
        <v>61</v>
      </c>
      <c r="B238">
        <v>213983</v>
      </c>
      <c r="C238" t="s">
        <v>4754</v>
      </c>
      <c r="D238">
        <v>3</v>
      </c>
      <c r="E238" t="s">
        <v>217</v>
      </c>
      <c r="F238">
        <v>96.33</v>
      </c>
      <c r="G238" t="s">
        <v>10</v>
      </c>
      <c r="H238">
        <v>32.11</v>
      </c>
      <c r="I238" t="s">
        <v>937</v>
      </c>
      <c r="J238" s="4">
        <f>_xlfn.XLOOKUP(B238,'ZM39 (packed)'!A:A,'ZM39 (packed)'!C:C)</f>
        <v>10.472</v>
      </c>
      <c r="K238" s="4">
        <f t="shared" si="3"/>
        <v>31.415999999999997</v>
      </c>
      <c r="L238" s="4" t="s">
        <v>1</v>
      </c>
    </row>
    <row r="239" spans="1:12" x14ac:dyDescent="0.25">
      <c r="A239" t="s">
        <v>61</v>
      </c>
      <c r="B239">
        <v>214004</v>
      </c>
      <c r="C239" t="s">
        <v>4766</v>
      </c>
      <c r="D239">
        <v>60</v>
      </c>
      <c r="E239" t="s">
        <v>217</v>
      </c>
      <c r="F239" s="1">
        <v>2231.29</v>
      </c>
      <c r="G239" t="s">
        <v>10</v>
      </c>
      <c r="H239" s="1">
        <v>37.19</v>
      </c>
      <c r="I239" t="s">
        <v>937</v>
      </c>
      <c r="J239" s="4">
        <f>_xlfn.XLOOKUP(B239,'ZM39 (packed)'!A:A,'ZM39 (packed)'!C:C)</f>
        <v>10.177</v>
      </c>
      <c r="K239" s="4">
        <f t="shared" si="3"/>
        <v>610.62</v>
      </c>
      <c r="L239" s="4" t="s">
        <v>1</v>
      </c>
    </row>
    <row r="240" spans="1:12" x14ac:dyDescent="0.25">
      <c r="A240" t="s">
        <v>61</v>
      </c>
      <c r="B240">
        <v>214005</v>
      </c>
      <c r="C240" t="s">
        <v>4767</v>
      </c>
      <c r="D240">
        <v>30</v>
      </c>
      <c r="E240" t="s">
        <v>217</v>
      </c>
      <c r="F240" s="1">
        <v>2442.58</v>
      </c>
      <c r="G240" t="s">
        <v>10</v>
      </c>
      <c r="H240">
        <v>81.42</v>
      </c>
      <c r="I240" t="s">
        <v>937</v>
      </c>
      <c r="J240" s="4">
        <f>_xlfn.XLOOKUP(B240,'ZM39 (packed)'!A:A,'ZM39 (packed)'!C:C)</f>
        <v>9.923</v>
      </c>
      <c r="K240" s="4">
        <f t="shared" si="3"/>
        <v>297.69</v>
      </c>
      <c r="L240" s="4" t="s">
        <v>1</v>
      </c>
    </row>
    <row r="241" spans="1:12" x14ac:dyDescent="0.25">
      <c r="A241" t="s">
        <v>61</v>
      </c>
      <c r="B241">
        <v>214012</v>
      </c>
      <c r="C241" t="s">
        <v>2384</v>
      </c>
      <c r="D241">
        <v>15</v>
      </c>
      <c r="E241" t="s">
        <v>217</v>
      </c>
      <c r="F241" s="1">
        <v>621.03</v>
      </c>
      <c r="G241" t="s">
        <v>10</v>
      </c>
      <c r="H241">
        <v>41.4</v>
      </c>
      <c r="I241" t="s">
        <v>937</v>
      </c>
      <c r="J241" s="4">
        <f>_xlfn.XLOOKUP(B241,'ZM39 (packed)'!A:A,'ZM39 (packed)'!C:C)</f>
        <v>10.220000000000001</v>
      </c>
      <c r="K241" s="4">
        <f t="shared" si="3"/>
        <v>153.30000000000001</v>
      </c>
      <c r="L241" s="4" t="s">
        <v>1</v>
      </c>
    </row>
    <row r="242" spans="1:12" x14ac:dyDescent="0.25">
      <c r="A242" t="s">
        <v>61</v>
      </c>
      <c r="B242">
        <v>214024</v>
      </c>
      <c r="C242" t="s">
        <v>2793</v>
      </c>
      <c r="D242">
        <v>60</v>
      </c>
      <c r="E242" t="s">
        <v>217</v>
      </c>
      <c r="F242" s="1">
        <v>9013.73</v>
      </c>
      <c r="G242" t="s">
        <v>10</v>
      </c>
      <c r="H242" s="1">
        <v>150.22999999999999</v>
      </c>
      <c r="I242" t="s">
        <v>937</v>
      </c>
      <c r="J242" s="4">
        <f>_xlfn.XLOOKUP(B242,'ZM39 (packed)'!A:A,'ZM39 (packed)'!C:C)</f>
        <v>10.082000000000001</v>
      </c>
      <c r="K242" s="4">
        <f t="shared" si="3"/>
        <v>604.92000000000007</v>
      </c>
      <c r="L242" s="4" t="s">
        <v>1</v>
      </c>
    </row>
    <row r="243" spans="1:12" x14ac:dyDescent="0.25">
      <c r="A243" t="s">
        <v>61</v>
      </c>
      <c r="B243">
        <v>214026</v>
      </c>
      <c r="C243" t="s">
        <v>2794</v>
      </c>
      <c r="D243">
        <v>120</v>
      </c>
      <c r="E243" t="s">
        <v>217</v>
      </c>
      <c r="F243" s="1">
        <v>22767.23</v>
      </c>
      <c r="G243" t="s">
        <v>10</v>
      </c>
      <c r="H243">
        <v>189.73</v>
      </c>
      <c r="I243" t="s">
        <v>937</v>
      </c>
      <c r="J243" s="4">
        <f>_xlfn.XLOOKUP(B243,'ZM39 (packed)'!A:A,'ZM39 (packed)'!C:C)</f>
        <v>11.327999999999999</v>
      </c>
      <c r="K243" s="4">
        <f t="shared" si="3"/>
        <v>1359.36</v>
      </c>
      <c r="L243" s="4" t="s">
        <v>1</v>
      </c>
    </row>
    <row r="244" spans="1:12" x14ac:dyDescent="0.25">
      <c r="A244" t="s">
        <v>61</v>
      </c>
      <c r="B244">
        <v>214030</v>
      </c>
      <c r="C244" t="s">
        <v>4778</v>
      </c>
      <c r="D244">
        <v>20</v>
      </c>
      <c r="E244" t="s">
        <v>217</v>
      </c>
      <c r="F244" s="1">
        <v>621.57000000000005</v>
      </c>
      <c r="G244" t="s">
        <v>10</v>
      </c>
      <c r="H244">
        <v>31.08</v>
      </c>
      <c r="I244" t="s">
        <v>937</v>
      </c>
      <c r="J244" s="4">
        <f>_xlfn.XLOOKUP(B244,'ZM39 (packed)'!A:A,'ZM39 (packed)'!C:C)</f>
        <v>10.202999999999999</v>
      </c>
      <c r="K244" s="4">
        <f t="shared" si="3"/>
        <v>204.06</v>
      </c>
      <c r="L244" s="4" t="s">
        <v>1</v>
      </c>
    </row>
    <row r="245" spans="1:12" x14ac:dyDescent="0.25">
      <c r="A245" t="s">
        <v>61</v>
      </c>
      <c r="B245">
        <v>214031</v>
      </c>
      <c r="C245" t="s">
        <v>979</v>
      </c>
      <c r="D245">
        <v>70</v>
      </c>
      <c r="E245" t="s">
        <v>217</v>
      </c>
      <c r="F245" s="1">
        <v>2433.41</v>
      </c>
      <c r="G245" t="s">
        <v>10</v>
      </c>
      <c r="H245" s="1">
        <v>34.76</v>
      </c>
      <c r="I245" t="s">
        <v>937</v>
      </c>
      <c r="J245" s="4">
        <f>_xlfn.XLOOKUP(B245,'ZM39 (packed)'!A:A,'ZM39 (packed)'!C:C)</f>
        <v>12.754</v>
      </c>
      <c r="K245" s="4">
        <f t="shared" si="3"/>
        <v>892.78</v>
      </c>
      <c r="L245" s="4" t="s">
        <v>1</v>
      </c>
    </row>
    <row r="246" spans="1:12" x14ac:dyDescent="0.25">
      <c r="A246" t="s">
        <v>61</v>
      </c>
      <c r="B246">
        <v>214032</v>
      </c>
      <c r="C246" t="s">
        <v>2795</v>
      </c>
      <c r="D246">
        <v>98</v>
      </c>
      <c r="E246" t="s">
        <v>217</v>
      </c>
      <c r="F246" s="1">
        <v>19879.25</v>
      </c>
      <c r="G246" t="s">
        <v>10</v>
      </c>
      <c r="H246">
        <v>202.85</v>
      </c>
      <c r="I246" t="s">
        <v>937</v>
      </c>
      <c r="J246" s="4">
        <f>_xlfn.XLOOKUP(B246,'ZM39 (packed)'!A:A,'ZM39 (packed)'!C:C)</f>
        <v>10.933</v>
      </c>
      <c r="K246" s="4">
        <f t="shared" si="3"/>
        <v>1071.434</v>
      </c>
      <c r="L246" s="4" t="s">
        <v>1</v>
      </c>
    </row>
    <row r="247" spans="1:12" x14ac:dyDescent="0.25">
      <c r="A247" t="s">
        <v>61</v>
      </c>
      <c r="B247">
        <v>214039</v>
      </c>
      <c r="C247" t="s">
        <v>2808</v>
      </c>
      <c r="D247">
        <v>34</v>
      </c>
      <c r="E247" t="s">
        <v>217</v>
      </c>
      <c r="F247">
        <v>5895.55</v>
      </c>
      <c r="G247" t="s">
        <v>10</v>
      </c>
      <c r="H247">
        <v>173.4</v>
      </c>
      <c r="I247" t="s">
        <v>937</v>
      </c>
      <c r="J247" s="4">
        <f>_xlfn.XLOOKUP(B247,'ZM39 (packed)'!A:A,'ZM39 (packed)'!C:C)</f>
        <v>12.791</v>
      </c>
      <c r="K247" s="4">
        <f t="shared" si="3"/>
        <v>434.89400000000001</v>
      </c>
      <c r="L247" s="4" t="s">
        <v>1</v>
      </c>
    </row>
    <row r="248" spans="1:12" x14ac:dyDescent="0.25">
      <c r="A248" t="s">
        <v>61</v>
      </c>
      <c r="B248">
        <v>214042</v>
      </c>
      <c r="C248" t="s">
        <v>2796</v>
      </c>
      <c r="D248">
        <v>60</v>
      </c>
      <c r="E248" t="s">
        <v>217</v>
      </c>
      <c r="F248" s="1">
        <v>9013.7099999999991</v>
      </c>
      <c r="G248" t="s">
        <v>10</v>
      </c>
      <c r="H248">
        <v>150.22999999999999</v>
      </c>
      <c r="I248" t="s">
        <v>937</v>
      </c>
      <c r="J248" s="4">
        <f>_xlfn.XLOOKUP(B248,'ZM39 (packed)'!A:A,'ZM39 (packed)'!C:C)</f>
        <v>10.202999999999999</v>
      </c>
      <c r="K248" s="4">
        <f t="shared" si="3"/>
        <v>612.17999999999995</v>
      </c>
      <c r="L248" s="4" t="s">
        <v>1</v>
      </c>
    </row>
    <row r="249" spans="1:12" x14ac:dyDescent="0.25">
      <c r="A249" t="s">
        <v>61</v>
      </c>
      <c r="B249">
        <v>214043</v>
      </c>
      <c r="C249" t="s">
        <v>4780</v>
      </c>
      <c r="D249">
        <v>25</v>
      </c>
      <c r="E249" t="s">
        <v>217</v>
      </c>
      <c r="F249" s="1">
        <v>4453.43</v>
      </c>
      <c r="G249" t="s">
        <v>10</v>
      </c>
      <c r="H249">
        <v>178.14</v>
      </c>
      <c r="I249" t="s">
        <v>937</v>
      </c>
      <c r="J249" s="4">
        <f>_xlfn.XLOOKUP(B249,'ZM39 (packed)'!A:A,'ZM39 (packed)'!C:C)</f>
        <v>12.731999999999999</v>
      </c>
      <c r="K249" s="4">
        <f t="shared" si="3"/>
        <v>318.29999999999995</v>
      </c>
      <c r="L249" s="4" t="s">
        <v>1</v>
      </c>
    </row>
    <row r="250" spans="1:12" x14ac:dyDescent="0.25">
      <c r="A250" t="s">
        <v>61</v>
      </c>
      <c r="B250">
        <v>214044</v>
      </c>
      <c r="C250" t="s">
        <v>2797</v>
      </c>
      <c r="D250">
        <v>30</v>
      </c>
      <c r="E250" t="s">
        <v>217</v>
      </c>
      <c r="F250">
        <v>5595.5</v>
      </c>
      <c r="G250" t="s">
        <v>10</v>
      </c>
      <c r="H250">
        <v>186.52</v>
      </c>
      <c r="I250" t="s">
        <v>937</v>
      </c>
      <c r="J250" s="4">
        <f>_xlfn.XLOOKUP(B250,'ZM39 (packed)'!A:A,'ZM39 (packed)'!C:C)</f>
        <v>12.776</v>
      </c>
      <c r="K250" s="4">
        <f t="shared" si="3"/>
        <v>383.28</v>
      </c>
      <c r="L250" s="4" t="s">
        <v>1</v>
      </c>
    </row>
    <row r="251" spans="1:12" x14ac:dyDescent="0.25">
      <c r="A251" t="s">
        <v>61</v>
      </c>
      <c r="B251">
        <v>214045</v>
      </c>
      <c r="C251" t="s">
        <v>2798</v>
      </c>
      <c r="D251">
        <v>33</v>
      </c>
      <c r="E251" t="s">
        <v>217</v>
      </c>
      <c r="F251" s="1">
        <v>5391.22</v>
      </c>
      <c r="G251" t="s">
        <v>10</v>
      </c>
      <c r="H251">
        <v>163.37</v>
      </c>
      <c r="I251" t="s">
        <v>937</v>
      </c>
      <c r="J251" s="4">
        <f>_xlfn.XLOOKUP(B251,'ZM39 (packed)'!A:A,'ZM39 (packed)'!C:C)</f>
        <v>10.177</v>
      </c>
      <c r="K251" s="4">
        <f t="shared" si="3"/>
        <v>335.84100000000001</v>
      </c>
      <c r="L251" s="4" t="s">
        <v>1</v>
      </c>
    </row>
    <row r="252" spans="1:12" x14ac:dyDescent="0.25">
      <c r="A252" t="s">
        <v>61</v>
      </c>
      <c r="B252">
        <v>214076</v>
      </c>
      <c r="C252" t="s">
        <v>980</v>
      </c>
      <c r="D252">
        <v>12</v>
      </c>
      <c r="E252" t="s">
        <v>217</v>
      </c>
      <c r="F252" s="1">
        <v>861.99</v>
      </c>
      <c r="G252" t="s">
        <v>10</v>
      </c>
      <c r="H252">
        <v>71.83</v>
      </c>
      <c r="I252" t="s">
        <v>937</v>
      </c>
      <c r="J252" s="4">
        <f>_xlfn.XLOOKUP(B252,'ZM39 (packed)'!A:A,'ZM39 (packed)'!C:C)</f>
        <v>17.561</v>
      </c>
      <c r="K252" s="4">
        <f t="shared" si="3"/>
        <v>210.732</v>
      </c>
      <c r="L252" s="4" t="s">
        <v>1</v>
      </c>
    </row>
    <row r="253" spans="1:12" x14ac:dyDescent="0.25">
      <c r="A253" t="s">
        <v>61</v>
      </c>
      <c r="B253">
        <v>214104</v>
      </c>
      <c r="C253" t="s">
        <v>1116</v>
      </c>
      <c r="D253">
        <v>45</v>
      </c>
      <c r="E253" t="s">
        <v>217</v>
      </c>
      <c r="F253" s="1">
        <v>2055.6999999999998</v>
      </c>
      <c r="G253" t="s">
        <v>10</v>
      </c>
      <c r="H253" s="1">
        <v>45.68</v>
      </c>
      <c r="I253" t="s">
        <v>937</v>
      </c>
      <c r="J253" s="4">
        <f>_xlfn.XLOOKUP(B253,'ZM39 (packed)'!A:A,'ZM39 (packed)'!C:C)</f>
        <v>12.571</v>
      </c>
      <c r="K253" s="4">
        <f t="shared" si="3"/>
        <v>565.69499999999994</v>
      </c>
      <c r="L253" s="4" t="s">
        <v>1</v>
      </c>
    </row>
    <row r="254" spans="1:12" x14ac:dyDescent="0.25">
      <c r="A254" t="s">
        <v>61</v>
      </c>
      <c r="B254">
        <v>214109</v>
      </c>
      <c r="C254" t="s">
        <v>1032</v>
      </c>
      <c r="D254">
        <v>3</v>
      </c>
      <c r="E254" t="s">
        <v>217</v>
      </c>
      <c r="F254" s="1">
        <v>91.81</v>
      </c>
      <c r="G254" t="s">
        <v>10</v>
      </c>
      <c r="H254">
        <v>30.6</v>
      </c>
      <c r="I254" t="s">
        <v>937</v>
      </c>
      <c r="J254" s="4">
        <f>_xlfn.XLOOKUP(B254,'ZM39 (packed)'!A:A,'ZM39 (packed)'!C:C)</f>
        <v>12.987</v>
      </c>
      <c r="K254" s="4">
        <f t="shared" si="3"/>
        <v>38.960999999999999</v>
      </c>
      <c r="L254" s="4" t="s">
        <v>1</v>
      </c>
    </row>
    <row r="255" spans="1:12" x14ac:dyDescent="0.25">
      <c r="A255" t="s">
        <v>61</v>
      </c>
      <c r="B255">
        <v>214112</v>
      </c>
      <c r="C255" t="s">
        <v>4802</v>
      </c>
      <c r="D255">
        <v>40</v>
      </c>
      <c r="E255" t="s">
        <v>217</v>
      </c>
      <c r="F255" s="1">
        <v>1097.1600000000001</v>
      </c>
      <c r="G255" t="s">
        <v>10</v>
      </c>
      <c r="H255">
        <v>27.43</v>
      </c>
      <c r="I255" t="s">
        <v>937</v>
      </c>
      <c r="J255" s="4">
        <f>_xlfn.XLOOKUP(B255,'ZM39 (packed)'!A:A,'ZM39 (packed)'!C:C)</f>
        <v>10.39</v>
      </c>
      <c r="K255" s="4">
        <f t="shared" si="3"/>
        <v>415.6</v>
      </c>
      <c r="L255" s="4" t="s">
        <v>1</v>
      </c>
    </row>
    <row r="256" spans="1:12" x14ac:dyDescent="0.25">
      <c r="A256" t="s">
        <v>61</v>
      </c>
      <c r="B256">
        <v>214114</v>
      </c>
      <c r="C256" t="s">
        <v>2799</v>
      </c>
      <c r="D256">
        <v>14</v>
      </c>
      <c r="E256" t="s">
        <v>217</v>
      </c>
      <c r="F256" s="1">
        <v>438.43</v>
      </c>
      <c r="G256" t="s">
        <v>10</v>
      </c>
      <c r="H256" s="1">
        <v>31.32</v>
      </c>
      <c r="I256" t="s">
        <v>937</v>
      </c>
      <c r="J256" s="4">
        <f>_xlfn.XLOOKUP(B256,'ZM39 (packed)'!A:A,'ZM39 (packed)'!C:C)</f>
        <v>12.987</v>
      </c>
      <c r="K256" s="4">
        <f t="shared" si="3"/>
        <v>181.81800000000001</v>
      </c>
      <c r="L256" s="4" t="s">
        <v>1</v>
      </c>
    </row>
    <row r="257" spans="1:12" x14ac:dyDescent="0.25">
      <c r="A257" t="s">
        <v>61</v>
      </c>
      <c r="B257">
        <v>214150</v>
      </c>
      <c r="C257" t="s">
        <v>6087</v>
      </c>
      <c r="D257">
        <v>2</v>
      </c>
      <c r="E257" t="s">
        <v>217</v>
      </c>
      <c r="F257" s="1">
        <v>2060.48</v>
      </c>
      <c r="G257" t="s">
        <v>10</v>
      </c>
      <c r="H257">
        <v>1030.24</v>
      </c>
      <c r="I257" t="s">
        <v>937</v>
      </c>
      <c r="J257" s="4">
        <f>_xlfn.XLOOKUP(B257,'ZM39 (packed)'!A:A,'ZM39 (packed)'!C:C)</f>
        <v>178.07</v>
      </c>
      <c r="K257" s="4">
        <f t="shared" si="3"/>
        <v>356.14</v>
      </c>
      <c r="L257" s="4" t="s">
        <v>1</v>
      </c>
    </row>
    <row r="258" spans="1:12" x14ac:dyDescent="0.25">
      <c r="A258" t="s">
        <v>61</v>
      </c>
      <c r="B258">
        <v>214204</v>
      </c>
      <c r="C258" t="s">
        <v>4821</v>
      </c>
      <c r="D258">
        <v>77</v>
      </c>
      <c r="E258" t="s">
        <v>217</v>
      </c>
      <c r="F258" s="1">
        <v>2439.23</v>
      </c>
      <c r="G258" t="s">
        <v>10</v>
      </c>
      <c r="H258" s="1">
        <v>31.68</v>
      </c>
      <c r="I258" t="s">
        <v>937</v>
      </c>
      <c r="J258" s="4">
        <f>_xlfn.XLOOKUP(B258,'ZM39 (packed)'!A:A,'ZM39 (packed)'!C:C)</f>
        <v>10.202999999999999</v>
      </c>
      <c r="K258" s="4">
        <f t="shared" si="3"/>
        <v>785.63099999999997</v>
      </c>
      <c r="L258" s="4" t="s">
        <v>1</v>
      </c>
    </row>
    <row r="259" spans="1:12" x14ac:dyDescent="0.25">
      <c r="A259" t="s">
        <v>61</v>
      </c>
      <c r="B259">
        <v>214205</v>
      </c>
      <c r="C259" t="s">
        <v>4822</v>
      </c>
      <c r="D259">
        <v>62</v>
      </c>
      <c r="E259" t="s">
        <v>217</v>
      </c>
      <c r="F259" s="1">
        <v>2132.35</v>
      </c>
      <c r="G259" t="s">
        <v>10</v>
      </c>
      <c r="H259">
        <v>34.39</v>
      </c>
      <c r="I259" t="s">
        <v>937</v>
      </c>
      <c r="J259" s="4">
        <f>_xlfn.XLOOKUP(B259,'ZM39 (packed)'!A:A,'ZM39 (packed)'!C:C)</f>
        <v>12.754</v>
      </c>
      <c r="K259" s="4">
        <f t="shared" ref="K259:K322" si="4">J259*D259</f>
        <v>790.74799999999993</v>
      </c>
      <c r="L259" s="4" t="s">
        <v>1</v>
      </c>
    </row>
    <row r="260" spans="1:12" x14ac:dyDescent="0.25">
      <c r="A260" t="s">
        <v>61</v>
      </c>
      <c r="B260">
        <v>214228</v>
      </c>
      <c r="C260" t="s">
        <v>4826</v>
      </c>
      <c r="D260">
        <v>10</v>
      </c>
      <c r="E260" t="s">
        <v>217</v>
      </c>
      <c r="F260" s="1">
        <v>6266.14</v>
      </c>
      <c r="G260" t="s">
        <v>10</v>
      </c>
      <c r="H260">
        <v>626.61</v>
      </c>
      <c r="I260" t="s">
        <v>937</v>
      </c>
      <c r="J260" s="4">
        <f>_xlfn.XLOOKUP(B260,'ZM39 (packed)'!A:A,'ZM39 (packed)'!C:C)</f>
        <v>173.63</v>
      </c>
      <c r="K260" s="4">
        <f t="shared" si="4"/>
        <v>1736.3</v>
      </c>
      <c r="L260" s="4" t="s">
        <v>1</v>
      </c>
    </row>
    <row r="261" spans="1:12" x14ac:dyDescent="0.25">
      <c r="A261" t="s">
        <v>61</v>
      </c>
      <c r="B261">
        <v>214246</v>
      </c>
      <c r="C261" t="s">
        <v>4832</v>
      </c>
      <c r="D261">
        <v>66</v>
      </c>
      <c r="E261" t="s">
        <v>217</v>
      </c>
      <c r="F261" s="1">
        <v>11393.92</v>
      </c>
      <c r="G261" t="s">
        <v>10</v>
      </c>
      <c r="H261">
        <v>172.64</v>
      </c>
      <c r="I261" t="s">
        <v>937</v>
      </c>
      <c r="J261" s="4">
        <f>_xlfn.XLOOKUP(B261,'ZM39 (packed)'!A:A,'ZM39 (packed)'!C:C)</f>
        <v>51.234000000000002</v>
      </c>
      <c r="K261" s="4">
        <f t="shared" si="4"/>
        <v>3381.444</v>
      </c>
      <c r="L261" s="4" t="s">
        <v>1</v>
      </c>
    </row>
    <row r="262" spans="1:12" x14ac:dyDescent="0.25">
      <c r="A262" t="s">
        <v>61</v>
      </c>
      <c r="B262">
        <v>214263</v>
      </c>
      <c r="C262" t="s">
        <v>4834</v>
      </c>
      <c r="D262">
        <v>15</v>
      </c>
      <c r="E262" t="s">
        <v>217</v>
      </c>
      <c r="F262" s="1">
        <v>703.25</v>
      </c>
      <c r="G262" t="s">
        <v>10</v>
      </c>
      <c r="H262">
        <v>46.88</v>
      </c>
      <c r="I262" t="s">
        <v>937</v>
      </c>
      <c r="J262" s="4">
        <f>_xlfn.XLOOKUP(B262,'ZM39 (packed)'!A:A,'ZM39 (packed)'!C:C)</f>
        <v>12.864000000000001</v>
      </c>
      <c r="K262" s="4">
        <f t="shared" si="4"/>
        <v>192.96</v>
      </c>
      <c r="L262" s="4" t="s">
        <v>1</v>
      </c>
    </row>
    <row r="263" spans="1:12" x14ac:dyDescent="0.25">
      <c r="A263" t="s">
        <v>61</v>
      </c>
      <c r="B263">
        <v>216242</v>
      </c>
      <c r="C263" t="s">
        <v>2404</v>
      </c>
      <c r="D263">
        <v>90</v>
      </c>
      <c r="E263" t="s">
        <v>217</v>
      </c>
      <c r="F263" s="1">
        <v>3182.71</v>
      </c>
      <c r="G263" t="s">
        <v>10</v>
      </c>
      <c r="H263">
        <v>35.36</v>
      </c>
      <c r="I263" t="s">
        <v>937</v>
      </c>
      <c r="J263" s="4">
        <f>_xlfn.XLOOKUP(B263,'ZM39 (packed)'!A:A,'ZM39 (packed)'!C:C)</f>
        <v>13.031000000000001</v>
      </c>
      <c r="K263" s="4">
        <f t="shared" si="4"/>
        <v>1172.79</v>
      </c>
      <c r="L263" s="4" t="s">
        <v>1</v>
      </c>
    </row>
    <row r="264" spans="1:12" x14ac:dyDescent="0.25">
      <c r="A264" t="s">
        <v>61</v>
      </c>
      <c r="B264">
        <v>216243</v>
      </c>
      <c r="C264" t="s">
        <v>4867</v>
      </c>
      <c r="D264">
        <v>93</v>
      </c>
      <c r="E264" t="s">
        <v>217</v>
      </c>
      <c r="F264" s="1">
        <v>3831.48</v>
      </c>
      <c r="G264" t="s">
        <v>10</v>
      </c>
      <c r="H264">
        <v>41.2</v>
      </c>
      <c r="I264" t="s">
        <v>937</v>
      </c>
      <c r="J264" s="4">
        <f>_xlfn.XLOOKUP(B264,'ZM39 (packed)'!A:A,'ZM39 (packed)'!C:C)</f>
        <v>12.536</v>
      </c>
      <c r="K264" s="4">
        <f t="shared" si="4"/>
        <v>1165.848</v>
      </c>
      <c r="L264" s="4" t="s">
        <v>1</v>
      </c>
    </row>
    <row r="265" spans="1:12" x14ac:dyDescent="0.25">
      <c r="A265" t="s">
        <v>61</v>
      </c>
      <c r="B265">
        <v>216247</v>
      </c>
      <c r="C265" t="s">
        <v>4869</v>
      </c>
      <c r="D265">
        <v>37</v>
      </c>
      <c r="E265" t="s">
        <v>217</v>
      </c>
      <c r="F265" s="1">
        <v>1456.91</v>
      </c>
      <c r="G265" t="s">
        <v>10</v>
      </c>
      <c r="H265">
        <v>39.380000000000003</v>
      </c>
      <c r="I265" t="s">
        <v>937</v>
      </c>
      <c r="J265" s="4">
        <f>_xlfn.XLOOKUP(B265,'ZM39 (packed)'!A:A,'ZM39 (packed)'!C:C)</f>
        <v>10.029</v>
      </c>
      <c r="K265" s="4">
        <f t="shared" si="4"/>
        <v>371.07299999999998</v>
      </c>
      <c r="L265" s="4" t="s">
        <v>1</v>
      </c>
    </row>
    <row r="266" spans="1:12" x14ac:dyDescent="0.25">
      <c r="A266" t="s">
        <v>61</v>
      </c>
      <c r="B266">
        <v>216693</v>
      </c>
      <c r="C266" t="s">
        <v>2726</v>
      </c>
      <c r="D266">
        <v>21</v>
      </c>
      <c r="E266" t="s">
        <v>217</v>
      </c>
      <c r="F266">
        <v>1441.92</v>
      </c>
      <c r="G266" t="s">
        <v>10</v>
      </c>
      <c r="H266">
        <v>68.66</v>
      </c>
      <c r="I266" t="s">
        <v>937</v>
      </c>
      <c r="J266" s="4">
        <f>_xlfn.XLOOKUP(B266,'ZM39 (packed)'!A:A,'ZM39 (packed)'!C:C)</f>
        <v>16</v>
      </c>
      <c r="K266" s="4">
        <f t="shared" si="4"/>
        <v>336</v>
      </c>
      <c r="L266" s="4" t="s">
        <v>1</v>
      </c>
    </row>
    <row r="267" spans="1:12" x14ac:dyDescent="0.25">
      <c r="A267" t="s">
        <v>61</v>
      </c>
      <c r="B267">
        <v>217513</v>
      </c>
      <c r="C267" t="s">
        <v>1041</v>
      </c>
      <c r="D267">
        <v>21</v>
      </c>
      <c r="E267" t="s">
        <v>217</v>
      </c>
      <c r="F267" s="1">
        <v>1774.13</v>
      </c>
      <c r="G267" t="s">
        <v>10</v>
      </c>
      <c r="H267" s="1">
        <v>84.48</v>
      </c>
      <c r="I267" t="s">
        <v>937</v>
      </c>
      <c r="J267" s="4">
        <f>_xlfn.XLOOKUP(B267,'ZM39 (packed)'!A:A,'ZM39 (packed)'!C:C)</f>
        <v>18</v>
      </c>
      <c r="K267" s="4">
        <f t="shared" si="4"/>
        <v>378</v>
      </c>
      <c r="L267" s="4" t="s">
        <v>1</v>
      </c>
    </row>
    <row r="268" spans="1:12" x14ac:dyDescent="0.25">
      <c r="A268" t="s">
        <v>61</v>
      </c>
      <c r="B268">
        <v>220193</v>
      </c>
      <c r="C268" t="s">
        <v>2403</v>
      </c>
      <c r="D268">
        <v>22</v>
      </c>
      <c r="E268" t="s">
        <v>217</v>
      </c>
      <c r="F268" s="1">
        <v>1124.5999999999999</v>
      </c>
      <c r="G268" t="s">
        <v>10</v>
      </c>
      <c r="H268">
        <v>51.12</v>
      </c>
      <c r="I268" t="s">
        <v>937</v>
      </c>
      <c r="J268" s="4">
        <f>_xlfn.XLOOKUP(B268,'ZM39 (packed)'!A:A,'ZM39 (packed)'!C:C)</f>
        <v>12.701000000000001</v>
      </c>
      <c r="K268" s="4">
        <f t="shared" si="4"/>
        <v>279.42200000000003</v>
      </c>
      <c r="L268" s="4" t="s">
        <v>1</v>
      </c>
    </row>
    <row r="269" spans="1:12" x14ac:dyDescent="0.25">
      <c r="A269" t="s">
        <v>61</v>
      </c>
      <c r="B269">
        <v>220778</v>
      </c>
      <c r="C269" t="s">
        <v>2389</v>
      </c>
      <c r="D269">
        <v>10</v>
      </c>
      <c r="E269" t="s">
        <v>217</v>
      </c>
      <c r="F269" s="1">
        <v>6519.83</v>
      </c>
      <c r="G269" t="s">
        <v>10</v>
      </c>
      <c r="H269">
        <v>651.98</v>
      </c>
      <c r="I269" t="s">
        <v>937</v>
      </c>
      <c r="J269" s="4">
        <f>_xlfn.XLOOKUP(B269,'ZM39 (packed)'!A:A,'ZM39 (packed)'!C:C)</f>
        <v>194.68799999999999</v>
      </c>
      <c r="K269" s="4">
        <f t="shared" si="4"/>
        <v>1946.8799999999999</v>
      </c>
      <c r="L269" s="4" t="s">
        <v>1</v>
      </c>
    </row>
    <row r="270" spans="1:12" x14ac:dyDescent="0.25">
      <c r="A270" t="s">
        <v>61</v>
      </c>
      <c r="B270">
        <v>220784</v>
      </c>
      <c r="C270" t="s">
        <v>2406</v>
      </c>
      <c r="D270">
        <v>2</v>
      </c>
      <c r="E270" t="s">
        <v>217</v>
      </c>
      <c r="F270" s="1">
        <v>723.12</v>
      </c>
      <c r="G270" t="s">
        <v>10</v>
      </c>
      <c r="H270">
        <v>361.56</v>
      </c>
      <c r="I270" t="s">
        <v>937</v>
      </c>
      <c r="J270" s="4">
        <f>_xlfn.XLOOKUP(B270,'ZM39 (packed)'!A:A,'ZM39 (packed)'!C:C)</f>
        <v>182</v>
      </c>
      <c r="K270" s="4">
        <f t="shared" si="4"/>
        <v>364</v>
      </c>
      <c r="L270" s="4" t="s">
        <v>1</v>
      </c>
    </row>
    <row r="271" spans="1:12" x14ac:dyDescent="0.25">
      <c r="A271" t="s">
        <v>61</v>
      </c>
      <c r="B271">
        <v>221212</v>
      </c>
      <c r="C271" t="s">
        <v>987</v>
      </c>
      <c r="D271">
        <v>5</v>
      </c>
      <c r="E271" t="s">
        <v>217</v>
      </c>
      <c r="F271" s="1">
        <v>9005.14</v>
      </c>
      <c r="G271" t="s">
        <v>10</v>
      </c>
      <c r="H271">
        <v>1801.03</v>
      </c>
      <c r="I271" t="s">
        <v>937</v>
      </c>
      <c r="J271" s="4">
        <f>_xlfn.XLOOKUP(B271,'ZM39 (packed)'!A:A,'ZM39 (packed)'!C:C)</f>
        <v>180</v>
      </c>
      <c r="K271" s="4">
        <f t="shared" si="4"/>
        <v>900</v>
      </c>
      <c r="L271" s="4" t="s">
        <v>1</v>
      </c>
    </row>
    <row r="272" spans="1:12" x14ac:dyDescent="0.25">
      <c r="A272" t="s">
        <v>61</v>
      </c>
      <c r="B272">
        <v>222301</v>
      </c>
      <c r="C272" t="s">
        <v>2801</v>
      </c>
      <c r="D272">
        <v>39</v>
      </c>
      <c r="E272" t="s">
        <v>217</v>
      </c>
      <c r="F272">
        <v>2100.44</v>
      </c>
      <c r="G272" t="s">
        <v>10</v>
      </c>
      <c r="H272">
        <v>53.86</v>
      </c>
      <c r="I272" t="s">
        <v>937</v>
      </c>
      <c r="J272" s="4">
        <f>_xlfn.XLOOKUP(B272,'ZM39 (packed)'!A:A,'ZM39 (packed)'!C:C)</f>
        <v>16.754999999999999</v>
      </c>
      <c r="K272" s="4">
        <f t="shared" si="4"/>
        <v>653.44499999999994</v>
      </c>
      <c r="L272" s="4" t="s">
        <v>1</v>
      </c>
    </row>
    <row r="273" spans="1:12" x14ac:dyDescent="0.25">
      <c r="A273" t="s">
        <v>61</v>
      </c>
      <c r="B273">
        <v>222325</v>
      </c>
      <c r="C273" t="s">
        <v>5051</v>
      </c>
      <c r="D273">
        <v>4</v>
      </c>
      <c r="E273" t="s">
        <v>217</v>
      </c>
      <c r="F273">
        <v>5710.76</v>
      </c>
      <c r="G273" t="s">
        <v>10</v>
      </c>
      <c r="H273">
        <v>1427.69</v>
      </c>
      <c r="I273" t="s">
        <v>937</v>
      </c>
      <c r="J273" s="4">
        <f>_xlfn.XLOOKUP(B273,'ZM39 (packed)'!A:A,'ZM39 (packed)'!C:C)</f>
        <v>190</v>
      </c>
      <c r="K273" s="4">
        <f t="shared" si="4"/>
        <v>760</v>
      </c>
      <c r="L273" s="4" t="s">
        <v>1</v>
      </c>
    </row>
    <row r="274" spans="1:12" x14ac:dyDescent="0.25">
      <c r="A274" t="s">
        <v>61</v>
      </c>
      <c r="B274">
        <v>222759</v>
      </c>
      <c r="C274" t="s">
        <v>5058</v>
      </c>
      <c r="D274">
        <v>7</v>
      </c>
      <c r="E274" t="s">
        <v>217</v>
      </c>
      <c r="F274" s="1">
        <v>3555</v>
      </c>
      <c r="G274" t="s">
        <v>10</v>
      </c>
      <c r="H274">
        <v>507.86</v>
      </c>
      <c r="I274" t="s">
        <v>937</v>
      </c>
      <c r="J274" s="4">
        <f>_xlfn.XLOOKUP(B274,'ZM39 (packed)'!A:A,'ZM39 (packed)'!C:C)</f>
        <v>177.15</v>
      </c>
      <c r="K274" s="4">
        <f t="shared" si="4"/>
        <v>1240.05</v>
      </c>
      <c r="L274" s="4" t="s">
        <v>1</v>
      </c>
    </row>
    <row r="275" spans="1:12" x14ac:dyDescent="0.25">
      <c r="A275" t="s">
        <v>61</v>
      </c>
      <c r="B275">
        <v>222886</v>
      </c>
      <c r="C275" t="s">
        <v>5819</v>
      </c>
      <c r="D275">
        <v>2</v>
      </c>
      <c r="E275" t="s">
        <v>217</v>
      </c>
      <c r="F275" s="1">
        <v>5941.98</v>
      </c>
      <c r="G275" t="s">
        <v>10</v>
      </c>
      <c r="H275">
        <v>2970.99</v>
      </c>
      <c r="I275" t="s">
        <v>937</v>
      </c>
      <c r="J275" s="4">
        <f>_xlfn.XLOOKUP(B275,'ZM39 (packed)'!A:A,'ZM39 (packed)'!C:C)</f>
        <v>1000</v>
      </c>
      <c r="K275" s="4">
        <f t="shared" si="4"/>
        <v>2000</v>
      </c>
      <c r="L275" s="4" t="s">
        <v>1</v>
      </c>
    </row>
    <row r="276" spans="1:12" x14ac:dyDescent="0.25">
      <c r="A276" t="s">
        <v>61</v>
      </c>
      <c r="B276">
        <v>224053</v>
      </c>
      <c r="C276" t="s">
        <v>6140</v>
      </c>
      <c r="D276">
        <v>16</v>
      </c>
      <c r="E276" t="s">
        <v>217</v>
      </c>
      <c r="F276" s="1">
        <v>347.96</v>
      </c>
      <c r="G276" t="s">
        <v>10</v>
      </c>
      <c r="H276">
        <v>21.75</v>
      </c>
      <c r="I276" t="s">
        <v>937</v>
      </c>
      <c r="J276" s="4">
        <f>_xlfn.XLOOKUP(B276,'ZM39 (packed)'!A:A,'ZM39 (packed)'!C:C)</f>
        <v>1.74</v>
      </c>
      <c r="K276" s="4">
        <f t="shared" si="4"/>
        <v>27.84</v>
      </c>
      <c r="L276" s="4" t="s">
        <v>1</v>
      </c>
    </row>
    <row r="277" spans="1:12" x14ac:dyDescent="0.25">
      <c r="A277" t="s">
        <v>61</v>
      </c>
      <c r="B277">
        <v>224827</v>
      </c>
      <c r="C277" t="s">
        <v>2597</v>
      </c>
      <c r="D277">
        <v>2</v>
      </c>
      <c r="E277" t="s">
        <v>217</v>
      </c>
      <c r="F277" s="1">
        <v>319.75</v>
      </c>
      <c r="G277" t="s">
        <v>10</v>
      </c>
      <c r="H277">
        <v>159.88</v>
      </c>
      <c r="I277" t="s">
        <v>937</v>
      </c>
      <c r="J277" s="4">
        <f>_xlfn.XLOOKUP(B277,'ZM39 (packed)'!A:A,'ZM39 (packed)'!C:C)</f>
        <v>18</v>
      </c>
      <c r="K277" s="4">
        <f t="shared" si="4"/>
        <v>36</v>
      </c>
      <c r="L277" s="4" t="s">
        <v>1</v>
      </c>
    </row>
    <row r="278" spans="1:12" x14ac:dyDescent="0.25">
      <c r="A278" t="s">
        <v>61</v>
      </c>
      <c r="B278">
        <v>225014</v>
      </c>
      <c r="C278" t="s">
        <v>6144</v>
      </c>
      <c r="D278">
        <v>43</v>
      </c>
      <c r="E278" t="s">
        <v>217</v>
      </c>
      <c r="F278" s="1">
        <v>7390.64</v>
      </c>
      <c r="G278" t="s">
        <v>10</v>
      </c>
      <c r="H278">
        <v>171.88</v>
      </c>
      <c r="I278" t="s">
        <v>937</v>
      </c>
      <c r="J278" s="4">
        <f>_xlfn.XLOOKUP(B278,'ZM39 (packed)'!A:A,'ZM39 (packed)'!C:C)</f>
        <v>219</v>
      </c>
      <c r="K278" s="4">
        <f t="shared" si="4"/>
        <v>9417</v>
      </c>
      <c r="L278" s="4" t="s">
        <v>1</v>
      </c>
    </row>
    <row r="279" spans="1:12" x14ac:dyDescent="0.25">
      <c r="A279" t="s">
        <v>61</v>
      </c>
      <c r="B279">
        <v>225015</v>
      </c>
      <c r="C279" t="s">
        <v>6145</v>
      </c>
      <c r="D279">
        <v>8</v>
      </c>
      <c r="E279" t="s">
        <v>217</v>
      </c>
      <c r="F279">
        <v>147.38</v>
      </c>
      <c r="G279" t="s">
        <v>10</v>
      </c>
      <c r="H279">
        <v>18.420000000000002</v>
      </c>
      <c r="I279" t="s">
        <v>937</v>
      </c>
      <c r="J279" s="4">
        <f>_xlfn.XLOOKUP(B279,'ZM39 (packed)'!A:A,'ZM39 (packed)'!C:C)</f>
        <v>21.06</v>
      </c>
      <c r="K279" s="4">
        <f t="shared" si="4"/>
        <v>168.48</v>
      </c>
      <c r="L279" s="4" t="s">
        <v>1</v>
      </c>
    </row>
    <row r="280" spans="1:12" x14ac:dyDescent="0.25">
      <c r="A280" t="s">
        <v>61</v>
      </c>
      <c r="B280">
        <v>225016</v>
      </c>
      <c r="C280" t="s">
        <v>6146</v>
      </c>
      <c r="D280">
        <v>41</v>
      </c>
      <c r="E280" t="s">
        <v>217</v>
      </c>
      <c r="F280" s="1">
        <v>557.84</v>
      </c>
      <c r="G280" t="s">
        <v>10</v>
      </c>
      <c r="H280">
        <v>13.61</v>
      </c>
      <c r="I280" t="s">
        <v>937</v>
      </c>
      <c r="J280" s="4">
        <f>_xlfn.XLOOKUP(B280,'ZM39 (packed)'!A:A,'ZM39 (packed)'!C:C)</f>
        <v>12.64</v>
      </c>
      <c r="K280" s="4">
        <f t="shared" si="4"/>
        <v>518.24</v>
      </c>
      <c r="L280" s="4" t="s">
        <v>1</v>
      </c>
    </row>
    <row r="281" spans="1:12" x14ac:dyDescent="0.25">
      <c r="A281" t="s">
        <v>61</v>
      </c>
      <c r="B281">
        <v>225017</v>
      </c>
      <c r="C281" t="s">
        <v>6147</v>
      </c>
      <c r="D281">
        <v>1686</v>
      </c>
      <c r="E281" t="s">
        <v>217</v>
      </c>
      <c r="F281" s="1">
        <v>29026.42</v>
      </c>
      <c r="G281" t="s">
        <v>10</v>
      </c>
      <c r="H281">
        <v>17.22</v>
      </c>
      <c r="I281" t="s">
        <v>937</v>
      </c>
      <c r="J281" s="4">
        <f>_xlfn.XLOOKUP(B281,'ZM39 (packed)'!A:A,'ZM39 (packed)'!C:C)</f>
        <v>12.64</v>
      </c>
      <c r="K281" s="4">
        <f t="shared" si="4"/>
        <v>21311.040000000001</v>
      </c>
      <c r="L281" s="4" t="s">
        <v>1</v>
      </c>
    </row>
    <row r="282" spans="1:12" x14ac:dyDescent="0.25">
      <c r="A282" t="s">
        <v>61</v>
      </c>
      <c r="B282">
        <v>225020</v>
      </c>
      <c r="C282" t="s">
        <v>6216</v>
      </c>
      <c r="D282">
        <v>26</v>
      </c>
      <c r="E282" t="s">
        <v>217</v>
      </c>
      <c r="F282" s="1">
        <v>4893.03</v>
      </c>
      <c r="G282" t="s">
        <v>10</v>
      </c>
      <c r="H282">
        <v>188.19</v>
      </c>
      <c r="I282" t="s">
        <v>937</v>
      </c>
      <c r="J282" s="4">
        <f>_xlfn.XLOOKUP(B282,'ZM39 (packed)'!A:A,'ZM39 (packed)'!C:C)</f>
        <v>222.1</v>
      </c>
      <c r="K282" s="4">
        <f t="shared" si="4"/>
        <v>5774.5999999999995</v>
      </c>
      <c r="L282" s="4" t="s">
        <v>1</v>
      </c>
    </row>
    <row r="283" spans="1:12" x14ac:dyDescent="0.25">
      <c r="A283" t="s">
        <v>61</v>
      </c>
      <c r="B283">
        <v>225021</v>
      </c>
      <c r="C283" t="s">
        <v>6217</v>
      </c>
      <c r="D283">
        <v>22</v>
      </c>
      <c r="E283" t="s">
        <v>217</v>
      </c>
      <c r="F283">
        <v>462.96</v>
      </c>
      <c r="G283" t="s">
        <v>10</v>
      </c>
      <c r="H283">
        <v>21.04</v>
      </c>
      <c r="I283" t="s">
        <v>937</v>
      </c>
      <c r="J283" s="4">
        <f>_xlfn.XLOOKUP(B283,'ZM39 (packed)'!A:A,'ZM39 (packed)'!C:C)</f>
        <v>21.36</v>
      </c>
      <c r="K283" s="4">
        <f t="shared" si="4"/>
        <v>469.91999999999996</v>
      </c>
      <c r="L283" s="4" t="s">
        <v>1</v>
      </c>
    </row>
    <row r="284" spans="1:12" x14ac:dyDescent="0.25">
      <c r="A284" t="s">
        <v>61</v>
      </c>
      <c r="B284">
        <v>225022</v>
      </c>
      <c r="C284" t="s">
        <v>6214</v>
      </c>
      <c r="D284">
        <v>1522</v>
      </c>
      <c r="E284" t="s">
        <v>217</v>
      </c>
      <c r="F284" s="1">
        <v>23011.23</v>
      </c>
      <c r="G284" t="s">
        <v>10</v>
      </c>
      <c r="H284">
        <v>15.12</v>
      </c>
      <c r="I284" t="s">
        <v>937</v>
      </c>
      <c r="J284" s="4">
        <f>_xlfn.XLOOKUP(B284,'ZM39 (packed)'!A:A,'ZM39 (packed)'!C:C)</f>
        <v>12.82</v>
      </c>
      <c r="K284" s="4">
        <f t="shared" si="4"/>
        <v>19512.04</v>
      </c>
      <c r="L284" s="4" t="s">
        <v>1</v>
      </c>
    </row>
    <row r="285" spans="1:12" x14ac:dyDescent="0.25">
      <c r="A285" t="s">
        <v>61</v>
      </c>
      <c r="B285">
        <v>225498</v>
      </c>
      <c r="C285" t="s">
        <v>1044</v>
      </c>
      <c r="D285">
        <v>24</v>
      </c>
      <c r="E285" t="s">
        <v>217</v>
      </c>
      <c r="F285">
        <v>8489.0400000000009</v>
      </c>
      <c r="G285" t="s">
        <v>10</v>
      </c>
      <c r="H285">
        <v>353.71</v>
      </c>
      <c r="I285" t="s">
        <v>937</v>
      </c>
      <c r="J285" s="4">
        <f>_xlfn.XLOOKUP(B285,'ZM39 (packed)'!A:A,'ZM39 (packed)'!C:C)</f>
        <v>231.5</v>
      </c>
      <c r="K285" s="4">
        <f t="shared" si="4"/>
        <v>5556</v>
      </c>
      <c r="L285" s="4" t="s">
        <v>1</v>
      </c>
    </row>
    <row r="286" spans="1:12" x14ac:dyDescent="0.25">
      <c r="A286" t="s">
        <v>61</v>
      </c>
      <c r="B286">
        <v>225499</v>
      </c>
      <c r="C286" t="s">
        <v>2399</v>
      </c>
      <c r="D286">
        <v>44</v>
      </c>
      <c r="E286" t="s">
        <v>217</v>
      </c>
      <c r="F286" s="1">
        <v>1552.52</v>
      </c>
      <c r="G286" t="s">
        <v>10</v>
      </c>
      <c r="H286">
        <v>35.28</v>
      </c>
      <c r="I286" t="s">
        <v>937</v>
      </c>
      <c r="J286" s="4">
        <f>_xlfn.XLOOKUP(B286,'ZM39 (packed)'!A:A,'ZM39 (packed)'!C:C)</f>
        <v>22.26</v>
      </c>
      <c r="K286" s="4">
        <f t="shared" si="4"/>
        <v>979.44</v>
      </c>
      <c r="L286" s="4" t="s">
        <v>1</v>
      </c>
    </row>
    <row r="287" spans="1:12" x14ac:dyDescent="0.25">
      <c r="A287" t="s">
        <v>61</v>
      </c>
      <c r="B287">
        <v>225508</v>
      </c>
      <c r="C287" t="s">
        <v>5146</v>
      </c>
      <c r="D287">
        <v>10</v>
      </c>
      <c r="E287" t="s">
        <v>217</v>
      </c>
      <c r="F287" s="1">
        <v>368.85</v>
      </c>
      <c r="G287" t="s">
        <v>10</v>
      </c>
      <c r="H287">
        <v>36.89</v>
      </c>
      <c r="I287" t="s">
        <v>937</v>
      </c>
      <c r="J287" s="4">
        <f>_xlfn.XLOOKUP(B287,'ZM39 (packed)'!A:A,'ZM39 (packed)'!C:C)</f>
        <v>10.125</v>
      </c>
      <c r="K287" s="4">
        <f t="shared" si="4"/>
        <v>101.25</v>
      </c>
      <c r="L287" s="4" t="s">
        <v>1</v>
      </c>
    </row>
    <row r="288" spans="1:12" x14ac:dyDescent="0.25">
      <c r="A288" t="s">
        <v>61</v>
      </c>
      <c r="B288">
        <v>225776</v>
      </c>
      <c r="C288" t="s">
        <v>2408</v>
      </c>
      <c r="D288">
        <v>18</v>
      </c>
      <c r="E288" t="s">
        <v>217</v>
      </c>
      <c r="F288" s="1">
        <v>15109.65</v>
      </c>
      <c r="G288" t="s">
        <v>10</v>
      </c>
      <c r="H288">
        <v>839.43</v>
      </c>
      <c r="I288" t="s">
        <v>937</v>
      </c>
      <c r="J288" s="4">
        <f>_xlfn.XLOOKUP(B288,'ZM39 (packed)'!A:A,'ZM39 (packed)'!C:C)</f>
        <v>174.04</v>
      </c>
      <c r="K288" s="4">
        <f t="shared" si="4"/>
        <v>3132.72</v>
      </c>
      <c r="L288" s="4" t="s">
        <v>1</v>
      </c>
    </row>
    <row r="289" spans="1:12" x14ac:dyDescent="0.25">
      <c r="A289" t="s">
        <v>61</v>
      </c>
      <c r="B289">
        <v>226004</v>
      </c>
      <c r="C289" t="s">
        <v>6200</v>
      </c>
      <c r="D289">
        <v>47</v>
      </c>
      <c r="E289" t="s">
        <v>217</v>
      </c>
      <c r="F289" s="1">
        <v>2384.1999999999998</v>
      </c>
      <c r="G289" t="s">
        <v>10</v>
      </c>
      <c r="H289">
        <v>50.73</v>
      </c>
      <c r="I289" t="s">
        <v>937</v>
      </c>
      <c r="J289" s="4">
        <f>_xlfn.XLOOKUP(B289,'ZM39 (packed)'!A:A,'ZM39 (packed)'!C:C)</f>
        <v>12.754</v>
      </c>
      <c r="K289" s="4">
        <f t="shared" si="4"/>
        <v>599.43799999999999</v>
      </c>
      <c r="L289" s="4" t="s">
        <v>1</v>
      </c>
    </row>
    <row r="290" spans="1:12" x14ac:dyDescent="0.25">
      <c r="A290" t="s">
        <v>61</v>
      </c>
      <c r="B290">
        <v>226005</v>
      </c>
      <c r="C290" t="s">
        <v>2802</v>
      </c>
      <c r="D290">
        <v>17</v>
      </c>
      <c r="E290" t="s">
        <v>217</v>
      </c>
      <c r="F290">
        <v>691.2</v>
      </c>
      <c r="G290" t="s">
        <v>10</v>
      </c>
      <c r="H290">
        <v>40.659999999999997</v>
      </c>
      <c r="I290" t="s">
        <v>937</v>
      </c>
      <c r="J290" s="4">
        <f>_xlfn.XLOOKUP(B290,'ZM39 (packed)'!A:A,'ZM39 (packed)'!C:C)</f>
        <v>10.016999999999999</v>
      </c>
      <c r="K290" s="4">
        <f t="shared" si="4"/>
        <v>170.28899999999999</v>
      </c>
      <c r="L290" s="4" t="s">
        <v>1</v>
      </c>
    </row>
    <row r="291" spans="1:12" x14ac:dyDescent="0.25">
      <c r="A291" t="s">
        <v>61</v>
      </c>
      <c r="B291">
        <v>226006</v>
      </c>
      <c r="C291" t="s">
        <v>5178</v>
      </c>
      <c r="D291">
        <v>88</v>
      </c>
      <c r="E291" t="s">
        <v>217</v>
      </c>
      <c r="F291">
        <v>4483.16</v>
      </c>
      <c r="G291" t="s">
        <v>10</v>
      </c>
      <c r="H291">
        <v>50.95</v>
      </c>
      <c r="I291" t="s">
        <v>937</v>
      </c>
      <c r="J291" s="4">
        <f>_xlfn.XLOOKUP(B291,'ZM39 (packed)'!A:A,'ZM39 (packed)'!C:C)</f>
        <v>12.521000000000001</v>
      </c>
      <c r="K291" s="4">
        <f t="shared" si="4"/>
        <v>1101.848</v>
      </c>
      <c r="L291" s="4" t="s">
        <v>1</v>
      </c>
    </row>
    <row r="292" spans="1:12" x14ac:dyDescent="0.25">
      <c r="A292" t="s">
        <v>61</v>
      </c>
      <c r="B292">
        <v>226025</v>
      </c>
      <c r="C292" t="s">
        <v>6218</v>
      </c>
      <c r="D292">
        <v>24</v>
      </c>
      <c r="E292" t="s">
        <v>217</v>
      </c>
      <c r="F292">
        <v>1120.6500000000001</v>
      </c>
      <c r="G292" t="s">
        <v>10</v>
      </c>
      <c r="H292">
        <v>46.69</v>
      </c>
      <c r="I292" t="s">
        <v>937</v>
      </c>
      <c r="J292" s="4">
        <f>_xlfn.XLOOKUP(B292,'ZM39 (packed)'!A:A,'ZM39 (packed)'!C:C)</f>
        <v>12.624000000000001</v>
      </c>
      <c r="K292" s="4">
        <f t="shared" si="4"/>
        <v>302.976</v>
      </c>
      <c r="L292" s="4" t="s">
        <v>1</v>
      </c>
    </row>
    <row r="293" spans="1:12" x14ac:dyDescent="0.25">
      <c r="A293" t="s">
        <v>61</v>
      </c>
      <c r="B293">
        <v>226143</v>
      </c>
      <c r="C293" t="s">
        <v>1046</v>
      </c>
      <c r="D293">
        <v>5</v>
      </c>
      <c r="E293" t="s">
        <v>217</v>
      </c>
      <c r="F293" s="1">
        <v>903.83</v>
      </c>
      <c r="G293" t="s">
        <v>10</v>
      </c>
      <c r="H293">
        <v>180.77</v>
      </c>
      <c r="I293" t="s">
        <v>937</v>
      </c>
      <c r="J293" s="4">
        <f>_xlfn.XLOOKUP(B293,'ZM39 (packed)'!A:A,'ZM39 (packed)'!C:C)</f>
        <v>10.08</v>
      </c>
      <c r="K293" s="4">
        <f t="shared" si="4"/>
        <v>50.4</v>
      </c>
      <c r="L293" s="4" t="s">
        <v>1</v>
      </c>
    </row>
    <row r="294" spans="1:12" x14ac:dyDescent="0.25">
      <c r="A294" t="s">
        <v>61</v>
      </c>
      <c r="B294">
        <v>226156</v>
      </c>
      <c r="C294" t="s">
        <v>5184</v>
      </c>
      <c r="D294">
        <v>35</v>
      </c>
      <c r="E294" t="s">
        <v>217</v>
      </c>
      <c r="F294" s="1">
        <v>2641.43</v>
      </c>
      <c r="G294" t="s">
        <v>10</v>
      </c>
      <c r="H294">
        <v>75.47</v>
      </c>
      <c r="I294" t="s">
        <v>937</v>
      </c>
      <c r="J294" s="4">
        <f>_xlfn.XLOOKUP(B294,'ZM39 (packed)'!A:A,'ZM39 (packed)'!C:C)</f>
        <v>12.96</v>
      </c>
      <c r="K294" s="4">
        <f t="shared" si="4"/>
        <v>453.6</v>
      </c>
      <c r="L294" s="4" t="s">
        <v>1</v>
      </c>
    </row>
    <row r="295" spans="1:12" x14ac:dyDescent="0.25">
      <c r="A295" t="s">
        <v>61</v>
      </c>
      <c r="B295">
        <v>226167</v>
      </c>
      <c r="C295" t="s">
        <v>2411</v>
      </c>
      <c r="D295">
        <v>45</v>
      </c>
      <c r="E295" t="s">
        <v>217</v>
      </c>
      <c r="F295" s="1">
        <v>2087.69</v>
      </c>
      <c r="G295" t="s">
        <v>10</v>
      </c>
      <c r="H295">
        <v>46.39</v>
      </c>
      <c r="I295" t="s">
        <v>937</v>
      </c>
      <c r="J295" s="4">
        <f>_xlfn.XLOOKUP(B295,'ZM39 (packed)'!A:A,'ZM39 (packed)'!C:C)</f>
        <v>13.451000000000001</v>
      </c>
      <c r="K295" s="4">
        <f t="shared" si="4"/>
        <v>605.29500000000007</v>
      </c>
      <c r="L295" s="4" t="s">
        <v>1</v>
      </c>
    </row>
    <row r="296" spans="1:12" x14ac:dyDescent="0.25">
      <c r="A296" t="s">
        <v>61</v>
      </c>
      <c r="B296">
        <v>226626</v>
      </c>
      <c r="C296" t="s">
        <v>1048</v>
      </c>
      <c r="D296">
        <v>4</v>
      </c>
      <c r="E296" t="s">
        <v>217</v>
      </c>
      <c r="F296" s="1">
        <v>876.49</v>
      </c>
      <c r="G296" t="s">
        <v>10</v>
      </c>
      <c r="H296">
        <v>219.12</v>
      </c>
      <c r="I296" t="s">
        <v>937</v>
      </c>
      <c r="J296" s="4">
        <f>_xlfn.XLOOKUP(B296,'ZM39 (packed)'!A:A,'ZM39 (packed)'!C:C)</f>
        <v>221</v>
      </c>
      <c r="K296" s="4">
        <f t="shared" si="4"/>
        <v>884</v>
      </c>
      <c r="L296" s="4" t="s">
        <v>1</v>
      </c>
    </row>
    <row r="297" spans="1:12" x14ac:dyDescent="0.25">
      <c r="A297" t="s">
        <v>61</v>
      </c>
      <c r="B297">
        <v>227018</v>
      </c>
      <c r="C297" t="s">
        <v>2477</v>
      </c>
      <c r="D297">
        <v>19</v>
      </c>
      <c r="E297" t="s">
        <v>217</v>
      </c>
      <c r="F297" s="1">
        <v>908.95</v>
      </c>
      <c r="G297" t="s">
        <v>10</v>
      </c>
      <c r="H297">
        <v>47.84</v>
      </c>
      <c r="I297" t="s">
        <v>937</v>
      </c>
      <c r="J297" s="4">
        <f>_xlfn.XLOOKUP(B297,'ZM39 (packed)'!A:A,'ZM39 (packed)'!C:C)</f>
        <v>17.065000000000001</v>
      </c>
      <c r="K297" s="4">
        <f t="shared" si="4"/>
        <v>324.23500000000001</v>
      </c>
      <c r="L297" s="4" t="s">
        <v>1</v>
      </c>
    </row>
    <row r="298" spans="1:12" x14ac:dyDescent="0.25">
      <c r="A298" t="s">
        <v>61</v>
      </c>
      <c r="B298">
        <v>227279</v>
      </c>
      <c r="C298" t="s">
        <v>2809</v>
      </c>
      <c r="D298">
        <v>1</v>
      </c>
      <c r="E298" t="s">
        <v>217</v>
      </c>
      <c r="F298" s="1">
        <v>1049.3499999999999</v>
      </c>
      <c r="G298" t="s">
        <v>10</v>
      </c>
      <c r="H298">
        <v>1049.3499999999999</v>
      </c>
      <c r="I298" t="s">
        <v>937</v>
      </c>
      <c r="J298" s="4">
        <f>_xlfn.XLOOKUP(B298,'ZM39 (packed)'!A:A,'ZM39 (packed)'!C:C)</f>
        <v>176.33</v>
      </c>
      <c r="K298" s="4">
        <f t="shared" si="4"/>
        <v>176.33</v>
      </c>
      <c r="L298" s="4" t="s">
        <v>1</v>
      </c>
    </row>
    <row r="299" spans="1:12" x14ac:dyDescent="0.25">
      <c r="A299" t="s">
        <v>61</v>
      </c>
      <c r="B299">
        <v>228198</v>
      </c>
      <c r="C299" t="s">
        <v>2725</v>
      </c>
      <c r="D299">
        <v>17</v>
      </c>
      <c r="E299" t="s">
        <v>217</v>
      </c>
      <c r="F299" s="1">
        <v>1039.3699999999999</v>
      </c>
      <c r="G299" t="s">
        <v>10</v>
      </c>
      <c r="H299">
        <v>61.14</v>
      </c>
      <c r="I299" t="s">
        <v>937</v>
      </c>
      <c r="J299" s="4">
        <f>_xlfn.XLOOKUP(B299,'ZM39 (packed)'!A:A,'ZM39 (packed)'!C:C)</f>
        <v>17.175000000000001</v>
      </c>
      <c r="K299" s="4">
        <f t="shared" si="4"/>
        <v>291.97500000000002</v>
      </c>
      <c r="L299" s="4" t="s">
        <v>1</v>
      </c>
    </row>
    <row r="300" spans="1:12" x14ac:dyDescent="0.25">
      <c r="A300" t="s">
        <v>61</v>
      </c>
      <c r="B300">
        <v>228208</v>
      </c>
      <c r="C300" t="s">
        <v>5297</v>
      </c>
      <c r="D300">
        <v>18</v>
      </c>
      <c r="E300" t="s">
        <v>217</v>
      </c>
      <c r="F300" s="1">
        <v>858.79</v>
      </c>
      <c r="G300" t="s">
        <v>10</v>
      </c>
      <c r="H300">
        <v>47.71</v>
      </c>
      <c r="I300" t="s">
        <v>937</v>
      </c>
      <c r="J300" s="4">
        <f>_xlfn.XLOOKUP(B300,'ZM39 (packed)'!A:A,'ZM39 (packed)'!C:C)</f>
        <v>12.715999999999999</v>
      </c>
      <c r="K300" s="4">
        <f t="shared" si="4"/>
        <v>228.88799999999998</v>
      </c>
      <c r="L300" s="4" t="s">
        <v>1</v>
      </c>
    </row>
    <row r="301" spans="1:12" x14ac:dyDescent="0.25">
      <c r="A301" t="s">
        <v>61</v>
      </c>
      <c r="B301">
        <v>228344</v>
      </c>
      <c r="C301" t="s">
        <v>2723</v>
      </c>
      <c r="D301">
        <v>28</v>
      </c>
      <c r="E301" t="s">
        <v>217</v>
      </c>
      <c r="F301" s="1">
        <v>1248.19</v>
      </c>
      <c r="G301" t="s">
        <v>10</v>
      </c>
      <c r="H301">
        <v>44.58</v>
      </c>
      <c r="I301" t="s">
        <v>937</v>
      </c>
      <c r="J301" s="4">
        <f>_xlfn.XLOOKUP(B301,'ZM39 (packed)'!A:A,'ZM39 (packed)'!C:C)</f>
        <v>12.631</v>
      </c>
      <c r="K301" s="4">
        <f t="shared" si="4"/>
        <v>353.66800000000001</v>
      </c>
      <c r="L301" s="4" t="s">
        <v>1</v>
      </c>
    </row>
    <row r="302" spans="1:12" x14ac:dyDescent="0.25">
      <c r="A302" t="s">
        <v>61</v>
      </c>
      <c r="B302">
        <v>228694</v>
      </c>
      <c r="C302" t="s">
        <v>6286</v>
      </c>
      <c r="D302">
        <v>2</v>
      </c>
      <c r="E302" t="s">
        <v>217</v>
      </c>
      <c r="F302" s="1">
        <v>107.55</v>
      </c>
      <c r="G302" t="s">
        <v>10</v>
      </c>
      <c r="H302">
        <v>53.78</v>
      </c>
      <c r="I302" t="s">
        <v>937</v>
      </c>
      <c r="J302" s="4">
        <f>_xlfn.XLOOKUP(B302,'ZM39 (packed)'!A:A,'ZM39 (packed)'!C:C)</f>
        <v>12.625</v>
      </c>
      <c r="K302" s="4">
        <f t="shared" si="4"/>
        <v>25.25</v>
      </c>
      <c r="L302" s="4" t="s">
        <v>1</v>
      </c>
    </row>
    <row r="303" spans="1:12" x14ac:dyDescent="0.25">
      <c r="A303" t="s">
        <v>61</v>
      </c>
      <c r="B303">
        <v>229334</v>
      </c>
      <c r="C303" t="s">
        <v>2655</v>
      </c>
      <c r="D303">
        <v>9</v>
      </c>
      <c r="E303" t="s">
        <v>217</v>
      </c>
      <c r="F303" s="1">
        <v>4323.75</v>
      </c>
      <c r="G303" t="s">
        <v>10</v>
      </c>
      <c r="H303">
        <v>480.42</v>
      </c>
      <c r="I303" t="s">
        <v>937</v>
      </c>
      <c r="J303" s="4">
        <f>_xlfn.XLOOKUP(B303,'ZM39 (packed)'!A:A,'ZM39 (packed)'!C:C)</f>
        <v>174.7</v>
      </c>
      <c r="K303" s="4">
        <f t="shared" si="4"/>
        <v>1572.3</v>
      </c>
      <c r="L303" s="4" t="s">
        <v>1</v>
      </c>
    </row>
    <row r="304" spans="1:12" x14ac:dyDescent="0.25">
      <c r="A304" t="s">
        <v>61</v>
      </c>
      <c r="B304">
        <v>229418</v>
      </c>
      <c r="C304" t="s">
        <v>2670</v>
      </c>
      <c r="D304">
        <v>2</v>
      </c>
      <c r="E304" t="s">
        <v>217</v>
      </c>
      <c r="F304" s="1">
        <v>1312.05</v>
      </c>
      <c r="G304" t="s">
        <v>10</v>
      </c>
      <c r="H304">
        <v>656.03</v>
      </c>
      <c r="I304" t="s">
        <v>937</v>
      </c>
      <c r="J304" s="4">
        <f>_xlfn.XLOOKUP(B304,'ZM39 (packed)'!A:A,'ZM39 (packed)'!C:C)</f>
        <v>198.45</v>
      </c>
      <c r="K304" s="4">
        <f t="shared" si="4"/>
        <v>396.9</v>
      </c>
      <c r="L304" s="4" t="s">
        <v>1</v>
      </c>
    </row>
    <row r="305" spans="1:12" x14ac:dyDescent="0.25">
      <c r="A305" t="s">
        <v>61</v>
      </c>
      <c r="B305">
        <v>229466</v>
      </c>
      <c r="C305" t="s">
        <v>6033</v>
      </c>
      <c r="D305">
        <v>8</v>
      </c>
      <c r="E305" t="s">
        <v>217</v>
      </c>
      <c r="F305" s="1">
        <v>778.55</v>
      </c>
      <c r="G305" t="s">
        <v>10</v>
      </c>
      <c r="H305">
        <v>97.32</v>
      </c>
      <c r="I305" t="s">
        <v>937</v>
      </c>
      <c r="J305" s="4">
        <f>_xlfn.XLOOKUP(B305,'ZM39 (packed)'!A:A,'ZM39 (packed)'!C:C)</f>
        <v>19.035</v>
      </c>
      <c r="K305" s="4">
        <f t="shared" si="4"/>
        <v>152.28</v>
      </c>
      <c r="L305" s="4" t="s">
        <v>1</v>
      </c>
    </row>
    <row r="306" spans="1:12" x14ac:dyDescent="0.25">
      <c r="A306" t="s">
        <v>61</v>
      </c>
      <c r="B306">
        <v>230031</v>
      </c>
      <c r="C306" t="s">
        <v>2671</v>
      </c>
      <c r="D306">
        <v>42</v>
      </c>
      <c r="E306" t="s">
        <v>217</v>
      </c>
      <c r="F306" s="1">
        <v>21837.34</v>
      </c>
      <c r="G306" t="s">
        <v>10</v>
      </c>
      <c r="H306">
        <v>519.94000000000005</v>
      </c>
      <c r="I306" t="s">
        <v>937</v>
      </c>
      <c r="J306" s="4">
        <f>_xlfn.XLOOKUP(B306,'ZM39 (packed)'!A:A,'ZM39 (packed)'!C:C)</f>
        <v>211.05</v>
      </c>
      <c r="K306" s="4">
        <f t="shared" si="4"/>
        <v>8864.1</v>
      </c>
      <c r="L306" s="4" t="s">
        <v>1</v>
      </c>
    </row>
    <row r="307" spans="1:12" x14ac:dyDescent="0.25">
      <c r="A307" t="s">
        <v>61</v>
      </c>
      <c r="B307">
        <v>230782</v>
      </c>
      <c r="C307" t="s">
        <v>5396</v>
      </c>
      <c r="D307">
        <v>3</v>
      </c>
      <c r="E307" t="s">
        <v>217</v>
      </c>
      <c r="F307" s="1">
        <v>1224.72</v>
      </c>
      <c r="G307" t="s">
        <v>10</v>
      </c>
      <c r="H307">
        <v>408.24</v>
      </c>
      <c r="I307" t="s">
        <v>6088</v>
      </c>
      <c r="J307" s="4">
        <f>_xlfn.XLOOKUP(B307,'ZM39 (packed)'!A:A,'ZM39 (packed)'!C:C)</f>
        <v>216.93</v>
      </c>
      <c r="K307" s="4">
        <f t="shared" si="4"/>
        <v>650.79</v>
      </c>
      <c r="L307" s="4" t="s">
        <v>1</v>
      </c>
    </row>
    <row r="308" spans="1:12" x14ac:dyDescent="0.25">
      <c r="A308" t="s">
        <v>61</v>
      </c>
      <c r="B308">
        <v>230879</v>
      </c>
      <c r="C308" t="s">
        <v>2729</v>
      </c>
      <c r="D308">
        <v>304</v>
      </c>
      <c r="E308" t="s">
        <v>217</v>
      </c>
      <c r="F308" s="1">
        <v>3299.81</v>
      </c>
      <c r="G308" t="s">
        <v>10</v>
      </c>
      <c r="H308">
        <v>10.85</v>
      </c>
      <c r="I308" t="s">
        <v>937</v>
      </c>
      <c r="J308" s="4">
        <f>_xlfn.XLOOKUP(B308,'ZM39 (packed)'!A:A,'ZM39 (packed)'!C:C)</f>
        <v>12.36</v>
      </c>
      <c r="K308" s="4">
        <f t="shared" si="4"/>
        <v>3757.4399999999996</v>
      </c>
      <c r="L308" s="4" t="s">
        <v>1</v>
      </c>
    </row>
    <row r="309" spans="1:12" x14ac:dyDescent="0.25">
      <c r="A309" t="s">
        <v>61</v>
      </c>
      <c r="B309">
        <v>230900</v>
      </c>
      <c r="C309" t="s">
        <v>2730</v>
      </c>
      <c r="D309">
        <v>720</v>
      </c>
      <c r="E309" t="s">
        <v>217</v>
      </c>
      <c r="F309" s="1">
        <v>10024.01</v>
      </c>
      <c r="G309" t="s">
        <v>10</v>
      </c>
      <c r="H309">
        <v>13.92</v>
      </c>
      <c r="I309" t="s">
        <v>937</v>
      </c>
      <c r="J309" s="4">
        <f>_xlfn.XLOOKUP(B309,'ZM39 (packed)'!A:A,'ZM39 (packed)'!C:C)</f>
        <v>12.36</v>
      </c>
      <c r="K309" s="4">
        <f t="shared" si="4"/>
        <v>8899.1999999999989</v>
      </c>
      <c r="L309" s="4" t="s">
        <v>1</v>
      </c>
    </row>
    <row r="310" spans="1:12" x14ac:dyDescent="0.25">
      <c r="A310" t="s">
        <v>61</v>
      </c>
      <c r="B310">
        <v>232017</v>
      </c>
      <c r="C310" t="s">
        <v>5861</v>
      </c>
      <c r="D310">
        <v>85</v>
      </c>
      <c r="E310" t="s">
        <v>217</v>
      </c>
      <c r="F310" s="1">
        <v>573.77</v>
      </c>
      <c r="G310" t="s">
        <v>10</v>
      </c>
      <c r="H310">
        <v>6.75</v>
      </c>
      <c r="I310" t="s">
        <v>937</v>
      </c>
      <c r="J310" s="4">
        <f>_xlfn.XLOOKUP(B310,'ZM39 (packed)'!A:A,'ZM39 (packed)'!C:C)</f>
        <v>10.9</v>
      </c>
      <c r="K310" s="4">
        <f t="shared" si="4"/>
        <v>926.5</v>
      </c>
      <c r="L310" s="4" t="s">
        <v>1</v>
      </c>
    </row>
    <row r="311" spans="1:12" x14ac:dyDescent="0.25">
      <c r="A311" t="s">
        <v>61</v>
      </c>
      <c r="B311">
        <v>553324</v>
      </c>
      <c r="C311" t="s">
        <v>6148</v>
      </c>
      <c r="D311">
        <v>5932.8</v>
      </c>
      <c r="E311" t="s">
        <v>40</v>
      </c>
      <c r="F311" s="1">
        <v>35686.86</v>
      </c>
      <c r="G311" t="s">
        <v>10</v>
      </c>
      <c r="H311">
        <v>6.02</v>
      </c>
      <c r="I311" t="s">
        <v>937</v>
      </c>
      <c r="J311" s="4">
        <f>_xlfn.XLOOKUP(B311,'ZM39 (packed)'!A:A,'ZM39 (packed)'!C:C)</f>
        <v>1</v>
      </c>
      <c r="K311" s="4">
        <f t="shared" si="4"/>
        <v>5932.8</v>
      </c>
      <c r="L311" s="4" t="s">
        <v>1</v>
      </c>
    </row>
    <row r="312" spans="1:12" x14ac:dyDescent="0.25">
      <c r="A312" t="s">
        <v>345</v>
      </c>
      <c r="B312">
        <v>112623</v>
      </c>
      <c r="C312" t="s">
        <v>1059</v>
      </c>
      <c r="D312">
        <v>6</v>
      </c>
      <c r="E312" t="s">
        <v>217</v>
      </c>
      <c r="F312" s="1">
        <v>850.91</v>
      </c>
      <c r="G312" t="s">
        <v>10</v>
      </c>
      <c r="H312" s="1">
        <v>141.82</v>
      </c>
      <c r="I312" t="s">
        <v>937</v>
      </c>
      <c r="J312" s="4">
        <f>_xlfn.XLOOKUP(B312,'ZM39 (packed)'!A:A,'ZM39 (packed)'!C:C)</f>
        <v>19.440000000000001</v>
      </c>
      <c r="K312" s="4">
        <f t="shared" si="4"/>
        <v>116.64000000000001</v>
      </c>
      <c r="L312" s="4" t="s">
        <v>26</v>
      </c>
    </row>
    <row r="313" spans="1:12" x14ac:dyDescent="0.25">
      <c r="A313" t="s">
        <v>345</v>
      </c>
      <c r="B313">
        <v>112624</v>
      </c>
      <c r="C313" t="s">
        <v>1060</v>
      </c>
      <c r="D313">
        <v>1</v>
      </c>
      <c r="E313" t="s">
        <v>217</v>
      </c>
      <c r="F313" s="1">
        <v>143.27000000000001</v>
      </c>
      <c r="G313" t="s">
        <v>10</v>
      </c>
      <c r="H313">
        <v>143.27000000000001</v>
      </c>
      <c r="I313" t="s">
        <v>937</v>
      </c>
      <c r="J313" s="4">
        <f>_xlfn.XLOOKUP(B313,'ZM39 (packed)'!A:A,'ZM39 (packed)'!C:C)</f>
        <v>19.34</v>
      </c>
      <c r="K313" s="4">
        <f t="shared" si="4"/>
        <v>19.34</v>
      </c>
      <c r="L313" s="4" t="s">
        <v>26</v>
      </c>
    </row>
    <row r="314" spans="1:12" x14ac:dyDescent="0.25">
      <c r="A314" t="s">
        <v>345</v>
      </c>
      <c r="B314">
        <v>112625</v>
      </c>
      <c r="C314" t="s">
        <v>1061</v>
      </c>
      <c r="D314">
        <v>3</v>
      </c>
      <c r="E314" t="s">
        <v>217</v>
      </c>
      <c r="F314">
        <v>462.5</v>
      </c>
      <c r="G314" t="s">
        <v>10</v>
      </c>
      <c r="H314">
        <v>154.16999999999999</v>
      </c>
      <c r="I314" t="s">
        <v>937</v>
      </c>
      <c r="J314" s="4">
        <f>_xlfn.XLOOKUP(B314,'ZM39 (packed)'!A:A,'ZM39 (packed)'!C:C)</f>
        <v>19.14</v>
      </c>
      <c r="K314" s="4">
        <f t="shared" si="4"/>
        <v>57.42</v>
      </c>
      <c r="L314" s="4" t="s">
        <v>26</v>
      </c>
    </row>
    <row r="315" spans="1:12" x14ac:dyDescent="0.25">
      <c r="A315" t="s">
        <v>345</v>
      </c>
      <c r="B315">
        <v>130088</v>
      </c>
      <c r="C315" t="s">
        <v>6215</v>
      </c>
      <c r="D315">
        <v>1</v>
      </c>
      <c r="E315" t="s">
        <v>217</v>
      </c>
      <c r="F315" s="1">
        <v>42.49</v>
      </c>
      <c r="G315" t="s">
        <v>10</v>
      </c>
      <c r="H315">
        <v>42.49</v>
      </c>
      <c r="I315" t="s">
        <v>937</v>
      </c>
      <c r="J315" s="4">
        <f>_xlfn.XLOOKUP(B315,'ZM39 (packed)'!A:A,'ZM39 (packed)'!C:C)</f>
        <v>17.655000000000001</v>
      </c>
      <c r="K315" s="4">
        <f t="shared" si="4"/>
        <v>17.655000000000001</v>
      </c>
      <c r="L315" s="4" t="s">
        <v>26</v>
      </c>
    </row>
    <row r="316" spans="1:12" x14ac:dyDescent="0.25">
      <c r="A316" t="s">
        <v>345</v>
      </c>
      <c r="B316">
        <v>152102</v>
      </c>
      <c r="C316" t="s">
        <v>946</v>
      </c>
      <c r="D316">
        <v>19</v>
      </c>
      <c r="E316" t="s">
        <v>217</v>
      </c>
      <c r="F316" s="1">
        <v>1445.86</v>
      </c>
      <c r="G316" t="s">
        <v>10</v>
      </c>
      <c r="H316">
        <v>76.099999999999994</v>
      </c>
      <c r="I316" t="s">
        <v>937</v>
      </c>
      <c r="J316" s="4">
        <f>_xlfn.XLOOKUP(B316,'ZM39 (packed)'!A:A,'ZM39 (packed)'!C:C)</f>
        <v>18</v>
      </c>
      <c r="K316" s="4">
        <f t="shared" si="4"/>
        <v>342</v>
      </c>
      <c r="L316" s="4" t="s">
        <v>26</v>
      </c>
    </row>
    <row r="317" spans="1:12" x14ac:dyDescent="0.25">
      <c r="A317" t="s">
        <v>345</v>
      </c>
      <c r="B317">
        <v>162122</v>
      </c>
      <c r="C317" t="s">
        <v>1076</v>
      </c>
      <c r="D317">
        <v>2</v>
      </c>
      <c r="E317" t="s">
        <v>217</v>
      </c>
      <c r="F317">
        <v>103.39</v>
      </c>
      <c r="G317" t="s">
        <v>10</v>
      </c>
      <c r="H317">
        <v>51.7</v>
      </c>
      <c r="I317" t="s">
        <v>937</v>
      </c>
      <c r="J317" s="4">
        <f>_xlfn.XLOOKUP(B317,'ZM39 (packed)'!A:A,'ZM39 (packed)'!C:C)</f>
        <v>17.68</v>
      </c>
      <c r="K317" s="4">
        <f t="shared" si="4"/>
        <v>35.36</v>
      </c>
      <c r="L317" s="4" t="s">
        <v>26</v>
      </c>
    </row>
    <row r="318" spans="1:12" x14ac:dyDescent="0.25">
      <c r="A318" t="s">
        <v>345</v>
      </c>
      <c r="B318">
        <v>165879</v>
      </c>
      <c r="C318" t="s">
        <v>1084</v>
      </c>
      <c r="D318">
        <v>2</v>
      </c>
      <c r="E318" t="s">
        <v>217</v>
      </c>
      <c r="F318" s="1">
        <v>470.52</v>
      </c>
      <c r="G318" t="s">
        <v>10</v>
      </c>
      <c r="H318">
        <v>235.26</v>
      </c>
      <c r="I318" t="s">
        <v>937</v>
      </c>
      <c r="J318" s="4">
        <f>_xlfn.XLOOKUP(B318,'ZM39 (packed)'!A:A,'ZM39 (packed)'!C:C)</f>
        <v>17.34</v>
      </c>
      <c r="K318" s="4">
        <f t="shared" si="4"/>
        <v>34.68</v>
      </c>
      <c r="L318" s="4" t="s">
        <v>26</v>
      </c>
    </row>
    <row r="319" spans="1:12" x14ac:dyDescent="0.25">
      <c r="A319" t="s">
        <v>345</v>
      </c>
      <c r="B319">
        <v>165921</v>
      </c>
      <c r="C319" t="s">
        <v>1087</v>
      </c>
      <c r="D319">
        <v>32</v>
      </c>
      <c r="E319" t="s">
        <v>217</v>
      </c>
      <c r="F319" s="1">
        <v>8177.01</v>
      </c>
      <c r="G319" t="s">
        <v>10</v>
      </c>
      <c r="H319">
        <v>255.53</v>
      </c>
      <c r="I319" t="s">
        <v>937</v>
      </c>
      <c r="J319" s="4">
        <f>_xlfn.XLOOKUP(B319,'ZM39 (packed)'!A:A,'ZM39 (packed)'!C:C)</f>
        <v>19.14</v>
      </c>
      <c r="K319" s="4">
        <f t="shared" si="4"/>
        <v>612.48</v>
      </c>
      <c r="L319" s="4" t="s">
        <v>26</v>
      </c>
    </row>
    <row r="320" spans="1:12" x14ac:dyDescent="0.25">
      <c r="A320" t="s">
        <v>345</v>
      </c>
      <c r="B320">
        <v>165922</v>
      </c>
      <c r="C320" t="s">
        <v>1088</v>
      </c>
      <c r="D320">
        <v>2</v>
      </c>
      <c r="E320" t="s">
        <v>217</v>
      </c>
      <c r="F320" s="1">
        <v>509.57</v>
      </c>
      <c r="G320" t="s">
        <v>10</v>
      </c>
      <c r="H320">
        <v>254.79</v>
      </c>
      <c r="I320" t="s">
        <v>937</v>
      </c>
      <c r="J320" s="4">
        <f>_xlfn.XLOOKUP(B320,'ZM39 (packed)'!A:A,'ZM39 (packed)'!C:C)</f>
        <v>19.18</v>
      </c>
      <c r="K320" s="4">
        <f t="shared" si="4"/>
        <v>38.36</v>
      </c>
      <c r="L320" s="4" t="s">
        <v>26</v>
      </c>
    </row>
    <row r="321" spans="1:12" x14ac:dyDescent="0.25">
      <c r="A321" t="s">
        <v>345</v>
      </c>
      <c r="B321">
        <v>167874</v>
      </c>
      <c r="C321" t="s">
        <v>1090</v>
      </c>
      <c r="D321">
        <v>6</v>
      </c>
      <c r="E321" t="s">
        <v>217</v>
      </c>
      <c r="F321" s="1">
        <v>12963.96</v>
      </c>
      <c r="G321" t="s">
        <v>10</v>
      </c>
      <c r="H321">
        <v>2160.66</v>
      </c>
      <c r="I321" t="s">
        <v>937</v>
      </c>
      <c r="J321" s="4">
        <f>_xlfn.XLOOKUP(B321,'ZM39 (packed)'!A:A,'ZM39 (packed)'!C:C)</f>
        <v>192.14</v>
      </c>
      <c r="K321" s="4">
        <f t="shared" si="4"/>
        <v>1152.8399999999999</v>
      </c>
      <c r="L321" s="4" t="s">
        <v>26</v>
      </c>
    </row>
    <row r="322" spans="1:12" x14ac:dyDescent="0.25">
      <c r="A322" t="s">
        <v>345</v>
      </c>
      <c r="B322">
        <v>177040</v>
      </c>
      <c r="C322" t="s">
        <v>953</v>
      </c>
      <c r="D322">
        <v>23</v>
      </c>
      <c r="E322" t="s">
        <v>217</v>
      </c>
      <c r="F322" s="1">
        <v>1621.71</v>
      </c>
      <c r="G322" t="s">
        <v>10</v>
      </c>
      <c r="H322">
        <v>70.510000000000005</v>
      </c>
      <c r="I322" t="s">
        <v>937</v>
      </c>
      <c r="J322" s="4">
        <f>_xlfn.XLOOKUP(B322,'ZM39 (packed)'!A:A,'ZM39 (packed)'!C:C)</f>
        <v>18</v>
      </c>
      <c r="K322" s="4">
        <f t="shared" si="4"/>
        <v>414</v>
      </c>
      <c r="L322" s="4" t="s">
        <v>26</v>
      </c>
    </row>
    <row r="323" spans="1:12" x14ac:dyDescent="0.25">
      <c r="A323" t="s">
        <v>345</v>
      </c>
      <c r="B323">
        <v>180921</v>
      </c>
      <c r="C323" t="s">
        <v>1094</v>
      </c>
      <c r="D323">
        <v>10</v>
      </c>
      <c r="E323" t="s">
        <v>217</v>
      </c>
      <c r="F323" s="1">
        <v>1429.85</v>
      </c>
      <c r="G323" t="s">
        <v>10</v>
      </c>
      <c r="H323">
        <v>142.99</v>
      </c>
      <c r="I323" t="s">
        <v>937</v>
      </c>
      <c r="J323" s="4">
        <f>_xlfn.XLOOKUP(B323,'ZM39 (packed)'!A:A,'ZM39 (packed)'!C:C)</f>
        <v>18</v>
      </c>
      <c r="K323" s="4">
        <f t="shared" ref="K323:K357" si="5">J323*D323</f>
        <v>180</v>
      </c>
      <c r="L323" s="4" t="s">
        <v>26</v>
      </c>
    </row>
    <row r="324" spans="1:12" x14ac:dyDescent="0.25">
      <c r="A324" t="s">
        <v>345</v>
      </c>
      <c r="B324">
        <v>182836</v>
      </c>
      <c r="C324" t="s">
        <v>1095</v>
      </c>
      <c r="D324">
        <v>6</v>
      </c>
      <c r="E324" t="s">
        <v>217</v>
      </c>
      <c r="F324" s="1">
        <v>999.16</v>
      </c>
      <c r="G324" t="s">
        <v>10</v>
      </c>
      <c r="H324">
        <v>166.53</v>
      </c>
      <c r="I324" t="s">
        <v>937</v>
      </c>
      <c r="J324" s="4">
        <f>_xlfn.XLOOKUP(B324,'ZM39 (packed)'!A:A,'ZM39 (packed)'!C:C)</f>
        <v>18</v>
      </c>
      <c r="K324" s="4">
        <f t="shared" si="5"/>
        <v>108</v>
      </c>
      <c r="L324" s="4" t="s">
        <v>26</v>
      </c>
    </row>
    <row r="325" spans="1:12" x14ac:dyDescent="0.25">
      <c r="A325" t="s">
        <v>345</v>
      </c>
      <c r="B325">
        <v>198470</v>
      </c>
      <c r="C325" t="s">
        <v>1100</v>
      </c>
      <c r="D325">
        <v>3</v>
      </c>
      <c r="E325" t="s">
        <v>217</v>
      </c>
      <c r="F325" s="1">
        <v>8912.0400000000009</v>
      </c>
      <c r="G325" t="s">
        <v>10</v>
      </c>
      <c r="H325">
        <v>2970.68</v>
      </c>
      <c r="I325" t="s">
        <v>937</v>
      </c>
      <c r="J325" s="4">
        <f>_xlfn.XLOOKUP(B325,'ZM39 (packed)'!A:A,'ZM39 (packed)'!C:C)</f>
        <v>187.72900000000001</v>
      </c>
      <c r="K325" s="4">
        <f t="shared" si="5"/>
        <v>563.18700000000001</v>
      </c>
      <c r="L325" s="4" t="s">
        <v>26</v>
      </c>
    </row>
    <row r="326" spans="1:12" x14ac:dyDescent="0.25">
      <c r="A326" t="s">
        <v>345</v>
      </c>
      <c r="B326">
        <v>211529</v>
      </c>
      <c r="C326" t="s">
        <v>1021</v>
      </c>
      <c r="D326">
        <v>1</v>
      </c>
      <c r="E326" t="s">
        <v>217</v>
      </c>
      <c r="F326" s="1">
        <v>46.07</v>
      </c>
      <c r="G326" t="s">
        <v>10</v>
      </c>
      <c r="H326">
        <v>46.07</v>
      </c>
      <c r="I326" t="s">
        <v>937</v>
      </c>
      <c r="J326" s="4">
        <f>_xlfn.XLOOKUP(B326,'ZM39 (packed)'!A:A,'ZM39 (packed)'!C:C)</f>
        <v>18</v>
      </c>
      <c r="K326" s="4">
        <f t="shared" si="5"/>
        <v>18</v>
      </c>
      <c r="L326" s="4" t="s">
        <v>26</v>
      </c>
    </row>
    <row r="327" spans="1:12" x14ac:dyDescent="0.25">
      <c r="A327" t="s">
        <v>345</v>
      </c>
      <c r="B327">
        <v>211530</v>
      </c>
      <c r="C327" t="s">
        <v>1102</v>
      </c>
      <c r="D327">
        <v>2</v>
      </c>
      <c r="E327" t="s">
        <v>217</v>
      </c>
      <c r="F327" s="1">
        <v>105.14</v>
      </c>
      <c r="G327" t="s">
        <v>10</v>
      </c>
      <c r="H327">
        <v>52.57</v>
      </c>
      <c r="I327" t="s">
        <v>937</v>
      </c>
      <c r="J327" s="4">
        <f>_xlfn.XLOOKUP(B327,'ZM39 (packed)'!A:A,'ZM39 (packed)'!C:C)</f>
        <v>18</v>
      </c>
      <c r="K327" s="4">
        <f t="shared" si="5"/>
        <v>36</v>
      </c>
      <c r="L327" s="4" t="s">
        <v>26</v>
      </c>
    </row>
    <row r="328" spans="1:12" x14ac:dyDescent="0.25">
      <c r="A328" t="s">
        <v>345</v>
      </c>
      <c r="B328">
        <v>211531</v>
      </c>
      <c r="C328" t="s">
        <v>1022</v>
      </c>
      <c r="D328">
        <v>2</v>
      </c>
      <c r="E328" t="s">
        <v>217</v>
      </c>
      <c r="F328" s="1">
        <v>101.92</v>
      </c>
      <c r="G328" t="s">
        <v>10</v>
      </c>
      <c r="H328">
        <v>50.96</v>
      </c>
      <c r="I328" t="s">
        <v>937</v>
      </c>
      <c r="J328" s="4">
        <f>_xlfn.XLOOKUP(B328,'ZM39 (packed)'!A:A,'ZM39 (packed)'!C:C)</f>
        <v>18</v>
      </c>
      <c r="K328" s="4">
        <f t="shared" si="5"/>
        <v>36</v>
      </c>
      <c r="L328" s="4" t="s">
        <v>26</v>
      </c>
    </row>
    <row r="329" spans="1:12" x14ac:dyDescent="0.25">
      <c r="A329" t="s">
        <v>345</v>
      </c>
      <c r="B329">
        <v>211532</v>
      </c>
      <c r="C329" t="s">
        <v>1103</v>
      </c>
      <c r="D329">
        <v>2</v>
      </c>
      <c r="E329" t="s">
        <v>217</v>
      </c>
      <c r="F329" s="1">
        <v>118.74</v>
      </c>
      <c r="G329" t="s">
        <v>10</v>
      </c>
      <c r="H329">
        <v>59.37</v>
      </c>
      <c r="I329" t="s">
        <v>937</v>
      </c>
      <c r="J329" s="4">
        <f>_xlfn.XLOOKUP(B329,'ZM39 (packed)'!A:A,'ZM39 (packed)'!C:C)</f>
        <v>18</v>
      </c>
      <c r="K329" s="4">
        <f t="shared" si="5"/>
        <v>36</v>
      </c>
      <c r="L329" s="4" t="s">
        <v>26</v>
      </c>
    </row>
    <row r="330" spans="1:12" x14ac:dyDescent="0.25">
      <c r="A330" t="s">
        <v>345</v>
      </c>
      <c r="B330">
        <v>211542</v>
      </c>
      <c r="C330" t="s">
        <v>1023</v>
      </c>
      <c r="D330">
        <v>5</v>
      </c>
      <c r="E330" t="s">
        <v>217</v>
      </c>
      <c r="F330">
        <v>302.24</v>
      </c>
      <c r="G330" t="s">
        <v>10</v>
      </c>
      <c r="H330">
        <v>60.45</v>
      </c>
      <c r="I330" t="s">
        <v>937</v>
      </c>
      <c r="J330" s="4">
        <f>_xlfn.XLOOKUP(B330,'ZM39 (packed)'!A:A,'ZM39 (packed)'!C:C)</f>
        <v>18</v>
      </c>
      <c r="K330" s="4">
        <f t="shared" si="5"/>
        <v>90</v>
      </c>
      <c r="L330" s="4" t="s">
        <v>26</v>
      </c>
    </row>
    <row r="331" spans="1:12" x14ac:dyDescent="0.25">
      <c r="A331" t="s">
        <v>345</v>
      </c>
      <c r="B331">
        <v>224827</v>
      </c>
      <c r="C331" t="s">
        <v>2597</v>
      </c>
      <c r="D331">
        <v>3</v>
      </c>
      <c r="E331" t="s">
        <v>217</v>
      </c>
      <c r="F331">
        <v>636.98</v>
      </c>
      <c r="G331" t="s">
        <v>10</v>
      </c>
      <c r="H331">
        <v>212.33</v>
      </c>
      <c r="I331" t="s">
        <v>937</v>
      </c>
      <c r="J331" s="4">
        <f>_xlfn.XLOOKUP(B331,'ZM39 (packed)'!A:A,'ZM39 (packed)'!C:C)</f>
        <v>18</v>
      </c>
      <c r="K331" s="4">
        <f t="shared" si="5"/>
        <v>54</v>
      </c>
      <c r="L331" s="4" t="s">
        <v>26</v>
      </c>
    </row>
    <row r="332" spans="1:12" x14ac:dyDescent="0.25">
      <c r="A332" t="s">
        <v>24</v>
      </c>
      <c r="B332">
        <v>112594</v>
      </c>
      <c r="C332" t="s">
        <v>998</v>
      </c>
      <c r="D332">
        <v>1</v>
      </c>
      <c r="E332" t="s">
        <v>217</v>
      </c>
      <c r="F332" s="1">
        <v>76.91</v>
      </c>
      <c r="G332" t="s">
        <v>10</v>
      </c>
      <c r="H332">
        <v>76.91</v>
      </c>
      <c r="I332" t="s">
        <v>937</v>
      </c>
      <c r="J332" s="4">
        <f>_xlfn.XLOOKUP(B332,'ZM39 (packed)'!A:A,'ZM39 (packed)'!C:C)</f>
        <v>16.84</v>
      </c>
      <c r="K332" s="4">
        <f t="shared" si="5"/>
        <v>16.84</v>
      </c>
      <c r="L332" s="4" t="s">
        <v>1</v>
      </c>
    </row>
    <row r="333" spans="1:12" x14ac:dyDescent="0.25">
      <c r="A333" t="s">
        <v>24</v>
      </c>
      <c r="B333">
        <v>112601</v>
      </c>
      <c r="C333" t="s">
        <v>1056</v>
      </c>
      <c r="D333">
        <v>20</v>
      </c>
      <c r="E333" t="s">
        <v>217</v>
      </c>
      <c r="F333" s="1">
        <v>1534.98</v>
      </c>
      <c r="G333" t="s">
        <v>10</v>
      </c>
      <c r="H333">
        <v>76.75</v>
      </c>
      <c r="I333" t="s">
        <v>937</v>
      </c>
      <c r="J333" s="4">
        <f>_xlfn.XLOOKUP(B333,'ZM39 (packed)'!A:A,'ZM39 (packed)'!C:C)</f>
        <v>18.14</v>
      </c>
      <c r="K333" s="4">
        <f t="shared" si="5"/>
        <v>362.8</v>
      </c>
      <c r="L333" s="4" t="s">
        <v>1</v>
      </c>
    </row>
    <row r="334" spans="1:12" x14ac:dyDescent="0.25">
      <c r="A334" t="s">
        <v>24</v>
      </c>
      <c r="B334">
        <v>112676</v>
      </c>
      <c r="C334" t="s">
        <v>1138</v>
      </c>
      <c r="D334">
        <v>8</v>
      </c>
      <c r="E334" t="s">
        <v>217</v>
      </c>
      <c r="F334" s="1">
        <v>2861.68</v>
      </c>
      <c r="G334" t="s">
        <v>10</v>
      </c>
      <c r="H334" s="1">
        <v>357.71</v>
      </c>
      <c r="I334" t="s">
        <v>937</v>
      </c>
      <c r="J334" s="4">
        <f>_xlfn.XLOOKUP(B334,'ZM39 (packed)'!A:A,'ZM39 (packed)'!C:C)</f>
        <v>231.92</v>
      </c>
      <c r="K334" s="4">
        <f t="shared" si="5"/>
        <v>1855.36</v>
      </c>
      <c r="L334" s="4" t="s">
        <v>1</v>
      </c>
    </row>
    <row r="335" spans="1:12" x14ac:dyDescent="0.25">
      <c r="A335" t="s">
        <v>24</v>
      </c>
      <c r="B335">
        <v>140071</v>
      </c>
      <c r="C335" t="s">
        <v>1067</v>
      </c>
      <c r="D335">
        <v>48</v>
      </c>
      <c r="E335" t="s">
        <v>217</v>
      </c>
      <c r="F335" s="1">
        <v>4660.67</v>
      </c>
      <c r="G335" t="s">
        <v>10</v>
      </c>
      <c r="H335">
        <v>97.1</v>
      </c>
      <c r="I335" t="s">
        <v>937</v>
      </c>
      <c r="J335" s="4">
        <f>_xlfn.XLOOKUP(B335,'ZM39 (packed)'!A:A,'ZM39 (packed)'!C:C)</f>
        <v>18</v>
      </c>
      <c r="K335" s="4">
        <f t="shared" si="5"/>
        <v>864</v>
      </c>
      <c r="L335" s="4" t="s">
        <v>1</v>
      </c>
    </row>
    <row r="336" spans="1:12" x14ac:dyDescent="0.25">
      <c r="A336" t="s">
        <v>24</v>
      </c>
      <c r="B336">
        <v>152102</v>
      </c>
      <c r="C336" t="s">
        <v>946</v>
      </c>
      <c r="D336">
        <v>1</v>
      </c>
      <c r="E336" t="s">
        <v>217</v>
      </c>
      <c r="F336" s="1">
        <v>72.34</v>
      </c>
      <c r="G336" t="s">
        <v>10</v>
      </c>
      <c r="H336" s="1">
        <v>72.34</v>
      </c>
      <c r="I336" t="s">
        <v>937</v>
      </c>
      <c r="J336" s="4">
        <f>_xlfn.XLOOKUP(B336,'ZM39 (packed)'!A:A,'ZM39 (packed)'!C:C)</f>
        <v>18</v>
      </c>
      <c r="K336" s="4">
        <f t="shared" si="5"/>
        <v>18</v>
      </c>
      <c r="L336" s="4" t="s">
        <v>1</v>
      </c>
    </row>
    <row r="337" spans="1:12" x14ac:dyDescent="0.25">
      <c r="A337" t="s">
        <v>24</v>
      </c>
      <c r="B337">
        <v>162118</v>
      </c>
      <c r="C337" t="s">
        <v>1119</v>
      </c>
      <c r="D337">
        <v>40</v>
      </c>
      <c r="E337" t="s">
        <v>217</v>
      </c>
      <c r="F337">
        <v>2073.4899999999998</v>
      </c>
      <c r="G337" t="s">
        <v>10</v>
      </c>
      <c r="H337">
        <v>51.84</v>
      </c>
      <c r="I337" t="s">
        <v>937</v>
      </c>
      <c r="J337" s="4">
        <f>_xlfn.XLOOKUP(B337,'ZM39 (packed)'!A:A,'ZM39 (packed)'!C:C)</f>
        <v>17.45</v>
      </c>
      <c r="K337" s="4">
        <f t="shared" si="5"/>
        <v>698</v>
      </c>
      <c r="L337" s="4" t="s">
        <v>1</v>
      </c>
    </row>
    <row r="338" spans="1:12" x14ac:dyDescent="0.25">
      <c r="A338" t="s">
        <v>24</v>
      </c>
      <c r="B338">
        <v>164924</v>
      </c>
      <c r="C338" t="s">
        <v>1083</v>
      </c>
      <c r="D338">
        <v>40</v>
      </c>
      <c r="E338" t="s">
        <v>217</v>
      </c>
      <c r="F338" s="1">
        <v>6042.1</v>
      </c>
      <c r="G338" t="s">
        <v>10</v>
      </c>
      <c r="H338">
        <v>151.05000000000001</v>
      </c>
      <c r="I338" t="s">
        <v>937</v>
      </c>
      <c r="J338" s="4">
        <f>_xlfn.XLOOKUP(B338,'ZM39 (packed)'!A:A,'ZM39 (packed)'!C:C)</f>
        <v>20.94</v>
      </c>
      <c r="K338" s="4">
        <f t="shared" si="5"/>
        <v>837.6</v>
      </c>
      <c r="L338" s="4" t="s">
        <v>1</v>
      </c>
    </row>
    <row r="339" spans="1:12" x14ac:dyDescent="0.25">
      <c r="A339" t="s">
        <v>24</v>
      </c>
      <c r="B339">
        <v>165921</v>
      </c>
      <c r="C339" t="s">
        <v>1087</v>
      </c>
      <c r="D339">
        <v>20</v>
      </c>
      <c r="E339" t="s">
        <v>217</v>
      </c>
      <c r="F339" s="1">
        <v>5135.92</v>
      </c>
      <c r="G339" t="s">
        <v>10</v>
      </c>
      <c r="H339">
        <v>256.8</v>
      </c>
      <c r="I339" t="s">
        <v>937</v>
      </c>
      <c r="J339" s="4">
        <f>_xlfn.XLOOKUP(B339,'ZM39 (packed)'!A:A,'ZM39 (packed)'!C:C)</f>
        <v>19.14</v>
      </c>
      <c r="K339" s="4">
        <f t="shared" si="5"/>
        <v>382.8</v>
      </c>
      <c r="L339" s="4" t="s">
        <v>1</v>
      </c>
    </row>
    <row r="340" spans="1:12" x14ac:dyDescent="0.25">
      <c r="A340" t="s">
        <v>24</v>
      </c>
      <c r="B340">
        <v>167874</v>
      </c>
      <c r="C340" t="s">
        <v>1090</v>
      </c>
      <c r="D340">
        <v>40</v>
      </c>
      <c r="E340" t="s">
        <v>217</v>
      </c>
      <c r="F340">
        <v>95186.39</v>
      </c>
      <c r="G340" t="s">
        <v>10</v>
      </c>
      <c r="H340">
        <v>2379.66</v>
      </c>
      <c r="I340" t="s">
        <v>937</v>
      </c>
      <c r="J340" s="4">
        <f>_xlfn.XLOOKUP(B340,'ZM39 (packed)'!A:A,'ZM39 (packed)'!C:C)</f>
        <v>192.14</v>
      </c>
      <c r="K340" s="4">
        <f t="shared" si="5"/>
        <v>7685.5999999999995</v>
      </c>
      <c r="L340" s="4" t="s">
        <v>1</v>
      </c>
    </row>
    <row r="341" spans="1:12" x14ac:dyDescent="0.25">
      <c r="A341" t="s">
        <v>24</v>
      </c>
      <c r="B341">
        <v>183440</v>
      </c>
      <c r="C341" t="s">
        <v>1097</v>
      </c>
      <c r="D341">
        <v>20</v>
      </c>
      <c r="E341" t="s">
        <v>217</v>
      </c>
      <c r="F341">
        <v>42512.160000000003</v>
      </c>
      <c r="G341" t="s">
        <v>10</v>
      </c>
      <c r="H341">
        <v>2125.61</v>
      </c>
      <c r="I341" t="s">
        <v>937</v>
      </c>
      <c r="J341" s="4">
        <f>_xlfn.XLOOKUP(B341,'ZM39 (packed)'!A:A,'ZM39 (packed)'!C:C)</f>
        <v>199.84</v>
      </c>
      <c r="K341" s="4">
        <f t="shared" si="5"/>
        <v>3996.8</v>
      </c>
      <c r="L341" s="4" t="s">
        <v>1</v>
      </c>
    </row>
    <row r="342" spans="1:12" x14ac:dyDescent="0.25">
      <c r="A342" t="s">
        <v>24</v>
      </c>
      <c r="B342">
        <v>190508</v>
      </c>
      <c r="C342" t="s">
        <v>1126</v>
      </c>
      <c r="D342">
        <v>18</v>
      </c>
      <c r="E342" t="s">
        <v>217</v>
      </c>
      <c r="F342" s="1">
        <v>9669.06</v>
      </c>
      <c r="G342" t="s">
        <v>10</v>
      </c>
      <c r="H342">
        <v>537.16999999999996</v>
      </c>
      <c r="I342" t="s">
        <v>937</v>
      </c>
      <c r="J342" s="4">
        <f>_xlfn.XLOOKUP(B342,'ZM39 (packed)'!A:A,'ZM39 (packed)'!C:C)</f>
        <v>178.83</v>
      </c>
      <c r="K342" s="4">
        <f t="shared" si="5"/>
        <v>3218.94</v>
      </c>
      <c r="L342" s="4" t="s">
        <v>1</v>
      </c>
    </row>
    <row r="343" spans="1:12" x14ac:dyDescent="0.25">
      <c r="A343" t="s">
        <v>24</v>
      </c>
      <c r="B343">
        <v>190594</v>
      </c>
      <c r="C343" t="s">
        <v>2331</v>
      </c>
      <c r="D343">
        <v>2</v>
      </c>
      <c r="E343" t="s">
        <v>217</v>
      </c>
      <c r="F343" s="1">
        <v>245.07</v>
      </c>
      <c r="G343" t="s">
        <v>10</v>
      </c>
      <c r="H343">
        <v>122.54</v>
      </c>
      <c r="I343" t="s">
        <v>937</v>
      </c>
      <c r="J343" s="4">
        <f>_xlfn.XLOOKUP(B343,'ZM39 (packed)'!A:A,'ZM39 (packed)'!C:C)</f>
        <v>16.774999999999999</v>
      </c>
      <c r="K343" s="4">
        <f t="shared" si="5"/>
        <v>33.549999999999997</v>
      </c>
      <c r="L343" s="4" t="s">
        <v>1</v>
      </c>
    </row>
    <row r="344" spans="1:12" x14ac:dyDescent="0.25">
      <c r="A344" t="s">
        <v>24</v>
      </c>
      <c r="B344">
        <v>190595</v>
      </c>
      <c r="C344" t="s">
        <v>1127</v>
      </c>
      <c r="D344">
        <v>4</v>
      </c>
      <c r="E344" t="s">
        <v>217</v>
      </c>
      <c r="F344" s="1">
        <v>4802.6400000000003</v>
      </c>
      <c r="G344" t="s">
        <v>10</v>
      </c>
      <c r="H344">
        <v>1200.6600000000001</v>
      </c>
      <c r="I344" t="s">
        <v>937</v>
      </c>
      <c r="J344" s="4">
        <f>_xlfn.XLOOKUP(B344,'ZM39 (packed)'!A:A,'ZM39 (packed)'!C:C)</f>
        <v>174.46</v>
      </c>
      <c r="K344" s="4">
        <f t="shared" si="5"/>
        <v>697.84</v>
      </c>
      <c r="L344" s="4" t="s">
        <v>1</v>
      </c>
    </row>
    <row r="345" spans="1:12" x14ac:dyDescent="0.25">
      <c r="A345" t="s">
        <v>24</v>
      </c>
      <c r="B345">
        <v>194332</v>
      </c>
      <c r="C345" t="s">
        <v>6380</v>
      </c>
      <c r="D345">
        <v>12</v>
      </c>
      <c r="E345" t="s">
        <v>217</v>
      </c>
      <c r="F345">
        <v>4867.92</v>
      </c>
      <c r="G345" t="s">
        <v>10</v>
      </c>
      <c r="H345">
        <v>405.66</v>
      </c>
      <c r="I345" t="s">
        <v>937</v>
      </c>
      <c r="J345" s="4">
        <f>_xlfn.XLOOKUP(B345,'ZM39 (packed)'!A:A,'ZM39 (packed)'!C:C)</f>
        <v>183.61</v>
      </c>
      <c r="K345" s="4">
        <f t="shared" si="5"/>
        <v>2203.3200000000002</v>
      </c>
      <c r="L345" s="4" t="s">
        <v>1</v>
      </c>
    </row>
    <row r="346" spans="1:12" x14ac:dyDescent="0.25">
      <c r="A346" t="s">
        <v>24</v>
      </c>
      <c r="B346">
        <v>203631</v>
      </c>
      <c r="C346" t="s">
        <v>969</v>
      </c>
      <c r="D346">
        <v>2</v>
      </c>
      <c r="E346" t="s">
        <v>217</v>
      </c>
      <c r="F346">
        <v>717.38</v>
      </c>
      <c r="G346" t="s">
        <v>10</v>
      </c>
      <c r="H346">
        <v>358.69</v>
      </c>
      <c r="I346" t="s">
        <v>937</v>
      </c>
      <c r="J346" s="4">
        <f>_xlfn.XLOOKUP(B346,'ZM39 (packed)'!A:A,'ZM39 (packed)'!C:C)</f>
        <v>175.08</v>
      </c>
      <c r="K346" s="4">
        <f t="shared" si="5"/>
        <v>350.16</v>
      </c>
      <c r="L346" s="4" t="s">
        <v>1</v>
      </c>
    </row>
    <row r="347" spans="1:12" x14ac:dyDescent="0.25">
      <c r="A347" t="s">
        <v>24</v>
      </c>
      <c r="B347">
        <v>203635</v>
      </c>
      <c r="C347" t="s">
        <v>2785</v>
      </c>
      <c r="D347">
        <v>4</v>
      </c>
      <c r="E347" t="s">
        <v>217</v>
      </c>
      <c r="F347">
        <v>1469.2</v>
      </c>
      <c r="G347" t="s">
        <v>10</v>
      </c>
      <c r="H347">
        <v>367.3</v>
      </c>
      <c r="I347" t="s">
        <v>937</v>
      </c>
      <c r="J347" s="4">
        <f>_xlfn.XLOOKUP(B347,'ZM39 (packed)'!A:A,'ZM39 (packed)'!C:C)</f>
        <v>180.33600000000001</v>
      </c>
      <c r="K347" s="4">
        <f t="shared" si="5"/>
        <v>721.34400000000005</v>
      </c>
      <c r="L347" s="4" t="s">
        <v>1</v>
      </c>
    </row>
    <row r="348" spans="1:12" x14ac:dyDescent="0.25">
      <c r="A348" t="s">
        <v>24</v>
      </c>
      <c r="B348">
        <v>213101</v>
      </c>
      <c r="C348" t="s">
        <v>1129</v>
      </c>
      <c r="D348">
        <v>32</v>
      </c>
      <c r="E348" t="s">
        <v>217</v>
      </c>
      <c r="F348" s="1">
        <v>14713.92</v>
      </c>
      <c r="G348" t="s">
        <v>10</v>
      </c>
      <c r="H348">
        <v>459.81</v>
      </c>
      <c r="I348" t="s">
        <v>937</v>
      </c>
      <c r="J348" s="4">
        <f>_xlfn.XLOOKUP(B348,'ZM39 (packed)'!A:A,'ZM39 (packed)'!C:C)</f>
        <v>176.18</v>
      </c>
      <c r="K348" s="4">
        <f t="shared" si="5"/>
        <v>5637.76</v>
      </c>
      <c r="L348" s="4" t="s">
        <v>1</v>
      </c>
    </row>
    <row r="349" spans="1:12" x14ac:dyDescent="0.25">
      <c r="A349" t="s">
        <v>24</v>
      </c>
      <c r="B349">
        <v>213782</v>
      </c>
      <c r="C349" t="s">
        <v>6149</v>
      </c>
      <c r="D349">
        <v>1</v>
      </c>
      <c r="E349" t="s">
        <v>217</v>
      </c>
      <c r="F349" s="1">
        <v>20.05</v>
      </c>
      <c r="G349" t="s">
        <v>10</v>
      </c>
      <c r="H349">
        <v>20.05</v>
      </c>
      <c r="I349" t="s">
        <v>937</v>
      </c>
      <c r="J349" s="4">
        <f>_xlfn.XLOOKUP(B349,'ZM39 (packed)'!A:A,'ZM39 (packed)'!C:C)</f>
        <v>12.785</v>
      </c>
      <c r="K349" s="4">
        <f t="shared" si="5"/>
        <v>12.785</v>
      </c>
      <c r="L349" s="4" t="s">
        <v>1</v>
      </c>
    </row>
    <row r="350" spans="1:12" x14ac:dyDescent="0.25">
      <c r="A350" t="s">
        <v>24</v>
      </c>
      <c r="B350">
        <v>213960</v>
      </c>
      <c r="C350" t="s">
        <v>1030</v>
      </c>
      <c r="D350">
        <v>3</v>
      </c>
      <c r="E350" t="s">
        <v>217</v>
      </c>
      <c r="F350">
        <v>89.62</v>
      </c>
      <c r="G350" t="s">
        <v>10</v>
      </c>
      <c r="H350">
        <v>29.87</v>
      </c>
      <c r="I350" t="s">
        <v>937</v>
      </c>
      <c r="J350" s="4">
        <f>_xlfn.XLOOKUP(B350,'ZM39 (packed)'!A:A,'ZM39 (packed)'!C:C)</f>
        <v>10.220000000000001</v>
      </c>
      <c r="K350" s="4">
        <f t="shared" si="5"/>
        <v>30.660000000000004</v>
      </c>
      <c r="L350" s="4" t="s">
        <v>1</v>
      </c>
    </row>
    <row r="351" spans="1:12" x14ac:dyDescent="0.25">
      <c r="A351" t="s">
        <v>24</v>
      </c>
      <c r="B351">
        <v>214039</v>
      </c>
      <c r="C351" t="s">
        <v>2808</v>
      </c>
      <c r="D351">
        <v>45</v>
      </c>
      <c r="E351" t="s">
        <v>217</v>
      </c>
      <c r="F351" s="1">
        <v>7306.9</v>
      </c>
      <c r="G351" t="s">
        <v>10</v>
      </c>
      <c r="H351">
        <v>162.38</v>
      </c>
      <c r="I351" t="s">
        <v>937</v>
      </c>
      <c r="J351" s="4">
        <f>_xlfn.XLOOKUP(B351,'ZM39 (packed)'!A:A,'ZM39 (packed)'!C:C)</f>
        <v>12.791</v>
      </c>
      <c r="K351" s="4">
        <f t="shared" si="5"/>
        <v>575.59500000000003</v>
      </c>
      <c r="L351" s="4" t="s">
        <v>1</v>
      </c>
    </row>
    <row r="352" spans="1:12" x14ac:dyDescent="0.25">
      <c r="A352" t="s">
        <v>24</v>
      </c>
      <c r="B352">
        <v>214104</v>
      </c>
      <c r="C352" t="s">
        <v>1116</v>
      </c>
      <c r="D352">
        <v>1</v>
      </c>
      <c r="E352" t="s">
        <v>217</v>
      </c>
      <c r="F352" s="1">
        <v>44.51</v>
      </c>
      <c r="G352" t="s">
        <v>10</v>
      </c>
      <c r="H352">
        <v>44.51</v>
      </c>
      <c r="I352" t="s">
        <v>937</v>
      </c>
      <c r="J352" s="4">
        <f>_xlfn.XLOOKUP(B352,'ZM39 (packed)'!A:A,'ZM39 (packed)'!C:C)</f>
        <v>12.571</v>
      </c>
      <c r="K352" s="4">
        <f t="shared" si="5"/>
        <v>12.571</v>
      </c>
      <c r="L352" s="4" t="s">
        <v>1</v>
      </c>
    </row>
    <row r="353" spans="1:12" x14ac:dyDescent="0.25">
      <c r="A353" t="s">
        <v>24</v>
      </c>
      <c r="B353">
        <v>214114</v>
      </c>
      <c r="C353" t="s">
        <v>2799</v>
      </c>
      <c r="D353">
        <v>1</v>
      </c>
      <c r="E353" t="s">
        <v>217</v>
      </c>
      <c r="F353">
        <v>30.3</v>
      </c>
      <c r="G353" t="s">
        <v>10</v>
      </c>
      <c r="H353">
        <v>30.3</v>
      </c>
      <c r="I353" t="s">
        <v>937</v>
      </c>
      <c r="J353" s="4">
        <f>_xlfn.XLOOKUP(B353,'ZM39 (packed)'!A:A,'ZM39 (packed)'!C:C)</f>
        <v>12.987</v>
      </c>
      <c r="K353" s="4">
        <f t="shared" si="5"/>
        <v>12.987</v>
      </c>
      <c r="L353" s="4" t="s">
        <v>1</v>
      </c>
    </row>
    <row r="354" spans="1:12" x14ac:dyDescent="0.25">
      <c r="A354" t="s">
        <v>24</v>
      </c>
      <c r="B354">
        <v>220193</v>
      </c>
      <c r="C354" t="s">
        <v>2403</v>
      </c>
      <c r="D354">
        <v>1</v>
      </c>
      <c r="E354" t="s">
        <v>217</v>
      </c>
      <c r="F354" s="1">
        <v>49.62</v>
      </c>
      <c r="G354" t="s">
        <v>10</v>
      </c>
      <c r="H354">
        <v>49.62</v>
      </c>
      <c r="I354" t="s">
        <v>937</v>
      </c>
      <c r="J354" s="4">
        <f>_xlfn.XLOOKUP(B354,'ZM39 (packed)'!A:A,'ZM39 (packed)'!C:C)</f>
        <v>12.701000000000001</v>
      </c>
      <c r="K354" s="4">
        <f t="shared" si="5"/>
        <v>12.701000000000001</v>
      </c>
      <c r="L354" s="4" t="s">
        <v>1</v>
      </c>
    </row>
    <row r="355" spans="1:12" x14ac:dyDescent="0.25">
      <c r="A355" t="s">
        <v>24</v>
      </c>
      <c r="B355">
        <v>231968</v>
      </c>
      <c r="C355" t="s">
        <v>6220</v>
      </c>
      <c r="D355">
        <v>12</v>
      </c>
      <c r="E355" t="s">
        <v>217</v>
      </c>
      <c r="F355" s="1">
        <v>21797</v>
      </c>
      <c r="G355" t="s">
        <v>10</v>
      </c>
      <c r="H355">
        <v>1816.42</v>
      </c>
      <c r="I355" t="s">
        <v>937</v>
      </c>
      <c r="J355" s="4">
        <f>_xlfn.XLOOKUP(B355,'ZM39 (packed)'!A:A,'ZM39 (packed)'!C:C)</f>
        <v>200</v>
      </c>
      <c r="K355" s="4">
        <f t="shared" si="5"/>
        <v>2400</v>
      </c>
      <c r="L355" s="4" t="s">
        <v>1</v>
      </c>
    </row>
    <row r="356" spans="1:12" x14ac:dyDescent="0.25">
      <c r="A356" t="s">
        <v>24</v>
      </c>
      <c r="B356">
        <v>314079</v>
      </c>
      <c r="C356" t="s">
        <v>5492</v>
      </c>
      <c r="D356">
        <v>18740</v>
      </c>
      <c r="E356" t="s">
        <v>40</v>
      </c>
      <c r="F356">
        <v>50712.42</v>
      </c>
      <c r="G356" t="s">
        <v>10</v>
      </c>
      <c r="H356">
        <v>2.71</v>
      </c>
      <c r="I356" t="s">
        <v>937</v>
      </c>
      <c r="J356" s="4">
        <f>_xlfn.XLOOKUP(B356,'ZM39 (packed)'!A:A,'ZM39 (packed)'!C:C)</f>
        <v>1</v>
      </c>
      <c r="K356" s="4">
        <f t="shared" si="5"/>
        <v>18740</v>
      </c>
      <c r="L356" s="4" t="s">
        <v>1</v>
      </c>
    </row>
    <row r="357" spans="1:12" x14ac:dyDescent="0.25">
      <c r="A357" t="s">
        <v>60</v>
      </c>
      <c r="B357">
        <v>218545</v>
      </c>
      <c r="C357" t="s">
        <v>6284</v>
      </c>
      <c r="D357">
        <v>0.20200000000000001</v>
      </c>
      <c r="E357" t="s">
        <v>217</v>
      </c>
      <c r="F357" s="1">
        <v>171.96</v>
      </c>
      <c r="G357" t="s">
        <v>10</v>
      </c>
      <c r="H357">
        <v>851.29</v>
      </c>
      <c r="I357" t="s">
        <v>937</v>
      </c>
      <c r="J357" s="4">
        <f>_xlfn.XLOOKUP(B357,'ZM39 (packed)'!A:A,'ZM39 (packed)'!C:C)</f>
        <v>177.17</v>
      </c>
      <c r="K357" s="4">
        <f t="shared" si="5"/>
        <v>35.788339999999998</v>
      </c>
      <c r="L357" s="4" t="s">
        <v>1</v>
      </c>
    </row>
    <row r="358" spans="1:12" x14ac:dyDescent="0.25">
      <c r="K358"/>
    </row>
    <row r="359" spans="1:12" x14ac:dyDescent="0.25">
      <c r="F359"/>
      <c r="K359"/>
    </row>
    <row r="360" spans="1:12" x14ac:dyDescent="0.25">
      <c r="K360"/>
    </row>
    <row r="361" spans="1:12" x14ac:dyDescent="0.25">
      <c r="F361"/>
      <c r="K361"/>
    </row>
    <row r="362" spans="1:12" x14ac:dyDescent="0.25">
      <c r="F362"/>
      <c r="K362"/>
    </row>
    <row r="363" spans="1:12" x14ac:dyDescent="0.25">
      <c r="K363"/>
    </row>
    <row r="364" spans="1:12" x14ac:dyDescent="0.25">
      <c r="F364"/>
      <c r="K364"/>
    </row>
    <row r="365" spans="1:12" x14ac:dyDescent="0.25">
      <c r="K365"/>
    </row>
    <row r="366" spans="1:12" x14ac:dyDescent="0.25">
      <c r="K366"/>
    </row>
    <row r="367" spans="1:12" x14ac:dyDescent="0.25">
      <c r="F367"/>
      <c r="K367"/>
    </row>
    <row r="368" spans="1:12" x14ac:dyDescent="0.25">
      <c r="F368"/>
      <c r="K368"/>
    </row>
    <row r="369" spans="6:11" x14ac:dyDescent="0.25">
      <c r="K369"/>
    </row>
    <row r="370" spans="6:11" x14ac:dyDescent="0.25">
      <c r="K370"/>
    </row>
    <row r="371" spans="6:11" x14ac:dyDescent="0.25">
      <c r="K371"/>
    </row>
    <row r="372" spans="6:11" x14ac:dyDescent="0.25">
      <c r="K372"/>
    </row>
    <row r="373" spans="6:11" x14ac:dyDescent="0.25">
      <c r="K373"/>
    </row>
    <row r="374" spans="6:11" x14ac:dyDescent="0.25">
      <c r="F374"/>
      <c r="K374"/>
    </row>
    <row r="375" spans="6:11" x14ac:dyDescent="0.25">
      <c r="K375"/>
    </row>
    <row r="376" spans="6:11" x14ac:dyDescent="0.25">
      <c r="F376"/>
      <c r="K376"/>
    </row>
    <row r="377" spans="6:11" x14ac:dyDescent="0.25">
      <c r="F377"/>
      <c r="K377"/>
    </row>
    <row r="378" spans="6:11" x14ac:dyDescent="0.25">
      <c r="F378"/>
      <c r="K378"/>
    </row>
    <row r="379" spans="6:11" x14ac:dyDescent="0.25">
      <c r="K379"/>
    </row>
    <row r="380" spans="6:11" x14ac:dyDescent="0.25">
      <c r="F380"/>
      <c r="K380"/>
    </row>
    <row r="381" spans="6:11" x14ac:dyDescent="0.25">
      <c r="F381"/>
      <c r="K381"/>
    </row>
    <row r="382" spans="6:11" x14ac:dyDescent="0.25">
      <c r="F382"/>
      <c r="K382"/>
    </row>
    <row r="383" spans="6:11" x14ac:dyDescent="0.25">
      <c r="K383"/>
    </row>
    <row r="384" spans="6:11" x14ac:dyDescent="0.25">
      <c r="K384"/>
    </row>
    <row r="385" spans="4:11" x14ac:dyDescent="0.25">
      <c r="K385"/>
    </row>
    <row r="386" spans="4:11" x14ac:dyDescent="0.25">
      <c r="K386"/>
    </row>
    <row r="387" spans="4:11" x14ac:dyDescent="0.25">
      <c r="D387"/>
      <c r="F387"/>
      <c r="K387"/>
    </row>
    <row r="388" spans="4:11" x14ac:dyDescent="0.25">
      <c r="K388"/>
    </row>
    <row r="389" spans="4:11" x14ac:dyDescent="0.25">
      <c r="F389"/>
      <c r="K389"/>
    </row>
    <row r="390" spans="4:11" x14ac:dyDescent="0.25">
      <c r="F390"/>
      <c r="K390"/>
    </row>
    <row r="391" spans="4:11" x14ac:dyDescent="0.25">
      <c r="F391"/>
      <c r="K391"/>
    </row>
    <row r="392" spans="4:11" x14ac:dyDescent="0.25">
      <c r="F392"/>
      <c r="K392"/>
    </row>
    <row r="393" spans="4:11" x14ac:dyDescent="0.25">
      <c r="F393"/>
      <c r="K393"/>
    </row>
    <row r="394" spans="4:11" x14ac:dyDescent="0.25">
      <c r="F394"/>
      <c r="K394"/>
    </row>
    <row r="395" spans="4:11" x14ac:dyDescent="0.25">
      <c r="F395"/>
      <c r="H395"/>
      <c r="K395"/>
    </row>
    <row r="396" spans="4:11" x14ac:dyDescent="0.25">
      <c r="F396"/>
      <c r="K396"/>
    </row>
    <row r="397" spans="4:11" x14ac:dyDescent="0.25">
      <c r="F397"/>
      <c r="K397"/>
    </row>
    <row r="398" spans="4:11" x14ac:dyDescent="0.25">
      <c r="F398"/>
      <c r="K398"/>
    </row>
    <row r="399" spans="4:11" x14ac:dyDescent="0.25">
      <c r="K399"/>
    </row>
    <row r="400" spans="4:11" x14ac:dyDescent="0.25">
      <c r="K400"/>
    </row>
    <row r="401" spans="6:11" x14ac:dyDescent="0.25">
      <c r="F401"/>
      <c r="K401"/>
    </row>
    <row r="402" spans="6:11" x14ac:dyDescent="0.25">
      <c r="F402"/>
      <c r="K402"/>
    </row>
    <row r="403" spans="6:11" x14ac:dyDescent="0.25">
      <c r="F403"/>
      <c r="K403"/>
    </row>
    <row r="404" spans="6:11" x14ac:dyDescent="0.25">
      <c r="F404"/>
      <c r="K404"/>
    </row>
    <row r="405" spans="6:11" x14ac:dyDescent="0.25">
      <c r="F405"/>
      <c r="K405"/>
    </row>
    <row r="406" spans="6:11" x14ac:dyDescent="0.25">
      <c r="F406"/>
      <c r="K406"/>
    </row>
    <row r="407" spans="6:11" x14ac:dyDescent="0.25">
      <c r="F407"/>
      <c r="K407"/>
    </row>
    <row r="408" spans="6:11" x14ac:dyDescent="0.25">
      <c r="F408"/>
      <c r="K408"/>
    </row>
    <row r="409" spans="6:11" x14ac:dyDescent="0.25">
      <c r="K409"/>
    </row>
    <row r="410" spans="6:11" x14ac:dyDescent="0.25">
      <c r="K410"/>
    </row>
    <row r="411" spans="6:11" x14ac:dyDescent="0.25">
      <c r="K411"/>
    </row>
    <row r="412" spans="6:11" x14ac:dyDescent="0.25">
      <c r="K412"/>
    </row>
    <row r="413" spans="6:11" x14ac:dyDescent="0.25">
      <c r="K413"/>
    </row>
    <row r="414" spans="6:11" x14ac:dyDescent="0.25">
      <c r="F414"/>
      <c r="H414"/>
      <c r="K414"/>
    </row>
    <row r="415" spans="6:11" x14ac:dyDescent="0.25">
      <c r="F415"/>
      <c r="K415"/>
    </row>
    <row r="416" spans="6:11" x14ac:dyDescent="0.25">
      <c r="K416"/>
    </row>
    <row r="417" spans="4:11" x14ac:dyDescent="0.25">
      <c r="F417"/>
      <c r="K417"/>
    </row>
    <row r="418" spans="4:11" x14ac:dyDescent="0.25">
      <c r="F418"/>
      <c r="K418"/>
    </row>
    <row r="419" spans="4:11" x14ac:dyDescent="0.25">
      <c r="K419"/>
    </row>
    <row r="420" spans="4:11" x14ac:dyDescent="0.25">
      <c r="F420"/>
      <c r="K420"/>
    </row>
    <row r="421" spans="4:11" x14ac:dyDescent="0.25">
      <c r="K421"/>
    </row>
    <row r="422" spans="4:11" x14ac:dyDescent="0.25">
      <c r="F422"/>
      <c r="K422"/>
    </row>
    <row r="423" spans="4:11" x14ac:dyDescent="0.25">
      <c r="K423"/>
    </row>
    <row r="424" spans="4:11" x14ac:dyDescent="0.25">
      <c r="D424"/>
      <c r="F424"/>
      <c r="K424"/>
    </row>
    <row r="425" spans="4:11" x14ac:dyDescent="0.25">
      <c r="F425"/>
      <c r="K425"/>
    </row>
    <row r="426" spans="4:11" x14ac:dyDescent="0.25">
      <c r="K426"/>
    </row>
    <row r="427" spans="4:11" x14ac:dyDescent="0.25">
      <c r="K427"/>
    </row>
    <row r="428" spans="4:11" x14ac:dyDescent="0.25">
      <c r="K428"/>
    </row>
    <row r="429" spans="4:11" x14ac:dyDescent="0.25">
      <c r="K429"/>
    </row>
    <row r="430" spans="4:11" x14ac:dyDescent="0.25">
      <c r="K430"/>
    </row>
    <row r="431" spans="4:11" x14ac:dyDescent="0.25">
      <c r="K431"/>
    </row>
    <row r="432" spans="4:11" x14ac:dyDescent="0.25">
      <c r="F432"/>
      <c r="K432"/>
    </row>
    <row r="433" spans="6:11" x14ac:dyDescent="0.25">
      <c r="F433"/>
      <c r="K433"/>
    </row>
    <row r="434" spans="6:11" x14ac:dyDescent="0.25">
      <c r="K434"/>
    </row>
    <row r="435" spans="6:11" x14ac:dyDescent="0.25">
      <c r="K435"/>
    </row>
    <row r="436" spans="6:11" x14ac:dyDescent="0.25">
      <c r="F436"/>
      <c r="K436"/>
    </row>
    <row r="437" spans="6:11" x14ac:dyDescent="0.25">
      <c r="K437"/>
    </row>
    <row r="438" spans="6:11" x14ac:dyDescent="0.25">
      <c r="F438"/>
      <c r="K438"/>
    </row>
    <row r="439" spans="6:11" x14ac:dyDescent="0.25">
      <c r="F439"/>
      <c r="K439"/>
    </row>
    <row r="440" spans="6:11" x14ac:dyDescent="0.25">
      <c r="K440"/>
    </row>
    <row r="441" spans="6:11" x14ac:dyDescent="0.25">
      <c r="K441"/>
    </row>
    <row r="442" spans="6:11" x14ac:dyDescent="0.25">
      <c r="K442"/>
    </row>
    <row r="443" spans="6:11" x14ac:dyDescent="0.25">
      <c r="K443"/>
    </row>
    <row r="444" spans="6:11" x14ac:dyDescent="0.25">
      <c r="K444"/>
    </row>
    <row r="445" spans="6:11" x14ac:dyDescent="0.25">
      <c r="K445"/>
    </row>
    <row r="446" spans="6:11" x14ac:dyDescent="0.25">
      <c r="K446"/>
    </row>
    <row r="447" spans="6:11" x14ac:dyDescent="0.25">
      <c r="F447"/>
      <c r="K447"/>
    </row>
    <row r="448" spans="6:11" x14ac:dyDescent="0.25">
      <c r="F448"/>
      <c r="H448"/>
      <c r="K448"/>
    </row>
    <row r="449" spans="6:11" x14ac:dyDescent="0.25">
      <c r="K449"/>
    </row>
    <row r="450" spans="6:11" x14ac:dyDescent="0.25">
      <c r="F450"/>
      <c r="K450"/>
    </row>
    <row r="451" spans="6:11" x14ac:dyDescent="0.25">
      <c r="K451"/>
    </row>
    <row r="452" spans="6:11" x14ac:dyDescent="0.25">
      <c r="K452"/>
    </row>
    <row r="453" spans="6:11" x14ac:dyDescent="0.25">
      <c r="F453"/>
      <c r="K453"/>
    </row>
    <row r="454" spans="6:11" x14ac:dyDescent="0.25">
      <c r="F454"/>
      <c r="K454"/>
    </row>
    <row r="455" spans="6:11" x14ac:dyDescent="0.25">
      <c r="F455"/>
      <c r="K455"/>
    </row>
    <row r="456" spans="6:11" x14ac:dyDescent="0.25">
      <c r="F456"/>
      <c r="K456"/>
    </row>
    <row r="457" spans="6:11" x14ac:dyDescent="0.25">
      <c r="K457"/>
    </row>
    <row r="458" spans="6:11" x14ac:dyDescent="0.25">
      <c r="F458"/>
      <c r="K458"/>
    </row>
    <row r="459" spans="6:11" x14ac:dyDescent="0.25">
      <c r="F459"/>
      <c r="K459"/>
    </row>
    <row r="460" spans="6:11" x14ac:dyDescent="0.25">
      <c r="K460"/>
    </row>
    <row r="461" spans="6:11" x14ac:dyDescent="0.25">
      <c r="K461"/>
    </row>
    <row r="462" spans="6:11" x14ac:dyDescent="0.25">
      <c r="F462"/>
      <c r="K462"/>
    </row>
    <row r="463" spans="6:11" x14ac:dyDescent="0.25">
      <c r="F463"/>
      <c r="K463"/>
    </row>
    <row r="464" spans="6:11" x14ac:dyDescent="0.25">
      <c r="F464"/>
      <c r="K464"/>
    </row>
    <row r="465" spans="4:11" x14ac:dyDescent="0.25">
      <c r="K465"/>
    </row>
    <row r="466" spans="4:11" x14ac:dyDescent="0.25">
      <c r="F466"/>
      <c r="H466"/>
      <c r="K466"/>
    </row>
    <row r="467" spans="4:11" x14ac:dyDescent="0.25">
      <c r="K467"/>
    </row>
    <row r="468" spans="4:11" x14ac:dyDescent="0.25">
      <c r="F468"/>
      <c r="K468"/>
    </row>
    <row r="469" spans="4:11" x14ac:dyDescent="0.25">
      <c r="K469"/>
    </row>
    <row r="470" spans="4:11" x14ac:dyDescent="0.25">
      <c r="F470"/>
      <c r="K470"/>
    </row>
    <row r="471" spans="4:11" x14ac:dyDescent="0.25">
      <c r="F471"/>
      <c r="K471"/>
    </row>
    <row r="472" spans="4:11" x14ac:dyDescent="0.25">
      <c r="F472"/>
      <c r="K472"/>
    </row>
    <row r="473" spans="4:11" x14ac:dyDescent="0.25">
      <c r="F473"/>
      <c r="K473"/>
    </row>
    <row r="474" spans="4:11" x14ac:dyDescent="0.25">
      <c r="F474"/>
      <c r="K474"/>
    </row>
    <row r="475" spans="4:11" x14ac:dyDescent="0.25">
      <c r="K475"/>
    </row>
    <row r="476" spans="4:11" x14ac:dyDescent="0.25">
      <c r="K476"/>
    </row>
    <row r="477" spans="4:11" x14ac:dyDescent="0.25">
      <c r="K477"/>
    </row>
    <row r="478" spans="4:11" x14ac:dyDescent="0.25">
      <c r="D478"/>
      <c r="F478"/>
      <c r="K478"/>
    </row>
    <row r="479" spans="4:11" x14ac:dyDescent="0.25">
      <c r="K479"/>
    </row>
    <row r="480" spans="4:11" x14ac:dyDescent="0.25">
      <c r="K480"/>
    </row>
    <row r="481" spans="11:11" x14ac:dyDescent="0.25">
      <c r="K481"/>
    </row>
    <row r="482" spans="11:11" x14ac:dyDescent="0.25">
      <c r="K482"/>
    </row>
    <row r="483" spans="11:11" x14ac:dyDescent="0.25">
      <c r="K483"/>
    </row>
  </sheetData>
  <autoFilter ref="A1:L357" xr:uid="{00000000-0001-0000-0700-000000000000}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9"/>
  </sheetPr>
  <dimension ref="A3:H15"/>
  <sheetViews>
    <sheetView workbookViewId="0">
      <selection activeCell="B7" sqref="B7"/>
    </sheetView>
  </sheetViews>
  <sheetFormatPr defaultRowHeight="15" x14ac:dyDescent="0.25"/>
  <cols>
    <col min="1" max="1" width="12.5703125" style="4" bestFit="1" customWidth="1"/>
    <col min="2" max="2" width="19.140625" style="4" bestFit="1" customWidth="1"/>
    <col min="3" max="3" width="17" style="4" bestFit="1" customWidth="1"/>
    <col min="5" max="5" width="12.28515625" style="4" bestFit="1" customWidth="1"/>
    <col min="6" max="6" width="13.140625" style="4" bestFit="1" customWidth="1"/>
    <col min="7" max="7" width="20" style="4" bestFit="1" customWidth="1"/>
    <col min="8" max="8" width="17.85546875" style="4" bestFit="1" customWidth="1"/>
  </cols>
  <sheetData>
    <row r="3" spans="1:8" x14ac:dyDescent="0.25">
      <c r="A3" s="2" t="s">
        <v>20</v>
      </c>
      <c r="B3" t="s">
        <v>354</v>
      </c>
      <c r="C3" t="s">
        <v>935</v>
      </c>
      <c r="F3" s="2" t="s">
        <v>20</v>
      </c>
      <c r="G3" t="s">
        <v>354</v>
      </c>
      <c r="H3" t="s">
        <v>935</v>
      </c>
    </row>
    <row r="4" spans="1:8" x14ac:dyDescent="0.25">
      <c r="A4" s="3" t="s">
        <v>350</v>
      </c>
      <c r="B4">
        <v>90817.883000000016</v>
      </c>
      <c r="C4" s="5">
        <v>209423.94000000003</v>
      </c>
      <c r="E4" t="e">
        <f>GETPIVOTDATA("Sum of Total Value",$A$3,"ValA","H036")-GETPIVOTDATA("Sum of Total Value",'[1]Imported FGD Summary'!$A$3,"ValA","H036")</f>
        <v>#REF!</v>
      </c>
      <c r="F4" s="3" t="s">
        <v>1</v>
      </c>
      <c r="G4">
        <v>569200.22973999975</v>
      </c>
      <c r="H4" s="5">
        <v>1958735.2599999995</v>
      </c>
    </row>
    <row r="5" spans="1:8" x14ac:dyDescent="0.25">
      <c r="A5" s="3" t="s">
        <v>23</v>
      </c>
      <c r="B5">
        <v>2628.1494000000002</v>
      </c>
      <c r="C5" s="5">
        <v>6013.92</v>
      </c>
      <c r="E5" t="e">
        <f>GETPIVOTDATA("Sum of Total Value",$A$3,"ValA","H972")-GETPIVOTDATA("Sum of Total Value",'[1]Imported FGD Summary'!$A$3,"ValA","H972")</f>
        <v>#REF!</v>
      </c>
      <c r="F5" s="3" t="s">
        <v>26</v>
      </c>
      <c r="G5">
        <v>708008.03100000008</v>
      </c>
      <c r="H5" s="5">
        <v>7279748.5</v>
      </c>
    </row>
    <row r="6" spans="1:8" x14ac:dyDescent="0.25">
      <c r="A6" s="3" t="s">
        <v>59</v>
      </c>
      <c r="B6">
        <v>704046.06900000002</v>
      </c>
      <c r="C6" s="5">
        <v>7240305.1699999999</v>
      </c>
      <c r="E6" t="e">
        <f>GETPIVOTDATA("Sum of Total Value",$A$3,"ValA","H973")-GETPIVOTDATA("Sum of Total Value",'[1]Imported FGD Summary'!$A$3,"ValA","H973")</f>
        <v>#REF!</v>
      </c>
      <c r="F6" s="3" t="s">
        <v>25</v>
      </c>
      <c r="G6">
        <v>1277208.2607399998</v>
      </c>
      <c r="H6" s="5">
        <v>9238483.7599999998</v>
      </c>
    </row>
    <row r="7" spans="1:8" x14ac:dyDescent="0.25">
      <c r="A7" s="3" t="s">
        <v>351</v>
      </c>
      <c r="B7">
        <v>113378.9</v>
      </c>
      <c r="C7" s="5">
        <v>452727.25</v>
      </c>
      <c r="D7" s="4">
        <f>C7/B7</f>
        <v>3.9930467661972378</v>
      </c>
      <c r="E7" t="e">
        <f>GETPIVOTDATA("Sum of Total Value",$A$3,"ValA","H975")-GETPIVOTDATA("Sum of Total Value",'[1]Imported FGD Summary'!$A$3,"ValA","H975")</f>
        <v>#REF!</v>
      </c>
    </row>
    <row r="8" spans="1:8" x14ac:dyDescent="0.25">
      <c r="A8" s="3" t="s">
        <v>61</v>
      </c>
      <c r="B8">
        <v>310961.49599999987</v>
      </c>
      <c r="C8" s="5">
        <v>1013705.9399999998</v>
      </c>
      <c r="E8" t="e">
        <f>GETPIVOTDATA("Sum of Total Value",$A$3,"ValA","H978")-GETPIVOTDATA("Sum of Total Value",'[1]Imported FGD Summary'!$A$3,"ValA","H978")</f>
        <v>#REF!</v>
      </c>
    </row>
    <row r="9" spans="1:8" x14ac:dyDescent="0.25">
      <c r="A9" s="3" t="s">
        <v>345</v>
      </c>
      <c r="B9">
        <v>3961.9619999999995</v>
      </c>
      <c r="C9" s="5">
        <v>39443.329999999994</v>
      </c>
      <c r="E9" t="e">
        <f>GETPIVOTDATA("Sum of Total Value",$A$3,"ValA","N302")-GETPIVOTDATA("Sum of Total Value",'[1]Imported FGD Summary'!$A$3,"ValA","N302")</f>
        <v>#REF!</v>
      </c>
    </row>
    <row r="10" spans="1:8" x14ac:dyDescent="0.25">
      <c r="A10" s="3" t="s">
        <v>24</v>
      </c>
      <c r="B10">
        <v>51378.013000000006</v>
      </c>
      <c r="C10" s="5">
        <v>276692.25000000006</v>
      </c>
      <c r="E10" t="e">
        <f>GETPIVOTDATA("Sum of Total Value",$A$3,"ValA","T227")-GETPIVOTDATA("Sum of Total Value",'[1]Imported FGD Summary'!$A$3,"ValA","T227")</f>
        <v>#REF!</v>
      </c>
    </row>
    <row r="11" spans="1:8" x14ac:dyDescent="0.25">
      <c r="A11" s="3" t="s">
        <v>60</v>
      </c>
      <c r="B11">
        <v>35.788339999999998</v>
      </c>
      <c r="C11" s="5">
        <v>171.96</v>
      </c>
      <c r="E11" t="e">
        <f>GETPIVOTDATA("Sum of Total Value",$A$3,"ValA","Z019")-GETPIVOTDATA("Sum of Total Value",'[1]Imported FGD Summary'!$A$3,"ValA","Z019")</f>
        <v>#REF!</v>
      </c>
    </row>
    <row r="12" spans="1:8" x14ac:dyDescent="0.25">
      <c r="A12" s="3" t="s">
        <v>25</v>
      </c>
      <c r="B12">
        <v>1277208.2607400001</v>
      </c>
      <c r="C12" s="5">
        <v>9238483.7600000016</v>
      </c>
      <c r="E12"/>
    </row>
    <row r="15" spans="1:8" x14ac:dyDescent="0.25">
      <c r="B15">
        <f>GETPIVOTDATA("Sum of Quantity (KG)",$A$3)/1000</f>
        <v>1277.20826074</v>
      </c>
      <c r="C15">
        <f>GETPIVOTDATA("Sum of Total Value",$A$3)/1000</f>
        <v>9238.483760000001</v>
      </c>
    </row>
  </sheetData>
  <pageMargins left="0.7" right="0.7" top="0.75" bottom="0.75" header="0.3" footer="0.3"/>
  <pageSetup paperSize="9" orientation="portrait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D0352-9BC6-4911-897C-19B64FF80455}">
  <sheetPr codeName="Sheet14"/>
  <dimension ref="A1:N26"/>
  <sheetViews>
    <sheetView topLeftCell="F1" workbookViewId="0">
      <selection activeCell="S21" sqref="S21"/>
    </sheetView>
  </sheetViews>
  <sheetFormatPr defaultRowHeight="15" x14ac:dyDescent="0.25"/>
  <cols>
    <col min="1" max="1" width="5.140625" style="4" bestFit="1" customWidth="1"/>
    <col min="2" max="2" width="12.5703125" customWidth="1"/>
    <col min="3" max="3" width="42.42578125" style="4" bestFit="1" customWidth="1"/>
    <col min="4" max="4" width="13.7109375" style="4" bestFit="1" customWidth="1"/>
    <col min="5" max="5" width="4.5703125" style="4" bestFit="1" customWidth="1"/>
    <col min="6" max="6" width="14.140625" style="4" bestFit="1" customWidth="1"/>
    <col min="7" max="7" width="4.7109375" style="4" bestFit="1" customWidth="1"/>
    <col min="8" max="8" width="13.85546875" style="4" bestFit="1" customWidth="1"/>
    <col min="9" max="9" width="5.5703125" style="4" bestFit="1" customWidth="1"/>
    <col min="11" max="11" width="10.5703125" style="4" bestFit="1" customWidth="1"/>
    <col min="12" max="12" width="10.5703125" style="4" customWidth="1"/>
    <col min="13" max="13" width="12.7109375" style="4" bestFit="1" customWidth="1"/>
  </cols>
  <sheetData>
    <row r="1" spans="1:14" x14ac:dyDescent="0.25">
      <c r="A1" s="4" t="s">
        <v>28</v>
      </c>
      <c r="B1" t="s">
        <v>29</v>
      </c>
      <c r="C1" s="4" t="s">
        <v>30</v>
      </c>
      <c r="D1" s="4" t="s">
        <v>31</v>
      </c>
      <c r="E1" s="4" t="s">
        <v>32</v>
      </c>
      <c r="F1" s="4" t="s">
        <v>33</v>
      </c>
      <c r="G1" s="4" t="s">
        <v>34</v>
      </c>
      <c r="H1" s="4" t="s">
        <v>35</v>
      </c>
      <c r="I1" s="4" t="s">
        <v>36</v>
      </c>
      <c r="J1" s="4" t="s">
        <v>37</v>
      </c>
      <c r="K1" s="4" t="s">
        <v>5864</v>
      </c>
      <c r="L1" s="4" t="s">
        <v>359</v>
      </c>
    </row>
    <row r="2" spans="1:14" x14ac:dyDescent="0.25">
      <c r="A2" t="s">
        <v>61</v>
      </c>
      <c r="B2">
        <v>1113569</v>
      </c>
      <c r="C2" t="s">
        <v>1139</v>
      </c>
      <c r="D2">
        <v>150</v>
      </c>
      <c r="E2" t="s">
        <v>217</v>
      </c>
      <c r="F2" s="1">
        <v>1456.24</v>
      </c>
      <c r="G2" t="s">
        <v>10</v>
      </c>
      <c r="H2">
        <v>9.7100000000000009</v>
      </c>
      <c r="I2" t="s">
        <v>1140</v>
      </c>
      <c r="J2" s="4" t="s">
        <v>1</v>
      </c>
      <c r="K2" s="4">
        <f>_xlfn.XLOOKUP(B2,'ZM39 (packed)'!A:A,'ZM39 (packed)'!C:C)</f>
        <v>3</v>
      </c>
      <c r="L2" s="4">
        <f>K2*D2</f>
        <v>450</v>
      </c>
      <c r="M2">
        <f>SUM(F:F)</f>
        <v>216698.30000000002</v>
      </c>
      <c r="N2" s="4" t="s">
        <v>10</v>
      </c>
    </row>
    <row r="3" spans="1:14" x14ac:dyDescent="0.25">
      <c r="A3" t="s">
        <v>61</v>
      </c>
      <c r="B3">
        <v>1113570</v>
      </c>
      <c r="C3" t="s">
        <v>1152</v>
      </c>
      <c r="D3">
        <v>300</v>
      </c>
      <c r="E3" t="s">
        <v>217</v>
      </c>
      <c r="F3" s="1">
        <v>6218.9</v>
      </c>
      <c r="G3" t="s">
        <v>10</v>
      </c>
      <c r="H3">
        <v>20.73</v>
      </c>
      <c r="I3" t="s">
        <v>1140</v>
      </c>
      <c r="J3" s="4" t="s">
        <v>1</v>
      </c>
      <c r="K3" s="4">
        <f>_xlfn.XLOOKUP(B3,'ZM39 (packed)'!A:A,'ZM39 (packed)'!C:C)</f>
        <v>3</v>
      </c>
      <c r="L3" s="4">
        <f t="shared" ref="L3:L23" si="0">K3*D3</f>
        <v>900</v>
      </c>
      <c r="M3" s="4">
        <f>M2/1000</f>
        <v>216.69830000000002</v>
      </c>
      <c r="N3" s="4" t="s">
        <v>224</v>
      </c>
    </row>
    <row r="4" spans="1:14" x14ac:dyDescent="0.25">
      <c r="A4" t="s">
        <v>61</v>
      </c>
      <c r="B4">
        <v>1113571</v>
      </c>
      <c r="C4" t="s">
        <v>1141</v>
      </c>
      <c r="D4">
        <v>338</v>
      </c>
      <c r="E4" t="s">
        <v>217</v>
      </c>
      <c r="F4" s="1">
        <v>3438.49</v>
      </c>
      <c r="G4" t="s">
        <v>10</v>
      </c>
      <c r="H4">
        <v>10.17</v>
      </c>
      <c r="I4" t="s">
        <v>1140</v>
      </c>
      <c r="J4" s="4" t="s">
        <v>1</v>
      </c>
      <c r="K4" s="4">
        <f>_xlfn.XLOOKUP(B4,'ZM39 (packed)'!A:A,'ZM39 (packed)'!C:C)</f>
        <v>3</v>
      </c>
      <c r="L4" s="4">
        <f t="shared" si="0"/>
        <v>1014</v>
      </c>
    </row>
    <row r="5" spans="1:14" x14ac:dyDescent="0.25">
      <c r="A5" t="s">
        <v>61</v>
      </c>
      <c r="B5">
        <v>1113572</v>
      </c>
      <c r="C5" t="s">
        <v>1142</v>
      </c>
      <c r="D5">
        <v>150</v>
      </c>
      <c r="E5" t="s">
        <v>217</v>
      </c>
      <c r="F5" s="1">
        <v>1695.36</v>
      </c>
      <c r="G5" t="s">
        <v>10</v>
      </c>
      <c r="H5">
        <v>11.3</v>
      </c>
      <c r="I5" t="s">
        <v>1140</v>
      </c>
      <c r="J5" s="4" t="s">
        <v>1</v>
      </c>
      <c r="K5" s="4">
        <f>_xlfn.XLOOKUP(B5,'ZM39 (packed)'!A:A,'ZM39 (packed)'!C:C)</f>
        <v>3</v>
      </c>
      <c r="L5" s="4">
        <f t="shared" si="0"/>
        <v>450</v>
      </c>
      <c r="M5" s="4">
        <f>SUM(L:L)</f>
        <v>28965.200000000001</v>
      </c>
      <c r="N5" s="4" t="s">
        <v>40</v>
      </c>
    </row>
    <row r="6" spans="1:14" x14ac:dyDescent="0.25">
      <c r="A6" t="s">
        <v>61</v>
      </c>
      <c r="B6">
        <v>1113573</v>
      </c>
      <c r="C6" t="s">
        <v>1153</v>
      </c>
      <c r="D6">
        <v>150</v>
      </c>
      <c r="E6" t="s">
        <v>217</v>
      </c>
      <c r="F6" s="1">
        <v>2253.19</v>
      </c>
      <c r="G6" t="s">
        <v>10</v>
      </c>
      <c r="H6">
        <v>15.02</v>
      </c>
      <c r="I6" t="s">
        <v>1140</v>
      </c>
      <c r="J6" s="4" t="s">
        <v>1</v>
      </c>
      <c r="K6" s="4">
        <f>_xlfn.XLOOKUP(B6,'ZM39 (packed)'!A:A,'ZM39 (packed)'!C:C)</f>
        <v>3</v>
      </c>
      <c r="L6" s="4">
        <f t="shared" si="0"/>
        <v>450</v>
      </c>
      <c r="M6" s="4">
        <f>M5/1000</f>
        <v>28.965199999999999</v>
      </c>
      <c r="N6" s="4" t="s">
        <v>0</v>
      </c>
    </row>
    <row r="7" spans="1:14" x14ac:dyDescent="0.25">
      <c r="A7" t="s">
        <v>61</v>
      </c>
      <c r="B7">
        <v>1113574</v>
      </c>
      <c r="C7" t="s">
        <v>1143</v>
      </c>
      <c r="D7">
        <v>300</v>
      </c>
      <c r="E7" t="s">
        <v>217</v>
      </c>
      <c r="F7" s="1">
        <v>4644.8599999999997</v>
      </c>
      <c r="G7" t="s">
        <v>10</v>
      </c>
      <c r="H7">
        <v>15.48</v>
      </c>
      <c r="I7" t="s">
        <v>1140</v>
      </c>
      <c r="J7" s="4" t="s">
        <v>1</v>
      </c>
      <c r="K7" s="4">
        <f>_xlfn.XLOOKUP(B7,'ZM39 (packed)'!A:A,'ZM39 (packed)'!C:C)</f>
        <v>3</v>
      </c>
      <c r="L7" s="4">
        <f t="shared" si="0"/>
        <v>900</v>
      </c>
    </row>
    <row r="8" spans="1:14" x14ac:dyDescent="0.25">
      <c r="A8" t="s">
        <v>61</v>
      </c>
      <c r="B8">
        <v>1113576</v>
      </c>
      <c r="C8" t="s">
        <v>1144</v>
      </c>
      <c r="D8">
        <v>213</v>
      </c>
      <c r="E8" t="s">
        <v>217</v>
      </c>
      <c r="F8" s="1">
        <v>2048.19</v>
      </c>
      <c r="G8" t="s">
        <v>10</v>
      </c>
      <c r="H8">
        <v>9.6199999999999992</v>
      </c>
      <c r="I8" t="s">
        <v>1140</v>
      </c>
      <c r="J8" s="4" t="s">
        <v>1</v>
      </c>
      <c r="K8" s="4">
        <f>_xlfn.XLOOKUP(B8,'ZM39 (packed)'!A:A,'ZM39 (packed)'!C:C)</f>
        <v>6</v>
      </c>
      <c r="L8" s="4">
        <f t="shared" si="0"/>
        <v>1278</v>
      </c>
    </row>
    <row r="9" spans="1:14" x14ac:dyDescent="0.25">
      <c r="A9" t="s">
        <v>61</v>
      </c>
      <c r="B9">
        <v>1113577</v>
      </c>
      <c r="C9" t="s">
        <v>1145</v>
      </c>
      <c r="D9">
        <v>143</v>
      </c>
      <c r="E9" t="s">
        <v>217</v>
      </c>
      <c r="F9" s="1">
        <v>1659.97</v>
      </c>
      <c r="G9" t="s">
        <v>10</v>
      </c>
      <c r="H9">
        <v>11.61</v>
      </c>
      <c r="I9" t="s">
        <v>1140</v>
      </c>
      <c r="J9" s="4" t="s">
        <v>1</v>
      </c>
      <c r="K9" s="4">
        <f>_xlfn.XLOOKUP(B9,'ZM39 (packed)'!A:A,'ZM39 (packed)'!C:C)</f>
        <v>6</v>
      </c>
      <c r="L9" s="4">
        <f t="shared" si="0"/>
        <v>858</v>
      </c>
    </row>
    <row r="10" spans="1:14" x14ac:dyDescent="0.25">
      <c r="A10" t="s">
        <v>61</v>
      </c>
      <c r="B10">
        <v>1113578</v>
      </c>
      <c r="C10" t="s">
        <v>1146</v>
      </c>
      <c r="D10">
        <v>151</v>
      </c>
      <c r="E10" t="s">
        <v>217</v>
      </c>
      <c r="F10" s="1">
        <v>2355.16</v>
      </c>
      <c r="G10" t="s">
        <v>10</v>
      </c>
      <c r="H10">
        <v>15.6</v>
      </c>
      <c r="I10" t="s">
        <v>1140</v>
      </c>
      <c r="J10" s="4" t="s">
        <v>1</v>
      </c>
      <c r="K10" s="4">
        <f>_xlfn.XLOOKUP(B10,'ZM39 (packed)'!A:A,'ZM39 (packed)'!C:C)</f>
        <v>9</v>
      </c>
      <c r="L10" s="4">
        <f t="shared" si="0"/>
        <v>1359</v>
      </c>
    </row>
    <row r="11" spans="1:14" x14ac:dyDescent="0.25">
      <c r="A11" t="s">
        <v>61</v>
      </c>
      <c r="B11">
        <v>1113579</v>
      </c>
      <c r="C11" t="s">
        <v>1147</v>
      </c>
      <c r="D11">
        <v>588</v>
      </c>
      <c r="E11" t="s">
        <v>217</v>
      </c>
      <c r="F11" s="1">
        <v>10309.790000000001</v>
      </c>
      <c r="G11" t="s">
        <v>10</v>
      </c>
      <c r="H11">
        <v>17.53</v>
      </c>
      <c r="I11" t="s">
        <v>1140</v>
      </c>
      <c r="J11" s="4" t="s">
        <v>1</v>
      </c>
      <c r="K11" s="4">
        <f>_xlfn.XLOOKUP(B11,'ZM39 (packed)'!A:A,'ZM39 (packed)'!C:C)</f>
        <v>3</v>
      </c>
      <c r="L11" s="4">
        <f t="shared" si="0"/>
        <v>1764</v>
      </c>
    </row>
    <row r="12" spans="1:14" x14ac:dyDescent="0.25">
      <c r="A12" t="s">
        <v>61</v>
      </c>
      <c r="B12">
        <v>1113580</v>
      </c>
      <c r="C12" t="s">
        <v>1154</v>
      </c>
      <c r="D12" s="4">
        <v>881</v>
      </c>
      <c r="E12" t="s">
        <v>217</v>
      </c>
      <c r="F12" s="1">
        <v>18538.32</v>
      </c>
      <c r="G12" t="s">
        <v>10</v>
      </c>
      <c r="H12">
        <v>21.04</v>
      </c>
      <c r="I12" t="s">
        <v>1140</v>
      </c>
      <c r="J12" s="4" t="s">
        <v>1</v>
      </c>
      <c r="K12" s="4">
        <f>_xlfn.XLOOKUP(B12,'ZM39 (packed)'!A:A,'ZM39 (packed)'!C:C)</f>
        <v>3</v>
      </c>
      <c r="L12" s="4">
        <f t="shared" si="0"/>
        <v>2643</v>
      </c>
    </row>
    <row r="13" spans="1:14" x14ac:dyDescent="0.25">
      <c r="A13" t="s">
        <v>61</v>
      </c>
      <c r="B13">
        <v>1113581</v>
      </c>
      <c r="C13" t="s">
        <v>5776</v>
      </c>
      <c r="D13">
        <v>246</v>
      </c>
      <c r="E13" t="s">
        <v>217</v>
      </c>
      <c r="F13" s="1">
        <v>5336.3</v>
      </c>
      <c r="G13" t="s">
        <v>10</v>
      </c>
      <c r="H13">
        <v>21.69</v>
      </c>
      <c r="I13" t="s">
        <v>1140</v>
      </c>
      <c r="J13" s="4" t="s">
        <v>1</v>
      </c>
      <c r="K13" s="4">
        <f>_xlfn.XLOOKUP(B13,'ZM39 (packed)'!A:A,'ZM39 (packed)'!C:C)</f>
        <v>6</v>
      </c>
      <c r="L13" s="4">
        <f t="shared" si="0"/>
        <v>1476</v>
      </c>
    </row>
    <row r="14" spans="1:14" x14ac:dyDescent="0.25">
      <c r="A14" t="s">
        <v>61</v>
      </c>
      <c r="B14">
        <v>1113582</v>
      </c>
      <c r="C14" t="s">
        <v>2810</v>
      </c>
      <c r="D14">
        <v>839</v>
      </c>
      <c r="E14" t="s">
        <v>217</v>
      </c>
      <c r="F14" s="1">
        <v>11839.59</v>
      </c>
      <c r="G14" t="s">
        <v>10</v>
      </c>
      <c r="H14">
        <v>14.11</v>
      </c>
      <c r="I14" t="s">
        <v>1140</v>
      </c>
      <c r="J14" s="4" t="s">
        <v>1</v>
      </c>
      <c r="K14" s="4">
        <f>_xlfn.XLOOKUP(B14,'ZM39 (packed)'!A:A,'ZM39 (packed)'!C:C)</f>
        <v>3</v>
      </c>
      <c r="L14" s="4">
        <f t="shared" si="0"/>
        <v>2517</v>
      </c>
    </row>
    <row r="15" spans="1:14" x14ac:dyDescent="0.25">
      <c r="A15" t="s">
        <v>61</v>
      </c>
      <c r="B15">
        <v>1113583</v>
      </c>
      <c r="C15" t="s">
        <v>1148</v>
      </c>
      <c r="D15" s="4">
        <v>150</v>
      </c>
      <c r="E15" t="s">
        <v>217</v>
      </c>
      <c r="F15" s="1">
        <v>1884.41</v>
      </c>
      <c r="G15" t="s">
        <v>10</v>
      </c>
      <c r="H15">
        <v>12.56</v>
      </c>
      <c r="I15" t="s">
        <v>1140</v>
      </c>
      <c r="J15" s="4" t="s">
        <v>1</v>
      </c>
      <c r="K15" s="4">
        <f>_xlfn.XLOOKUP(B15,'ZM39 (packed)'!A:A,'ZM39 (packed)'!C:C)</f>
        <v>3</v>
      </c>
      <c r="L15" s="4">
        <f t="shared" si="0"/>
        <v>450</v>
      </c>
    </row>
    <row r="16" spans="1:14" x14ac:dyDescent="0.25">
      <c r="A16" t="s">
        <v>61</v>
      </c>
      <c r="B16">
        <v>1113584</v>
      </c>
      <c r="C16" t="s">
        <v>2656</v>
      </c>
      <c r="D16">
        <v>60</v>
      </c>
      <c r="E16" t="s">
        <v>217</v>
      </c>
      <c r="F16" s="1">
        <v>20841.580000000002</v>
      </c>
      <c r="G16" t="s">
        <v>10</v>
      </c>
      <c r="H16">
        <v>347.36</v>
      </c>
      <c r="I16" t="s">
        <v>1140</v>
      </c>
      <c r="J16" s="4" t="s">
        <v>1</v>
      </c>
      <c r="K16" s="4">
        <f>_xlfn.XLOOKUP(B16,'ZM39 (packed)'!A:A,'ZM39 (packed)'!C:C)</f>
        <v>8.09</v>
      </c>
      <c r="L16" s="4">
        <f t="shared" si="0"/>
        <v>485.4</v>
      </c>
    </row>
    <row r="17" spans="1:12" x14ac:dyDescent="0.25">
      <c r="A17" t="s">
        <v>61</v>
      </c>
      <c r="B17">
        <v>1113585</v>
      </c>
      <c r="C17" t="s">
        <v>2811</v>
      </c>
      <c r="D17" s="4">
        <v>1584</v>
      </c>
      <c r="E17" t="s">
        <v>217</v>
      </c>
      <c r="F17" s="1">
        <v>19028.84</v>
      </c>
      <c r="G17" t="s">
        <v>10</v>
      </c>
      <c r="H17">
        <v>12.01</v>
      </c>
      <c r="I17" t="s">
        <v>1140</v>
      </c>
      <c r="J17" s="4" t="s">
        <v>1</v>
      </c>
      <c r="K17" s="4">
        <f>_xlfn.XLOOKUP(B17,'ZM39 (packed)'!A:A,'ZM39 (packed)'!C:C)</f>
        <v>0.9</v>
      </c>
      <c r="L17" s="4">
        <f t="shared" si="0"/>
        <v>1425.6000000000001</v>
      </c>
    </row>
    <row r="18" spans="1:12" x14ac:dyDescent="0.25">
      <c r="A18" t="s">
        <v>61</v>
      </c>
      <c r="B18">
        <v>1113586</v>
      </c>
      <c r="C18" t="s">
        <v>1149</v>
      </c>
      <c r="D18">
        <v>125</v>
      </c>
      <c r="E18" t="s">
        <v>217</v>
      </c>
      <c r="F18" s="1">
        <v>8045.18</v>
      </c>
      <c r="G18" t="s">
        <v>10</v>
      </c>
      <c r="H18">
        <v>64.36</v>
      </c>
      <c r="I18" t="s">
        <v>1140</v>
      </c>
      <c r="J18" s="4" t="s">
        <v>1</v>
      </c>
      <c r="K18" s="4">
        <f>_xlfn.XLOOKUP(B18,'ZM39 (packed)'!A:A,'ZM39 (packed)'!C:C)</f>
        <v>5.6</v>
      </c>
      <c r="L18" s="4">
        <f t="shared" si="0"/>
        <v>700</v>
      </c>
    </row>
    <row r="19" spans="1:12" x14ac:dyDescent="0.25">
      <c r="A19" t="s">
        <v>61</v>
      </c>
      <c r="B19">
        <v>1113589</v>
      </c>
      <c r="C19" t="s">
        <v>1151</v>
      </c>
      <c r="D19">
        <v>560</v>
      </c>
      <c r="E19" t="s">
        <v>217</v>
      </c>
      <c r="F19" s="1">
        <v>25469.06</v>
      </c>
      <c r="G19" t="s">
        <v>10</v>
      </c>
      <c r="H19">
        <v>45.48</v>
      </c>
      <c r="I19" t="s">
        <v>1140</v>
      </c>
      <c r="J19" s="4" t="s">
        <v>1</v>
      </c>
      <c r="K19" s="4">
        <f>_xlfn.XLOOKUP(B19,'ZM39 (packed)'!A:A,'ZM39 (packed)'!C:C)</f>
        <v>5</v>
      </c>
      <c r="L19" s="4">
        <f t="shared" si="0"/>
        <v>2800</v>
      </c>
    </row>
    <row r="20" spans="1:12" x14ac:dyDescent="0.25">
      <c r="A20" t="s">
        <v>61</v>
      </c>
      <c r="B20">
        <v>1113590</v>
      </c>
      <c r="C20" t="s">
        <v>5871</v>
      </c>
      <c r="D20">
        <v>600</v>
      </c>
      <c r="E20" t="s">
        <v>217</v>
      </c>
      <c r="F20" s="1">
        <v>27606.51</v>
      </c>
      <c r="G20" t="s">
        <v>10</v>
      </c>
      <c r="H20">
        <v>46.01</v>
      </c>
      <c r="I20" t="s">
        <v>1140</v>
      </c>
      <c r="J20" s="4" t="s">
        <v>1</v>
      </c>
      <c r="K20" s="4">
        <f>_xlfn.XLOOKUP(B20,'ZM39 (packed)'!A:A,'ZM39 (packed)'!C:C)</f>
        <v>5</v>
      </c>
      <c r="L20" s="4">
        <f t="shared" si="0"/>
        <v>3000</v>
      </c>
    </row>
    <row r="21" spans="1:12" x14ac:dyDescent="0.25">
      <c r="A21" t="s">
        <v>61</v>
      </c>
      <c r="B21">
        <v>1113591</v>
      </c>
      <c r="C21" t="s">
        <v>6381</v>
      </c>
      <c r="D21">
        <v>480</v>
      </c>
      <c r="E21" t="s">
        <v>217</v>
      </c>
      <c r="F21" s="1">
        <v>28076.080000000002</v>
      </c>
      <c r="G21" t="s">
        <v>10</v>
      </c>
      <c r="H21">
        <v>58.49</v>
      </c>
      <c r="I21" t="s">
        <v>1140</v>
      </c>
      <c r="J21" s="4" t="s">
        <v>1</v>
      </c>
      <c r="K21" s="4">
        <f>_xlfn.XLOOKUP(B21,'ZM39 (packed)'!A:A,'ZM39 (packed)'!C:C)</f>
        <v>5</v>
      </c>
      <c r="L21" s="4">
        <f t="shared" si="0"/>
        <v>2400</v>
      </c>
    </row>
    <row r="22" spans="1:12" x14ac:dyDescent="0.25">
      <c r="A22" t="s">
        <v>61</v>
      </c>
      <c r="B22">
        <v>1113592</v>
      </c>
      <c r="C22" t="s">
        <v>2712</v>
      </c>
      <c r="D22">
        <v>240</v>
      </c>
      <c r="E22" t="s">
        <v>217</v>
      </c>
      <c r="F22" s="1">
        <v>12533.51</v>
      </c>
      <c r="G22" t="s">
        <v>10</v>
      </c>
      <c r="H22">
        <v>52.22</v>
      </c>
      <c r="I22" t="s">
        <v>1140</v>
      </c>
      <c r="J22" s="4" t="s">
        <v>1</v>
      </c>
      <c r="K22" s="4">
        <f>_xlfn.XLOOKUP(B22,'ZM39 (packed)'!A:A,'ZM39 (packed)'!C:C)</f>
        <v>4.9800000000000004</v>
      </c>
      <c r="L22" s="4">
        <f t="shared" si="0"/>
        <v>1195.2</v>
      </c>
    </row>
    <row r="23" spans="1:12" x14ac:dyDescent="0.25">
      <c r="A23" s="4" t="s">
        <v>24</v>
      </c>
      <c r="B23">
        <v>1113569</v>
      </c>
      <c r="C23" s="4" t="s">
        <v>1139</v>
      </c>
      <c r="D23" s="4">
        <v>150</v>
      </c>
      <c r="E23" s="4" t="s">
        <v>217</v>
      </c>
      <c r="F23">
        <v>1418.77</v>
      </c>
      <c r="G23" s="4" t="s">
        <v>10</v>
      </c>
      <c r="H23" s="4">
        <v>9.4600000000000009</v>
      </c>
      <c r="I23" s="4" t="s">
        <v>1140</v>
      </c>
      <c r="J23" s="4" t="s">
        <v>1</v>
      </c>
      <c r="K23" s="4">
        <f>_xlfn.XLOOKUP(B23,'ZM39 (packed)'!A:A,'ZM39 (packed)'!C:C)</f>
        <v>3</v>
      </c>
      <c r="L23" s="4">
        <f t="shared" si="0"/>
        <v>450</v>
      </c>
    </row>
    <row r="24" spans="1:12" x14ac:dyDescent="0.25">
      <c r="F24"/>
    </row>
    <row r="25" spans="1:12" x14ac:dyDescent="0.25">
      <c r="F25"/>
    </row>
    <row r="26" spans="1:12" x14ac:dyDescent="0.25">
      <c r="D26"/>
      <c r="F26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A982B-0D4D-4A32-9B22-6639A589D484}">
  <sheetPr codeName="Sheet11"/>
  <dimension ref="A1:L21"/>
  <sheetViews>
    <sheetView topLeftCell="A7" workbookViewId="0">
      <selection activeCell="K18" sqref="K18"/>
    </sheetView>
  </sheetViews>
  <sheetFormatPr defaultRowHeight="15" x14ac:dyDescent="0.25"/>
  <cols>
    <col min="1" max="1" width="12.5703125" bestFit="1" customWidth="1"/>
    <col min="2" max="2" width="11" style="4" bestFit="1" customWidth="1"/>
    <col min="10" max="10" width="11" style="4" bestFit="1" customWidth="1"/>
  </cols>
  <sheetData>
    <row r="1" spans="1:12" x14ac:dyDescent="0.25">
      <c r="A1" s="4" t="s">
        <v>340</v>
      </c>
      <c r="I1" s="4" t="s">
        <v>341</v>
      </c>
    </row>
    <row r="2" spans="1:12" x14ac:dyDescent="0.25">
      <c r="A2" s="4" t="s">
        <v>342</v>
      </c>
      <c r="I2" s="4" t="s">
        <v>23</v>
      </c>
      <c r="J2" s="4" t="s">
        <v>343</v>
      </c>
      <c r="K2" s="4" t="s">
        <v>344</v>
      </c>
    </row>
    <row r="3" spans="1:12" x14ac:dyDescent="0.25">
      <c r="I3" s="4" t="s">
        <v>59</v>
      </c>
      <c r="J3" s="4" t="s">
        <v>26</v>
      </c>
      <c r="K3">
        <v>206430</v>
      </c>
      <c r="L3" s="4" t="s">
        <v>1</v>
      </c>
    </row>
    <row r="4" spans="1:12" x14ac:dyDescent="0.25">
      <c r="A4" s="4" t="s">
        <v>11</v>
      </c>
      <c r="K4">
        <v>194581</v>
      </c>
      <c r="L4" s="4" t="s">
        <v>1</v>
      </c>
    </row>
    <row r="5" spans="1:12" x14ac:dyDescent="0.25">
      <c r="A5" s="4" t="s">
        <v>2642</v>
      </c>
      <c r="K5">
        <v>206399</v>
      </c>
      <c r="L5" s="4" t="s">
        <v>1</v>
      </c>
    </row>
    <row r="6" spans="1:12" x14ac:dyDescent="0.25">
      <c r="A6" s="11">
        <v>1011642</v>
      </c>
      <c r="B6" s="4" t="s">
        <v>26</v>
      </c>
      <c r="C6" s="4" t="s">
        <v>231</v>
      </c>
      <c r="I6" s="4" t="s">
        <v>345</v>
      </c>
      <c r="J6" s="4" t="s">
        <v>26</v>
      </c>
    </row>
    <row r="7" spans="1:12" x14ac:dyDescent="0.25">
      <c r="A7" s="11">
        <v>1020427</v>
      </c>
      <c r="B7" s="4" t="s">
        <v>26</v>
      </c>
      <c r="C7" s="4" t="s">
        <v>295</v>
      </c>
      <c r="I7" s="4" t="s">
        <v>346</v>
      </c>
      <c r="J7" s="4" t="s">
        <v>1</v>
      </c>
    </row>
    <row r="8" spans="1:12" x14ac:dyDescent="0.25">
      <c r="A8" s="11">
        <v>1024340</v>
      </c>
      <c r="B8" s="4" t="s">
        <v>26</v>
      </c>
      <c r="C8" s="4" t="s">
        <v>2466</v>
      </c>
    </row>
    <row r="9" spans="1:12" x14ac:dyDescent="0.25">
      <c r="I9" s="4" t="s">
        <v>347</v>
      </c>
    </row>
    <row r="10" spans="1:12" x14ac:dyDescent="0.25">
      <c r="A10" s="4" t="s">
        <v>349</v>
      </c>
      <c r="I10" s="4" t="s">
        <v>23</v>
      </c>
      <c r="J10" s="4" t="s">
        <v>343</v>
      </c>
      <c r="K10" s="4" t="s">
        <v>348</v>
      </c>
    </row>
    <row r="11" spans="1:12" x14ac:dyDescent="0.25">
      <c r="A11" s="4" t="s">
        <v>23</v>
      </c>
      <c r="I11" s="4" t="s">
        <v>59</v>
      </c>
      <c r="J11" s="4" t="s">
        <v>26</v>
      </c>
    </row>
    <row r="12" spans="1:12" x14ac:dyDescent="0.25">
      <c r="A12" s="4" t="s">
        <v>13</v>
      </c>
      <c r="I12" s="4" t="s">
        <v>345</v>
      </c>
      <c r="J12" s="4" t="s">
        <v>26</v>
      </c>
    </row>
    <row r="13" spans="1:12" x14ac:dyDescent="0.25">
      <c r="A13" s="4" t="s">
        <v>24</v>
      </c>
      <c r="I13" s="4" t="s">
        <v>346</v>
      </c>
      <c r="J13" s="4" t="s">
        <v>1</v>
      </c>
    </row>
    <row r="14" spans="1:12" x14ac:dyDescent="0.25">
      <c r="A14" s="4" t="s">
        <v>350</v>
      </c>
    </row>
    <row r="15" spans="1:12" x14ac:dyDescent="0.25">
      <c r="A15" s="4" t="s">
        <v>60</v>
      </c>
    </row>
    <row r="16" spans="1:12" x14ac:dyDescent="0.25">
      <c r="A16" s="4" t="s">
        <v>62</v>
      </c>
    </row>
    <row r="17" spans="1:1" x14ac:dyDescent="0.25">
      <c r="A17" s="4" t="s">
        <v>345</v>
      </c>
    </row>
    <row r="18" spans="1:1" x14ac:dyDescent="0.25">
      <c r="A18" s="4" t="s">
        <v>351</v>
      </c>
    </row>
    <row r="19" spans="1:1" x14ac:dyDescent="0.25">
      <c r="A19" s="4" t="s">
        <v>352</v>
      </c>
    </row>
    <row r="20" spans="1:1" x14ac:dyDescent="0.25">
      <c r="A20" s="4" t="s">
        <v>59</v>
      </c>
    </row>
    <row r="21" spans="1:1" x14ac:dyDescent="0.25">
      <c r="A21" s="4" t="s">
        <v>61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"/>
  <sheetViews>
    <sheetView zoomScale="55" zoomScaleNormal="55" workbookViewId="0">
      <selection activeCell="AB46" sqref="AB46:AB47"/>
    </sheetView>
  </sheetViews>
  <sheetFormatPr defaultRowHeight="15" x14ac:dyDescent="0.25"/>
  <sheetData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WXY2084"/>
  <sheetViews>
    <sheetView topLeftCell="A2067" workbookViewId="0">
      <selection activeCell="M2084" sqref="M2084"/>
    </sheetView>
  </sheetViews>
  <sheetFormatPr defaultRowHeight="15" x14ac:dyDescent="0.25"/>
  <cols>
    <col min="1" max="1" width="11.140625" bestFit="1" customWidth="1"/>
    <col min="2" max="2" width="36.7109375" style="4" customWidth="1"/>
    <col min="3" max="4" width="4.7109375" style="4" customWidth="1"/>
    <col min="5" max="5" width="10.7109375" style="4" customWidth="1"/>
    <col min="6" max="6" width="5.7109375" style="4" customWidth="1"/>
    <col min="7" max="7" width="6.7109375" style="4" customWidth="1"/>
    <col min="8" max="8" width="13.7109375" style="4" customWidth="1"/>
    <col min="9" max="9" width="12.7109375" style="4" customWidth="1"/>
    <col min="10" max="10" width="8.7109375" style="4" customWidth="1"/>
    <col min="11" max="11" width="4.7109375" style="4" customWidth="1"/>
    <col min="12" max="12" width="10.7109375" style="4" customWidth="1"/>
    <col min="13" max="16" width="9.7109375" style="4" customWidth="1"/>
    <col min="17" max="17" width="14.7109375" style="4" customWidth="1"/>
    <col min="18" max="19" width="6.7109375" style="4" customWidth="1"/>
    <col min="20" max="20" width="2.7109375" style="4" customWidth="1"/>
    <col min="21" max="21" width="4.7109375" style="4" customWidth="1"/>
    <col min="22" max="22" width="14.7109375" style="4" customWidth="1"/>
    <col min="23" max="23" width="10.7109375" style="4" customWidth="1"/>
    <col min="24" max="25" width="11.7109375" style="4" customWidth="1"/>
    <col min="26" max="26" width="3.7109375" style="4" customWidth="1"/>
    <col min="27" max="27" width="6.7109375" style="4" customWidth="1"/>
    <col min="28" max="28" width="20.7109375" style="4" customWidth="1"/>
    <col min="29" max="29" width="8.7109375" style="4" customWidth="1"/>
    <col min="30" max="30" width="4.7109375" style="4" customWidth="1"/>
    <col min="31" max="31" width="10.7109375" style="4" customWidth="1"/>
    <col min="32" max="33" width="3.7109375" style="4" customWidth="1"/>
    <col min="34" max="34" width="11.7109375" style="4" customWidth="1"/>
    <col min="35" max="35" width="15.7109375" style="4" customWidth="1"/>
    <col min="36" max="36" width="2.7109375" style="4" customWidth="1"/>
    <col min="37" max="37" width="3.7109375" style="4" customWidth="1"/>
    <col min="38" max="38" width="6.7109375" style="4" customWidth="1"/>
    <col min="39" max="39" width="9.7109375" style="4" customWidth="1"/>
    <col min="40" max="40" width="3.7109375" style="4" customWidth="1"/>
    <col min="41" max="41" width="4.7109375" style="4" customWidth="1"/>
    <col min="42" max="42" width="12.7109375" style="4" customWidth="1"/>
    <col min="43" max="43" width="6.7109375" style="4" customWidth="1"/>
    <col min="44" max="44" width="5.7109375" style="4" customWidth="1"/>
    <col min="45" max="45" width="10.7109375" style="4" customWidth="1"/>
    <col min="46" max="46" width="2.7109375" style="4" customWidth="1"/>
    <col min="47" max="47" width="5.7109375" style="4" customWidth="1"/>
    <col min="48" max="48" width="3.7109375" style="4" customWidth="1"/>
    <col min="49" max="49" width="2.7109375" style="4" customWidth="1"/>
    <col min="50" max="50" width="13.7109375" style="4" customWidth="1"/>
    <col min="51" max="51" width="3.7109375" style="4" customWidth="1"/>
    <col min="52" max="52" width="6.7109375" style="4" customWidth="1"/>
    <col min="53" max="53" width="10.7109375" style="4" customWidth="1"/>
    <col min="54" max="54" width="4.7109375" style="4" customWidth="1"/>
    <col min="55" max="55" width="3.7109375" style="4" customWidth="1"/>
    <col min="56" max="56" width="11.7109375" style="4" customWidth="1"/>
    <col min="57" max="57" width="4.7109375" style="4" customWidth="1"/>
    <col min="58" max="58" width="10.7109375" style="4" customWidth="1"/>
    <col min="59" max="59" width="12.7109375" style="4" customWidth="1"/>
    <col min="60" max="60" width="2.7109375" style="4" customWidth="1"/>
    <col min="61" max="61" width="3.7109375" style="4" customWidth="1"/>
    <col min="62" max="62" width="2.7109375" style="4" customWidth="1"/>
    <col min="63" max="63" width="4.7109375" style="4" customWidth="1"/>
    <col min="64" max="64" width="3.7109375" style="4" customWidth="1"/>
    <col min="65" max="65" width="12.7109375" style="4" customWidth="1"/>
    <col min="66" max="66" width="8.7109375" style="4" customWidth="1"/>
    <col min="67" max="67" width="12.7109375" style="4" customWidth="1"/>
    <col min="68" max="68" width="11.7109375" style="4" customWidth="1"/>
    <col min="69" max="69" width="4.7109375" style="4" customWidth="1"/>
    <col min="257" max="257" width="8.7109375" style="4" customWidth="1"/>
    <col min="258" max="258" width="36.7109375" style="4" customWidth="1"/>
    <col min="259" max="260" width="4.7109375" style="4" customWidth="1"/>
    <col min="261" max="261" width="10.7109375" style="4" customWidth="1"/>
    <col min="262" max="262" width="5.7109375" style="4" customWidth="1"/>
    <col min="263" max="263" width="6.7109375" style="4" customWidth="1"/>
    <col min="264" max="264" width="13.7109375" style="4" customWidth="1"/>
    <col min="265" max="265" width="12.7109375" style="4" customWidth="1"/>
    <col min="266" max="266" width="8.7109375" style="4" customWidth="1"/>
    <col min="267" max="267" width="4.7109375" style="4" customWidth="1"/>
    <col min="268" max="268" width="10.7109375" style="4" customWidth="1"/>
    <col min="269" max="272" width="9.7109375" style="4" customWidth="1"/>
    <col min="273" max="273" width="14.7109375" style="4" customWidth="1"/>
    <col min="274" max="275" width="6.7109375" style="4" customWidth="1"/>
    <col min="276" max="276" width="2.7109375" style="4" customWidth="1"/>
    <col min="277" max="277" width="4.7109375" style="4" customWidth="1"/>
    <col min="278" max="278" width="14.7109375" style="4" customWidth="1"/>
    <col min="279" max="279" width="10.7109375" style="4" customWidth="1"/>
    <col min="280" max="281" width="11.7109375" style="4" customWidth="1"/>
    <col min="282" max="282" width="3.7109375" style="4" customWidth="1"/>
    <col min="283" max="283" width="6.7109375" style="4" customWidth="1"/>
    <col min="284" max="284" width="20.7109375" style="4" customWidth="1"/>
    <col min="285" max="285" width="8.7109375" style="4" customWidth="1"/>
    <col min="286" max="286" width="4.7109375" style="4" customWidth="1"/>
    <col min="287" max="287" width="10.7109375" style="4" customWidth="1"/>
    <col min="288" max="289" width="3.7109375" style="4" customWidth="1"/>
    <col min="290" max="290" width="11.7109375" style="4" customWidth="1"/>
    <col min="291" max="291" width="15.7109375" style="4" customWidth="1"/>
    <col min="292" max="292" width="2.7109375" style="4" customWidth="1"/>
    <col min="293" max="293" width="3.7109375" style="4" customWidth="1"/>
    <col min="294" max="294" width="6.7109375" style="4" customWidth="1"/>
    <col min="295" max="295" width="9.7109375" style="4" customWidth="1"/>
    <col min="296" max="296" width="3.7109375" style="4" customWidth="1"/>
    <col min="297" max="297" width="4.7109375" style="4" customWidth="1"/>
    <col min="298" max="298" width="12.7109375" style="4" customWidth="1"/>
    <col min="299" max="299" width="6.7109375" style="4" customWidth="1"/>
    <col min="300" max="300" width="5.7109375" style="4" customWidth="1"/>
    <col min="301" max="301" width="10.7109375" style="4" customWidth="1"/>
    <col min="302" max="302" width="2.7109375" style="4" customWidth="1"/>
    <col min="303" max="303" width="5.7109375" style="4" customWidth="1"/>
    <col min="304" max="304" width="3.7109375" style="4" customWidth="1"/>
    <col min="305" max="305" width="2.7109375" style="4" customWidth="1"/>
    <col min="306" max="306" width="13.7109375" style="4" customWidth="1"/>
    <col min="307" max="307" width="3.7109375" style="4" customWidth="1"/>
    <col min="308" max="308" width="6.7109375" style="4" customWidth="1"/>
    <col min="309" max="309" width="10.7109375" style="4" customWidth="1"/>
    <col min="310" max="310" width="4.7109375" style="4" customWidth="1"/>
    <col min="311" max="311" width="3.7109375" style="4" customWidth="1"/>
    <col min="312" max="312" width="11.7109375" style="4" customWidth="1"/>
    <col min="313" max="313" width="4.7109375" style="4" customWidth="1"/>
    <col min="314" max="314" width="10.7109375" style="4" customWidth="1"/>
    <col min="315" max="315" width="12.7109375" style="4" customWidth="1"/>
    <col min="316" max="316" width="2.7109375" style="4" customWidth="1"/>
    <col min="317" max="317" width="3.7109375" style="4" customWidth="1"/>
    <col min="318" max="318" width="2.7109375" style="4" customWidth="1"/>
    <col min="319" max="319" width="4.7109375" style="4" customWidth="1"/>
    <col min="320" max="320" width="3.7109375" style="4" customWidth="1"/>
    <col min="321" max="321" width="12.7109375" style="4" customWidth="1"/>
    <col min="322" max="322" width="8.7109375" style="4" customWidth="1"/>
    <col min="323" max="323" width="12.7109375" style="4" customWidth="1"/>
    <col min="324" max="324" width="11.7109375" style="4" customWidth="1"/>
    <col min="325" max="325" width="4.7109375" style="4" customWidth="1"/>
    <col min="513" max="513" width="8.7109375" style="4" customWidth="1"/>
    <col min="514" max="514" width="36.7109375" style="4" customWidth="1"/>
    <col min="515" max="516" width="4.7109375" style="4" customWidth="1"/>
    <col min="517" max="517" width="10.7109375" style="4" customWidth="1"/>
    <col min="518" max="518" width="5.7109375" style="4" customWidth="1"/>
    <col min="519" max="519" width="6.7109375" style="4" customWidth="1"/>
    <col min="520" max="520" width="13.7109375" style="4" customWidth="1"/>
    <col min="521" max="521" width="12.7109375" style="4" customWidth="1"/>
    <col min="522" max="522" width="8.7109375" style="4" customWidth="1"/>
    <col min="523" max="523" width="4.7109375" style="4" customWidth="1"/>
    <col min="524" max="524" width="10.7109375" style="4" customWidth="1"/>
    <col min="525" max="528" width="9.7109375" style="4" customWidth="1"/>
    <col min="529" max="529" width="14.7109375" style="4" customWidth="1"/>
    <col min="530" max="531" width="6.7109375" style="4" customWidth="1"/>
    <col min="532" max="532" width="2.7109375" style="4" customWidth="1"/>
    <col min="533" max="533" width="4.7109375" style="4" customWidth="1"/>
    <col min="534" max="534" width="14.7109375" style="4" customWidth="1"/>
    <col min="535" max="535" width="10.7109375" style="4" customWidth="1"/>
    <col min="536" max="537" width="11.7109375" style="4" customWidth="1"/>
    <col min="538" max="538" width="3.7109375" style="4" customWidth="1"/>
    <col min="539" max="539" width="6.7109375" style="4" customWidth="1"/>
    <col min="540" max="540" width="20.7109375" style="4" customWidth="1"/>
    <col min="541" max="541" width="8.7109375" style="4" customWidth="1"/>
    <col min="542" max="542" width="4.7109375" style="4" customWidth="1"/>
    <col min="543" max="543" width="10.7109375" style="4" customWidth="1"/>
    <col min="544" max="545" width="3.7109375" style="4" customWidth="1"/>
    <col min="546" max="546" width="11.7109375" style="4" customWidth="1"/>
    <col min="547" max="547" width="15.7109375" style="4" customWidth="1"/>
    <col min="548" max="548" width="2.7109375" style="4" customWidth="1"/>
    <col min="549" max="549" width="3.7109375" style="4" customWidth="1"/>
    <col min="550" max="550" width="6.7109375" style="4" customWidth="1"/>
    <col min="551" max="551" width="9.7109375" style="4" customWidth="1"/>
    <col min="552" max="552" width="3.7109375" style="4" customWidth="1"/>
    <col min="553" max="553" width="4.7109375" style="4" customWidth="1"/>
    <col min="554" max="554" width="12.7109375" style="4" customWidth="1"/>
    <col min="555" max="555" width="6.7109375" style="4" customWidth="1"/>
    <col min="556" max="556" width="5.7109375" style="4" customWidth="1"/>
    <col min="557" max="557" width="10.7109375" style="4" customWidth="1"/>
    <col min="558" max="558" width="2.7109375" style="4" customWidth="1"/>
    <col min="559" max="559" width="5.7109375" style="4" customWidth="1"/>
    <col min="560" max="560" width="3.7109375" style="4" customWidth="1"/>
    <col min="561" max="561" width="2.7109375" style="4" customWidth="1"/>
    <col min="562" max="562" width="13.7109375" style="4" customWidth="1"/>
    <col min="563" max="563" width="3.7109375" style="4" customWidth="1"/>
    <col min="564" max="564" width="6.7109375" style="4" customWidth="1"/>
    <col min="565" max="565" width="10.7109375" style="4" customWidth="1"/>
    <col min="566" max="566" width="4.7109375" style="4" customWidth="1"/>
    <col min="567" max="567" width="3.7109375" style="4" customWidth="1"/>
    <col min="568" max="568" width="11.7109375" style="4" customWidth="1"/>
    <col min="569" max="569" width="4.7109375" style="4" customWidth="1"/>
    <col min="570" max="570" width="10.7109375" style="4" customWidth="1"/>
    <col min="571" max="571" width="12.7109375" style="4" customWidth="1"/>
    <col min="572" max="572" width="2.7109375" style="4" customWidth="1"/>
    <col min="573" max="573" width="3.7109375" style="4" customWidth="1"/>
    <col min="574" max="574" width="2.7109375" style="4" customWidth="1"/>
    <col min="575" max="575" width="4.7109375" style="4" customWidth="1"/>
    <col min="576" max="576" width="3.7109375" style="4" customWidth="1"/>
    <col min="577" max="577" width="12.7109375" style="4" customWidth="1"/>
    <col min="578" max="578" width="8.7109375" style="4" customWidth="1"/>
    <col min="579" max="579" width="12.7109375" style="4" customWidth="1"/>
    <col min="580" max="580" width="11.7109375" style="4" customWidth="1"/>
    <col min="581" max="581" width="4.7109375" style="4" customWidth="1"/>
    <col min="769" max="769" width="8.7109375" style="4" customWidth="1"/>
    <col min="770" max="770" width="36.7109375" style="4" customWidth="1"/>
    <col min="771" max="772" width="4.7109375" style="4" customWidth="1"/>
    <col min="773" max="773" width="10.7109375" style="4" customWidth="1"/>
    <col min="774" max="774" width="5.7109375" style="4" customWidth="1"/>
    <col min="775" max="775" width="6.7109375" style="4" customWidth="1"/>
    <col min="776" max="776" width="13.7109375" style="4" customWidth="1"/>
    <col min="777" max="777" width="12.7109375" style="4" customWidth="1"/>
    <col min="778" max="778" width="8.7109375" style="4" customWidth="1"/>
    <col min="779" max="779" width="4.7109375" style="4" customWidth="1"/>
    <col min="780" max="780" width="10.7109375" style="4" customWidth="1"/>
    <col min="781" max="784" width="9.7109375" style="4" customWidth="1"/>
    <col min="785" max="785" width="14.7109375" style="4" customWidth="1"/>
    <col min="786" max="787" width="6.7109375" style="4" customWidth="1"/>
    <col min="788" max="788" width="2.7109375" style="4" customWidth="1"/>
    <col min="789" max="789" width="4.7109375" style="4" customWidth="1"/>
    <col min="790" max="790" width="14.7109375" style="4" customWidth="1"/>
    <col min="791" max="791" width="10.7109375" style="4" customWidth="1"/>
    <col min="792" max="793" width="11.7109375" style="4" customWidth="1"/>
    <col min="794" max="794" width="3.7109375" style="4" customWidth="1"/>
    <col min="795" max="795" width="6.7109375" style="4" customWidth="1"/>
    <col min="796" max="796" width="20.7109375" style="4" customWidth="1"/>
    <col min="797" max="797" width="8.7109375" style="4" customWidth="1"/>
    <col min="798" max="798" width="4.7109375" style="4" customWidth="1"/>
    <col min="799" max="799" width="10.7109375" style="4" customWidth="1"/>
    <col min="800" max="801" width="3.7109375" style="4" customWidth="1"/>
    <col min="802" max="802" width="11.7109375" style="4" customWidth="1"/>
    <col min="803" max="803" width="15.7109375" style="4" customWidth="1"/>
    <col min="804" max="804" width="2.7109375" style="4" customWidth="1"/>
    <col min="805" max="805" width="3.7109375" style="4" customWidth="1"/>
    <col min="806" max="806" width="6.7109375" style="4" customWidth="1"/>
    <col min="807" max="807" width="9.7109375" style="4" customWidth="1"/>
    <col min="808" max="808" width="3.7109375" style="4" customWidth="1"/>
    <col min="809" max="809" width="4.7109375" style="4" customWidth="1"/>
    <col min="810" max="810" width="12.7109375" style="4" customWidth="1"/>
    <col min="811" max="811" width="6.7109375" style="4" customWidth="1"/>
    <col min="812" max="812" width="5.7109375" style="4" customWidth="1"/>
    <col min="813" max="813" width="10.7109375" style="4" customWidth="1"/>
    <col min="814" max="814" width="2.7109375" style="4" customWidth="1"/>
    <col min="815" max="815" width="5.7109375" style="4" customWidth="1"/>
    <col min="816" max="816" width="3.7109375" style="4" customWidth="1"/>
    <col min="817" max="817" width="2.7109375" style="4" customWidth="1"/>
    <col min="818" max="818" width="13.7109375" style="4" customWidth="1"/>
    <col min="819" max="819" width="3.7109375" style="4" customWidth="1"/>
    <col min="820" max="820" width="6.7109375" style="4" customWidth="1"/>
    <col min="821" max="821" width="10.7109375" style="4" customWidth="1"/>
    <col min="822" max="822" width="4.7109375" style="4" customWidth="1"/>
    <col min="823" max="823" width="3.7109375" style="4" customWidth="1"/>
    <col min="824" max="824" width="11.7109375" style="4" customWidth="1"/>
    <col min="825" max="825" width="4.7109375" style="4" customWidth="1"/>
    <col min="826" max="826" width="10.7109375" style="4" customWidth="1"/>
    <col min="827" max="827" width="12.7109375" style="4" customWidth="1"/>
    <col min="828" max="828" width="2.7109375" style="4" customWidth="1"/>
    <col min="829" max="829" width="3.7109375" style="4" customWidth="1"/>
    <col min="830" max="830" width="2.7109375" style="4" customWidth="1"/>
    <col min="831" max="831" width="4.7109375" style="4" customWidth="1"/>
    <col min="832" max="832" width="3.7109375" style="4" customWidth="1"/>
    <col min="833" max="833" width="12.7109375" style="4" customWidth="1"/>
    <col min="834" max="834" width="8.7109375" style="4" customWidth="1"/>
    <col min="835" max="835" width="12.7109375" style="4" customWidth="1"/>
    <col min="836" max="836" width="11.7109375" style="4" customWidth="1"/>
    <col min="837" max="837" width="4.7109375" style="4" customWidth="1"/>
    <col min="1025" max="1025" width="8.7109375" style="4" customWidth="1"/>
    <col min="1026" max="1026" width="36.7109375" style="4" customWidth="1"/>
    <col min="1027" max="1028" width="4.7109375" style="4" customWidth="1"/>
    <col min="1029" max="1029" width="10.7109375" style="4" customWidth="1"/>
    <col min="1030" max="1030" width="5.7109375" style="4" customWidth="1"/>
    <col min="1031" max="1031" width="6.7109375" style="4" customWidth="1"/>
    <col min="1032" max="1032" width="13.7109375" style="4" customWidth="1"/>
    <col min="1033" max="1033" width="12.7109375" style="4" customWidth="1"/>
    <col min="1034" max="1034" width="8.7109375" style="4" customWidth="1"/>
    <col min="1035" max="1035" width="4.7109375" style="4" customWidth="1"/>
    <col min="1036" max="1036" width="10.7109375" style="4" customWidth="1"/>
    <col min="1037" max="1040" width="9.7109375" style="4" customWidth="1"/>
    <col min="1041" max="1041" width="14.7109375" style="4" customWidth="1"/>
    <col min="1042" max="1043" width="6.7109375" style="4" customWidth="1"/>
    <col min="1044" max="1044" width="2.7109375" style="4" customWidth="1"/>
    <col min="1045" max="1045" width="4.7109375" style="4" customWidth="1"/>
    <col min="1046" max="1046" width="14.7109375" style="4" customWidth="1"/>
    <col min="1047" max="1047" width="10.7109375" style="4" customWidth="1"/>
    <col min="1048" max="1049" width="11.7109375" style="4" customWidth="1"/>
    <col min="1050" max="1050" width="3.7109375" style="4" customWidth="1"/>
    <col min="1051" max="1051" width="6.7109375" style="4" customWidth="1"/>
    <col min="1052" max="1052" width="20.7109375" style="4" customWidth="1"/>
    <col min="1053" max="1053" width="8.7109375" style="4" customWidth="1"/>
    <col min="1054" max="1054" width="4.7109375" style="4" customWidth="1"/>
    <col min="1055" max="1055" width="10.7109375" style="4" customWidth="1"/>
    <col min="1056" max="1057" width="3.7109375" style="4" customWidth="1"/>
    <col min="1058" max="1058" width="11.7109375" style="4" customWidth="1"/>
    <col min="1059" max="1059" width="15.7109375" style="4" customWidth="1"/>
    <col min="1060" max="1060" width="2.7109375" style="4" customWidth="1"/>
    <col min="1061" max="1061" width="3.7109375" style="4" customWidth="1"/>
    <col min="1062" max="1062" width="6.7109375" style="4" customWidth="1"/>
    <col min="1063" max="1063" width="9.7109375" style="4" customWidth="1"/>
    <col min="1064" max="1064" width="3.7109375" style="4" customWidth="1"/>
    <col min="1065" max="1065" width="4.7109375" style="4" customWidth="1"/>
    <col min="1066" max="1066" width="12.7109375" style="4" customWidth="1"/>
    <col min="1067" max="1067" width="6.7109375" style="4" customWidth="1"/>
    <col min="1068" max="1068" width="5.7109375" style="4" customWidth="1"/>
    <col min="1069" max="1069" width="10.7109375" style="4" customWidth="1"/>
    <col min="1070" max="1070" width="2.7109375" style="4" customWidth="1"/>
    <col min="1071" max="1071" width="5.7109375" style="4" customWidth="1"/>
    <col min="1072" max="1072" width="3.7109375" style="4" customWidth="1"/>
    <col min="1073" max="1073" width="2.7109375" style="4" customWidth="1"/>
    <col min="1074" max="1074" width="13.7109375" style="4" customWidth="1"/>
    <col min="1075" max="1075" width="3.7109375" style="4" customWidth="1"/>
    <col min="1076" max="1076" width="6.7109375" style="4" customWidth="1"/>
    <col min="1077" max="1077" width="10.7109375" style="4" customWidth="1"/>
    <col min="1078" max="1078" width="4.7109375" style="4" customWidth="1"/>
    <col min="1079" max="1079" width="3.7109375" style="4" customWidth="1"/>
    <col min="1080" max="1080" width="11.7109375" style="4" customWidth="1"/>
    <col min="1081" max="1081" width="4.7109375" style="4" customWidth="1"/>
    <col min="1082" max="1082" width="10.7109375" style="4" customWidth="1"/>
    <col min="1083" max="1083" width="12.7109375" style="4" customWidth="1"/>
    <col min="1084" max="1084" width="2.7109375" style="4" customWidth="1"/>
    <col min="1085" max="1085" width="3.7109375" style="4" customWidth="1"/>
    <col min="1086" max="1086" width="2.7109375" style="4" customWidth="1"/>
    <col min="1087" max="1087" width="4.7109375" style="4" customWidth="1"/>
    <col min="1088" max="1088" width="3.7109375" style="4" customWidth="1"/>
    <col min="1089" max="1089" width="12.7109375" style="4" customWidth="1"/>
    <col min="1090" max="1090" width="8.7109375" style="4" customWidth="1"/>
    <col min="1091" max="1091" width="12.7109375" style="4" customWidth="1"/>
    <col min="1092" max="1092" width="11.7109375" style="4" customWidth="1"/>
    <col min="1093" max="1093" width="4.7109375" style="4" customWidth="1"/>
    <col min="1281" max="1281" width="8.7109375" style="4" customWidth="1"/>
    <col min="1282" max="1282" width="36.7109375" style="4" customWidth="1"/>
    <col min="1283" max="1284" width="4.7109375" style="4" customWidth="1"/>
    <col min="1285" max="1285" width="10.7109375" style="4" customWidth="1"/>
    <col min="1286" max="1286" width="5.7109375" style="4" customWidth="1"/>
    <col min="1287" max="1287" width="6.7109375" style="4" customWidth="1"/>
    <col min="1288" max="1288" width="13.7109375" style="4" customWidth="1"/>
    <col min="1289" max="1289" width="12.7109375" style="4" customWidth="1"/>
    <col min="1290" max="1290" width="8.7109375" style="4" customWidth="1"/>
    <col min="1291" max="1291" width="4.7109375" style="4" customWidth="1"/>
    <col min="1292" max="1292" width="10.7109375" style="4" customWidth="1"/>
    <col min="1293" max="1296" width="9.7109375" style="4" customWidth="1"/>
    <col min="1297" max="1297" width="14.7109375" style="4" customWidth="1"/>
    <col min="1298" max="1299" width="6.7109375" style="4" customWidth="1"/>
    <col min="1300" max="1300" width="2.7109375" style="4" customWidth="1"/>
    <col min="1301" max="1301" width="4.7109375" style="4" customWidth="1"/>
    <col min="1302" max="1302" width="14.7109375" style="4" customWidth="1"/>
    <col min="1303" max="1303" width="10.7109375" style="4" customWidth="1"/>
    <col min="1304" max="1305" width="11.7109375" style="4" customWidth="1"/>
    <col min="1306" max="1306" width="3.7109375" style="4" customWidth="1"/>
    <col min="1307" max="1307" width="6.7109375" style="4" customWidth="1"/>
    <col min="1308" max="1308" width="20.7109375" style="4" customWidth="1"/>
    <col min="1309" max="1309" width="8.7109375" style="4" customWidth="1"/>
    <col min="1310" max="1310" width="4.7109375" style="4" customWidth="1"/>
    <col min="1311" max="1311" width="10.7109375" style="4" customWidth="1"/>
    <col min="1312" max="1313" width="3.7109375" style="4" customWidth="1"/>
    <col min="1314" max="1314" width="11.7109375" style="4" customWidth="1"/>
    <col min="1315" max="1315" width="15.7109375" style="4" customWidth="1"/>
    <col min="1316" max="1316" width="2.7109375" style="4" customWidth="1"/>
    <col min="1317" max="1317" width="3.7109375" style="4" customWidth="1"/>
    <col min="1318" max="1318" width="6.7109375" style="4" customWidth="1"/>
    <col min="1319" max="1319" width="9.7109375" style="4" customWidth="1"/>
    <col min="1320" max="1320" width="3.7109375" style="4" customWidth="1"/>
    <col min="1321" max="1321" width="4.7109375" style="4" customWidth="1"/>
    <col min="1322" max="1322" width="12.7109375" style="4" customWidth="1"/>
    <col min="1323" max="1323" width="6.7109375" style="4" customWidth="1"/>
    <col min="1324" max="1324" width="5.7109375" style="4" customWidth="1"/>
    <col min="1325" max="1325" width="10.7109375" style="4" customWidth="1"/>
    <col min="1326" max="1326" width="2.7109375" style="4" customWidth="1"/>
    <col min="1327" max="1327" width="5.7109375" style="4" customWidth="1"/>
    <col min="1328" max="1328" width="3.7109375" style="4" customWidth="1"/>
    <col min="1329" max="1329" width="2.7109375" style="4" customWidth="1"/>
    <col min="1330" max="1330" width="13.7109375" style="4" customWidth="1"/>
    <col min="1331" max="1331" width="3.7109375" style="4" customWidth="1"/>
    <col min="1332" max="1332" width="6.7109375" style="4" customWidth="1"/>
    <col min="1333" max="1333" width="10.7109375" style="4" customWidth="1"/>
    <col min="1334" max="1334" width="4.7109375" style="4" customWidth="1"/>
    <col min="1335" max="1335" width="3.7109375" style="4" customWidth="1"/>
    <col min="1336" max="1336" width="11.7109375" style="4" customWidth="1"/>
    <col min="1337" max="1337" width="4.7109375" style="4" customWidth="1"/>
    <col min="1338" max="1338" width="10.7109375" style="4" customWidth="1"/>
    <col min="1339" max="1339" width="12.7109375" style="4" customWidth="1"/>
    <col min="1340" max="1340" width="2.7109375" style="4" customWidth="1"/>
    <col min="1341" max="1341" width="3.7109375" style="4" customWidth="1"/>
    <col min="1342" max="1342" width="2.7109375" style="4" customWidth="1"/>
    <col min="1343" max="1343" width="4.7109375" style="4" customWidth="1"/>
    <col min="1344" max="1344" width="3.7109375" style="4" customWidth="1"/>
    <col min="1345" max="1345" width="12.7109375" style="4" customWidth="1"/>
    <col min="1346" max="1346" width="8.7109375" style="4" customWidth="1"/>
    <col min="1347" max="1347" width="12.7109375" style="4" customWidth="1"/>
    <col min="1348" max="1348" width="11.7109375" style="4" customWidth="1"/>
    <col min="1349" max="1349" width="4.7109375" style="4" customWidth="1"/>
    <col min="1537" max="1537" width="8.7109375" style="4" customWidth="1"/>
    <col min="1538" max="1538" width="36.7109375" style="4" customWidth="1"/>
    <col min="1539" max="1540" width="4.7109375" style="4" customWidth="1"/>
    <col min="1541" max="1541" width="10.7109375" style="4" customWidth="1"/>
    <col min="1542" max="1542" width="5.7109375" style="4" customWidth="1"/>
    <col min="1543" max="1543" width="6.7109375" style="4" customWidth="1"/>
    <col min="1544" max="1544" width="13.7109375" style="4" customWidth="1"/>
    <col min="1545" max="1545" width="12.7109375" style="4" customWidth="1"/>
    <col min="1546" max="1546" width="8.7109375" style="4" customWidth="1"/>
    <col min="1547" max="1547" width="4.7109375" style="4" customWidth="1"/>
    <col min="1548" max="1548" width="10.7109375" style="4" customWidth="1"/>
    <col min="1549" max="1552" width="9.7109375" style="4" customWidth="1"/>
    <col min="1553" max="1553" width="14.7109375" style="4" customWidth="1"/>
    <col min="1554" max="1555" width="6.7109375" style="4" customWidth="1"/>
    <col min="1556" max="1556" width="2.7109375" style="4" customWidth="1"/>
    <col min="1557" max="1557" width="4.7109375" style="4" customWidth="1"/>
    <col min="1558" max="1558" width="14.7109375" style="4" customWidth="1"/>
    <col min="1559" max="1559" width="10.7109375" style="4" customWidth="1"/>
    <col min="1560" max="1561" width="11.7109375" style="4" customWidth="1"/>
    <col min="1562" max="1562" width="3.7109375" style="4" customWidth="1"/>
    <col min="1563" max="1563" width="6.7109375" style="4" customWidth="1"/>
    <col min="1564" max="1564" width="20.7109375" style="4" customWidth="1"/>
    <col min="1565" max="1565" width="8.7109375" style="4" customWidth="1"/>
    <col min="1566" max="1566" width="4.7109375" style="4" customWidth="1"/>
    <col min="1567" max="1567" width="10.7109375" style="4" customWidth="1"/>
    <col min="1568" max="1569" width="3.7109375" style="4" customWidth="1"/>
    <col min="1570" max="1570" width="11.7109375" style="4" customWidth="1"/>
    <col min="1571" max="1571" width="15.7109375" style="4" customWidth="1"/>
    <col min="1572" max="1572" width="2.7109375" style="4" customWidth="1"/>
    <col min="1573" max="1573" width="3.7109375" style="4" customWidth="1"/>
    <col min="1574" max="1574" width="6.7109375" style="4" customWidth="1"/>
    <col min="1575" max="1575" width="9.7109375" style="4" customWidth="1"/>
    <col min="1576" max="1576" width="3.7109375" style="4" customWidth="1"/>
    <col min="1577" max="1577" width="4.7109375" style="4" customWidth="1"/>
    <col min="1578" max="1578" width="12.7109375" style="4" customWidth="1"/>
    <col min="1579" max="1579" width="6.7109375" style="4" customWidth="1"/>
    <col min="1580" max="1580" width="5.7109375" style="4" customWidth="1"/>
    <col min="1581" max="1581" width="10.7109375" style="4" customWidth="1"/>
    <col min="1582" max="1582" width="2.7109375" style="4" customWidth="1"/>
    <col min="1583" max="1583" width="5.7109375" style="4" customWidth="1"/>
    <col min="1584" max="1584" width="3.7109375" style="4" customWidth="1"/>
    <col min="1585" max="1585" width="2.7109375" style="4" customWidth="1"/>
    <col min="1586" max="1586" width="13.7109375" style="4" customWidth="1"/>
    <col min="1587" max="1587" width="3.7109375" style="4" customWidth="1"/>
    <col min="1588" max="1588" width="6.7109375" style="4" customWidth="1"/>
    <col min="1589" max="1589" width="10.7109375" style="4" customWidth="1"/>
    <col min="1590" max="1590" width="4.7109375" style="4" customWidth="1"/>
    <col min="1591" max="1591" width="3.7109375" style="4" customWidth="1"/>
    <col min="1592" max="1592" width="11.7109375" style="4" customWidth="1"/>
    <col min="1593" max="1593" width="4.7109375" style="4" customWidth="1"/>
    <col min="1594" max="1594" width="10.7109375" style="4" customWidth="1"/>
    <col min="1595" max="1595" width="12.7109375" style="4" customWidth="1"/>
    <col min="1596" max="1596" width="2.7109375" style="4" customWidth="1"/>
    <col min="1597" max="1597" width="3.7109375" style="4" customWidth="1"/>
    <col min="1598" max="1598" width="2.7109375" style="4" customWidth="1"/>
    <col min="1599" max="1599" width="4.7109375" style="4" customWidth="1"/>
    <col min="1600" max="1600" width="3.7109375" style="4" customWidth="1"/>
    <col min="1601" max="1601" width="12.7109375" style="4" customWidth="1"/>
    <col min="1602" max="1602" width="8.7109375" style="4" customWidth="1"/>
    <col min="1603" max="1603" width="12.7109375" style="4" customWidth="1"/>
    <col min="1604" max="1604" width="11.7109375" style="4" customWidth="1"/>
    <col min="1605" max="1605" width="4.7109375" style="4" customWidth="1"/>
    <col min="1793" max="1793" width="8.7109375" style="4" customWidth="1"/>
    <col min="1794" max="1794" width="36.7109375" style="4" customWidth="1"/>
    <col min="1795" max="1796" width="4.7109375" style="4" customWidth="1"/>
    <col min="1797" max="1797" width="10.7109375" style="4" customWidth="1"/>
    <col min="1798" max="1798" width="5.7109375" style="4" customWidth="1"/>
    <col min="1799" max="1799" width="6.7109375" style="4" customWidth="1"/>
    <col min="1800" max="1800" width="13.7109375" style="4" customWidth="1"/>
    <col min="1801" max="1801" width="12.7109375" style="4" customWidth="1"/>
    <col min="1802" max="1802" width="8.7109375" style="4" customWidth="1"/>
    <col min="1803" max="1803" width="4.7109375" style="4" customWidth="1"/>
    <col min="1804" max="1804" width="10.7109375" style="4" customWidth="1"/>
    <col min="1805" max="1808" width="9.7109375" style="4" customWidth="1"/>
    <col min="1809" max="1809" width="14.7109375" style="4" customWidth="1"/>
    <col min="1810" max="1811" width="6.7109375" style="4" customWidth="1"/>
    <col min="1812" max="1812" width="2.7109375" style="4" customWidth="1"/>
    <col min="1813" max="1813" width="4.7109375" style="4" customWidth="1"/>
    <col min="1814" max="1814" width="14.7109375" style="4" customWidth="1"/>
    <col min="1815" max="1815" width="10.7109375" style="4" customWidth="1"/>
    <col min="1816" max="1817" width="11.7109375" style="4" customWidth="1"/>
    <col min="1818" max="1818" width="3.7109375" style="4" customWidth="1"/>
    <col min="1819" max="1819" width="6.7109375" style="4" customWidth="1"/>
    <col min="1820" max="1820" width="20.7109375" style="4" customWidth="1"/>
    <col min="1821" max="1821" width="8.7109375" style="4" customWidth="1"/>
    <col min="1822" max="1822" width="4.7109375" style="4" customWidth="1"/>
    <col min="1823" max="1823" width="10.7109375" style="4" customWidth="1"/>
    <col min="1824" max="1825" width="3.7109375" style="4" customWidth="1"/>
    <col min="1826" max="1826" width="11.7109375" style="4" customWidth="1"/>
    <col min="1827" max="1827" width="15.7109375" style="4" customWidth="1"/>
    <col min="1828" max="1828" width="2.7109375" style="4" customWidth="1"/>
    <col min="1829" max="1829" width="3.7109375" style="4" customWidth="1"/>
    <col min="1830" max="1830" width="6.7109375" style="4" customWidth="1"/>
    <col min="1831" max="1831" width="9.7109375" style="4" customWidth="1"/>
    <col min="1832" max="1832" width="3.7109375" style="4" customWidth="1"/>
    <col min="1833" max="1833" width="4.7109375" style="4" customWidth="1"/>
    <col min="1834" max="1834" width="12.7109375" style="4" customWidth="1"/>
    <col min="1835" max="1835" width="6.7109375" style="4" customWidth="1"/>
    <col min="1836" max="1836" width="5.7109375" style="4" customWidth="1"/>
    <col min="1837" max="1837" width="10.7109375" style="4" customWidth="1"/>
    <col min="1838" max="1838" width="2.7109375" style="4" customWidth="1"/>
    <col min="1839" max="1839" width="5.7109375" style="4" customWidth="1"/>
    <col min="1840" max="1840" width="3.7109375" style="4" customWidth="1"/>
    <col min="1841" max="1841" width="2.7109375" style="4" customWidth="1"/>
    <col min="1842" max="1842" width="13.7109375" style="4" customWidth="1"/>
    <col min="1843" max="1843" width="3.7109375" style="4" customWidth="1"/>
    <col min="1844" max="1844" width="6.7109375" style="4" customWidth="1"/>
    <col min="1845" max="1845" width="10.7109375" style="4" customWidth="1"/>
    <col min="1846" max="1846" width="4.7109375" style="4" customWidth="1"/>
    <col min="1847" max="1847" width="3.7109375" style="4" customWidth="1"/>
    <col min="1848" max="1848" width="11.7109375" style="4" customWidth="1"/>
    <col min="1849" max="1849" width="4.7109375" style="4" customWidth="1"/>
    <col min="1850" max="1850" width="10.7109375" style="4" customWidth="1"/>
    <col min="1851" max="1851" width="12.7109375" style="4" customWidth="1"/>
    <col min="1852" max="1852" width="2.7109375" style="4" customWidth="1"/>
    <col min="1853" max="1853" width="3.7109375" style="4" customWidth="1"/>
    <col min="1854" max="1854" width="2.7109375" style="4" customWidth="1"/>
    <col min="1855" max="1855" width="4.7109375" style="4" customWidth="1"/>
    <col min="1856" max="1856" width="3.7109375" style="4" customWidth="1"/>
    <col min="1857" max="1857" width="12.7109375" style="4" customWidth="1"/>
    <col min="1858" max="1858" width="8.7109375" style="4" customWidth="1"/>
    <col min="1859" max="1859" width="12.7109375" style="4" customWidth="1"/>
    <col min="1860" max="1860" width="11.7109375" style="4" customWidth="1"/>
    <col min="1861" max="1861" width="4.7109375" style="4" customWidth="1"/>
    <col min="2049" max="2049" width="8.7109375" style="4" customWidth="1"/>
    <col min="2050" max="2050" width="36.7109375" style="4" customWidth="1"/>
    <col min="2051" max="2052" width="4.7109375" style="4" customWidth="1"/>
    <col min="2053" max="2053" width="10.7109375" style="4" customWidth="1"/>
    <col min="2054" max="2054" width="5.7109375" style="4" customWidth="1"/>
    <col min="2055" max="2055" width="6.7109375" style="4" customWidth="1"/>
    <col min="2056" max="2056" width="13.7109375" style="4" customWidth="1"/>
    <col min="2057" max="2057" width="12.7109375" style="4" customWidth="1"/>
    <col min="2058" max="2058" width="8.7109375" style="4" customWidth="1"/>
    <col min="2059" max="2059" width="4.7109375" style="4" customWidth="1"/>
    <col min="2060" max="2060" width="10.7109375" style="4" customWidth="1"/>
    <col min="2061" max="2064" width="9.7109375" style="4" customWidth="1"/>
    <col min="2065" max="2065" width="14.7109375" style="4" customWidth="1"/>
    <col min="2066" max="2067" width="6.7109375" style="4" customWidth="1"/>
    <col min="2068" max="2068" width="2.7109375" style="4" customWidth="1"/>
    <col min="2069" max="2069" width="4.7109375" style="4" customWidth="1"/>
    <col min="2070" max="2070" width="14.7109375" style="4" customWidth="1"/>
    <col min="2071" max="2071" width="10.7109375" style="4" customWidth="1"/>
    <col min="2072" max="2073" width="11.7109375" style="4" customWidth="1"/>
    <col min="2074" max="2074" width="3.7109375" style="4" customWidth="1"/>
    <col min="2075" max="2075" width="6.7109375" style="4" customWidth="1"/>
    <col min="2076" max="2076" width="20.7109375" style="4" customWidth="1"/>
    <col min="2077" max="2077" width="8.7109375" style="4" customWidth="1"/>
    <col min="2078" max="2078" width="4.7109375" style="4" customWidth="1"/>
    <col min="2079" max="2079" width="10.7109375" style="4" customWidth="1"/>
    <col min="2080" max="2081" width="3.7109375" style="4" customWidth="1"/>
    <col min="2082" max="2082" width="11.7109375" style="4" customWidth="1"/>
    <col min="2083" max="2083" width="15.7109375" style="4" customWidth="1"/>
    <col min="2084" max="2084" width="2.7109375" style="4" customWidth="1"/>
    <col min="2085" max="2085" width="3.7109375" style="4" customWidth="1"/>
    <col min="2086" max="2086" width="6.7109375" style="4" customWidth="1"/>
    <col min="2087" max="2087" width="9.7109375" style="4" customWidth="1"/>
    <col min="2088" max="2088" width="3.7109375" style="4" customWidth="1"/>
    <col min="2089" max="2089" width="4.7109375" style="4" customWidth="1"/>
    <col min="2090" max="2090" width="12.7109375" style="4" customWidth="1"/>
    <col min="2091" max="2091" width="6.7109375" style="4" customWidth="1"/>
    <col min="2092" max="2092" width="5.7109375" style="4" customWidth="1"/>
    <col min="2093" max="2093" width="10.7109375" style="4" customWidth="1"/>
    <col min="2094" max="2094" width="2.7109375" style="4" customWidth="1"/>
    <col min="2095" max="2095" width="5.7109375" style="4" customWidth="1"/>
    <col min="2096" max="2096" width="3.7109375" style="4" customWidth="1"/>
    <col min="2097" max="2097" width="2.7109375" style="4" customWidth="1"/>
    <col min="2098" max="2098" width="13.7109375" style="4" customWidth="1"/>
    <col min="2099" max="2099" width="3.7109375" style="4" customWidth="1"/>
    <col min="2100" max="2100" width="6.7109375" style="4" customWidth="1"/>
    <col min="2101" max="2101" width="10.7109375" style="4" customWidth="1"/>
    <col min="2102" max="2102" width="4.7109375" style="4" customWidth="1"/>
    <col min="2103" max="2103" width="3.7109375" style="4" customWidth="1"/>
    <col min="2104" max="2104" width="11.7109375" style="4" customWidth="1"/>
    <col min="2105" max="2105" width="4.7109375" style="4" customWidth="1"/>
    <col min="2106" max="2106" width="10.7109375" style="4" customWidth="1"/>
    <col min="2107" max="2107" width="12.7109375" style="4" customWidth="1"/>
    <col min="2108" max="2108" width="2.7109375" style="4" customWidth="1"/>
    <col min="2109" max="2109" width="3.7109375" style="4" customWidth="1"/>
    <col min="2110" max="2110" width="2.7109375" style="4" customWidth="1"/>
    <col min="2111" max="2111" width="4.7109375" style="4" customWidth="1"/>
    <col min="2112" max="2112" width="3.7109375" style="4" customWidth="1"/>
    <col min="2113" max="2113" width="12.7109375" style="4" customWidth="1"/>
    <col min="2114" max="2114" width="8.7109375" style="4" customWidth="1"/>
    <col min="2115" max="2115" width="12.7109375" style="4" customWidth="1"/>
    <col min="2116" max="2116" width="11.7109375" style="4" customWidth="1"/>
    <col min="2117" max="2117" width="4.7109375" style="4" customWidth="1"/>
    <col min="2305" max="2305" width="8.7109375" style="4" customWidth="1"/>
    <col min="2306" max="2306" width="36.7109375" style="4" customWidth="1"/>
    <col min="2307" max="2308" width="4.7109375" style="4" customWidth="1"/>
    <col min="2309" max="2309" width="10.7109375" style="4" customWidth="1"/>
    <col min="2310" max="2310" width="5.7109375" style="4" customWidth="1"/>
    <col min="2311" max="2311" width="6.7109375" style="4" customWidth="1"/>
    <col min="2312" max="2312" width="13.7109375" style="4" customWidth="1"/>
    <col min="2313" max="2313" width="12.7109375" style="4" customWidth="1"/>
    <col min="2314" max="2314" width="8.7109375" style="4" customWidth="1"/>
    <col min="2315" max="2315" width="4.7109375" style="4" customWidth="1"/>
    <col min="2316" max="2316" width="10.7109375" style="4" customWidth="1"/>
    <col min="2317" max="2320" width="9.7109375" style="4" customWidth="1"/>
    <col min="2321" max="2321" width="14.7109375" style="4" customWidth="1"/>
    <col min="2322" max="2323" width="6.7109375" style="4" customWidth="1"/>
    <col min="2324" max="2324" width="2.7109375" style="4" customWidth="1"/>
    <col min="2325" max="2325" width="4.7109375" style="4" customWidth="1"/>
    <col min="2326" max="2326" width="14.7109375" style="4" customWidth="1"/>
    <col min="2327" max="2327" width="10.7109375" style="4" customWidth="1"/>
    <col min="2328" max="2329" width="11.7109375" style="4" customWidth="1"/>
    <col min="2330" max="2330" width="3.7109375" style="4" customWidth="1"/>
    <col min="2331" max="2331" width="6.7109375" style="4" customWidth="1"/>
    <col min="2332" max="2332" width="20.7109375" style="4" customWidth="1"/>
    <col min="2333" max="2333" width="8.7109375" style="4" customWidth="1"/>
    <col min="2334" max="2334" width="4.7109375" style="4" customWidth="1"/>
    <col min="2335" max="2335" width="10.7109375" style="4" customWidth="1"/>
    <col min="2336" max="2337" width="3.7109375" style="4" customWidth="1"/>
    <col min="2338" max="2338" width="11.7109375" style="4" customWidth="1"/>
    <col min="2339" max="2339" width="15.7109375" style="4" customWidth="1"/>
    <col min="2340" max="2340" width="2.7109375" style="4" customWidth="1"/>
    <col min="2341" max="2341" width="3.7109375" style="4" customWidth="1"/>
    <col min="2342" max="2342" width="6.7109375" style="4" customWidth="1"/>
    <col min="2343" max="2343" width="9.7109375" style="4" customWidth="1"/>
    <col min="2344" max="2344" width="3.7109375" style="4" customWidth="1"/>
    <col min="2345" max="2345" width="4.7109375" style="4" customWidth="1"/>
    <col min="2346" max="2346" width="12.7109375" style="4" customWidth="1"/>
    <col min="2347" max="2347" width="6.7109375" style="4" customWidth="1"/>
    <col min="2348" max="2348" width="5.7109375" style="4" customWidth="1"/>
    <col min="2349" max="2349" width="10.7109375" style="4" customWidth="1"/>
    <col min="2350" max="2350" width="2.7109375" style="4" customWidth="1"/>
    <col min="2351" max="2351" width="5.7109375" style="4" customWidth="1"/>
    <col min="2352" max="2352" width="3.7109375" style="4" customWidth="1"/>
    <col min="2353" max="2353" width="2.7109375" style="4" customWidth="1"/>
    <col min="2354" max="2354" width="13.7109375" style="4" customWidth="1"/>
    <col min="2355" max="2355" width="3.7109375" style="4" customWidth="1"/>
    <col min="2356" max="2356" width="6.7109375" style="4" customWidth="1"/>
    <col min="2357" max="2357" width="10.7109375" style="4" customWidth="1"/>
    <col min="2358" max="2358" width="4.7109375" style="4" customWidth="1"/>
    <col min="2359" max="2359" width="3.7109375" style="4" customWidth="1"/>
    <col min="2360" max="2360" width="11.7109375" style="4" customWidth="1"/>
    <col min="2361" max="2361" width="4.7109375" style="4" customWidth="1"/>
    <col min="2362" max="2362" width="10.7109375" style="4" customWidth="1"/>
    <col min="2363" max="2363" width="12.7109375" style="4" customWidth="1"/>
    <col min="2364" max="2364" width="2.7109375" style="4" customWidth="1"/>
    <col min="2365" max="2365" width="3.7109375" style="4" customWidth="1"/>
    <col min="2366" max="2366" width="2.7109375" style="4" customWidth="1"/>
    <col min="2367" max="2367" width="4.7109375" style="4" customWidth="1"/>
    <col min="2368" max="2368" width="3.7109375" style="4" customWidth="1"/>
    <col min="2369" max="2369" width="12.7109375" style="4" customWidth="1"/>
    <col min="2370" max="2370" width="8.7109375" style="4" customWidth="1"/>
    <col min="2371" max="2371" width="12.7109375" style="4" customWidth="1"/>
    <col min="2372" max="2372" width="11.7109375" style="4" customWidth="1"/>
    <col min="2373" max="2373" width="4.7109375" style="4" customWidth="1"/>
    <col min="2561" max="2561" width="8.7109375" style="4" customWidth="1"/>
    <col min="2562" max="2562" width="36.7109375" style="4" customWidth="1"/>
    <col min="2563" max="2564" width="4.7109375" style="4" customWidth="1"/>
    <col min="2565" max="2565" width="10.7109375" style="4" customWidth="1"/>
    <col min="2566" max="2566" width="5.7109375" style="4" customWidth="1"/>
    <col min="2567" max="2567" width="6.7109375" style="4" customWidth="1"/>
    <col min="2568" max="2568" width="13.7109375" style="4" customWidth="1"/>
    <col min="2569" max="2569" width="12.7109375" style="4" customWidth="1"/>
    <col min="2570" max="2570" width="8.7109375" style="4" customWidth="1"/>
    <col min="2571" max="2571" width="4.7109375" style="4" customWidth="1"/>
    <col min="2572" max="2572" width="10.7109375" style="4" customWidth="1"/>
    <col min="2573" max="2576" width="9.7109375" style="4" customWidth="1"/>
    <col min="2577" max="2577" width="14.7109375" style="4" customWidth="1"/>
    <col min="2578" max="2579" width="6.7109375" style="4" customWidth="1"/>
    <col min="2580" max="2580" width="2.7109375" style="4" customWidth="1"/>
    <col min="2581" max="2581" width="4.7109375" style="4" customWidth="1"/>
    <col min="2582" max="2582" width="14.7109375" style="4" customWidth="1"/>
    <col min="2583" max="2583" width="10.7109375" style="4" customWidth="1"/>
    <col min="2584" max="2585" width="11.7109375" style="4" customWidth="1"/>
    <col min="2586" max="2586" width="3.7109375" style="4" customWidth="1"/>
    <col min="2587" max="2587" width="6.7109375" style="4" customWidth="1"/>
    <col min="2588" max="2588" width="20.7109375" style="4" customWidth="1"/>
    <col min="2589" max="2589" width="8.7109375" style="4" customWidth="1"/>
    <col min="2590" max="2590" width="4.7109375" style="4" customWidth="1"/>
    <col min="2591" max="2591" width="10.7109375" style="4" customWidth="1"/>
    <col min="2592" max="2593" width="3.7109375" style="4" customWidth="1"/>
    <col min="2594" max="2594" width="11.7109375" style="4" customWidth="1"/>
    <col min="2595" max="2595" width="15.7109375" style="4" customWidth="1"/>
    <col min="2596" max="2596" width="2.7109375" style="4" customWidth="1"/>
    <col min="2597" max="2597" width="3.7109375" style="4" customWidth="1"/>
    <col min="2598" max="2598" width="6.7109375" style="4" customWidth="1"/>
    <col min="2599" max="2599" width="9.7109375" style="4" customWidth="1"/>
    <col min="2600" max="2600" width="3.7109375" style="4" customWidth="1"/>
    <col min="2601" max="2601" width="4.7109375" style="4" customWidth="1"/>
    <col min="2602" max="2602" width="12.7109375" style="4" customWidth="1"/>
    <col min="2603" max="2603" width="6.7109375" style="4" customWidth="1"/>
    <col min="2604" max="2604" width="5.7109375" style="4" customWidth="1"/>
    <col min="2605" max="2605" width="10.7109375" style="4" customWidth="1"/>
    <col min="2606" max="2606" width="2.7109375" style="4" customWidth="1"/>
    <col min="2607" max="2607" width="5.7109375" style="4" customWidth="1"/>
    <col min="2608" max="2608" width="3.7109375" style="4" customWidth="1"/>
    <col min="2609" max="2609" width="2.7109375" style="4" customWidth="1"/>
    <col min="2610" max="2610" width="13.7109375" style="4" customWidth="1"/>
    <col min="2611" max="2611" width="3.7109375" style="4" customWidth="1"/>
    <col min="2612" max="2612" width="6.7109375" style="4" customWidth="1"/>
    <col min="2613" max="2613" width="10.7109375" style="4" customWidth="1"/>
    <col min="2614" max="2614" width="4.7109375" style="4" customWidth="1"/>
    <col min="2615" max="2615" width="3.7109375" style="4" customWidth="1"/>
    <col min="2616" max="2616" width="11.7109375" style="4" customWidth="1"/>
    <col min="2617" max="2617" width="4.7109375" style="4" customWidth="1"/>
    <col min="2618" max="2618" width="10.7109375" style="4" customWidth="1"/>
    <col min="2619" max="2619" width="12.7109375" style="4" customWidth="1"/>
    <col min="2620" max="2620" width="2.7109375" style="4" customWidth="1"/>
    <col min="2621" max="2621" width="3.7109375" style="4" customWidth="1"/>
    <col min="2622" max="2622" width="2.7109375" style="4" customWidth="1"/>
    <col min="2623" max="2623" width="4.7109375" style="4" customWidth="1"/>
    <col min="2624" max="2624" width="3.7109375" style="4" customWidth="1"/>
    <col min="2625" max="2625" width="12.7109375" style="4" customWidth="1"/>
    <col min="2626" max="2626" width="8.7109375" style="4" customWidth="1"/>
    <col min="2627" max="2627" width="12.7109375" style="4" customWidth="1"/>
    <col min="2628" max="2628" width="11.7109375" style="4" customWidth="1"/>
    <col min="2629" max="2629" width="4.7109375" style="4" customWidth="1"/>
    <col min="2817" max="2817" width="8.7109375" style="4" customWidth="1"/>
    <col min="2818" max="2818" width="36.7109375" style="4" customWidth="1"/>
    <col min="2819" max="2820" width="4.7109375" style="4" customWidth="1"/>
    <col min="2821" max="2821" width="10.7109375" style="4" customWidth="1"/>
    <col min="2822" max="2822" width="5.7109375" style="4" customWidth="1"/>
    <col min="2823" max="2823" width="6.7109375" style="4" customWidth="1"/>
    <col min="2824" max="2824" width="13.7109375" style="4" customWidth="1"/>
    <col min="2825" max="2825" width="12.7109375" style="4" customWidth="1"/>
    <col min="2826" max="2826" width="8.7109375" style="4" customWidth="1"/>
    <col min="2827" max="2827" width="4.7109375" style="4" customWidth="1"/>
    <col min="2828" max="2828" width="10.7109375" style="4" customWidth="1"/>
    <col min="2829" max="2832" width="9.7109375" style="4" customWidth="1"/>
    <col min="2833" max="2833" width="14.7109375" style="4" customWidth="1"/>
    <col min="2834" max="2835" width="6.7109375" style="4" customWidth="1"/>
    <col min="2836" max="2836" width="2.7109375" style="4" customWidth="1"/>
    <col min="2837" max="2837" width="4.7109375" style="4" customWidth="1"/>
    <col min="2838" max="2838" width="14.7109375" style="4" customWidth="1"/>
    <col min="2839" max="2839" width="10.7109375" style="4" customWidth="1"/>
    <col min="2840" max="2841" width="11.7109375" style="4" customWidth="1"/>
    <col min="2842" max="2842" width="3.7109375" style="4" customWidth="1"/>
    <col min="2843" max="2843" width="6.7109375" style="4" customWidth="1"/>
    <col min="2844" max="2844" width="20.7109375" style="4" customWidth="1"/>
    <col min="2845" max="2845" width="8.7109375" style="4" customWidth="1"/>
    <col min="2846" max="2846" width="4.7109375" style="4" customWidth="1"/>
    <col min="2847" max="2847" width="10.7109375" style="4" customWidth="1"/>
    <col min="2848" max="2849" width="3.7109375" style="4" customWidth="1"/>
    <col min="2850" max="2850" width="11.7109375" style="4" customWidth="1"/>
    <col min="2851" max="2851" width="15.7109375" style="4" customWidth="1"/>
    <col min="2852" max="2852" width="2.7109375" style="4" customWidth="1"/>
    <col min="2853" max="2853" width="3.7109375" style="4" customWidth="1"/>
    <col min="2854" max="2854" width="6.7109375" style="4" customWidth="1"/>
    <col min="2855" max="2855" width="9.7109375" style="4" customWidth="1"/>
    <col min="2856" max="2856" width="3.7109375" style="4" customWidth="1"/>
    <col min="2857" max="2857" width="4.7109375" style="4" customWidth="1"/>
    <col min="2858" max="2858" width="12.7109375" style="4" customWidth="1"/>
    <col min="2859" max="2859" width="6.7109375" style="4" customWidth="1"/>
    <col min="2860" max="2860" width="5.7109375" style="4" customWidth="1"/>
    <col min="2861" max="2861" width="10.7109375" style="4" customWidth="1"/>
    <col min="2862" max="2862" width="2.7109375" style="4" customWidth="1"/>
    <col min="2863" max="2863" width="5.7109375" style="4" customWidth="1"/>
    <col min="2864" max="2864" width="3.7109375" style="4" customWidth="1"/>
    <col min="2865" max="2865" width="2.7109375" style="4" customWidth="1"/>
    <col min="2866" max="2866" width="13.7109375" style="4" customWidth="1"/>
    <col min="2867" max="2867" width="3.7109375" style="4" customWidth="1"/>
    <col min="2868" max="2868" width="6.7109375" style="4" customWidth="1"/>
    <col min="2869" max="2869" width="10.7109375" style="4" customWidth="1"/>
    <col min="2870" max="2870" width="4.7109375" style="4" customWidth="1"/>
    <col min="2871" max="2871" width="3.7109375" style="4" customWidth="1"/>
    <col min="2872" max="2872" width="11.7109375" style="4" customWidth="1"/>
    <col min="2873" max="2873" width="4.7109375" style="4" customWidth="1"/>
    <col min="2874" max="2874" width="10.7109375" style="4" customWidth="1"/>
    <col min="2875" max="2875" width="12.7109375" style="4" customWidth="1"/>
    <col min="2876" max="2876" width="2.7109375" style="4" customWidth="1"/>
    <col min="2877" max="2877" width="3.7109375" style="4" customWidth="1"/>
    <col min="2878" max="2878" width="2.7109375" style="4" customWidth="1"/>
    <col min="2879" max="2879" width="4.7109375" style="4" customWidth="1"/>
    <col min="2880" max="2880" width="3.7109375" style="4" customWidth="1"/>
    <col min="2881" max="2881" width="12.7109375" style="4" customWidth="1"/>
    <col min="2882" max="2882" width="8.7109375" style="4" customWidth="1"/>
    <col min="2883" max="2883" width="12.7109375" style="4" customWidth="1"/>
    <col min="2884" max="2884" width="11.7109375" style="4" customWidth="1"/>
    <col min="2885" max="2885" width="4.7109375" style="4" customWidth="1"/>
    <col min="3073" max="3073" width="8.7109375" style="4" customWidth="1"/>
    <col min="3074" max="3074" width="36.7109375" style="4" customWidth="1"/>
    <col min="3075" max="3076" width="4.7109375" style="4" customWidth="1"/>
    <col min="3077" max="3077" width="10.7109375" style="4" customWidth="1"/>
    <col min="3078" max="3078" width="5.7109375" style="4" customWidth="1"/>
    <col min="3079" max="3079" width="6.7109375" style="4" customWidth="1"/>
    <col min="3080" max="3080" width="13.7109375" style="4" customWidth="1"/>
    <col min="3081" max="3081" width="12.7109375" style="4" customWidth="1"/>
    <col min="3082" max="3082" width="8.7109375" style="4" customWidth="1"/>
    <col min="3083" max="3083" width="4.7109375" style="4" customWidth="1"/>
    <col min="3084" max="3084" width="10.7109375" style="4" customWidth="1"/>
    <col min="3085" max="3088" width="9.7109375" style="4" customWidth="1"/>
    <col min="3089" max="3089" width="14.7109375" style="4" customWidth="1"/>
    <col min="3090" max="3091" width="6.7109375" style="4" customWidth="1"/>
    <col min="3092" max="3092" width="2.7109375" style="4" customWidth="1"/>
    <col min="3093" max="3093" width="4.7109375" style="4" customWidth="1"/>
    <col min="3094" max="3094" width="14.7109375" style="4" customWidth="1"/>
    <col min="3095" max="3095" width="10.7109375" style="4" customWidth="1"/>
    <col min="3096" max="3097" width="11.7109375" style="4" customWidth="1"/>
    <col min="3098" max="3098" width="3.7109375" style="4" customWidth="1"/>
    <col min="3099" max="3099" width="6.7109375" style="4" customWidth="1"/>
    <col min="3100" max="3100" width="20.7109375" style="4" customWidth="1"/>
    <col min="3101" max="3101" width="8.7109375" style="4" customWidth="1"/>
    <col min="3102" max="3102" width="4.7109375" style="4" customWidth="1"/>
    <col min="3103" max="3103" width="10.7109375" style="4" customWidth="1"/>
    <col min="3104" max="3105" width="3.7109375" style="4" customWidth="1"/>
    <col min="3106" max="3106" width="11.7109375" style="4" customWidth="1"/>
    <col min="3107" max="3107" width="15.7109375" style="4" customWidth="1"/>
    <col min="3108" max="3108" width="2.7109375" style="4" customWidth="1"/>
    <col min="3109" max="3109" width="3.7109375" style="4" customWidth="1"/>
    <col min="3110" max="3110" width="6.7109375" style="4" customWidth="1"/>
    <col min="3111" max="3111" width="9.7109375" style="4" customWidth="1"/>
    <col min="3112" max="3112" width="3.7109375" style="4" customWidth="1"/>
    <col min="3113" max="3113" width="4.7109375" style="4" customWidth="1"/>
    <col min="3114" max="3114" width="12.7109375" style="4" customWidth="1"/>
    <col min="3115" max="3115" width="6.7109375" style="4" customWidth="1"/>
    <col min="3116" max="3116" width="5.7109375" style="4" customWidth="1"/>
    <col min="3117" max="3117" width="10.7109375" style="4" customWidth="1"/>
    <col min="3118" max="3118" width="2.7109375" style="4" customWidth="1"/>
    <col min="3119" max="3119" width="5.7109375" style="4" customWidth="1"/>
    <col min="3120" max="3120" width="3.7109375" style="4" customWidth="1"/>
    <col min="3121" max="3121" width="2.7109375" style="4" customWidth="1"/>
    <col min="3122" max="3122" width="13.7109375" style="4" customWidth="1"/>
    <col min="3123" max="3123" width="3.7109375" style="4" customWidth="1"/>
    <col min="3124" max="3124" width="6.7109375" style="4" customWidth="1"/>
    <col min="3125" max="3125" width="10.7109375" style="4" customWidth="1"/>
    <col min="3126" max="3126" width="4.7109375" style="4" customWidth="1"/>
    <col min="3127" max="3127" width="3.7109375" style="4" customWidth="1"/>
    <col min="3128" max="3128" width="11.7109375" style="4" customWidth="1"/>
    <col min="3129" max="3129" width="4.7109375" style="4" customWidth="1"/>
    <col min="3130" max="3130" width="10.7109375" style="4" customWidth="1"/>
    <col min="3131" max="3131" width="12.7109375" style="4" customWidth="1"/>
    <col min="3132" max="3132" width="2.7109375" style="4" customWidth="1"/>
    <col min="3133" max="3133" width="3.7109375" style="4" customWidth="1"/>
    <col min="3134" max="3134" width="2.7109375" style="4" customWidth="1"/>
    <col min="3135" max="3135" width="4.7109375" style="4" customWidth="1"/>
    <col min="3136" max="3136" width="3.7109375" style="4" customWidth="1"/>
    <col min="3137" max="3137" width="12.7109375" style="4" customWidth="1"/>
    <col min="3138" max="3138" width="8.7109375" style="4" customWidth="1"/>
    <col min="3139" max="3139" width="12.7109375" style="4" customWidth="1"/>
    <col min="3140" max="3140" width="11.7109375" style="4" customWidth="1"/>
    <col min="3141" max="3141" width="4.7109375" style="4" customWidth="1"/>
    <col min="3329" max="3329" width="8.7109375" style="4" customWidth="1"/>
    <col min="3330" max="3330" width="36.7109375" style="4" customWidth="1"/>
    <col min="3331" max="3332" width="4.7109375" style="4" customWidth="1"/>
    <col min="3333" max="3333" width="10.7109375" style="4" customWidth="1"/>
    <col min="3334" max="3334" width="5.7109375" style="4" customWidth="1"/>
    <col min="3335" max="3335" width="6.7109375" style="4" customWidth="1"/>
    <col min="3336" max="3336" width="13.7109375" style="4" customWidth="1"/>
    <col min="3337" max="3337" width="12.7109375" style="4" customWidth="1"/>
    <col min="3338" max="3338" width="8.7109375" style="4" customWidth="1"/>
    <col min="3339" max="3339" width="4.7109375" style="4" customWidth="1"/>
    <col min="3340" max="3340" width="10.7109375" style="4" customWidth="1"/>
    <col min="3341" max="3344" width="9.7109375" style="4" customWidth="1"/>
    <col min="3345" max="3345" width="14.7109375" style="4" customWidth="1"/>
    <col min="3346" max="3347" width="6.7109375" style="4" customWidth="1"/>
    <col min="3348" max="3348" width="2.7109375" style="4" customWidth="1"/>
    <col min="3349" max="3349" width="4.7109375" style="4" customWidth="1"/>
    <col min="3350" max="3350" width="14.7109375" style="4" customWidth="1"/>
    <col min="3351" max="3351" width="10.7109375" style="4" customWidth="1"/>
    <col min="3352" max="3353" width="11.7109375" style="4" customWidth="1"/>
    <col min="3354" max="3354" width="3.7109375" style="4" customWidth="1"/>
    <col min="3355" max="3355" width="6.7109375" style="4" customWidth="1"/>
    <col min="3356" max="3356" width="20.7109375" style="4" customWidth="1"/>
    <col min="3357" max="3357" width="8.7109375" style="4" customWidth="1"/>
    <col min="3358" max="3358" width="4.7109375" style="4" customWidth="1"/>
    <col min="3359" max="3359" width="10.7109375" style="4" customWidth="1"/>
    <col min="3360" max="3361" width="3.7109375" style="4" customWidth="1"/>
    <col min="3362" max="3362" width="11.7109375" style="4" customWidth="1"/>
    <col min="3363" max="3363" width="15.7109375" style="4" customWidth="1"/>
    <col min="3364" max="3364" width="2.7109375" style="4" customWidth="1"/>
    <col min="3365" max="3365" width="3.7109375" style="4" customWidth="1"/>
    <col min="3366" max="3366" width="6.7109375" style="4" customWidth="1"/>
    <col min="3367" max="3367" width="9.7109375" style="4" customWidth="1"/>
    <col min="3368" max="3368" width="3.7109375" style="4" customWidth="1"/>
    <col min="3369" max="3369" width="4.7109375" style="4" customWidth="1"/>
    <col min="3370" max="3370" width="12.7109375" style="4" customWidth="1"/>
    <col min="3371" max="3371" width="6.7109375" style="4" customWidth="1"/>
    <col min="3372" max="3372" width="5.7109375" style="4" customWidth="1"/>
    <col min="3373" max="3373" width="10.7109375" style="4" customWidth="1"/>
    <col min="3374" max="3374" width="2.7109375" style="4" customWidth="1"/>
    <col min="3375" max="3375" width="5.7109375" style="4" customWidth="1"/>
    <col min="3376" max="3376" width="3.7109375" style="4" customWidth="1"/>
    <col min="3377" max="3377" width="2.7109375" style="4" customWidth="1"/>
    <col min="3378" max="3378" width="13.7109375" style="4" customWidth="1"/>
    <col min="3379" max="3379" width="3.7109375" style="4" customWidth="1"/>
    <col min="3380" max="3380" width="6.7109375" style="4" customWidth="1"/>
    <col min="3381" max="3381" width="10.7109375" style="4" customWidth="1"/>
    <col min="3382" max="3382" width="4.7109375" style="4" customWidth="1"/>
    <col min="3383" max="3383" width="3.7109375" style="4" customWidth="1"/>
    <col min="3384" max="3384" width="11.7109375" style="4" customWidth="1"/>
    <col min="3385" max="3385" width="4.7109375" style="4" customWidth="1"/>
    <col min="3386" max="3386" width="10.7109375" style="4" customWidth="1"/>
    <col min="3387" max="3387" width="12.7109375" style="4" customWidth="1"/>
    <col min="3388" max="3388" width="2.7109375" style="4" customWidth="1"/>
    <col min="3389" max="3389" width="3.7109375" style="4" customWidth="1"/>
    <col min="3390" max="3390" width="2.7109375" style="4" customWidth="1"/>
    <col min="3391" max="3391" width="4.7109375" style="4" customWidth="1"/>
    <col min="3392" max="3392" width="3.7109375" style="4" customWidth="1"/>
    <col min="3393" max="3393" width="12.7109375" style="4" customWidth="1"/>
    <col min="3394" max="3394" width="8.7109375" style="4" customWidth="1"/>
    <col min="3395" max="3395" width="12.7109375" style="4" customWidth="1"/>
    <col min="3396" max="3396" width="11.7109375" style="4" customWidth="1"/>
    <col min="3397" max="3397" width="4.7109375" style="4" customWidth="1"/>
    <col min="3585" max="3585" width="8.7109375" style="4" customWidth="1"/>
    <col min="3586" max="3586" width="36.7109375" style="4" customWidth="1"/>
    <col min="3587" max="3588" width="4.7109375" style="4" customWidth="1"/>
    <col min="3589" max="3589" width="10.7109375" style="4" customWidth="1"/>
    <col min="3590" max="3590" width="5.7109375" style="4" customWidth="1"/>
    <col min="3591" max="3591" width="6.7109375" style="4" customWidth="1"/>
    <col min="3592" max="3592" width="13.7109375" style="4" customWidth="1"/>
    <col min="3593" max="3593" width="12.7109375" style="4" customWidth="1"/>
    <col min="3594" max="3594" width="8.7109375" style="4" customWidth="1"/>
    <col min="3595" max="3595" width="4.7109375" style="4" customWidth="1"/>
    <col min="3596" max="3596" width="10.7109375" style="4" customWidth="1"/>
    <col min="3597" max="3600" width="9.7109375" style="4" customWidth="1"/>
    <col min="3601" max="3601" width="14.7109375" style="4" customWidth="1"/>
    <col min="3602" max="3603" width="6.7109375" style="4" customWidth="1"/>
    <col min="3604" max="3604" width="2.7109375" style="4" customWidth="1"/>
    <col min="3605" max="3605" width="4.7109375" style="4" customWidth="1"/>
    <col min="3606" max="3606" width="14.7109375" style="4" customWidth="1"/>
    <col min="3607" max="3607" width="10.7109375" style="4" customWidth="1"/>
    <col min="3608" max="3609" width="11.7109375" style="4" customWidth="1"/>
    <col min="3610" max="3610" width="3.7109375" style="4" customWidth="1"/>
    <col min="3611" max="3611" width="6.7109375" style="4" customWidth="1"/>
    <col min="3612" max="3612" width="20.7109375" style="4" customWidth="1"/>
    <col min="3613" max="3613" width="8.7109375" style="4" customWidth="1"/>
    <col min="3614" max="3614" width="4.7109375" style="4" customWidth="1"/>
    <col min="3615" max="3615" width="10.7109375" style="4" customWidth="1"/>
    <col min="3616" max="3617" width="3.7109375" style="4" customWidth="1"/>
    <col min="3618" max="3618" width="11.7109375" style="4" customWidth="1"/>
    <col min="3619" max="3619" width="15.7109375" style="4" customWidth="1"/>
    <col min="3620" max="3620" width="2.7109375" style="4" customWidth="1"/>
    <col min="3621" max="3621" width="3.7109375" style="4" customWidth="1"/>
    <col min="3622" max="3622" width="6.7109375" style="4" customWidth="1"/>
    <col min="3623" max="3623" width="9.7109375" style="4" customWidth="1"/>
    <col min="3624" max="3624" width="3.7109375" style="4" customWidth="1"/>
    <col min="3625" max="3625" width="4.7109375" style="4" customWidth="1"/>
    <col min="3626" max="3626" width="12.7109375" style="4" customWidth="1"/>
    <col min="3627" max="3627" width="6.7109375" style="4" customWidth="1"/>
    <col min="3628" max="3628" width="5.7109375" style="4" customWidth="1"/>
    <col min="3629" max="3629" width="10.7109375" style="4" customWidth="1"/>
    <col min="3630" max="3630" width="2.7109375" style="4" customWidth="1"/>
    <col min="3631" max="3631" width="5.7109375" style="4" customWidth="1"/>
    <col min="3632" max="3632" width="3.7109375" style="4" customWidth="1"/>
    <col min="3633" max="3633" width="2.7109375" style="4" customWidth="1"/>
    <col min="3634" max="3634" width="13.7109375" style="4" customWidth="1"/>
    <col min="3635" max="3635" width="3.7109375" style="4" customWidth="1"/>
    <col min="3636" max="3636" width="6.7109375" style="4" customWidth="1"/>
    <col min="3637" max="3637" width="10.7109375" style="4" customWidth="1"/>
    <col min="3638" max="3638" width="4.7109375" style="4" customWidth="1"/>
    <col min="3639" max="3639" width="3.7109375" style="4" customWidth="1"/>
    <col min="3640" max="3640" width="11.7109375" style="4" customWidth="1"/>
    <col min="3641" max="3641" width="4.7109375" style="4" customWidth="1"/>
    <col min="3642" max="3642" width="10.7109375" style="4" customWidth="1"/>
    <col min="3643" max="3643" width="12.7109375" style="4" customWidth="1"/>
    <col min="3644" max="3644" width="2.7109375" style="4" customWidth="1"/>
    <col min="3645" max="3645" width="3.7109375" style="4" customWidth="1"/>
    <col min="3646" max="3646" width="2.7109375" style="4" customWidth="1"/>
    <col min="3647" max="3647" width="4.7109375" style="4" customWidth="1"/>
    <col min="3648" max="3648" width="3.7109375" style="4" customWidth="1"/>
    <col min="3649" max="3649" width="12.7109375" style="4" customWidth="1"/>
    <col min="3650" max="3650" width="8.7109375" style="4" customWidth="1"/>
    <col min="3651" max="3651" width="12.7109375" style="4" customWidth="1"/>
    <col min="3652" max="3652" width="11.7109375" style="4" customWidth="1"/>
    <col min="3653" max="3653" width="4.7109375" style="4" customWidth="1"/>
    <col min="3841" max="3841" width="8.7109375" style="4" customWidth="1"/>
    <col min="3842" max="3842" width="36.7109375" style="4" customWidth="1"/>
    <col min="3843" max="3844" width="4.7109375" style="4" customWidth="1"/>
    <col min="3845" max="3845" width="10.7109375" style="4" customWidth="1"/>
    <col min="3846" max="3846" width="5.7109375" style="4" customWidth="1"/>
    <col min="3847" max="3847" width="6.7109375" style="4" customWidth="1"/>
    <col min="3848" max="3848" width="13.7109375" style="4" customWidth="1"/>
    <col min="3849" max="3849" width="12.7109375" style="4" customWidth="1"/>
    <col min="3850" max="3850" width="8.7109375" style="4" customWidth="1"/>
    <col min="3851" max="3851" width="4.7109375" style="4" customWidth="1"/>
    <col min="3852" max="3852" width="10.7109375" style="4" customWidth="1"/>
    <col min="3853" max="3856" width="9.7109375" style="4" customWidth="1"/>
    <col min="3857" max="3857" width="14.7109375" style="4" customWidth="1"/>
    <col min="3858" max="3859" width="6.7109375" style="4" customWidth="1"/>
    <col min="3860" max="3860" width="2.7109375" style="4" customWidth="1"/>
    <col min="3861" max="3861" width="4.7109375" style="4" customWidth="1"/>
    <col min="3862" max="3862" width="14.7109375" style="4" customWidth="1"/>
    <col min="3863" max="3863" width="10.7109375" style="4" customWidth="1"/>
    <col min="3864" max="3865" width="11.7109375" style="4" customWidth="1"/>
    <col min="3866" max="3866" width="3.7109375" style="4" customWidth="1"/>
    <col min="3867" max="3867" width="6.7109375" style="4" customWidth="1"/>
    <col min="3868" max="3868" width="20.7109375" style="4" customWidth="1"/>
    <col min="3869" max="3869" width="8.7109375" style="4" customWidth="1"/>
    <col min="3870" max="3870" width="4.7109375" style="4" customWidth="1"/>
    <col min="3871" max="3871" width="10.7109375" style="4" customWidth="1"/>
    <col min="3872" max="3873" width="3.7109375" style="4" customWidth="1"/>
    <col min="3874" max="3874" width="11.7109375" style="4" customWidth="1"/>
    <col min="3875" max="3875" width="15.7109375" style="4" customWidth="1"/>
    <col min="3876" max="3876" width="2.7109375" style="4" customWidth="1"/>
    <col min="3877" max="3877" width="3.7109375" style="4" customWidth="1"/>
    <col min="3878" max="3878" width="6.7109375" style="4" customWidth="1"/>
    <col min="3879" max="3879" width="9.7109375" style="4" customWidth="1"/>
    <col min="3880" max="3880" width="3.7109375" style="4" customWidth="1"/>
    <col min="3881" max="3881" width="4.7109375" style="4" customWidth="1"/>
    <col min="3882" max="3882" width="12.7109375" style="4" customWidth="1"/>
    <col min="3883" max="3883" width="6.7109375" style="4" customWidth="1"/>
    <col min="3884" max="3884" width="5.7109375" style="4" customWidth="1"/>
    <col min="3885" max="3885" width="10.7109375" style="4" customWidth="1"/>
    <col min="3886" max="3886" width="2.7109375" style="4" customWidth="1"/>
    <col min="3887" max="3887" width="5.7109375" style="4" customWidth="1"/>
    <col min="3888" max="3888" width="3.7109375" style="4" customWidth="1"/>
    <col min="3889" max="3889" width="2.7109375" style="4" customWidth="1"/>
    <col min="3890" max="3890" width="13.7109375" style="4" customWidth="1"/>
    <col min="3891" max="3891" width="3.7109375" style="4" customWidth="1"/>
    <col min="3892" max="3892" width="6.7109375" style="4" customWidth="1"/>
    <col min="3893" max="3893" width="10.7109375" style="4" customWidth="1"/>
    <col min="3894" max="3894" width="4.7109375" style="4" customWidth="1"/>
    <col min="3895" max="3895" width="3.7109375" style="4" customWidth="1"/>
    <col min="3896" max="3896" width="11.7109375" style="4" customWidth="1"/>
    <col min="3897" max="3897" width="4.7109375" style="4" customWidth="1"/>
    <col min="3898" max="3898" width="10.7109375" style="4" customWidth="1"/>
    <col min="3899" max="3899" width="12.7109375" style="4" customWidth="1"/>
    <col min="3900" max="3900" width="2.7109375" style="4" customWidth="1"/>
    <col min="3901" max="3901" width="3.7109375" style="4" customWidth="1"/>
    <col min="3902" max="3902" width="2.7109375" style="4" customWidth="1"/>
    <col min="3903" max="3903" width="4.7109375" style="4" customWidth="1"/>
    <col min="3904" max="3904" width="3.7109375" style="4" customWidth="1"/>
    <col min="3905" max="3905" width="12.7109375" style="4" customWidth="1"/>
    <col min="3906" max="3906" width="8.7109375" style="4" customWidth="1"/>
    <col min="3907" max="3907" width="12.7109375" style="4" customWidth="1"/>
    <col min="3908" max="3908" width="11.7109375" style="4" customWidth="1"/>
    <col min="3909" max="3909" width="4.7109375" style="4" customWidth="1"/>
    <col min="4097" max="4097" width="8.7109375" style="4" customWidth="1"/>
    <col min="4098" max="4098" width="36.7109375" style="4" customWidth="1"/>
    <col min="4099" max="4100" width="4.7109375" style="4" customWidth="1"/>
    <col min="4101" max="4101" width="10.7109375" style="4" customWidth="1"/>
    <col min="4102" max="4102" width="5.7109375" style="4" customWidth="1"/>
    <col min="4103" max="4103" width="6.7109375" style="4" customWidth="1"/>
    <col min="4104" max="4104" width="13.7109375" style="4" customWidth="1"/>
    <col min="4105" max="4105" width="12.7109375" style="4" customWidth="1"/>
    <col min="4106" max="4106" width="8.7109375" style="4" customWidth="1"/>
    <col min="4107" max="4107" width="4.7109375" style="4" customWidth="1"/>
    <col min="4108" max="4108" width="10.7109375" style="4" customWidth="1"/>
    <col min="4109" max="4112" width="9.7109375" style="4" customWidth="1"/>
    <col min="4113" max="4113" width="14.7109375" style="4" customWidth="1"/>
    <col min="4114" max="4115" width="6.7109375" style="4" customWidth="1"/>
    <col min="4116" max="4116" width="2.7109375" style="4" customWidth="1"/>
    <col min="4117" max="4117" width="4.7109375" style="4" customWidth="1"/>
    <col min="4118" max="4118" width="14.7109375" style="4" customWidth="1"/>
    <col min="4119" max="4119" width="10.7109375" style="4" customWidth="1"/>
    <col min="4120" max="4121" width="11.7109375" style="4" customWidth="1"/>
    <col min="4122" max="4122" width="3.7109375" style="4" customWidth="1"/>
    <col min="4123" max="4123" width="6.7109375" style="4" customWidth="1"/>
    <col min="4124" max="4124" width="20.7109375" style="4" customWidth="1"/>
    <col min="4125" max="4125" width="8.7109375" style="4" customWidth="1"/>
    <col min="4126" max="4126" width="4.7109375" style="4" customWidth="1"/>
    <col min="4127" max="4127" width="10.7109375" style="4" customWidth="1"/>
    <col min="4128" max="4129" width="3.7109375" style="4" customWidth="1"/>
    <col min="4130" max="4130" width="11.7109375" style="4" customWidth="1"/>
    <col min="4131" max="4131" width="15.7109375" style="4" customWidth="1"/>
    <col min="4132" max="4132" width="2.7109375" style="4" customWidth="1"/>
    <col min="4133" max="4133" width="3.7109375" style="4" customWidth="1"/>
    <col min="4134" max="4134" width="6.7109375" style="4" customWidth="1"/>
    <col min="4135" max="4135" width="9.7109375" style="4" customWidth="1"/>
    <col min="4136" max="4136" width="3.7109375" style="4" customWidth="1"/>
    <col min="4137" max="4137" width="4.7109375" style="4" customWidth="1"/>
    <col min="4138" max="4138" width="12.7109375" style="4" customWidth="1"/>
    <col min="4139" max="4139" width="6.7109375" style="4" customWidth="1"/>
    <col min="4140" max="4140" width="5.7109375" style="4" customWidth="1"/>
    <col min="4141" max="4141" width="10.7109375" style="4" customWidth="1"/>
    <col min="4142" max="4142" width="2.7109375" style="4" customWidth="1"/>
    <col min="4143" max="4143" width="5.7109375" style="4" customWidth="1"/>
    <col min="4144" max="4144" width="3.7109375" style="4" customWidth="1"/>
    <col min="4145" max="4145" width="2.7109375" style="4" customWidth="1"/>
    <col min="4146" max="4146" width="13.7109375" style="4" customWidth="1"/>
    <col min="4147" max="4147" width="3.7109375" style="4" customWidth="1"/>
    <col min="4148" max="4148" width="6.7109375" style="4" customWidth="1"/>
    <col min="4149" max="4149" width="10.7109375" style="4" customWidth="1"/>
    <col min="4150" max="4150" width="4.7109375" style="4" customWidth="1"/>
    <col min="4151" max="4151" width="3.7109375" style="4" customWidth="1"/>
    <col min="4152" max="4152" width="11.7109375" style="4" customWidth="1"/>
    <col min="4153" max="4153" width="4.7109375" style="4" customWidth="1"/>
    <col min="4154" max="4154" width="10.7109375" style="4" customWidth="1"/>
    <col min="4155" max="4155" width="12.7109375" style="4" customWidth="1"/>
    <col min="4156" max="4156" width="2.7109375" style="4" customWidth="1"/>
    <col min="4157" max="4157" width="3.7109375" style="4" customWidth="1"/>
    <col min="4158" max="4158" width="2.7109375" style="4" customWidth="1"/>
    <col min="4159" max="4159" width="4.7109375" style="4" customWidth="1"/>
    <col min="4160" max="4160" width="3.7109375" style="4" customWidth="1"/>
    <col min="4161" max="4161" width="12.7109375" style="4" customWidth="1"/>
    <col min="4162" max="4162" width="8.7109375" style="4" customWidth="1"/>
    <col min="4163" max="4163" width="12.7109375" style="4" customWidth="1"/>
    <col min="4164" max="4164" width="11.7109375" style="4" customWidth="1"/>
    <col min="4165" max="4165" width="4.7109375" style="4" customWidth="1"/>
    <col min="4353" max="4353" width="8.7109375" style="4" customWidth="1"/>
    <col min="4354" max="4354" width="36.7109375" style="4" customWidth="1"/>
    <col min="4355" max="4356" width="4.7109375" style="4" customWidth="1"/>
    <col min="4357" max="4357" width="10.7109375" style="4" customWidth="1"/>
    <col min="4358" max="4358" width="5.7109375" style="4" customWidth="1"/>
    <col min="4359" max="4359" width="6.7109375" style="4" customWidth="1"/>
    <col min="4360" max="4360" width="13.7109375" style="4" customWidth="1"/>
    <col min="4361" max="4361" width="12.7109375" style="4" customWidth="1"/>
    <col min="4362" max="4362" width="8.7109375" style="4" customWidth="1"/>
    <col min="4363" max="4363" width="4.7109375" style="4" customWidth="1"/>
    <col min="4364" max="4364" width="10.7109375" style="4" customWidth="1"/>
    <col min="4365" max="4368" width="9.7109375" style="4" customWidth="1"/>
    <col min="4369" max="4369" width="14.7109375" style="4" customWidth="1"/>
    <col min="4370" max="4371" width="6.7109375" style="4" customWidth="1"/>
    <col min="4372" max="4372" width="2.7109375" style="4" customWidth="1"/>
    <col min="4373" max="4373" width="4.7109375" style="4" customWidth="1"/>
    <col min="4374" max="4374" width="14.7109375" style="4" customWidth="1"/>
    <col min="4375" max="4375" width="10.7109375" style="4" customWidth="1"/>
    <col min="4376" max="4377" width="11.7109375" style="4" customWidth="1"/>
    <col min="4378" max="4378" width="3.7109375" style="4" customWidth="1"/>
    <col min="4379" max="4379" width="6.7109375" style="4" customWidth="1"/>
    <col min="4380" max="4380" width="20.7109375" style="4" customWidth="1"/>
    <col min="4381" max="4381" width="8.7109375" style="4" customWidth="1"/>
    <col min="4382" max="4382" width="4.7109375" style="4" customWidth="1"/>
    <col min="4383" max="4383" width="10.7109375" style="4" customWidth="1"/>
    <col min="4384" max="4385" width="3.7109375" style="4" customWidth="1"/>
    <col min="4386" max="4386" width="11.7109375" style="4" customWidth="1"/>
    <col min="4387" max="4387" width="15.7109375" style="4" customWidth="1"/>
    <col min="4388" max="4388" width="2.7109375" style="4" customWidth="1"/>
    <col min="4389" max="4389" width="3.7109375" style="4" customWidth="1"/>
    <col min="4390" max="4390" width="6.7109375" style="4" customWidth="1"/>
    <col min="4391" max="4391" width="9.7109375" style="4" customWidth="1"/>
    <col min="4392" max="4392" width="3.7109375" style="4" customWidth="1"/>
    <col min="4393" max="4393" width="4.7109375" style="4" customWidth="1"/>
    <col min="4394" max="4394" width="12.7109375" style="4" customWidth="1"/>
    <col min="4395" max="4395" width="6.7109375" style="4" customWidth="1"/>
    <col min="4396" max="4396" width="5.7109375" style="4" customWidth="1"/>
    <col min="4397" max="4397" width="10.7109375" style="4" customWidth="1"/>
    <col min="4398" max="4398" width="2.7109375" style="4" customWidth="1"/>
    <col min="4399" max="4399" width="5.7109375" style="4" customWidth="1"/>
    <col min="4400" max="4400" width="3.7109375" style="4" customWidth="1"/>
    <col min="4401" max="4401" width="2.7109375" style="4" customWidth="1"/>
    <col min="4402" max="4402" width="13.7109375" style="4" customWidth="1"/>
    <col min="4403" max="4403" width="3.7109375" style="4" customWidth="1"/>
    <col min="4404" max="4404" width="6.7109375" style="4" customWidth="1"/>
    <col min="4405" max="4405" width="10.7109375" style="4" customWidth="1"/>
    <col min="4406" max="4406" width="4.7109375" style="4" customWidth="1"/>
    <col min="4407" max="4407" width="3.7109375" style="4" customWidth="1"/>
    <col min="4408" max="4408" width="11.7109375" style="4" customWidth="1"/>
    <col min="4409" max="4409" width="4.7109375" style="4" customWidth="1"/>
    <col min="4410" max="4410" width="10.7109375" style="4" customWidth="1"/>
    <col min="4411" max="4411" width="12.7109375" style="4" customWidth="1"/>
    <col min="4412" max="4412" width="2.7109375" style="4" customWidth="1"/>
    <col min="4413" max="4413" width="3.7109375" style="4" customWidth="1"/>
    <col min="4414" max="4414" width="2.7109375" style="4" customWidth="1"/>
    <col min="4415" max="4415" width="4.7109375" style="4" customWidth="1"/>
    <col min="4416" max="4416" width="3.7109375" style="4" customWidth="1"/>
    <col min="4417" max="4417" width="12.7109375" style="4" customWidth="1"/>
    <col min="4418" max="4418" width="8.7109375" style="4" customWidth="1"/>
    <col min="4419" max="4419" width="12.7109375" style="4" customWidth="1"/>
    <col min="4420" max="4420" width="11.7109375" style="4" customWidth="1"/>
    <col min="4421" max="4421" width="4.7109375" style="4" customWidth="1"/>
    <col min="4609" max="4609" width="8.7109375" style="4" customWidth="1"/>
    <col min="4610" max="4610" width="36.7109375" style="4" customWidth="1"/>
    <col min="4611" max="4612" width="4.7109375" style="4" customWidth="1"/>
    <col min="4613" max="4613" width="10.7109375" style="4" customWidth="1"/>
    <col min="4614" max="4614" width="5.7109375" style="4" customWidth="1"/>
    <col min="4615" max="4615" width="6.7109375" style="4" customWidth="1"/>
    <col min="4616" max="4616" width="13.7109375" style="4" customWidth="1"/>
    <col min="4617" max="4617" width="12.7109375" style="4" customWidth="1"/>
    <col min="4618" max="4618" width="8.7109375" style="4" customWidth="1"/>
    <col min="4619" max="4619" width="4.7109375" style="4" customWidth="1"/>
    <col min="4620" max="4620" width="10.7109375" style="4" customWidth="1"/>
    <col min="4621" max="4624" width="9.7109375" style="4" customWidth="1"/>
    <col min="4625" max="4625" width="14.7109375" style="4" customWidth="1"/>
    <col min="4626" max="4627" width="6.7109375" style="4" customWidth="1"/>
    <col min="4628" max="4628" width="2.7109375" style="4" customWidth="1"/>
    <col min="4629" max="4629" width="4.7109375" style="4" customWidth="1"/>
    <col min="4630" max="4630" width="14.7109375" style="4" customWidth="1"/>
    <col min="4631" max="4631" width="10.7109375" style="4" customWidth="1"/>
    <col min="4632" max="4633" width="11.7109375" style="4" customWidth="1"/>
    <col min="4634" max="4634" width="3.7109375" style="4" customWidth="1"/>
    <col min="4635" max="4635" width="6.7109375" style="4" customWidth="1"/>
    <col min="4636" max="4636" width="20.7109375" style="4" customWidth="1"/>
    <col min="4637" max="4637" width="8.7109375" style="4" customWidth="1"/>
    <col min="4638" max="4638" width="4.7109375" style="4" customWidth="1"/>
    <col min="4639" max="4639" width="10.7109375" style="4" customWidth="1"/>
    <col min="4640" max="4641" width="3.7109375" style="4" customWidth="1"/>
    <col min="4642" max="4642" width="11.7109375" style="4" customWidth="1"/>
    <col min="4643" max="4643" width="15.7109375" style="4" customWidth="1"/>
    <col min="4644" max="4644" width="2.7109375" style="4" customWidth="1"/>
    <col min="4645" max="4645" width="3.7109375" style="4" customWidth="1"/>
    <col min="4646" max="4646" width="6.7109375" style="4" customWidth="1"/>
    <col min="4647" max="4647" width="9.7109375" style="4" customWidth="1"/>
    <col min="4648" max="4648" width="3.7109375" style="4" customWidth="1"/>
    <col min="4649" max="4649" width="4.7109375" style="4" customWidth="1"/>
    <col min="4650" max="4650" width="12.7109375" style="4" customWidth="1"/>
    <col min="4651" max="4651" width="6.7109375" style="4" customWidth="1"/>
    <col min="4652" max="4652" width="5.7109375" style="4" customWidth="1"/>
    <col min="4653" max="4653" width="10.7109375" style="4" customWidth="1"/>
    <col min="4654" max="4654" width="2.7109375" style="4" customWidth="1"/>
    <col min="4655" max="4655" width="5.7109375" style="4" customWidth="1"/>
    <col min="4656" max="4656" width="3.7109375" style="4" customWidth="1"/>
    <col min="4657" max="4657" width="2.7109375" style="4" customWidth="1"/>
    <col min="4658" max="4658" width="13.7109375" style="4" customWidth="1"/>
    <col min="4659" max="4659" width="3.7109375" style="4" customWidth="1"/>
    <col min="4660" max="4660" width="6.7109375" style="4" customWidth="1"/>
    <col min="4661" max="4661" width="10.7109375" style="4" customWidth="1"/>
    <col min="4662" max="4662" width="4.7109375" style="4" customWidth="1"/>
    <col min="4663" max="4663" width="3.7109375" style="4" customWidth="1"/>
    <col min="4664" max="4664" width="11.7109375" style="4" customWidth="1"/>
    <col min="4665" max="4665" width="4.7109375" style="4" customWidth="1"/>
    <col min="4666" max="4666" width="10.7109375" style="4" customWidth="1"/>
    <col min="4667" max="4667" width="12.7109375" style="4" customWidth="1"/>
    <col min="4668" max="4668" width="2.7109375" style="4" customWidth="1"/>
    <col min="4669" max="4669" width="3.7109375" style="4" customWidth="1"/>
    <col min="4670" max="4670" width="2.7109375" style="4" customWidth="1"/>
    <col min="4671" max="4671" width="4.7109375" style="4" customWidth="1"/>
    <col min="4672" max="4672" width="3.7109375" style="4" customWidth="1"/>
    <col min="4673" max="4673" width="12.7109375" style="4" customWidth="1"/>
    <col min="4674" max="4674" width="8.7109375" style="4" customWidth="1"/>
    <col min="4675" max="4675" width="12.7109375" style="4" customWidth="1"/>
    <col min="4676" max="4676" width="11.7109375" style="4" customWidth="1"/>
    <col min="4677" max="4677" width="4.7109375" style="4" customWidth="1"/>
    <col min="4865" max="4865" width="8.7109375" style="4" customWidth="1"/>
    <col min="4866" max="4866" width="36.7109375" style="4" customWidth="1"/>
    <col min="4867" max="4868" width="4.7109375" style="4" customWidth="1"/>
    <col min="4869" max="4869" width="10.7109375" style="4" customWidth="1"/>
    <col min="4870" max="4870" width="5.7109375" style="4" customWidth="1"/>
    <col min="4871" max="4871" width="6.7109375" style="4" customWidth="1"/>
    <col min="4872" max="4872" width="13.7109375" style="4" customWidth="1"/>
    <col min="4873" max="4873" width="12.7109375" style="4" customWidth="1"/>
    <col min="4874" max="4874" width="8.7109375" style="4" customWidth="1"/>
    <col min="4875" max="4875" width="4.7109375" style="4" customWidth="1"/>
    <col min="4876" max="4876" width="10.7109375" style="4" customWidth="1"/>
    <col min="4877" max="4880" width="9.7109375" style="4" customWidth="1"/>
    <col min="4881" max="4881" width="14.7109375" style="4" customWidth="1"/>
    <col min="4882" max="4883" width="6.7109375" style="4" customWidth="1"/>
    <col min="4884" max="4884" width="2.7109375" style="4" customWidth="1"/>
    <col min="4885" max="4885" width="4.7109375" style="4" customWidth="1"/>
    <col min="4886" max="4886" width="14.7109375" style="4" customWidth="1"/>
    <col min="4887" max="4887" width="10.7109375" style="4" customWidth="1"/>
    <col min="4888" max="4889" width="11.7109375" style="4" customWidth="1"/>
    <col min="4890" max="4890" width="3.7109375" style="4" customWidth="1"/>
    <col min="4891" max="4891" width="6.7109375" style="4" customWidth="1"/>
    <col min="4892" max="4892" width="20.7109375" style="4" customWidth="1"/>
    <col min="4893" max="4893" width="8.7109375" style="4" customWidth="1"/>
    <col min="4894" max="4894" width="4.7109375" style="4" customWidth="1"/>
    <col min="4895" max="4895" width="10.7109375" style="4" customWidth="1"/>
    <col min="4896" max="4897" width="3.7109375" style="4" customWidth="1"/>
    <col min="4898" max="4898" width="11.7109375" style="4" customWidth="1"/>
    <col min="4899" max="4899" width="15.7109375" style="4" customWidth="1"/>
    <col min="4900" max="4900" width="2.7109375" style="4" customWidth="1"/>
    <col min="4901" max="4901" width="3.7109375" style="4" customWidth="1"/>
    <col min="4902" max="4902" width="6.7109375" style="4" customWidth="1"/>
    <col min="4903" max="4903" width="9.7109375" style="4" customWidth="1"/>
    <col min="4904" max="4904" width="3.7109375" style="4" customWidth="1"/>
    <col min="4905" max="4905" width="4.7109375" style="4" customWidth="1"/>
    <col min="4906" max="4906" width="12.7109375" style="4" customWidth="1"/>
    <col min="4907" max="4907" width="6.7109375" style="4" customWidth="1"/>
    <col min="4908" max="4908" width="5.7109375" style="4" customWidth="1"/>
    <col min="4909" max="4909" width="10.7109375" style="4" customWidth="1"/>
    <col min="4910" max="4910" width="2.7109375" style="4" customWidth="1"/>
    <col min="4911" max="4911" width="5.7109375" style="4" customWidth="1"/>
    <col min="4912" max="4912" width="3.7109375" style="4" customWidth="1"/>
    <col min="4913" max="4913" width="2.7109375" style="4" customWidth="1"/>
    <col min="4914" max="4914" width="13.7109375" style="4" customWidth="1"/>
    <col min="4915" max="4915" width="3.7109375" style="4" customWidth="1"/>
    <col min="4916" max="4916" width="6.7109375" style="4" customWidth="1"/>
    <col min="4917" max="4917" width="10.7109375" style="4" customWidth="1"/>
    <col min="4918" max="4918" width="4.7109375" style="4" customWidth="1"/>
    <col min="4919" max="4919" width="3.7109375" style="4" customWidth="1"/>
    <col min="4920" max="4920" width="11.7109375" style="4" customWidth="1"/>
    <col min="4921" max="4921" width="4.7109375" style="4" customWidth="1"/>
    <col min="4922" max="4922" width="10.7109375" style="4" customWidth="1"/>
    <col min="4923" max="4923" width="12.7109375" style="4" customWidth="1"/>
    <col min="4924" max="4924" width="2.7109375" style="4" customWidth="1"/>
    <col min="4925" max="4925" width="3.7109375" style="4" customWidth="1"/>
    <col min="4926" max="4926" width="2.7109375" style="4" customWidth="1"/>
    <col min="4927" max="4927" width="4.7109375" style="4" customWidth="1"/>
    <col min="4928" max="4928" width="3.7109375" style="4" customWidth="1"/>
    <col min="4929" max="4929" width="12.7109375" style="4" customWidth="1"/>
    <col min="4930" max="4930" width="8.7109375" style="4" customWidth="1"/>
    <col min="4931" max="4931" width="12.7109375" style="4" customWidth="1"/>
    <col min="4932" max="4932" width="11.7109375" style="4" customWidth="1"/>
    <col min="4933" max="4933" width="4.7109375" style="4" customWidth="1"/>
    <col min="5121" max="5121" width="8.7109375" style="4" customWidth="1"/>
    <col min="5122" max="5122" width="36.7109375" style="4" customWidth="1"/>
    <col min="5123" max="5124" width="4.7109375" style="4" customWidth="1"/>
    <col min="5125" max="5125" width="10.7109375" style="4" customWidth="1"/>
    <col min="5126" max="5126" width="5.7109375" style="4" customWidth="1"/>
    <col min="5127" max="5127" width="6.7109375" style="4" customWidth="1"/>
    <col min="5128" max="5128" width="13.7109375" style="4" customWidth="1"/>
    <col min="5129" max="5129" width="12.7109375" style="4" customWidth="1"/>
    <col min="5130" max="5130" width="8.7109375" style="4" customWidth="1"/>
    <col min="5131" max="5131" width="4.7109375" style="4" customWidth="1"/>
    <col min="5132" max="5132" width="10.7109375" style="4" customWidth="1"/>
    <col min="5133" max="5136" width="9.7109375" style="4" customWidth="1"/>
    <col min="5137" max="5137" width="14.7109375" style="4" customWidth="1"/>
    <col min="5138" max="5139" width="6.7109375" style="4" customWidth="1"/>
    <col min="5140" max="5140" width="2.7109375" style="4" customWidth="1"/>
    <col min="5141" max="5141" width="4.7109375" style="4" customWidth="1"/>
    <col min="5142" max="5142" width="14.7109375" style="4" customWidth="1"/>
    <col min="5143" max="5143" width="10.7109375" style="4" customWidth="1"/>
    <col min="5144" max="5145" width="11.7109375" style="4" customWidth="1"/>
    <col min="5146" max="5146" width="3.7109375" style="4" customWidth="1"/>
    <col min="5147" max="5147" width="6.7109375" style="4" customWidth="1"/>
    <col min="5148" max="5148" width="20.7109375" style="4" customWidth="1"/>
    <col min="5149" max="5149" width="8.7109375" style="4" customWidth="1"/>
    <col min="5150" max="5150" width="4.7109375" style="4" customWidth="1"/>
    <col min="5151" max="5151" width="10.7109375" style="4" customWidth="1"/>
    <col min="5152" max="5153" width="3.7109375" style="4" customWidth="1"/>
    <col min="5154" max="5154" width="11.7109375" style="4" customWidth="1"/>
    <col min="5155" max="5155" width="15.7109375" style="4" customWidth="1"/>
    <col min="5156" max="5156" width="2.7109375" style="4" customWidth="1"/>
    <col min="5157" max="5157" width="3.7109375" style="4" customWidth="1"/>
    <col min="5158" max="5158" width="6.7109375" style="4" customWidth="1"/>
    <col min="5159" max="5159" width="9.7109375" style="4" customWidth="1"/>
    <col min="5160" max="5160" width="3.7109375" style="4" customWidth="1"/>
    <col min="5161" max="5161" width="4.7109375" style="4" customWidth="1"/>
    <col min="5162" max="5162" width="12.7109375" style="4" customWidth="1"/>
    <col min="5163" max="5163" width="6.7109375" style="4" customWidth="1"/>
    <col min="5164" max="5164" width="5.7109375" style="4" customWidth="1"/>
    <col min="5165" max="5165" width="10.7109375" style="4" customWidth="1"/>
    <col min="5166" max="5166" width="2.7109375" style="4" customWidth="1"/>
    <col min="5167" max="5167" width="5.7109375" style="4" customWidth="1"/>
    <col min="5168" max="5168" width="3.7109375" style="4" customWidth="1"/>
    <col min="5169" max="5169" width="2.7109375" style="4" customWidth="1"/>
    <col min="5170" max="5170" width="13.7109375" style="4" customWidth="1"/>
    <col min="5171" max="5171" width="3.7109375" style="4" customWidth="1"/>
    <col min="5172" max="5172" width="6.7109375" style="4" customWidth="1"/>
    <col min="5173" max="5173" width="10.7109375" style="4" customWidth="1"/>
    <col min="5174" max="5174" width="4.7109375" style="4" customWidth="1"/>
    <col min="5175" max="5175" width="3.7109375" style="4" customWidth="1"/>
    <col min="5176" max="5176" width="11.7109375" style="4" customWidth="1"/>
    <col min="5177" max="5177" width="4.7109375" style="4" customWidth="1"/>
    <col min="5178" max="5178" width="10.7109375" style="4" customWidth="1"/>
    <col min="5179" max="5179" width="12.7109375" style="4" customWidth="1"/>
    <col min="5180" max="5180" width="2.7109375" style="4" customWidth="1"/>
    <col min="5181" max="5181" width="3.7109375" style="4" customWidth="1"/>
    <col min="5182" max="5182" width="2.7109375" style="4" customWidth="1"/>
    <col min="5183" max="5183" width="4.7109375" style="4" customWidth="1"/>
    <col min="5184" max="5184" width="3.7109375" style="4" customWidth="1"/>
    <col min="5185" max="5185" width="12.7109375" style="4" customWidth="1"/>
    <col min="5186" max="5186" width="8.7109375" style="4" customWidth="1"/>
    <col min="5187" max="5187" width="12.7109375" style="4" customWidth="1"/>
    <col min="5188" max="5188" width="11.7109375" style="4" customWidth="1"/>
    <col min="5189" max="5189" width="4.7109375" style="4" customWidth="1"/>
    <col min="5377" max="5377" width="8.7109375" style="4" customWidth="1"/>
    <col min="5378" max="5378" width="36.7109375" style="4" customWidth="1"/>
    <col min="5379" max="5380" width="4.7109375" style="4" customWidth="1"/>
    <col min="5381" max="5381" width="10.7109375" style="4" customWidth="1"/>
    <col min="5382" max="5382" width="5.7109375" style="4" customWidth="1"/>
    <col min="5383" max="5383" width="6.7109375" style="4" customWidth="1"/>
    <col min="5384" max="5384" width="13.7109375" style="4" customWidth="1"/>
    <col min="5385" max="5385" width="12.7109375" style="4" customWidth="1"/>
    <col min="5386" max="5386" width="8.7109375" style="4" customWidth="1"/>
    <col min="5387" max="5387" width="4.7109375" style="4" customWidth="1"/>
    <col min="5388" max="5388" width="10.7109375" style="4" customWidth="1"/>
    <col min="5389" max="5392" width="9.7109375" style="4" customWidth="1"/>
    <col min="5393" max="5393" width="14.7109375" style="4" customWidth="1"/>
    <col min="5394" max="5395" width="6.7109375" style="4" customWidth="1"/>
    <col min="5396" max="5396" width="2.7109375" style="4" customWidth="1"/>
    <col min="5397" max="5397" width="4.7109375" style="4" customWidth="1"/>
    <col min="5398" max="5398" width="14.7109375" style="4" customWidth="1"/>
    <col min="5399" max="5399" width="10.7109375" style="4" customWidth="1"/>
    <col min="5400" max="5401" width="11.7109375" style="4" customWidth="1"/>
    <col min="5402" max="5402" width="3.7109375" style="4" customWidth="1"/>
    <col min="5403" max="5403" width="6.7109375" style="4" customWidth="1"/>
    <col min="5404" max="5404" width="20.7109375" style="4" customWidth="1"/>
    <col min="5405" max="5405" width="8.7109375" style="4" customWidth="1"/>
    <col min="5406" max="5406" width="4.7109375" style="4" customWidth="1"/>
    <col min="5407" max="5407" width="10.7109375" style="4" customWidth="1"/>
    <col min="5408" max="5409" width="3.7109375" style="4" customWidth="1"/>
    <col min="5410" max="5410" width="11.7109375" style="4" customWidth="1"/>
    <col min="5411" max="5411" width="15.7109375" style="4" customWidth="1"/>
    <col min="5412" max="5412" width="2.7109375" style="4" customWidth="1"/>
    <col min="5413" max="5413" width="3.7109375" style="4" customWidth="1"/>
    <col min="5414" max="5414" width="6.7109375" style="4" customWidth="1"/>
    <col min="5415" max="5415" width="9.7109375" style="4" customWidth="1"/>
    <col min="5416" max="5416" width="3.7109375" style="4" customWidth="1"/>
    <col min="5417" max="5417" width="4.7109375" style="4" customWidth="1"/>
    <col min="5418" max="5418" width="12.7109375" style="4" customWidth="1"/>
    <col min="5419" max="5419" width="6.7109375" style="4" customWidth="1"/>
    <col min="5420" max="5420" width="5.7109375" style="4" customWidth="1"/>
    <col min="5421" max="5421" width="10.7109375" style="4" customWidth="1"/>
    <col min="5422" max="5422" width="2.7109375" style="4" customWidth="1"/>
    <col min="5423" max="5423" width="5.7109375" style="4" customWidth="1"/>
    <col min="5424" max="5424" width="3.7109375" style="4" customWidth="1"/>
    <col min="5425" max="5425" width="2.7109375" style="4" customWidth="1"/>
    <col min="5426" max="5426" width="13.7109375" style="4" customWidth="1"/>
    <col min="5427" max="5427" width="3.7109375" style="4" customWidth="1"/>
    <col min="5428" max="5428" width="6.7109375" style="4" customWidth="1"/>
    <col min="5429" max="5429" width="10.7109375" style="4" customWidth="1"/>
    <col min="5430" max="5430" width="4.7109375" style="4" customWidth="1"/>
    <col min="5431" max="5431" width="3.7109375" style="4" customWidth="1"/>
    <col min="5432" max="5432" width="11.7109375" style="4" customWidth="1"/>
    <col min="5433" max="5433" width="4.7109375" style="4" customWidth="1"/>
    <col min="5434" max="5434" width="10.7109375" style="4" customWidth="1"/>
    <col min="5435" max="5435" width="12.7109375" style="4" customWidth="1"/>
    <col min="5436" max="5436" width="2.7109375" style="4" customWidth="1"/>
    <col min="5437" max="5437" width="3.7109375" style="4" customWidth="1"/>
    <col min="5438" max="5438" width="2.7109375" style="4" customWidth="1"/>
    <col min="5439" max="5439" width="4.7109375" style="4" customWidth="1"/>
    <col min="5440" max="5440" width="3.7109375" style="4" customWidth="1"/>
    <col min="5441" max="5441" width="12.7109375" style="4" customWidth="1"/>
    <col min="5442" max="5442" width="8.7109375" style="4" customWidth="1"/>
    <col min="5443" max="5443" width="12.7109375" style="4" customWidth="1"/>
    <col min="5444" max="5444" width="11.7109375" style="4" customWidth="1"/>
    <col min="5445" max="5445" width="4.7109375" style="4" customWidth="1"/>
    <col min="5633" max="5633" width="8.7109375" style="4" customWidth="1"/>
    <col min="5634" max="5634" width="36.7109375" style="4" customWidth="1"/>
    <col min="5635" max="5636" width="4.7109375" style="4" customWidth="1"/>
    <col min="5637" max="5637" width="10.7109375" style="4" customWidth="1"/>
    <col min="5638" max="5638" width="5.7109375" style="4" customWidth="1"/>
    <col min="5639" max="5639" width="6.7109375" style="4" customWidth="1"/>
    <col min="5640" max="5640" width="13.7109375" style="4" customWidth="1"/>
    <col min="5641" max="5641" width="12.7109375" style="4" customWidth="1"/>
    <col min="5642" max="5642" width="8.7109375" style="4" customWidth="1"/>
    <col min="5643" max="5643" width="4.7109375" style="4" customWidth="1"/>
    <col min="5644" max="5644" width="10.7109375" style="4" customWidth="1"/>
    <col min="5645" max="5648" width="9.7109375" style="4" customWidth="1"/>
    <col min="5649" max="5649" width="14.7109375" style="4" customWidth="1"/>
    <col min="5650" max="5651" width="6.7109375" style="4" customWidth="1"/>
    <col min="5652" max="5652" width="2.7109375" style="4" customWidth="1"/>
    <col min="5653" max="5653" width="4.7109375" style="4" customWidth="1"/>
    <col min="5654" max="5654" width="14.7109375" style="4" customWidth="1"/>
    <col min="5655" max="5655" width="10.7109375" style="4" customWidth="1"/>
    <col min="5656" max="5657" width="11.7109375" style="4" customWidth="1"/>
    <col min="5658" max="5658" width="3.7109375" style="4" customWidth="1"/>
    <col min="5659" max="5659" width="6.7109375" style="4" customWidth="1"/>
    <col min="5660" max="5660" width="20.7109375" style="4" customWidth="1"/>
    <col min="5661" max="5661" width="8.7109375" style="4" customWidth="1"/>
    <col min="5662" max="5662" width="4.7109375" style="4" customWidth="1"/>
    <col min="5663" max="5663" width="10.7109375" style="4" customWidth="1"/>
    <col min="5664" max="5665" width="3.7109375" style="4" customWidth="1"/>
    <col min="5666" max="5666" width="11.7109375" style="4" customWidth="1"/>
    <col min="5667" max="5667" width="15.7109375" style="4" customWidth="1"/>
    <col min="5668" max="5668" width="2.7109375" style="4" customWidth="1"/>
    <col min="5669" max="5669" width="3.7109375" style="4" customWidth="1"/>
    <col min="5670" max="5670" width="6.7109375" style="4" customWidth="1"/>
    <col min="5671" max="5671" width="9.7109375" style="4" customWidth="1"/>
    <col min="5672" max="5672" width="3.7109375" style="4" customWidth="1"/>
    <col min="5673" max="5673" width="4.7109375" style="4" customWidth="1"/>
    <col min="5674" max="5674" width="12.7109375" style="4" customWidth="1"/>
    <col min="5675" max="5675" width="6.7109375" style="4" customWidth="1"/>
    <col min="5676" max="5676" width="5.7109375" style="4" customWidth="1"/>
    <col min="5677" max="5677" width="10.7109375" style="4" customWidth="1"/>
    <col min="5678" max="5678" width="2.7109375" style="4" customWidth="1"/>
    <col min="5679" max="5679" width="5.7109375" style="4" customWidth="1"/>
    <col min="5680" max="5680" width="3.7109375" style="4" customWidth="1"/>
    <col min="5681" max="5681" width="2.7109375" style="4" customWidth="1"/>
    <col min="5682" max="5682" width="13.7109375" style="4" customWidth="1"/>
    <col min="5683" max="5683" width="3.7109375" style="4" customWidth="1"/>
    <col min="5684" max="5684" width="6.7109375" style="4" customWidth="1"/>
    <col min="5685" max="5685" width="10.7109375" style="4" customWidth="1"/>
    <col min="5686" max="5686" width="4.7109375" style="4" customWidth="1"/>
    <col min="5687" max="5687" width="3.7109375" style="4" customWidth="1"/>
    <col min="5688" max="5688" width="11.7109375" style="4" customWidth="1"/>
    <col min="5689" max="5689" width="4.7109375" style="4" customWidth="1"/>
    <col min="5690" max="5690" width="10.7109375" style="4" customWidth="1"/>
    <col min="5691" max="5691" width="12.7109375" style="4" customWidth="1"/>
    <col min="5692" max="5692" width="2.7109375" style="4" customWidth="1"/>
    <col min="5693" max="5693" width="3.7109375" style="4" customWidth="1"/>
    <col min="5694" max="5694" width="2.7109375" style="4" customWidth="1"/>
    <col min="5695" max="5695" width="4.7109375" style="4" customWidth="1"/>
    <col min="5696" max="5696" width="3.7109375" style="4" customWidth="1"/>
    <col min="5697" max="5697" width="12.7109375" style="4" customWidth="1"/>
    <col min="5698" max="5698" width="8.7109375" style="4" customWidth="1"/>
    <col min="5699" max="5699" width="12.7109375" style="4" customWidth="1"/>
    <col min="5700" max="5700" width="11.7109375" style="4" customWidth="1"/>
    <col min="5701" max="5701" width="4.7109375" style="4" customWidth="1"/>
    <col min="5889" max="5889" width="8.7109375" style="4" customWidth="1"/>
    <col min="5890" max="5890" width="36.7109375" style="4" customWidth="1"/>
    <col min="5891" max="5892" width="4.7109375" style="4" customWidth="1"/>
    <col min="5893" max="5893" width="10.7109375" style="4" customWidth="1"/>
    <col min="5894" max="5894" width="5.7109375" style="4" customWidth="1"/>
    <col min="5895" max="5895" width="6.7109375" style="4" customWidth="1"/>
    <col min="5896" max="5896" width="13.7109375" style="4" customWidth="1"/>
    <col min="5897" max="5897" width="12.7109375" style="4" customWidth="1"/>
    <col min="5898" max="5898" width="8.7109375" style="4" customWidth="1"/>
    <col min="5899" max="5899" width="4.7109375" style="4" customWidth="1"/>
    <col min="5900" max="5900" width="10.7109375" style="4" customWidth="1"/>
    <col min="5901" max="5904" width="9.7109375" style="4" customWidth="1"/>
    <col min="5905" max="5905" width="14.7109375" style="4" customWidth="1"/>
    <col min="5906" max="5907" width="6.7109375" style="4" customWidth="1"/>
    <col min="5908" max="5908" width="2.7109375" style="4" customWidth="1"/>
    <col min="5909" max="5909" width="4.7109375" style="4" customWidth="1"/>
    <col min="5910" max="5910" width="14.7109375" style="4" customWidth="1"/>
    <col min="5911" max="5911" width="10.7109375" style="4" customWidth="1"/>
    <col min="5912" max="5913" width="11.7109375" style="4" customWidth="1"/>
    <col min="5914" max="5914" width="3.7109375" style="4" customWidth="1"/>
    <col min="5915" max="5915" width="6.7109375" style="4" customWidth="1"/>
    <col min="5916" max="5916" width="20.7109375" style="4" customWidth="1"/>
    <col min="5917" max="5917" width="8.7109375" style="4" customWidth="1"/>
    <col min="5918" max="5918" width="4.7109375" style="4" customWidth="1"/>
    <col min="5919" max="5919" width="10.7109375" style="4" customWidth="1"/>
    <col min="5920" max="5921" width="3.7109375" style="4" customWidth="1"/>
    <col min="5922" max="5922" width="11.7109375" style="4" customWidth="1"/>
    <col min="5923" max="5923" width="15.7109375" style="4" customWidth="1"/>
    <col min="5924" max="5924" width="2.7109375" style="4" customWidth="1"/>
    <col min="5925" max="5925" width="3.7109375" style="4" customWidth="1"/>
    <col min="5926" max="5926" width="6.7109375" style="4" customWidth="1"/>
    <col min="5927" max="5927" width="9.7109375" style="4" customWidth="1"/>
    <col min="5928" max="5928" width="3.7109375" style="4" customWidth="1"/>
    <col min="5929" max="5929" width="4.7109375" style="4" customWidth="1"/>
    <col min="5930" max="5930" width="12.7109375" style="4" customWidth="1"/>
    <col min="5931" max="5931" width="6.7109375" style="4" customWidth="1"/>
    <col min="5932" max="5932" width="5.7109375" style="4" customWidth="1"/>
    <col min="5933" max="5933" width="10.7109375" style="4" customWidth="1"/>
    <col min="5934" max="5934" width="2.7109375" style="4" customWidth="1"/>
    <col min="5935" max="5935" width="5.7109375" style="4" customWidth="1"/>
    <col min="5936" max="5936" width="3.7109375" style="4" customWidth="1"/>
    <col min="5937" max="5937" width="2.7109375" style="4" customWidth="1"/>
    <col min="5938" max="5938" width="13.7109375" style="4" customWidth="1"/>
    <col min="5939" max="5939" width="3.7109375" style="4" customWidth="1"/>
    <col min="5940" max="5940" width="6.7109375" style="4" customWidth="1"/>
    <col min="5941" max="5941" width="10.7109375" style="4" customWidth="1"/>
    <col min="5942" max="5942" width="4.7109375" style="4" customWidth="1"/>
    <col min="5943" max="5943" width="3.7109375" style="4" customWidth="1"/>
    <col min="5944" max="5944" width="11.7109375" style="4" customWidth="1"/>
    <col min="5945" max="5945" width="4.7109375" style="4" customWidth="1"/>
    <col min="5946" max="5946" width="10.7109375" style="4" customWidth="1"/>
    <col min="5947" max="5947" width="12.7109375" style="4" customWidth="1"/>
    <col min="5948" max="5948" width="2.7109375" style="4" customWidth="1"/>
    <col min="5949" max="5949" width="3.7109375" style="4" customWidth="1"/>
    <col min="5950" max="5950" width="2.7109375" style="4" customWidth="1"/>
    <col min="5951" max="5951" width="4.7109375" style="4" customWidth="1"/>
    <col min="5952" max="5952" width="3.7109375" style="4" customWidth="1"/>
    <col min="5953" max="5953" width="12.7109375" style="4" customWidth="1"/>
    <col min="5954" max="5954" width="8.7109375" style="4" customWidth="1"/>
    <col min="5955" max="5955" width="12.7109375" style="4" customWidth="1"/>
    <col min="5956" max="5956" width="11.7109375" style="4" customWidth="1"/>
    <col min="5957" max="5957" width="4.7109375" style="4" customWidth="1"/>
    <col min="6145" max="6145" width="8.7109375" style="4" customWidth="1"/>
    <col min="6146" max="6146" width="36.7109375" style="4" customWidth="1"/>
    <col min="6147" max="6148" width="4.7109375" style="4" customWidth="1"/>
    <col min="6149" max="6149" width="10.7109375" style="4" customWidth="1"/>
    <col min="6150" max="6150" width="5.7109375" style="4" customWidth="1"/>
    <col min="6151" max="6151" width="6.7109375" style="4" customWidth="1"/>
    <col min="6152" max="6152" width="13.7109375" style="4" customWidth="1"/>
    <col min="6153" max="6153" width="12.7109375" style="4" customWidth="1"/>
    <col min="6154" max="6154" width="8.7109375" style="4" customWidth="1"/>
    <col min="6155" max="6155" width="4.7109375" style="4" customWidth="1"/>
    <col min="6156" max="6156" width="10.7109375" style="4" customWidth="1"/>
    <col min="6157" max="6160" width="9.7109375" style="4" customWidth="1"/>
    <col min="6161" max="6161" width="14.7109375" style="4" customWidth="1"/>
    <col min="6162" max="6163" width="6.7109375" style="4" customWidth="1"/>
    <col min="6164" max="6164" width="2.7109375" style="4" customWidth="1"/>
    <col min="6165" max="6165" width="4.7109375" style="4" customWidth="1"/>
    <col min="6166" max="6166" width="14.7109375" style="4" customWidth="1"/>
    <col min="6167" max="6167" width="10.7109375" style="4" customWidth="1"/>
    <col min="6168" max="6169" width="11.7109375" style="4" customWidth="1"/>
    <col min="6170" max="6170" width="3.7109375" style="4" customWidth="1"/>
    <col min="6171" max="6171" width="6.7109375" style="4" customWidth="1"/>
    <col min="6172" max="6172" width="20.7109375" style="4" customWidth="1"/>
    <col min="6173" max="6173" width="8.7109375" style="4" customWidth="1"/>
    <col min="6174" max="6174" width="4.7109375" style="4" customWidth="1"/>
    <col min="6175" max="6175" width="10.7109375" style="4" customWidth="1"/>
    <col min="6176" max="6177" width="3.7109375" style="4" customWidth="1"/>
    <col min="6178" max="6178" width="11.7109375" style="4" customWidth="1"/>
    <col min="6179" max="6179" width="15.7109375" style="4" customWidth="1"/>
    <col min="6180" max="6180" width="2.7109375" style="4" customWidth="1"/>
    <col min="6181" max="6181" width="3.7109375" style="4" customWidth="1"/>
    <col min="6182" max="6182" width="6.7109375" style="4" customWidth="1"/>
    <col min="6183" max="6183" width="9.7109375" style="4" customWidth="1"/>
    <col min="6184" max="6184" width="3.7109375" style="4" customWidth="1"/>
    <col min="6185" max="6185" width="4.7109375" style="4" customWidth="1"/>
    <col min="6186" max="6186" width="12.7109375" style="4" customWidth="1"/>
    <col min="6187" max="6187" width="6.7109375" style="4" customWidth="1"/>
    <col min="6188" max="6188" width="5.7109375" style="4" customWidth="1"/>
    <col min="6189" max="6189" width="10.7109375" style="4" customWidth="1"/>
    <col min="6190" max="6190" width="2.7109375" style="4" customWidth="1"/>
    <col min="6191" max="6191" width="5.7109375" style="4" customWidth="1"/>
    <col min="6192" max="6192" width="3.7109375" style="4" customWidth="1"/>
    <col min="6193" max="6193" width="2.7109375" style="4" customWidth="1"/>
    <col min="6194" max="6194" width="13.7109375" style="4" customWidth="1"/>
    <col min="6195" max="6195" width="3.7109375" style="4" customWidth="1"/>
    <col min="6196" max="6196" width="6.7109375" style="4" customWidth="1"/>
    <col min="6197" max="6197" width="10.7109375" style="4" customWidth="1"/>
    <col min="6198" max="6198" width="4.7109375" style="4" customWidth="1"/>
    <col min="6199" max="6199" width="3.7109375" style="4" customWidth="1"/>
    <col min="6200" max="6200" width="11.7109375" style="4" customWidth="1"/>
    <col min="6201" max="6201" width="4.7109375" style="4" customWidth="1"/>
    <col min="6202" max="6202" width="10.7109375" style="4" customWidth="1"/>
    <col min="6203" max="6203" width="12.7109375" style="4" customWidth="1"/>
    <col min="6204" max="6204" width="2.7109375" style="4" customWidth="1"/>
    <col min="6205" max="6205" width="3.7109375" style="4" customWidth="1"/>
    <col min="6206" max="6206" width="2.7109375" style="4" customWidth="1"/>
    <col min="6207" max="6207" width="4.7109375" style="4" customWidth="1"/>
    <col min="6208" max="6208" width="3.7109375" style="4" customWidth="1"/>
    <col min="6209" max="6209" width="12.7109375" style="4" customWidth="1"/>
    <col min="6210" max="6210" width="8.7109375" style="4" customWidth="1"/>
    <col min="6211" max="6211" width="12.7109375" style="4" customWidth="1"/>
    <col min="6212" max="6212" width="11.7109375" style="4" customWidth="1"/>
    <col min="6213" max="6213" width="4.7109375" style="4" customWidth="1"/>
    <col min="6401" max="6401" width="8.7109375" style="4" customWidth="1"/>
    <col min="6402" max="6402" width="36.7109375" style="4" customWidth="1"/>
    <col min="6403" max="6404" width="4.7109375" style="4" customWidth="1"/>
    <col min="6405" max="6405" width="10.7109375" style="4" customWidth="1"/>
    <col min="6406" max="6406" width="5.7109375" style="4" customWidth="1"/>
    <col min="6407" max="6407" width="6.7109375" style="4" customWidth="1"/>
    <col min="6408" max="6408" width="13.7109375" style="4" customWidth="1"/>
    <col min="6409" max="6409" width="12.7109375" style="4" customWidth="1"/>
    <col min="6410" max="6410" width="8.7109375" style="4" customWidth="1"/>
    <col min="6411" max="6411" width="4.7109375" style="4" customWidth="1"/>
    <col min="6412" max="6412" width="10.7109375" style="4" customWidth="1"/>
    <col min="6413" max="6416" width="9.7109375" style="4" customWidth="1"/>
    <col min="6417" max="6417" width="14.7109375" style="4" customWidth="1"/>
    <col min="6418" max="6419" width="6.7109375" style="4" customWidth="1"/>
    <col min="6420" max="6420" width="2.7109375" style="4" customWidth="1"/>
    <col min="6421" max="6421" width="4.7109375" style="4" customWidth="1"/>
    <col min="6422" max="6422" width="14.7109375" style="4" customWidth="1"/>
    <col min="6423" max="6423" width="10.7109375" style="4" customWidth="1"/>
    <col min="6424" max="6425" width="11.7109375" style="4" customWidth="1"/>
    <col min="6426" max="6426" width="3.7109375" style="4" customWidth="1"/>
    <col min="6427" max="6427" width="6.7109375" style="4" customWidth="1"/>
    <col min="6428" max="6428" width="20.7109375" style="4" customWidth="1"/>
    <col min="6429" max="6429" width="8.7109375" style="4" customWidth="1"/>
    <col min="6430" max="6430" width="4.7109375" style="4" customWidth="1"/>
    <col min="6431" max="6431" width="10.7109375" style="4" customWidth="1"/>
    <col min="6432" max="6433" width="3.7109375" style="4" customWidth="1"/>
    <col min="6434" max="6434" width="11.7109375" style="4" customWidth="1"/>
    <col min="6435" max="6435" width="15.7109375" style="4" customWidth="1"/>
    <col min="6436" max="6436" width="2.7109375" style="4" customWidth="1"/>
    <col min="6437" max="6437" width="3.7109375" style="4" customWidth="1"/>
    <col min="6438" max="6438" width="6.7109375" style="4" customWidth="1"/>
    <col min="6439" max="6439" width="9.7109375" style="4" customWidth="1"/>
    <col min="6440" max="6440" width="3.7109375" style="4" customWidth="1"/>
    <col min="6441" max="6441" width="4.7109375" style="4" customWidth="1"/>
    <col min="6442" max="6442" width="12.7109375" style="4" customWidth="1"/>
    <col min="6443" max="6443" width="6.7109375" style="4" customWidth="1"/>
    <col min="6444" max="6444" width="5.7109375" style="4" customWidth="1"/>
    <col min="6445" max="6445" width="10.7109375" style="4" customWidth="1"/>
    <col min="6446" max="6446" width="2.7109375" style="4" customWidth="1"/>
    <col min="6447" max="6447" width="5.7109375" style="4" customWidth="1"/>
    <col min="6448" max="6448" width="3.7109375" style="4" customWidth="1"/>
    <col min="6449" max="6449" width="2.7109375" style="4" customWidth="1"/>
    <col min="6450" max="6450" width="13.7109375" style="4" customWidth="1"/>
    <col min="6451" max="6451" width="3.7109375" style="4" customWidth="1"/>
    <col min="6452" max="6452" width="6.7109375" style="4" customWidth="1"/>
    <col min="6453" max="6453" width="10.7109375" style="4" customWidth="1"/>
    <col min="6454" max="6454" width="4.7109375" style="4" customWidth="1"/>
    <col min="6455" max="6455" width="3.7109375" style="4" customWidth="1"/>
    <col min="6456" max="6456" width="11.7109375" style="4" customWidth="1"/>
    <col min="6457" max="6457" width="4.7109375" style="4" customWidth="1"/>
    <col min="6458" max="6458" width="10.7109375" style="4" customWidth="1"/>
    <col min="6459" max="6459" width="12.7109375" style="4" customWidth="1"/>
    <col min="6460" max="6460" width="2.7109375" style="4" customWidth="1"/>
    <col min="6461" max="6461" width="3.7109375" style="4" customWidth="1"/>
    <col min="6462" max="6462" width="2.7109375" style="4" customWidth="1"/>
    <col min="6463" max="6463" width="4.7109375" style="4" customWidth="1"/>
    <col min="6464" max="6464" width="3.7109375" style="4" customWidth="1"/>
    <col min="6465" max="6465" width="12.7109375" style="4" customWidth="1"/>
    <col min="6466" max="6466" width="8.7109375" style="4" customWidth="1"/>
    <col min="6467" max="6467" width="12.7109375" style="4" customWidth="1"/>
    <col min="6468" max="6468" width="11.7109375" style="4" customWidth="1"/>
    <col min="6469" max="6469" width="4.7109375" style="4" customWidth="1"/>
    <col min="6657" max="6657" width="8.7109375" style="4" customWidth="1"/>
    <col min="6658" max="6658" width="36.7109375" style="4" customWidth="1"/>
    <col min="6659" max="6660" width="4.7109375" style="4" customWidth="1"/>
    <col min="6661" max="6661" width="10.7109375" style="4" customWidth="1"/>
    <col min="6662" max="6662" width="5.7109375" style="4" customWidth="1"/>
    <col min="6663" max="6663" width="6.7109375" style="4" customWidth="1"/>
    <col min="6664" max="6664" width="13.7109375" style="4" customWidth="1"/>
    <col min="6665" max="6665" width="12.7109375" style="4" customWidth="1"/>
    <col min="6666" max="6666" width="8.7109375" style="4" customWidth="1"/>
    <col min="6667" max="6667" width="4.7109375" style="4" customWidth="1"/>
    <col min="6668" max="6668" width="10.7109375" style="4" customWidth="1"/>
    <col min="6669" max="6672" width="9.7109375" style="4" customWidth="1"/>
    <col min="6673" max="6673" width="14.7109375" style="4" customWidth="1"/>
    <col min="6674" max="6675" width="6.7109375" style="4" customWidth="1"/>
    <col min="6676" max="6676" width="2.7109375" style="4" customWidth="1"/>
    <col min="6677" max="6677" width="4.7109375" style="4" customWidth="1"/>
    <col min="6678" max="6678" width="14.7109375" style="4" customWidth="1"/>
    <col min="6679" max="6679" width="10.7109375" style="4" customWidth="1"/>
    <col min="6680" max="6681" width="11.7109375" style="4" customWidth="1"/>
    <col min="6682" max="6682" width="3.7109375" style="4" customWidth="1"/>
    <col min="6683" max="6683" width="6.7109375" style="4" customWidth="1"/>
    <col min="6684" max="6684" width="20.7109375" style="4" customWidth="1"/>
    <col min="6685" max="6685" width="8.7109375" style="4" customWidth="1"/>
    <col min="6686" max="6686" width="4.7109375" style="4" customWidth="1"/>
    <col min="6687" max="6687" width="10.7109375" style="4" customWidth="1"/>
    <col min="6688" max="6689" width="3.7109375" style="4" customWidth="1"/>
    <col min="6690" max="6690" width="11.7109375" style="4" customWidth="1"/>
    <col min="6691" max="6691" width="15.7109375" style="4" customWidth="1"/>
    <col min="6692" max="6692" width="2.7109375" style="4" customWidth="1"/>
    <col min="6693" max="6693" width="3.7109375" style="4" customWidth="1"/>
    <col min="6694" max="6694" width="6.7109375" style="4" customWidth="1"/>
    <col min="6695" max="6695" width="9.7109375" style="4" customWidth="1"/>
    <col min="6696" max="6696" width="3.7109375" style="4" customWidth="1"/>
    <col min="6697" max="6697" width="4.7109375" style="4" customWidth="1"/>
    <col min="6698" max="6698" width="12.7109375" style="4" customWidth="1"/>
    <col min="6699" max="6699" width="6.7109375" style="4" customWidth="1"/>
    <col min="6700" max="6700" width="5.7109375" style="4" customWidth="1"/>
    <col min="6701" max="6701" width="10.7109375" style="4" customWidth="1"/>
    <col min="6702" max="6702" width="2.7109375" style="4" customWidth="1"/>
    <col min="6703" max="6703" width="5.7109375" style="4" customWidth="1"/>
    <col min="6704" max="6704" width="3.7109375" style="4" customWidth="1"/>
    <col min="6705" max="6705" width="2.7109375" style="4" customWidth="1"/>
    <col min="6706" max="6706" width="13.7109375" style="4" customWidth="1"/>
    <col min="6707" max="6707" width="3.7109375" style="4" customWidth="1"/>
    <col min="6708" max="6708" width="6.7109375" style="4" customWidth="1"/>
    <col min="6709" max="6709" width="10.7109375" style="4" customWidth="1"/>
    <col min="6710" max="6710" width="4.7109375" style="4" customWidth="1"/>
    <col min="6711" max="6711" width="3.7109375" style="4" customWidth="1"/>
    <col min="6712" max="6712" width="11.7109375" style="4" customWidth="1"/>
    <col min="6713" max="6713" width="4.7109375" style="4" customWidth="1"/>
    <col min="6714" max="6714" width="10.7109375" style="4" customWidth="1"/>
    <col min="6715" max="6715" width="12.7109375" style="4" customWidth="1"/>
    <col min="6716" max="6716" width="2.7109375" style="4" customWidth="1"/>
    <col min="6717" max="6717" width="3.7109375" style="4" customWidth="1"/>
    <col min="6718" max="6718" width="2.7109375" style="4" customWidth="1"/>
    <col min="6719" max="6719" width="4.7109375" style="4" customWidth="1"/>
    <col min="6720" max="6720" width="3.7109375" style="4" customWidth="1"/>
    <col min="6721" max="6721" width="12.7109375" style="4" customWidth="1"/>
    <col min="6722" max="6722" width="8.7109375" style="4" customWidth="1"/>
    <col min="6723" max="6723" width="12.7109375" style="4" customWidth="1"/>
    <col min="6724" max="6724" width="11.7109375" style="4" customWidth="1"/>
    <col min="6725" max="6725" width="4.7109375" style="4" customWidth="1"/>
    <col min="6913" max="6913" width="8.7109375" style="4" customWidth="1"/>
    <col min="6914" max="6914" width="36.7109375" style="4" customWidth="1"/>
    <col min="6915" max="6916" width="4.7109375" style="4" customWidth="1"/>
    <col min="6917" max="6917" width="10.7109375" style="4" customWidth="1"/>
    <col min="6918" max="6918" width="5.7109375" style="4" customWidth="1"/>
    <col min="6919" max="6919" width="6.7109375" style="4" customWidth="1"/>
    <col min="6920" max="6920" width="13.7109375" style="4" customWidth="1"/>
    <col min="6921" max="6921" width="12.7109375" style="4" customWidth="1"/>
    <col min="6922" max="6922" width="8.7109375" style="4" customWidth="1"/>
    <col min="6923" max="6923" width="4.7109375" style="4" customWidth="1"/>
    <col min="6924" max="6924" width="10.7109375" style="4" customWidth="1"/>
    <col min="6925" max="6928" width="9.7109375" style="4" customWidth="1"/>
    <col min="6929" max="6929" width="14.7109375" style="4" customWidth="1"/>
    <col min="6930" max="6931" width="6.7109375" style="4" customWidth="1"/>
    <col min="6932" max="6932" width="2.7109375" style="4" customWidth="1"/>
    <col min="6933" max="6933" width="4.7109375" style="4" customWidth="1"/>
    <col min="6934" max="6934" width="14.7109375" style="4" customWidth="1"/>
    <col min="6935" max="6935" width="10.7109375" style="4" customWidth="1"/>
    <col min="6936" max="6937" width="11.7109375" style="4" customWidth="1"/>
    <col min="6938" max="6938" width="3.7109375" style="4" customWidth="1"/>
    <col min="6939" max="6939" width="6.7109375" style="4" customWidth="1"/>
    <col min="6940" max="6940" width="20.7109375" style="4" customWidth="1"/>
    <col min="6941" max="6941" width="8.7109375" style="4" customWidth="1"/>
    <col min="6942" max="6942" width="4.7109375" style="4" customWidth="1"/>
    <col min="6943" max="6943" width="10.7109375" style="4" customWidth="1"/>
    <col min="6944" max="6945" width="3.7109375" style="4" customWidth="1"/>
    <col min="6946" max="6946" width="11.7109375" style="4" customWidth="1"/>
    <col min="6947" max="6947" width="15.7109375" style="4" customWidth="1"/>
    <col min="6948" max="6948" width="2.7109375" style="4" customWidth="1"/>
    <col min="6949" max="6949" width="3.7109375" style="4" customWidth="1"/>
    <col min="6950" max="6950" width="6.7109375" style="4" customWidth="1"/>
    <col min="6951" max="6951" width="9.7109375" style="4" customWidth="1"/>
    <col min="6952" max="6952" width="3.7109375" style="4" customWidth="1"/>
    <col min="6953" max="6953" width="4.7109375" style="4" customWidth="1"/>
    <col min="6954" max="6954" width="12.7109375" style="4" customWidth="1"/>
    <col min="6955" max="6955" width="6.7109375" style="4" customWidth="1"/>
    <col min="6956" max="6956" width="5.7109375" style="4" customWidth="1"/>
    <col min="6957" max="6957" width="10.7109375" style="4" customWidth="1"/>
    <col min="6958" max="6958" width="2.7109375" style="4" customWidth="1"/>
    <col min="6959" max="6959" width="5.7109375" style="4" customWidth="1"/>
    <col min="6960" max="6960" width="3.7109375" style="4" customWidth="1"/>
    <col min="6961" max="6961" width="2.7109375" style="4" customWidth="1"/>
    <col min="6962" max="6962" width="13.7109375" style="4" customWidth="1"/>
    <col min="6963" max="6963" width="3.7109375" style="4" customWidth="1"/>
    <col min="6964" max="6964" width="6.7109375" style="4" customWidth="1"/>
    <col min="6965" max="6965" width="10.7109375" style="4" customWidth="1"/>
    <col min="6966" max="6966" width="4.7109375" style="4" customWidth="1"/>
    <col min="6967" max="6967" width="3.7109375" style="4" customWidth="1"/>
    <col min="6968" max="6968" width="11.7109375" style="4" customWidth="1"/>
    <col min="6969" max="6969" width="4.7109375" style="4" customWidth="1"/>
    <col min="6970" max="6970" width="10.7109375" style="4" customWidth="1"/>
    <col min="6971" max="6971" width="12.7109375" style="4" customWidth="1"/>
    <col min="6972" max="6972" width="2.7109375" style="4" customWidth="1"/>
    <col min="6973" max="6973" width="3.7109375" style="4" customWidth="1"/>
    <col min="6974" max="6974" width="2.7109375" style="4" customWidth="1"/>
    <col min="6975" max="6975" width="4.7109375" style="4" customWidth="1"/>
    <col min="6976" max="6976" width="3.7109375" style="4" customWidth="1"/>
    <col min="6977" max="6977" width="12.7109375" style="4" customWidth="1"/>
    <col min="6978" max="6978" width="8.7109375" style="4" customWidth="1"/>
    <col min="6979" max="6979" width="12.7109375" style="4" customWidth="1"/>
    <col min="6980" max="6980" width="11.7109375" style="4" customWidth="1"/>
    <col min="6981" max="6981" width="4.7109375" style="4" customWidth="1"/>
    <col min="7169" max="7169" width="8.7109375" style="4" customWidth="1"/>
    <col min="7170" max="7170" width="36.7109375" style="4" customWidth="1"/>
    <col min="7171" max="7172" width="4.7109375" style="4" customWidth="1"/>
    <col min="7173" max="7173" width="10.7109375" style="4" customWidth="1"/>
    <col min="7174" max="7174" width="5.7109375" style="4" customWidth="1"/>
    <col min="7175" max="7175" width="6.7109375" style="4" customWidth="1"/>
    <col min="7176" max="7176" width="13.7109375" style="4" customWidth="1"/>
    <col min="7177" max="7177" width="12.7109375" style="4" customWidth="1"/>
    <col min="7178" max="7178" width="8.7109375" style="4" customWidth="1"/>
    <col min="7179" max="7179" width="4.7109375" style="4" customWidth="1"/>
    <col min="7180" max="7180" width="10.7109375" style="4" customWidth="1"/>
    <col min="7181" max="7184" width="9.7109375" style="4" customWidth="1"/>
    <col min="7185" max="7185" width="14.7109375" style="4" customWidth="1"/>
    <col min="7186" max="7187" width="6.7109375" style="4" customWidth="1"/>
    <col min="7188" max="7188" width="2.7109375" style="4" customWidth="1"/>
    <col min="7189" max="7189" width="4.7109375" style="4" customWidth="1"/>
    <col min="7190" max="7190" width="14.7109375" style="4" customWidth="1"/>
    <col min="7191" max="7191" width="10.7109375" style="4" customWidth="1"/>
    <col min="7192" max="7193" width="11.7109375" style="4" customWidth="1"/>
    <col min="7194" max="7194" width="3.7109375" style="4" customWidth="1"/>
    <col min="7195" max="7195" width="6.7109375" style="4" customWidth="1"/>
    <col min="7196" max="7196" width="20.7109375" style="4" customWidth="1"/>
    <col min="7197" max="7197" width="8.7109375" style="4" customWidth="1"/>
    <col min="7198" max="7198" width="4.7109375" style="4" customWidth="1"/>
    <col min="7199" max="7199" width="10.7109375" style="4" customWidth="1"/>
    <col min="7200" max="7201" width="3.7109375" style="4" customWidth="1"/>
    <col min="7202" max="7202" width="11.7109375" style="4" customWidth="1"/>
    <col min="7203" max="7203" width="15.7109375" style="4" customWidth="1"/>
    <col min="7204" max="7204" width="2.7109375" style="4" customWidth="1"/>
    <col min="7205" max="7205" width="3.7109375" style="4" customWidth="1"/>
    <col min="7206" max="7206" width="6.7109375" style="4" customWidth="1"/>
    <col min="7207" max="7207" width="9.7109375" style="4" customWidth="1"/>
    <col min="7208" max="7208" width="3.7109375" style="4" customWidth="1"/>
    <col min="7209" max="7209" width="4.7109375" style="4" customWidth="1"/>
    <col min="7210" max="7210" width="12.7109375" style="4" customWidth="1"/>
    <col min="7211" max="7211" width="6.7109375" style="4" customWidth="1"/>
    <col min="7212" max="7212" width="5.7109375" style="4" customWidth="1"/>
    <col min="7213" max="7213" width="10.7109375" style="4" customWidth="1"/>
    <col min="7214" max="7214" width="2.7109375" style="4" customWidth="1"/>
    <col min="7215" max="7215" width="5.7109375" style="4" customWidth="1"/>
    <col min="7216" max="7216" width="3.7109375" style="4" customWidth="1"/>
    <col min="7217" max="7217" width="2.7109375" style="4" customWidth="1"/>
    <col min="7218" max="7218" width="13.7109375" style="4" customWidth="1"/>
    <col min="7219" max="7219" width="3.7109375" style="4" customWidth="1"/>
    <col min="7220" max="7220" width="6.7109375" style="4" customWidth="1"/>
    <col min="7221" max="7221" width="10.7109375" style="4" customWidth="1"/>
    <col min="7222" max="7222" width="4.7109375" style="4" customWidth="1"/>
    <col min="7223" max="7223" width="3.7109375" style="4" customWidth="1"/>
    <col min="7224" max="7224" width="11.7109375" style="4" customWidth="1"/>
    <col min="7225" max="7225" width="4.7109375" style="4" customWidth="1"/>
    <col min="7226" max="7226" width="10.7109375" style="4" customWidth="1"/>
    <col min="7227" max="7227" width="12.7109375" style="4" customWidth="1"/>
    <col min="7228" max="7228" width="2.7109375" style="4" customWidth="1"/>
    <col min="7229" max="7229" width="3.7109375" style="4" customWidth="1"/>
    <col min="7230" max="7230" width="2.7109375" style="4" customWidth="1"/>
    <col min="7231" max="7231" width="4.7109375" style="4" customWidth="1"/>
    <col min="7232" max="7232" width="3.7109375" style="4" customWidth="1"/>
    <col min="7233" max="7233" width="12.7109375" style="4" customWidth="1"/>
    <col min="7234" max="7234" width="8.7109375" style="4" customWidth="1"/>
    <col min="7235" max="7235" width="12.7109375" style="4" customWidth="1"/>
    <col min="7236" max="7236" width="11.7109375" style="4" customWidth="1"/>
    <col min="7237" max="7237" width="4.7109375" style="4" customWidth="1"/>
    <col min="7425" max="7425" width="8.7109375" style="4" customWidth="1"/>
    <col min="7426" max="7426" width="36.7109375" style="4" customWidth="1"/>
    <col min="7427" max="7428" width="4.7109375" style="4" customWidth="1"/>
    <col min="7429" max="7429" width="10.7109375" style="4" customWidth="1"/>
    <col min="7430" max="7430" width="5.7109375" style="4" customWidth="1"/>
    <col min="7431" max="7431" width="6.7109375" style="4" customWidth="1"/>
    <col min="7432" max="7432" width="13.7109375" style="4" customWidth="1"/>
    <col min="7433" max="7433" width="12.7109375" style="4" customWidth="1"/>
    <col min="7434" max="7434" width="8.7109375" style="4" customWidth="1"/>
    <col min="7435" max="7435" width="4.7109375" style="4" customWidth="1"/>
    <col min="7436" max="7436" width="10.7109375" style="4" customWidth="1"/>
    <col min="7437" max="7440" width="9.7109375" style="4" customWidth="1"/>
    <col min="7441" max="7441" width="14.7109375" style="4" customWidth="1"/>
    <col min="7442" max="7443" width="6.7109375" style="4" customWidth="1"/>
    <col min="7444" max="7444" width="2.7109375" style="4" customWidth="1"/>
    <col min="7445" max="7445" width="4.7109375" style="4" customWidth="1"/>
    <col min="7446" max="7446" width="14.7109375" style="4" customWidth="1"/>
    <col min="7447" max="7447" width="10.7109375" style="4" customWidth="1"/>
    <col min="7448" max="7449" width="11.7109375" style="4" customWidth="1"/>
    <col min="7450" max="7450" width="3.7109375" style="4" customWidth="1"/>
    <col min="7451" max="7451" width="6.7109375" style="4" customWidth="1"/>
    <col min="7452" max="7452" width="20.7109375" style="4" customWidth="1"/>
    <col min="7453" max="7453" width="8.7109375" style="4" customWidth="1"/>
    <col min="7454" max="7454" width="4.7109375" style="4" customWidth="1"/>
    <col min="7455" max="7455" width="10.7109375" style="4" customWidth="1"/>
    <col min="7456" max="7457" width="3.7109375" style="4" customWidth="1"/>
    <col min="7458" max="7458" width="11.7109375" style="4" customWidth="1"/>
    <col min="7459" max="7459" width="15.7109375" style="4" customWidth="1"/>
    <col min="7460" max="7460" width="2.7109375" style="4" customWidth="1"/>
    <col min="7461" max="7461" width="3.7109375" style="4" customWidth="1"/>
    <col min="7462" max="7462" width="6.7109375" style="4" customWidth="1"/>
    <col min="7463" max="7463" width="9.7109375" style="4" customWidth="1"/>
    <col min="7464" max="7464" width="3.7109375" style="4" customWidth="1"/>
    <col min="7465" max="7465" width="4.7109375" style="4" customWidth="1"/>
    <col min="7466" max="7466" width="12.7109375" style="4" customWidth="1"/>
    <col min="7467" max="7467" width="6.7109375" style="4" customWidth="1"/>
    <col min="7468" max="7468" width="5.7109375" style="4" customWidth="1"/>
    <col min="7469" max="7469" width="10.7109375" style="4" customWidth="1"/>
    <col min="7470" max="7470" width="2.7109375" style="4" customWidth="1"/>
    <col min="7471" max="7471" width="5.7109375" style="4" customWidth="1"/>
    <col min="7472" max="7472" width="3.7109375" style="4" customWidth="1"/>
    <col min="7473" max="7473" width="2.7109375" style="4" customWidth="1"/>
    <col min="7474" max="7474" width="13.7109375" style="4" customWidth="1"/>
    <col min="7475" max="7475" width="3.7109375" style="4" customWidth="1"/>
    <col min="7476" max="7476" width="6.7109375" style="4" customWidth="1"/>
    <col min="7477" max="7477" width="10.7109375" style="4" customWidth="1"/>
    <col min="7478" max="7478" width="4.7109375" style="4" customWidth="1"/>
    <col min="7479" max="7479" width="3.7109375" style="4" customWidth="1"/>
    <col min="7480" max="7480" width="11.7109375" style="4" customWidth="1"/>
    <col min="7481" max="7481" width="4.7109375" style="4" customWidth="1"/>
    <col min="7482" max="7482" width="10.7109375" style="4" customWidth="1"/>
    <col min="7483" max="7483" width="12.7109375" style="4" customWidth="1"/>
    <col min="7484" max="7484" width="2.7109375" style="4" customWidth="1"/>
    <col min="7485" max="7485" width="3.7109375" style="4" customWidth="1"/>
    <col min="7486" max="7486" width="2.7109375" style="4" customWidth="1"/>
    <col min="7487" max="7487" width="4.7109375" style="4" customWidth="1"/>
    <col min="7488" max="7488" width="3.7109375" style="4" customWidth="1"/>
    <col min="7489" max="7489" width="12.7109375" style="4" customWidth="1"/>
    <col min="7490" max="7490" width="8.7109375" style="4" customWidth="1"/>
    <col min="7491" max="7491" width="12.7109375" style="4" customWidth="1"/>
    <col min="7492" max="7492" width="11.7109375" style="4" customWidth="1"/>
    <col min="7493" max="7493" width="4.7109375" style="4" customWidth="1"/>
    <col min="7681" max="7681" width="8.7109375" style="4" customWidth="1"/>
    <col min="7682" max="7682" width="36.7109375" style="4" customWidth="1"/>
    <col min="7683" max="7684" width="4.7109375" style="4" customWidth="1"/>
    <col min="7685" max="7685" width="10.7109375" style="4" customWidth="1"/>
    <col min="7686" max="7686" width="5.7109375" style="4" customWidth="1"/>
    <col min="7687" max="7687" width="6.7109375" style="4" customWidth="1"/>
    <col min="7688" max="7688" width="13.7109375" style="4" customWidth="1"/>
    <col min="7689" max="7689" width="12.7109375" style="4" customWidth="1"/>
    <col min="7690" max="7690" width="8.7109375" style="4" customWidth="1"/>
    <col min="7691" max="7691" width="4.7109375" style="4" customWidth="1"/>
    <col min="7692" max="7692" width="10.7109375" style="4" customWidth="1"/>
    <col min="7693" max="7696" width="9.7109375" style="4" customWidth="1"/>
    <col min="7697" max="7697" width="14.7109375" style="4" customWidth="1"/>
    <col min="7698" max="7699" width="6.7109375" style="4" customWidth="1"/>
    <col min="7700" max="7700" width="2.7109375" style="4" customWidth="1"/>
    <col min="7701" max="7701" width="4.7109375" style="4" customWidth="1"/>
    <col min="7702" max="7702" width="14.7109375" style="4" customWidth="1"/>
    <col min="7703" max="7703" width="10.7109375" style="4" customWidth="1"/>
    <col min="7704" max="7705" width="11.7109375" style="4" customWidth="1"/>
    <col min="7706" max="7706" width="3.7109375" style="4" customWidth="1"/>
    <col min="7707" max="7707" width="6.7109375" style="4" customWidth="1"/>
    <col min="7708" max="7708" width="20.7109375" style="4" customWidth="1"/>
    <col min="7709" max="7709" width="8.7109375" style="4" customWidth="1"/>
    <col min="7710" max="7710" width="4.7109375" style="4" customWidth="1"/>
    <col min="7711" max="7711" width="10.7109375" style="4" customWidth="1"/>
    <col min="7712" max="7713" width="3.7109375" style="4" customWidth="1"/>
    <col min="7714" max="7714" width="11.7109375" style="4" customWidth="1"/>
    <col min="7715" max="7715" width="15.7109375" style="4" customWidth="1"/>
    <col min="7716" max="7716" width="2.7109375" style="4" customWidth="1"/>
    <col min="7717" max="7717" width="3.7109375" style="4" customWidth="1"/>
    <col min="7718" max="7718" width="6.7109375" style="4" customWidth="1"/>
    <col min="7719" max="7719" width="9.7109375" style="4" customWidth="1"/>
    <col min="7720" max="7720" width="3.7109375" style="4" customWidth="1"/>
    <col min="7721" max="7721" width="4.7109375" style="4" customWidth="1"/>
    <col min="7722" max="7722" width="12.7109375" style="4" customWidth="1"/>
    <col min="7723" max="7723" width="6.7109375" style="4" customWidth="1"/>
    <col min="7724" max="7724" width="5.7109375" style="4" customWidth="1"/>
    <col min="7725" max="7725" width="10.7109375" style="4" customWidth="1"/>
    <col min="7726" max="7726" width="2.7109375" style="4" customWidth="1"/>
    <col min="7727" max="7727" width="5.7109375" style="4" customWidth="1"/>
    <col min="7728" max="7728" width="3.7109375" style="4" customWidth="1"/>
    <col min="7729" max="7729" width="2.7109375" style="4" customWidth="1"/>
    <col min="7730" max="7730" width="13.7109375" style="4" customWidth="1"/>
    <col min="7731" max="7731" width="3.7109375" style="4" customWidth="1"/>
    <col min="7732" max="7732" width="6.7109375" style="4" customWidth="1"/>
    <col min="7733" max="7733" width="10.7109375" style="4" customWidth="1"/>
    <col min="7734" max="7734" width="4.7109375" style="4" customWidth="1"/>
    <col min="7735" max="7735" width="3.7109375" style="4" customWidth="1"/>
    <col min="7736" max="7736" width="11.7109375" style="4" customWidth="1"/>
    <col min="7737" max="7737" width="4.7109375" style="4" customWidth="1"/>
    <col min="7738" max="7738" width="10.7109375" style="4" customWidth="1"/>
    <col min="7739" max="7739" width="12.7109375" style="4" customWidth="1"/>
    <col min="7740" max="7740" width="2.7109375" style="4" customWidth="1"/>
    <col min="7741" max="7741" width="3.7109375" style="4" customWidth="1"/>
    <col min="7742" max="7742" width="2.7109375" style="4" customWidth="1"/>
    <col min="7743" max="7743" width="4.7109375" style="4" customWidth="1"/>
    <col min="7744" max="7744" width="3.7109375" style="4" customWidth="1"/>
    <col min="7745" max="7745" width="12.7109375" style="4" customWidth="1"/>
    <col min="7746" max="7746" width="8.7109375" style="4" customWidth="1"/>
    <col min="7747" max="7747" width="12.7109375" style="4" customWidth="1"/>
    <col min="7748" max="7748" width="11.7109375" style="4" customWidth="1"/>
    <col min="7749" max="7749" width="4.7109375" style="4" customWidth="1"/>
    <col min="7937" max="7937" width="8.7109375" style="4" customWidth="1"/>
    <col min="7938" max="7938" width="36.7109375" style="4" customWidth="1"/>
    <col min="7939" max="7940" width="4.7109375" style="4" customWidth="1"/>
    <col min="7941" max="7941" width="10.7109375" style="4" customWidth="1"/>
    <col min="7942" max="7942" width="5.7109375" style="4" customWidth="1"/>
    <col min="7943" max="7943" width="6.7109375" style="4" customWidth="1"/>
    <col min="7944" max="7944" width="13.7109375" style="4" customWidth="1"/>
    <col min="7945" max="7945" width="12.7109375" style="4" customWidth="1"/>
    <col min="7946" max="7946" width="8.7109375" style="4" customWidth="1"/>
    <col min="7947" max="7947" width="4.7109375" style="4" customWidth="1"/>
    <col min="7948" max="7948" width="10.7109375" style="4" customWidth="1"/>
    <col min="7949" max="7952" width="9.7109375" style="4" customWidth="1"/>
    <col min="7953" max="7953" width="14.7109375" style="4" customWidth="1"/>
    <col min="7954" max="7955" width="6.7109375" style="4" customWidth="1"/>
    <col min="7956" max="7956" width="2.7109375" style="4" customWidth="1"/>
    <col min="7957" max="7957" width="4.7109375" style="4" customWidth="1"/>
    <col min="7958" max="7958" width="14.7109375" style="4" customWidth="1"/>
    <col min="7959" max="7959" width="10.7109375" style="4" customWidth="1"/>
    <col min="7960" max="7961" width="11.7109375" style="4" customWidth="1"/>
    <col min="7962" max="7962" width="3.7109375" style="4" customWidth="1"/>
    <col min="7963" max="7963" width="6.7109375" style="4" customWidth="1"/>
    <col min="7964" max="7964" width="20.7109375" style="4" customWidth="1"/>
    <col min="7965" max="7965" width="8.7109375" style="4" customWidth="1"/>
    <col min="7966" max="7966" width="4.7109375" style="4" customWidth="1"/>
    <col min="7967" max="7967" width="10.7109375" style="4" customWidth="1"/>
    <col min="7968" max="7969" width="3.7109375" style="4" customWidth="1"/>
    <col min="7970" max="7970" width="11.7109375" style="4" customWidth="1"/>
    <col min="7971" max="7971" width="15.7109375" style="4" customWidth="1"/>
    <col min="7972" max="7972" width="2.7109375" style="4" customWidth="1"/>
    <col min="7973" max="7973" width="3.7109375" style="4" customWidth="1"/>
    <col min="7974" max="7974" width="6.7109375" style="4" customWidth="1"/>
    <col min="7975" max="7975" width="9.7109375" style="4" customWidth="1"/>
    <col min="7976" max="7976" width="3.7109375" style="4" customWidth="1"/>
    <col min="7977" max="7977" width="4.7109375" style="4" customWidth="1"/>
    <col min="7978" max="7978" width="12.7109375" style="4" customWidth="1"/>
    <col min="7979" max="7979" width="6.7109375" style="4" customWidth="1"/>
    <col min="7980" max="7980" width="5.7109375" style="4" customWidth="1"/>
    <col min="7981" max="7981" width="10.7109375" style="4" customWidth="1"/>
    <col min="7982" max="7982" width="2.7109375" style="4" customWidth="1"/>
    <col min="7983" max="7983" width="5.7109375" style="4" customWidth="1"/>
    <col min="7984" max="7984" width="3.7109375" style="4" customWidth="1"/>
    <col min="7985" max="7985" width="2.7109375" style="4" customWidth="1"/>
    <col min="7986" max="7986" width="13.7109375" style="4" customWidth="1"/>
    <col min="7987" max="7987" width="3.7109375" style="4" customWidth="1"/>
    <col min="7988" max="7988" width="6.7109375" style="4" customWidth="1"/>
    <col min="7989" max="7989" width="10.7109375" style="4" customWidth="1"/>
    <col min="7990" max="7990" width="4.7109375" style="4" customWidth="1"/>
    <col min="7991" max="7991" width="3.7109375" style="4" customWidth="1"/>
    <col min="7992" max="7992" width="11.7109375" style="4" customWidth="1"/>
    <col min="7993" max="7993" width="4.7109375" style="4" customWidth="1"/>
    <col min="7994" max="7994" width="10.7109375" style="4" customWidth="1"/>
    <col min="7995" max="7995" width="12.7109375" style="4" customWidth="1"/>
    <col min="7996" max="7996" width="2.7109375" style="4" customWidth="1"/>
    <col min="7997" max="7997" width="3.7109375" style="4" customWidth="1"/>
    <col min="7998" max="7998" width="2.7109375" style="4" customWidth="1"/>
    <col min="7999" max="7999" width="4.7109375" style="4" customWidth="1"/>
    <col min="8000" max="8000" width="3.7109375" style="4" customWidth="1"/>
    <col min="8001" max="8001" width="12.7109375" style="4" customWidth="1"/>
    <col min="8002" max="8002" width="8.7109375" style="4" customWidth="1"/>
    <col min="8003" max="8003" width="12.7109375" style="4" customWidth="1"/>
    <col min="8004" max="8004" width="11.7109375" style="4" customWidth="1"/>
    <col min="8005" max="8005" width="4.7109375" style="4" customWidth="1"/>
    <col min="8193" max="8193" width="8.7109375" style="4" customWidth="1"/>
    <col min="8194" max="8194" width="36.7109375" style="4" customWidth="1"/>
    <col min="8195" max="8196" width="4.7109375" style="4" customWidth="1"/>
    <col min="8197" max="8197" width="10.7109375" style="4" customWidth="1"/>
    <col min="8198" max="8198" width="5.7109375" style="4" customWidth="1"/>
    <col min="8199" max="8199" width="6.7109375" style="4" customWidth="1"/>
    <col min="8200" max="8200" width="13.7109375" style="4" customWidth="1"/>
    <col min="8201" max="8201" width="12.7109375" style="4" customWidth="1"/>
    <col min="8202" max="8202" width="8.7109375" style="4" customWidth="1"/>
    <col min="8203" max="8203" width="4.7109375" style="4" customWidth="1"/>
    <col min="8204" max="8204" width="10.7109375" style="4" customWidth="1"/>
    <col min="8205" max="8208" width="9.7109375" style="4" customWidth="1"/>
    <col min="8209" max="8209" width="14.7109375" style="4" customWidth="1"/>
    <col min="8210" max="8211" width="6.7109375" style="4" customWidth="1"/>
    <col min="8212" max="8212" width="2.7109375" style="4" customWidth="1"/>
    <col min="8213" max="8213" width="4.7109375" style="4" customWidth="1"/>
    <col min="8214" max="8214" width="14.7109375" style="4" customWidth="1"/>
    <col min="8215" max="8215" width="10.7109375" style="4" customWidth="1"/>
    <col min="8216" max="8217" width="11.7109375" style="4" customWidth="1"/>
    <col min="8218" max="8218" width="3.7109375" style="4" customWidth="1"/>
    <col min="8219" max="8219" width="6.7109375" style="4" customWidth="1"/>
    <col min="8220" max="8220" width="20.7109375" style="4" customWidth="1"/>
    <col min="8221" max="8221" width="8.7109375" style="4" customWidth="1"/>
    <col min="8222" max="8222" width="4.7109375" style="4" customWidth="1"/>
    <col min="8223" max="8223" width="10.7109375" style="4" customWidth="1"/>
    <col min="8224" max="8225" width="3.7109375" style="4" customWidth="1"/>
    <col min="8226" max="8226" width="11.7109375" style="4" customWidth="1"/>
    <col min="8227" max="8227" width="15.7109375" style="4" customWidth="1"/>
    <col min="8228" max="8228" width="2.7109375" style="4" customWidth="1"/>
    <col min="8229" max="8229" width="3.7109375" style="4" customWidth="1"/>
    <col min="8230" max="8230" width="6.7109375" style="4" customWidth="1"/>
    <col min="8231" max="8231" width="9.7109375" style="4" customWidth="1"/>
    <col min="8232" max="8232" width="3.7109375" style="4" customWidth="1"/>
    <col min="8233" max="8233" width="4.7109375" style="4" customWidth="1"/>
    <col min="8234" max="8234" width="12.7109375" style="4" customWidth="1"/>
    <col min="8235" max="8235" width="6.7109375" style="4" customWidth="1"/>
    <col min="8236" max="8236" width="5.7109375" style="4" customWidth="1"/>
    <col min="8237" max="8237" width="10.7109375" style="4" customWidth="1"/>
    <col min="8238" max="8238" width="2.7109375" style="4" customWidth="1"/>
    <col min="8239" max="8239" width="5.7109375" style="4" customWidth="1"/>
    <col min="8240" max="8240" width="3.7109375" style="4" customWidth="1"/>
    <col min="8241" max="8241" width="2.7109375" style="4" customWidth="1"/>
    <col min="8242" max="8242" width="13.7109375" style="4" customWidth="1"/>
    <col min="8243" max="8243" width="3.7109375" style="4" customWidth="1"/>
    <col min="8244" max="8244" width="6.7109375" style="4" customWidth="1"/>
    <col min="8245" max="8245" width="10.7109375" style="4" customWidth="1"/>
    <col min="8246" max="8246" width="4.7109375" style="4" customWidth="1"/>
    <col min="8247" max="8247" width="3.7109375" style="4" customWidth="1"/>
    <col min="8248" max="8248" width="11.7109375" style="4" customWidth="1"/>
    <col min="8249" max="8249" width="4.7109375" style="4" customWidth="1"/>
    <col min="8250" max="8250" width="10.7109375" style="4" customWidth="1"/>
    <col min="8251" max="8251" width="12.7109375" style="4" customWidth="1"/>
    <col min="8252" max="8252" width="2.7109375" style="4" customWidth="1"/>
    <col min="8253" max="8253" width="3.7109375" style="4" customWidth="1"/>
    <col min="8254" max="8254" width="2.7109375" style="4" customWidth="1"/>
    <col min="8255" max="8255" width="4.7109375" style="4" customWidth="1"/>
    <col min="8256" max="8256" width="3.7109375" style="4" customWidth="1"/>
    <col min="8257" max="8257" width="12.7109375" style="4" customWidth="1"/>
    <col min="8258" max="8258" width="8.7109375" style="4" customWidth="1"/>
    <col min="8259" max="8259" width="12.7109375" style="4" customWidth="1"/>
    <col min="8260" max="8260" width="11.7109375" style="4" customWidth="1"/>
    <col min="8261" max="8261" width="4.7109375" style="4" customWidth="1"/>
    <col min="8449" max="8449" width="8.7109375" style="4" customWidth="1"/>
    <col min="8450" max="8450" width="36.7109375" style="4" customWidth="1"/>
    <col min="8451" max="8452" width="4.7109375" style="4" customWidth="1"/>
    <col min="8453" max="8453" width="10.7109375" style="4" customWidth="1"/>
    <col min="8454" max="8454" width="5.7109375" style="4" customWidth="1"/>
    <col min="8455" max="8455" width="6.7109375" style="4" customWidth="1"/>
    <col min="8456" max="8456" width="13.7109375" style="4" customWidth="1"/>
    <col min="8457" max="8457" width="12.7109375" style="4" customWidth="1"/>
    <col min="8458" max="8458" width="8.7109375" style="4" customWidth="1"/>
    <col min="8459" max="8459" width="4.7109375" style="4" customWidth="1"/>
    <col min="8460" max="8460" width="10.7109375" style="4" customWidth="1"/>
    <col min="8461" max="8464" width="9.7109375" style="4" customWidth="1"/>
    <col min="8465" max="8465" width="14.7109375" style="4" customWidth="1"/>
    <col min="8466" max="8467" width="6.7109375" style="4" customWidth="1"/>
    <col min="8468" max="8468" width="2.7109375" style="4" customWidth="1"/>
    <col min="8469" max="8469" width="4.7109375" style="4" customWidth="1"/>
    <col min="8470" max="8470" width="14.7109375" style="4" customWidth="1"/>
    <col min="8471" max="8471" width="10.7109375" style="4" customWidth="1"/>
    <col min="8472" max="8473" width="11.7109375" style="4" customWidth="1"/>
    <col min="8474" max="8474" width="3.7109375" style="4" customWidth="1"/>
    <col min="8475" max="8475" width="6.7109375" style="4" customWidth="1"/>
    <col min="8476" max="8476" width="20.7109375" style="4" customWidth="1"/>
    <col min="8477" max="8477" width="8.7109375" style="4" customWidth="1"/>
    <col min="8478" max="8478" width="4.7109375" style="4" customWidth="1"/>
    <col min="8479" max="8479" width="10.7109375" style="4" customWidth="1"/>
    <col min="8480" max="8481" width="3.7109375" style="4" customWidth="1"/>
    <col min="8482" max="8482" width="11.7109375" style="4" customWidth="1"/>
    <col min="8483" max="8483" width="15.7109375" style="4" customWidth="1"/>
    <col min="8484" max="8484" width="2.7109375" style="4" customWidth="1"/>
    <col min="8485" max="8485" width="3.7109375" style="4" customWidth="1"/>
    <col min="8486" max="8486" width="6.7109375" style="4" customWidth="1"/>
    <col min="8487" max="8487" width="9.7109375" style="4" customWidth="1"/>
    <col min="8488" max="8488" width="3.7109375" style="4" customWidth="1"/>
    <col min="8489" max="8489" width="4.7109375" style="4" customWidth="1"/>
    <col min="8490" max="8490" width="12.7109375" style="4" customWidth="1"/>
    <col min="8491" max="8491" width="6.7109375" style="4" customWidth="1"/>
    <col min="8492" max="8492" width="5.7109375" style="4" customWidth="1"/>
    <col min="8493" max="8493" width="10.7109375" style="4" customWidth="1"/>
    <col min="8494" max="8494" width="2.7109375" style="4" customWidth="1"/>
    <col min="8495" max="8495" width="5.7109375" style="4" customWidth="1"/>
    <col min="8496" max="8496" width="3.7109375" style="4" customWidth="1"/>
    <col min="8497" max="8497" width="2.7109375" style="4" customWidth="1"/>
    <col min="8498" max="8498" width="13.7109375" style="4" customWidth="1"/>
    <col min="8499" max="8499" width="3.7109375" style="4" customWidth="1"/>
    <col min="8500" max="8500" width="6.7109375" style="4" customWidth="1"/>
    <col min="8501" max="8501" width="10.7109375" style="4" customWidth="1"/>
    <col min="8502" max="8502" width="4.7109375" style="4" customWidth="1"/>
    <col min="8503" max="8503" width="3.7109375" style="4" customWidth="1"/>
    <col min="8504" max="8504" width="11.7109375" style="4" customWidth="1"/>
    <col min="8505" max="8505" width="4.7109375" style="4" customWidth="1"/>
    <col min="8506" max="8506" width="10.7109375" style="4" customWidth="1"/>
    <col min="8507" max="8507" width="12.7109375" style="4" customWidth="1"/>
    <col min="8508" max="8508" width="2.7109375" style="4" customWidth="1"/>
    <col min="8509" max="8509" width="3.7109375" style="4" customWidth="1"/>
    <col min="8510" max="8510" width="2.7109375" style="4" customWidth="1"/>
    <col min="8511" max="8511" width="4.7109375" style="4" customWidth="1"/>
    <col min="8512" max="8512" width="3.7109375" style="4" customWidth="1"/>
    <col min="8513" max="8513" width="12.7109375" style="4" customWidth="1"/>
    <col min="8514" max="8514" width="8.7109375" style="4" customWidth="1"/>
    <col min="8515" max="8515" width="12.7109375" style="4" customWidth="1"/>
    <col min="8516" max="8516" width="11.7109375" style="4" customWidth="1"/>
    <col min="8517" max="8517" width="4.7109375" style="4" customWidth="1"/>
    <col min="8705" max="8705" width="8.7109375" style="4" customWidth="1"/>
    <col min="8706" max="8706" width="36.7109375" style="4" customWidth="1"/>
    <col min="8707" max="8708" width="4.7109375" style="4" customWidth="1"/>
    <col min="8709" max="8709" width="10.7109375" style="4" customWidth="1"/>
    <col min="8710" max="8710" width="5.7109375" style="4" customWidth="1"/>
    <col min="8711" max="8711" width="6.7109375" style="4" customWidth="1"/>
    <col min="8712" max="8712" width="13.7109375" style="4" customWidth="1"/>
    <col min="8713" max="8713" width="12.7109375" style="4" customWidth="1"/>
    <col min="8714" max="8714" width="8.7109375" style="4" customWidth="1"/>
    <col min="8715" max="8715" width="4.7109375" style="4" customWidth="1"/>
    <col min="8716" max="8716" width="10.7109375" style="4" customWidth="1"/>
    <col min="8717" max="8720" width="9.7109375" style="4" customWidth="1"/>
    <col min="8721" max="8721" width="14.7109375" style="4" customWidth="1"/>
    <col min="8722" max="8723" width="6.7109375" style="4" customWidth="1"/>
    <col min="8724" max="8724" width="2.7109375" style="4" customWidth="1"/>
    <col min="8725" max="8725" width="4.7109375" style="4" customWidth="1"/>
    <col min="8726" max="8726" width="14.7109375" style="4" customWidth="1"/>
    <col min="8727" max="8727" width="10.7109375" style="4" customWidth="1"/>
    <col min="8728" max="8729" width="11.7109375" style="4" customWidth="1"/>
    <col min="8730" max="8730" width="3.7109375" style="4" customWidth="1"/>
    <col min="8731" max="8731" width="6.7109375" style="4" customWidth="1"/>
    <col min="8732" max="8732" width="20.7109375" style="4" customWidth="1"/>
    <col min="8733" max="8733" width="8.7109375" style="4" customWidth="1"/>
    <col min="8734" max="8734" width="4.7109375" style="4" customWidth="1"/>
    <col min="8735" max="8735" width="10.7109375" style="4" customWidth="1"/>
    <col min="8736" max="8737" width="3.7109375" style="4" customWidth="1"/>
    <col min="8738" max="8738" width="11.7109375" style="4" customWidth="1"/>
    <col min="8739" max="8739" width="15.7109375" style="4" customWidth="1"/>
    <col min="8740" max="8740" width="2.7109375" style="4" customWidth="1"/>
    <col min="8741" max="8741" width="3.7109375" style="4" customWidth="1"/>
    <col min="8742" max="8742" width="6.7109375" style="4" customWidth="1"/>
    <col min="8743" max="8743" width="9.7109375" style="4" customWidth="1"/>
    <col min="8744" max="8744" width="3.7109375" style="4" customWidth="1"/>
    <col min="8745" max="8745" width="4.7109375" style="4" customWidth="1"/>
    <col min="8746" max="8746" width="12.7109375" style="4" customWidth="1"/>
    <col min="8747" max="8747" width="6.7109375" style="4" customWidth="1"/>
    <col min="8748" max="8748" width="5.7109375" style="4" customWidth="1"/>
    <col min="8749" max="8749" width="10.7109375" style="4" customWidth="1"/>
    <col min="8750" max="8750" width="2.7109375" style="4" customWidth="1"/>
    <col min="8751" max="8751" width="5.7109375" style="4" customWidth="1"/>
    <col min="8752" max="8752" width="3.7109375" style="4" customWidth="1"/>
    <col min="8753" max="8753" width="2.7109375" style="4" customWidth="1"/>
    <col min="8754" max="8754" width="13.7109375" style="4" customWidth="1"/>
    <col min="8755" max="8755" width="3.7109375" style="4" customWidth="1"/>
    <col min="8756" max="8756" width="6.7109375" style="4" customWidth="1"/>
    <col min="8757" max="8757" width="10.7109375" style="4" customWidth="1"/>
    <col min="8758" max="8758" width="4.7109375" style="4" customWidth="1"/>
    <col min="8759" max="8759" width="3.7109375" style="4" customWidth="1"/>
    <col min="8760" max="8760" width="11.7109375" style="4" customWidth="1"/>
    <col min="8761" max="8761" width="4.7109375" style="4" customWidth="1"/>
    <col min="8762" max="8762" width="10.7109375" style="4" customWidth="1"/>
    <col min="8763" max="8763" width="12.7109375" style="4" customWidth="1"/>
    <col min="8764" max="8764" width="2.7109375" style="4" customWidth="1"/>
    <col min="8765" max="8765" width="3.7109375" style="4" customWidth="1"/>
    <col min="8766" max="8766" width="2.7109375" style="4" customWidth="1"/>
    <col min="8767" max="8767" width="4.7109375" style="4" customWidth="1"/>
    <col min="8768" max="8768" width="3.7109375" style="4" customWidth="1"/>
    <col min="8769" max="8769" width="12.7109375" style="4" customWidth="1"/>
    <col min="8770" max="8770" width="8.7109375" style="4" customWidth="1"/>
    <col min="8771" max="8771" width="12.7109375" style="4" customWidth="1"/>
    <col min="8772" max="8772" width="11.7109375" style="4" customWidth="1"/>
    <col min="8773" max="8773" width="4.7109375" style="4" customWidth="1"/>
    <col min="8961" max="8961" width="8.7109375" style="4" customWidth="1"/>
    <col min="8962" max="8962" width="36.7109375" style="4" customWidth="1"/>
    <col min="8963" max="8964" width="4.7109375" style="4" customWidth="1"/>
    <col min="8965" max="8965" width="10.7109375" style="4" customWidth="1"/>
    <col min="8966" max="8966" width="5.7109375" style="4" customWidth="1"/>
    <col min="8967" max="8967" width="6.7109375" style="4" customWidth="1"/>
    <col min="8968" max="8968" width="13.7109375" style="4" customWidth="1"/>
    <col min="8969" max="8969" width="12.7109375" style="4" customWidth="1"/>
    <col min="8970" max="8970" width="8.7109375" style="4" customWidth="1"/>
    <col min="8971" max="8971" width="4.7109375" style="4" customWidth="1"/>
    <col min="8972" max="8972" width="10.7109375" style="4" customWidth="1"/>
    <col min="8973" max="8976" width="9.7109375" style="4" customWidth="1"/>
    <col min="8977" max="8977" width="14.7109375" style="4" customWidth="1"/>
    <col min="8978" max="8979" width="6.7109375" style="4" customWidth="1"/>
    <col min="8980" max="8980" width="2.7109375" style="4" customWidth="1"/>
    <col min="8981" max="8981" width="4.7109375" style="4" customWidth="1"/>
    <col min="8982" max="8982" width="14.7109375" style="4" customWidth="1"/>
    <col min="8983" max="8983" width="10.7109375" style="4" customWidth="1"/>
    <col min="8984" max="8985" width="11.7109375" style="4" customWidth="1"/>
    <col min="8986" max="8986" width="3.7109375" style="4" customWidth="1"/>
    <col min="8987" max="8987" width="6.7109375" style="4" customWidth="1"/>
    <col min="8988" max="8988" width="20.7109375" style="4" customWidth="1"/>
    <col min="8989" max="8989" width="8.7109375" style="4" customWidth="1"/>
    <col min="8990" max="8990" width="4.7109375" style="4" customWidth="1"/>
    <col min="8991" max="8991" width="10.7109375" style="4" customWidth="1"/>
    <col min="8992" max="8993" width="3.7109375" style="4" customWidth="1"/>
    <col min="8994" max="8994" width="11.7109375" style="4" customWidth="1"/>
    <col min="8995" max="8995" width="15.7109375" style="4" customWidth="1"/>
    <col min="8996" max="8996" width="2.7109375" style="4" customWidth="1"/>
    <col min="8997" max="8997" width="3.7109375" style="4" customWidth="1"/>
    <col min="8998" max="8998" width="6.7109375" style="4" customWidth="1"/>
    <col min="8999" max="8999" width="9.7109375" style="4" customWidth="1"/>
    <col min="9000" max="9000" width="3.7109375" style="4" customWidth="1"/>
    <col min="9001" max="9001" width="4.7109375" style="4" customWidth="1"/>
    <col min="9002" max="9002" width="12.7109375" style="4" customWidth="1"/>
    <col min="9003" max="9003" width="6.7109375" style="4" customWidth="1"/>
    <col min="9004" max="9004" width="5.7109375" style="4" customWidth="1"/>
    <col min="9005" max="9005" width="10.7109375" style="4" customWidth="1"/>
    <col min="9006" max="9006" width="2.7109375" style="4" customWidth="1"/>
    <col min="9007" max="9007" width="5.7109375" style="4" customWidth="1"/>
    <col min="9008" max="9008" width="3.7109375" style="4" customWidth="1"/>
    <col min="9009" max="9009" width="2.7109375" style="4" customWidth="1"/>
    <col min="9010" max="9010" width="13.7109375" style="4" customWidth="1"/>
    <col min="9011" max="9011" width="3.7109375" style="4" customWidth="1"/>
    <col min="9012" max="9012" width="6.7109375" style="4" customWidth="1"/>
    <col min="9013" max="9013" width="10.7109375" style="4" customWidth="1"/>
    <col min="9014" max="9014" width="4.7109375" style="4" customWidth="1"/>
    <col min="9015" max="9015" width="3.7109375" style="4" customWidth="1"/>
    <col min="9016" max="9016" width="11.7109375" style="4" customWidth="1"/>
    <col min="9017" max="9017" width="4.7109375" style="4" customWidth="1"/>
    <col min="9018" max="9018" width="10.7109375" style="4" customWidth="1"/>
    <col min="9019" max="9019" width="12.7109375" style="4" customWidth="1"/>
    <col min="9020" max="9020" width="2.7109375" style="4" customWidth="1"/>
    <col min="9021" max="9021" width="3.7109375" style="4" customWidth="1"/>
    <col min="9022" max="9022" width="2.7109375" style="4" customWidth="1"/>
    <col min="9023" max="9023" width="4.7109375" style="4" customWidth="1"/>
    <col min="9024" max="9024" width="3.7109375" style="4" customWidth="1"/>
    <col min="9025" max="9025" width="12.7109375" style="4" customWidth="1"/>
    <col min="9026" max="9026" width="8.7109375" style="4" customWidth="1"/>
    <col min="9027" max="9027" width="12.7109375" style="4" customWidth="1"/>
    <col min="9028" max="9028" width="11.7109375" style="4" customWidth="1"/>
    <col min="9029" max="9029" width="4.7109375" style="4" customWidth="1"/>
    <col min="9217" max="9217" width="8.7109375" style="4" customWidth="1"/>
    <col min="9218" max="9218" width="36.7109375" style="4" customWidth="1"/>
    <col min="9219" max="9220" width="4.7109375" style="4" customWidth="1"/>
    <col min="9221" max="9221" width="10.7109375" style="4" customWidth="1"/>
    <col min="9222" max="9222" width="5.7109375" style="4" customWidth="1"/>
    <col min="9223" max="9223" width="6.7109375" style="4" customWidth="1"/>
    <col min="9224" max="9224" width="13.7109375" style="4" customWidth="1"/>
    <col min="9225" max="9225" width="12.7109375" style="4" customWidth="1"/>
    <col min="9226" max="9226" width="8.7109375" style="4" customWidth="1"/>
    <col min="9227" max="9227" width="4.7109375" style="4" customWidth="1"/>
    <col min="9228" max="9228" width="10.7109375" style="4" customWidth="1"/>
    <col min="9229" max="9232" width="9.7109375" style="4" customWidth="1"/>
    <col min="9233" max="9233" width="14.7109375" style="4" customWidth="1"/>
    <col min="9234" max="9235" width="6.7109375" style="4" customWidth="1"/>
    <col min="9236" max="9236" width="2.7109375" style="4" customWidth="1"/>
    <col min="9237" max="9237" width="4.7109375" style="4" customWidth="1"/>
    <col min="9238" max="9238" width="14.7109375" style="4" customWidth="1"/>
    <col min="9239" max="9239" width="10.7109375" style="4" customWidth="1"/>
    <col min="9240" max="9241" width="11.7109375" style="4" customWidth="1"/>
    <col min="9242" max="9242" width="3.7109375" style="4" customWidth="1"/>
    <col min="9243" max="9243" width="6.7109375" style="4" customWidth="1"/>
    <col min="9244" max="9244" width="20.7109375" style="4" customWidth="1"/>
    <col min="9245" max="9245" width="8.7109375" style="4" customWidth="1"/>
    <col min="9246" max="9246" width="4.7109375" style="4" customWidth="1"/>
    <col min="9247" max="9247" width="10.7109375" style="4" customWidth="1"/>
    <col min="9248" max="9249" width="3.7109375" style="4" customWidth="1"/>
    <col min="9250" max="9250" width="11.7109375" style="4" customWidth="1"/>
    <col min="9251" max="9251" width="15.7109375" style="4" customWidth="1"/>
    <col min="9252" max="9252" width="2.7109375" style="4" customWidth="1"/>
    <col min="9253" max="9253" width="3.7109375" style="4" customWidth="1"/>
    <col min="9254" max="9254" width="6.7109375" style="4" customWidth="1"/>
    <col min="9255" max="9255" width="9.7109375" style="4" customWidth="1"/>
    <col min="9256" max="9256" width="3.7109375" style="4" customWidth="1"/>
    <col min="9257" max="9257" width="4.7109375" style="4" customWidth="1"/>
    <col min="9258" max="9258" width="12.7109375" style="4" customWidth="1"/>
    <col min="9259" max="9259" width="6.7109375" style="4" customWidth="1"/>
    <col min="9260" max="9260" width="5.7109375" style="4" customWidth="1"/>
    <col min="9261" max="9261" width="10.7109375" style="4" customWidth="1"/>
    <col min="9262" max="9262" width="2.7109375" style="4" customWidth="1"/>
    <col min="9263" max="9263" width="5.7109375" style="4" customWidth="1"/>
    <col min="9264" max="9264" width="3.7109375" style="4" customWidth="1"/>
    <col min="9265" max="9265" width="2.7109375" style="4" customWidth="1"/>
    <col min="9266" max="9266" width="13.7109375" style="4" customWidth="1"/>
    <col min="9267" max="9267" width="3.7109375" style="4" customWidth="1"/>
    <col min="9268" max="9268" width="6.7109375" style="4" customWidth="1"/>
    <col min="9269" max="9269" width="10.7109375" style="4" customWidth="1"/>
    <col min="9270" max="9270" width="4.7109375" style="4" customWidth="1"/>
    <col min="9271" max="9271" width="3.7109375" style="4" customWidth="1"/>
    <col min="9272" max="9272" width="11.7109375" style="4" customWidth="1"/>
    <col min="9273" max="9273" width="4.7109375" style="4" customWidth="1"/>
    <col min="9274" max="9274" width="10.7109375" style="4" customWidth="1"/>
    <col min="9275" max="9275" width="12.7109375" style="4" customWidth="1"/>
    <col min="9276" max="9276" width="2.7109375" style="4" customWidth="1"/>
    <col min="9277" max="9277" width="3.7109375" style="4" customWidth="1"/>
    <col min="9278" max="9278" width="2.7109375" style="4" customWidth="1"/>
    <col min="9279" max="9279" width="4.7109375" style="4" customWidth="1"/>
    <col min="9280" max="9280" width="3.7109375" style="4" customWidth="1"/>
    <col min="9281" max="9281" width="12.7109375" style="4" customWidth="1"/>
    <col min="9282" max="9282" width="8.7109375" style="4" customWidth="1"/>
    <col min="9283" max="9283" width="12.7109375" style="4" customWidth="1"/>
    <col min="9284" max="9284" width="11.7109375" style="4" customWidth="1"/>
    <col min="9285" max="9285" width="4.7109375" style="4" customWidth="1"/>
    <col min="9473" max="9473" width="8.7109375" style="4" customWidth="1"/>
    <col min="9474" max="9474" width="36.7109375" style="4" customWidth="1"/>
    <col min="9475" max="9476" width="4.7109375" style="4" customWidth="1"/>
    <col min="9477" max="9477" width="10.7109375" style="4" customWidth="1"/>
    <col min="9478" max="9478" width="5.7109375" style="4" customWidth="1"/>
    <col min="9479" max="9479" width="6.7109375" style="4" customWidth="1"/>
    <col min="9480" max="9480" width="13.7109375" style="4" customWidth="1"/>
    <col min="9481" max="9481" width="12.7109375" style="4" customWidth="1"/>
    <col min="9482" max="9482" width="8.7109375" style="4" customWidth="1"/>
    <col min="9483" max="9483" width="4.7109375" style="4" customWidth="1"/>
    <col min="9484" max="9484" width="10.7109375" style="4" customWidth="1"/>
    <col min="9485" max="9488" width="9.7109375" style="4" customWidth="1"/>
    <col min="9489" max="9489" width="14.7109375" style="4" customWidth="1"/>
    <col min="9490" max="9491" width="6.7109375" style="4" customWidth="1"/>
    <col min="9492" max="9492" width="2.7109375" style="4" customWidth="1"/>
    <col min="9493" max="9493" width="4.7109375" style="4" customWidth="1"/>
    <col min="9494" max="9494" width="14.7109375" style="4" customWidth="1"/>
    <col min="9495" max="9495" width="10.7109375" style="4" customWidth="1"/>
    <col min="9496" max="9497" width="11.7109375" style="4" customWidth="1"/>
    <col min="9498" max="9498" width="3.7109375" style="4" customWidth="1"/>
    <col min="9499" max="9499" width="6.7109375" style="4" customWidth="1"/>
    <col min="9500" max="9500" width="20.7109375" style="4" customWidth="1"/>
    <col min="9501" max="9501" width="8.7109375" style="4" customWidth="1"/>
    <col min="9502" max="9502" width="4.7109375" style="4" customWidth="1"/>
    <col min="9503" max="9503" width="10.7109375" style="4" customWidth="1"/>
    <col min="9504" max="9505" width="3.7109375" style="4" customWidth="1"/>
    <col min="9506" max="9506" width="11.7109375" style="4" customWidth="1"/>
    <col min="9507" max="9507" width="15.7109375" style="4" customWidth="1"/>
    <col min="9508" max="9508" width="2.7109375" style="4" customWidth="1"/>
    <col min="9509" max="9509" width="3.7109375" style="4" customWidth="1"/>
    <col min="9510" max="9510" width="6.7109375" style="4" customWidth="1"/>
    <col min="9511" max="9511" width="9.7109375" style="4" customWidth="1"/>
    <col min="9512" max="9512" width="3.7109375" style="4" customWidth="1"/>
    <col min="9513" max="9513" width="4.7109375" style="4" customWidth="1"/>
    <col min="9514" max="9514" width="12.7109375" style="4" customWidth="1"/>
    <col min="9515" max="9515" width="6.7109375" style="4" customWidth="1"/>
    <col min="9516" max="9516" width="5.7109375" style="4" customWidth="1"/>
    <col min="9517" max="9517" width="10.7109375" style="4" customWidth="1"/>
    <col min="9518" max="9518" width="2.7109375" style="4" customWidth="1"/>
    <col min="9519" max="9519" width="5.7109375" style="4" customWidth="1"/>
    <col min="9520" max="9520" width="3.7109375" style="4" customWidth="1"/>
    <col min="9521" max="9521" width="2.7109375" style="4" customWidth="1"/>
    <col min="9522" max="9522" width="13.7109375" style="4" customWidth="1"/>
    <col min="9523" max="9523" width="3.7109375" style="4" customWidth="1"/>
    <col min="9524" max="9524" width="6.7109375" style="4" customWidth="1"/>
    <col min="9525" max="9525" width="10.7109375" style="4" customWidth="1"/>
    <col min="9526" max="9526" width="4.7109375" style="4" customWidth="1"/>
    <col min="9527" max="9527" width="3.7109375" style="4" customWidth="1"/>
    <col min="9528" max="9528" width="11.7109375" style="4" customWidth="1"/>
    <col min="9529" max="9529" width="4.7109375" style="4" customWidth="1"/>
    <col min="9530" max="9530" width="10.7109375" style="4" customWidth="1"/>
    <col min="9531" max="9531" width="12.7109375" style="4" customWidth="1"/>
    <col min="9532" max="9532" width="2.7109375" style="4" customWidth="1"/>
    <col min="9533" max="9533" width="3.7109375" style="4" customWidth="1"/>
    <col min="9534" max="9534" width="2.7109375" style="4" customWidth="1"/>
    <col min="9535" max="9535" width="4.7109375" style="4" customWidth="1"/>
    <col min="9536" max="9536" width="3.7109375" style="4" customWidth="1"/>
    <col min="9537" max="9537" width="12.7109375" style="4" customWidth="1"/>
    <col min="9538" max="9538" width="8.7109375" style="4" customWidth="1"/>
    <col min="9539" max="9539" width="12.7109375" style="4" customWidth="1"/>
    <col min="9540" max="9540" width="11.7109375" style="4" customWidth="1"/>
    <col min="9541" max="9541" width="4.7109375" style="4" customWidth="1"/>
    <col min="9729" max="9729" width="8.7109375" style="4" customWidth="1"/>
    <col min="9730" max="9730" width="36.7109375" style="4" customWidth="1"/>
    <col min="9731" max="9732" width="4.7109375" style="4" customWidth="1"/>
    <col min="9733" max="9733" width="10.7109375" style="4" customWidth="1"/>
    <col min="9734" max="9734" width="5.7109375" style="4" customWidth="1"/>
    <col min="9735" max="9735" width="6.7109375" style="4" customWidth="1"/>
    <col min="9736" max="9736" width="13.7109375" style="4" customWidth="1"/>
    <col min="9737" max="9737" width="12.7109375" style="4" customWidth="1"/>
    <col min="9738" max="9738" width="8.7109375" style="4" customWidth="1"/>
    <col min="9739" max="9739" width="4.7109375" style="4" customWidth="1"/>
    <col min="9740" max="9740" width="10.7109375" style="4" customWidth="1"/>
    <col min="9741" max="9744" width="9.7109375" style="4" customWidth="1"/>
    <col min="9745" max="9745" width="14.7109375" style="4" customWidth="1"/>
    <col min="9746" max="9747" width="6.7109375" style="4" customWidth="1"/>
    <col min="9748" max="9748" width="2.7109375" style="4" customWidth="1"/>
    <col min="9749" max="9749" width="4.7109375" style="4" customWidth="1"/>
    <col min="9750" max="9750" width="14.7109375" style="4" customWidth="1"/>
    <col min="9751" max="9751" width="10.7109375" style="4" customWidth="1"/>
    <col min="9752" max="9753" width="11.7109375" style="4" customWidth="1"/>
    <col min="9754" max="9754" width="3.7109375" style="4" customWidth="1"/>
    <col min="9755" max="9755" width="6.7109375" style="4" customWidth="1"/>
    <col min="9756" max="9756" width="20.7109375" style="4" customWidth="1"/>
    <col min="9757" max="9757" width="8.7109375" style="4" customWidth="1"/>
    <col min="9758" max="9758" width="4.7109375" style="4" customWidth="1"/>
    <col min="9759" max="9759" width="10.7109375" style="4" customWidth="1"/>
    <col min="9760" max="9761" width="3.7109375" style="4" customWidth="1"/>
    <col min="9762" max="9762" width="11.7109375" style="4" customWidth="1"/>
    <col min="9763" max="9763" width="15.7109375" style="4" customWidth="1"/>
    <col min="9764" max="9764" width="2.7109375" style="4" customWidth="1"/>
    <col min="9765" max="9765" width="3.7109375" style="4" customWidth="1"/>
    <col min="9766" max="9766" width="6.7109375" style="4" customWidth="1"/>
    <col min="9767" max="9767" width="9.7109375" style="4" customWidth="1"/>
    <col min="9768" max="9768" width="3.7109375" style="4" customWidth="1"/>
    <col min="9769" max="9769" width="4.7109375" style="4" customWidth="1"/>
    <col min="9770" max="9770" width="12.7109375" style="4" customWidth="1"/>
    <col min="9771" max="9771" width="6.7109375" style="4" customWidth="1"/>
    <col min="9772" max="9772" width="5.7109375" style="4" customWidth="1"/>
    <col min="9773" max="9773" width="10.7109375" style="4" customWidth="1"/>
    <col min="9774" max="9774" width="2.7109375" style="4" customWidth="1"/>
    <col min="9775" max="9775" width="5.7109375" style="4" customWidth="1"/>
    <col min="9776" max="9776" width="3.7109375" style="4" customWidth="1"/>
    <col min="9777" max="9777" width="2.7109375" style="4" customWidth="1"/>
    <col min="9778" max="9778" width="13.7109375" style="4" customWidth="1"/>
    <col min="9779" max="9779" width="3.7109375" style="4" customWidth="1"/>
    <col min="9780" max="9780" width="6.7109375" style="4" customWidth="1"/>
    <col min="9781" max="9781" width="10.7109375" style="4" customWidth="1"/>
    <col min="9782" max="9782" width="4.7109375" style="4" customWidth="1"/>
    <col min="9783" max="9783" width="3.7109375" style="4" customWidth="1"/>
    <col min="9784" max="9784" width="11.7109375" style="4" customWidth="1"/>
    <col min="9785" max="9785" width="4.7109375" style="4" customWidth="1"/>
    <col min="9786" max="9786" width="10.7109375" style="4" customWidth="1"/>
    <col min="9787" max="9787" width="12.7109375" style="4" customWidth="1"/>
    <col min="9788" max="9788" width="2.7109375" style="4" customWidth="1"/>
    <col min="9789" max="9789" width="3.7109375" style="4" customWidth="1"/>
    <col min="9790" max="9790" width="2.7109375" style="4" customWidth="1"/>
    <col min="9791" max="9791" width="4.7109375" style="4" customWidth="1"/>
    <col min="9792" max="9792" width="3.7109375" style="4" customWidth="1"/>
    <col min="9793" max="9793" width="12.7109375" style="4" customWidth="1"/>
    <col min="9794" max="9794" width="8.7109375" style="4" customWidth="1"/>
    <col min="9795" max="9795" width="12.7109375" style="4" customWidth="1"/>
    <col min="9796" max="9796" width="11.7109375" style="4" customWidth="1"/>
    <col min="9797" max="9797" width="4.7109375" style="4" customWidth="1"/>
    <col min="9985" max="9985" width="8.7109375" style="4" customWidth="1"/>
    <col min="9986" max="9986" width="36.7109375" style="4" customWidth="1"/>
    <col min="9987" max="9988" width="4.7109375" style="4" customWidth="1"/>
    <col min="9989" max="9989" width="10.7109375" style="4" customWidth="1"/>
    <col min="9990" max="9990" width="5.7109375" style="4" customWidth="1"/>
    <col min="9991" max="9991" width="6.7109375" style="4" customWidth="1"/>
    <col min="9992" max="9992" width="13.7109375" style="4" customWidth="1"/>
    <col min="9993" max="9993" width="12.7109375" style="4" customWidth="1"/>
    <col min="9994" max="9994" width="8.7109375" style="4" customWidth="1"/>
    <col min="9995" max="9995" width="4.7109375" style="4" customWidth="1"/>
    <col min="9996" max="9996" width="10.7109375" style="4" customWidth="1"/>
    <col min="9997" max="10000" width="9.7109375" style="4" customWidth="1"/>
    <col min="10001" max="10001" width="14.7109375" style="4" customWidth="1"/>
    <col min="10002" max="10003" width="6.7109375" style="4" customWidth="1"/>
    <col min="10004" max="10004" width="2.7109375" style="4" customWidth="1"/>
    <col min="10005" max="10005" width="4.7109375" style="4" customWidth="1"/>
    <col min="10006" max="10006" width="14.7109375" style="4" customWidth="1"/>
    <col min="10007" max="10007" width="10.7109375" style="4" customWidth="1"/>
    <col min="10008" max="10009" width="11.7109375" style="4" customWidth="1"/>
    <col min="10010" max="10010" width="3.7109375" style="4" customWidth="1"/>
    <col min="10011" max="10011" width="6.7109375" style="4" customWidth="1"/>
    <col min="10012" max="10012" width="20.7109375" style="4" customWidth="1"/>
    <col min="10013" max="10013" width="8.7109375" style="4" customWidth="1"/>
    <col min="10014" max="10014" width="4.7109375" style="4" customWidth="1"/>
    <col min="10015" max="10015" width="10.7109375" style="4" customWidth="1"/>
    <col min="10016" max="10017" width="3.7109375" style="4" customWidth="1"/>
    <col min="10018" max="10018" width="11.7109375" style="4" customWidth="1"/>
    <col min="10019" max="10019" width="15.7109375" style="4" customWidth="1"/>
    <col min="10020" max="10020" width="2.7109375" style="4" customWidth="1"/>
    <col min="10021" max="10021" width="3.7109375" style="4" customWidth="1"/>
    <col min="10022" max="10022" width="6.7109375" style="4" customWidth="1"/>
    <col min="10023" max="10023" width="9.7109375" style="4" customWidth="1"/>
    <col min="10024" max="10024" width="3.7109375" style="4" customWidth="1"/>
    <col min="10025" max="10025" width="4.7109375" style="4" customWidth="1"/>
    <col min="10026" max="10026" width="12.7109375" style="4" customWidth="1"/>
    <col min="10027" max="10027" width="6.7109375" style="4" customWidth="1"/>
    <col min="10028" max="10028" width="5.7109375" style="4" customWidth="1"/>
    <col min="10029" max="10029" width="10.7109375" style="4" customWidth="1"/>
    <col min="10030" max="10030" width="2.7109375" style="4" customWidth="1"/>
    <col min="10031" max="10031" width="5.7109375" style="4" customWidth="1"/>
    <col min="10032" max="10032" width="3.7109375" style="4" customWidth="1"/>
    <col min="10033" max="10033" width="2.7109375" style="4" customWidth="1"/>
    <col min="10034" max="10034" width="13.7109375" style="4" customWidth="1"/>
    <col min="10035" max="10035" width="3.7109375" style="4" customWidth="1"/>
    <col min="10036" max="10036" width="6.7109375" style="4" customWidth="1"/>
    <col min="10037" max="10037" width="10.7109375" style="4" customWidth="1"/>
    <col min="10038" max="10038" width="4.7109375" style="4" customWidth="1"/>
    <col min="10039" max="10039" width="3.7109375" style="4" customWidth="1"/>
    <col min="10040" max="10040" width="11.7109375" style="4" customWidth="1"/>
    <col min="10041" max="10041" width="4.7109375" style="4" customWidth="1"/>
    <col min="10042" max="10042" width="10.7109375" style="4" customWidth="1"/>
    <col min="10043" max="10043" width="12.7109375" style="4" customWidth="1"/>
    <col min="10044" max="10044" width="2.7109375" style="4" customWidth="1"/>
    <col min="10045" max="10045" width="3.7109375" style="4" customWidth="1"/>
    <col min="10046" max="10046" width="2.7109375" style="4" customWidth="1"/>
    <col min="10047" max="10047" width="4.7109375" style="4" customWidth="1"/>
    <col min="10048" max="10048" width="3.7109375" style="4" customWidth="1"/>
    <col min="10049" max="10049" width="12.7109375" style="4" customWidth="1"/>
    <col min="10050" max="10050" width="8.7109375" style="4" customWidth="1"/>
    <col min="10051" max="10051" width="12.7109375" style="4" customWidth="1"/>
    <col min="10052" max="10052" width="11.7109375" style="4" customWidth="1"/>
    <col min="10053" max="10053" width="4.7109375" style="4" customWidth="1"/>
    <col min="10241" max="10241" width="8.7109375" style="4" customWidth="1"/>
    <col min="10242" max="10242" width="36.7109375" style="4" customWidth="1"/>
    <col min="10243" max="10244" width="4.7109375" style="4" customWidth="1"/>
    <col min="10245" max="10245" width="10.7109375" style="4" customWidth="1"/>
    <col min="10246" max="10246" width="5.7109375" style="4" customWidth="1"/>
    <col min="10247" max="10247" width="6.7109375" style="4" customWidth="1"/>
    <col min="10248" max="10248" width="13.7109375" style="4" customWidth="1"/>
    <col min="10249" max="10249" width="12.7109375" style="4" customWidth="1"/>
    <col min="10250" max="10250" width="8.7109375" style="4" customWidth="1"/>
    <col min="10251" max="10251" width="4.7109375" style="4" customWidth="1"/>
    <col min="10252" max="10252" width="10.7109375" style="4" customWidth="1"/>
    <col min="10253" max="10256" width="9.7109375" style="4" customWidth="1"/>
    <col min="10257" max="10257" width="14.7109375" style="4" customWidth="1"/>
    <col min="10258" max="10259" width="6.7109375" style="4" customWidth="1"/>
    <col min="10260" max="10260" width="2.7109375" style="4" customWidth="1"/>
    <col min="10261" max="10261" width="4.7109375" style="4" customWidth="1"/>
    <col min="10262" max="10262" width="14.7109375" style="4" customWidth="1"/>
    <col min="10263" max="10263" width="10.7109375" style="4" customWidth="1"/>
    <col min="10264" max="10265" width="11.7109375" style="4" customWidth="1"/>
    <col min="10266" max="10266" width="3.7109375" style="4" customWidth="1"/>
    <col min="10267" max="10267" width="6.7109375" style="4" customWidth="1"/>
    <col min="10268" max="10268" width="20.7109375" style="4" customWidth="1"/>
    <col min="10269" max="10269" width="8.7109375" style="4" customWidth="1"/>
    <col min="10270" max="10270" width="4.7109375" style="4" customWidth="1"/>
    <col min="10271" max="10271" width="10.7109375" style="4" customWidth="1"/>
    <col min="10272" max="10273" width="3.7109375" style="4" customWidth="1"/>
    <col min="10274" max="10274" width="11.7109375" style="4" customWidth="1"/>
    <col min="10275" max="10275" width="15.7109375" style="4" customWidth="1"/>
    <col min="10276" max="10276" width="2.7109375" style="4" customWidth="1"/>
    <col min="10277" max="10277" width="3.7109375" style="4" customWidth="1"/>
    <col min="10278" max="10278" width="6.7109375" style="4" customWidth="1"/>
    <col min="10279" max="10279" width="9.7109375" style="4" customWidth="1"/>
    <col min="10280" max="10280" width="3.7109375" style="4" customWidth="1"/>
    <col min="10281" max="10281" width="4.7109375" style="4" customWidth="1"/>
    <col min="10282" max="10282" width="12.7109375" style="4" customWidth="1"/>
    <col min="10283" max="10283" width="6.7109375" style="4" customWidth="1"/>
    <col min="10284" max="10284" width="5.7109375" style="4" customWidth="1"/>
    <col min="10285" max="10285" width="10.7109375" style="4" customWidth="1"/>
    <col min="10286" max="10286" width="2.7109375" style="4" customWidth="1"/>
    <col min="10287" max="10287" width="5.7109375" style="4" customWidth="1"/>
    <col min="10288" max="10288" width="3.7109375" style="4" customWidth="1"/>
    <col min="10289" max="10289" width="2.7109375" style="4" customWidth="1"/>
    <col min="10290" max="10290" width="13.7109375" style="4" customWidth="1"/>
    <col min="10291" max="10291" width="3.7109375" style="4" customWidth="1"/>
    <col min="10292" max="10292" width="6.7109375" style="4" customWidth="1"/>
    <col min="10293" max="10293" width="10.7109375" style="4" customWidth="1"/>
    <col min="10294" max="10294" width="4.7109375" style="4" customWidth="1"/>
    <col min="10295" max="10295" width="3.7109375" style="4" customWidth="1"/>
    <col min="10296" max="10296" width="11.7109375" style="4" customWidth="1"/>
    <col min="10297" max="10297" width="4.7109375" style="4" customWidth="1"/>
    <col min="10298" max="10298" width="10.7109375" style="4" customWidth="1"/>
    <col min="10299" max="10299" width="12.7109375" style="4" customWidth="1"/>
    <col min="10300" max="10300" width="2.7109375" style="4" customWidth="1"/>
    <col min="10301" max="10301" width="3.7109375" style="4" customWidth="1"/>
    <col min="10302" max="10302" width="2.7109375" style="4" customWidth="1"/>
    <col min="10303" max="10303" width="4.7109375" style="4" customWidth="1"/>
    <col min="10304" max="10304" width="3.7109375" style="4" customWidth="1"/>
    <col min="10305" max="10305" width="12.7109375" style="4" customWidth="1"/>
    <col min="10306" max="10306" width="8.7109375" style="4" customWidth="1"/>
    <col min="10307" max="10307" width="12.7109375" style="4" customWidth="1"/>
    <col min="10308" max="10308" width="11.7109375" style="4" customWidth="1"/>
    <col min="10309" max="10309" width="4.7109375" style="4" customWidth="1"/>
    <col min="10497" max="10497" width="8.7109375" style="4" customWidth="1"/>
    <col min="10498" max="10498" width="36.7109375" style="4" customWidth="1"/>
    <col min="10499" max="10500" width="4.7109375" style="4" customWidth="1"/>
    <col min="10501" max="10501" width="10.7109375" style="4" customWidth="1"/>
    <col min="10502" max="10502" width="5.7109375" style="4" customWidth="1"/>
    <col min="10503" max="10503" width="6.7109375" style="4" customWidth="1"/>
    <col min="10504" max="10504" width="13.7109375" style="4" customWidth="1"/>
    <col min="10505" max="10505" width="12.7109375" style="4" customWidth="1"/>
    <col min="10506" max="10506" width="8.7109375" style="4" customWidth="1"/>
    <col min="10507" max="10507" width="4.7109375" style="4" customWidth="1"/>
    <col min="10508" max="10508" width="10.7109375" style="4" customWidth="1"/>
    <col min="10509" max="10512" width="9.7109375" style="4" customWidth="1"/>
    <col min="10513" max="10513" width="14.7109375" style="4" customWidth="1"/>
    <col min="10514" max="10515" width="6.7109375" style="4" customWidth="1"/>
    <col min="10516" max="10516" width="2.7109375" style="4" customWidth="1"/>
    <col min="10517" max="10517" width="4.7109375" style="4" customWidth="1"/>
    <col min="10518" max="10518" width="14.7109375" style="4" customWidth="1"/>
    <col min="10519" max="10519" width="10.7109375" style="4" customWidth="1"/>
    <col min="10520" max="10521" width="11.7109375" style="4" customWidth="1"/>
    <col min="10522" max="10522" width="3.7109375" style="4" customWidth="1"/>
    <col min="10523" max="10523" width="6.7109375" style="4" customWidth="1"/>
    <col min="10524" max="10524" width="20.7109375" style="4" customWidth="1"/>
    <col min="10525" max="10525" width="8.7109375" style="4" customWidth="1"/>
    <col min="10526" max="10526" width="4.7109375" style="4" customWidth="1"/>
    <col min="10527" max="10527" width="10.7109375" style="4" customWidth="1"/>
    <col min="10528" max="10529" width="3.7109375" style="4" customWidth="1"/>
    <col min="10530" max="10530" width="11.7109375" style="4" customWidth="1"/>
    <col min="10531" max="10531" width="15.7109375" style="4" customWidth="1"/>
    <col min="10532" max="10532" width="2.7109375" style="4" customWidth="1"/>
    <col min="10533" max="10533" width="3.7109375" style="4" customWidth="1"/>
    <col min="10534" max="10534" width="6.7109375" style="4" customWidth="1"/>
    <col min="10535" max="10535" width="9.7109375" style="4" customWidth="1"/>
    <col min="10536" max="10536" width="3.7109375" style="4" customWidth="1"/>
    <col min="10537" max="10537" width="4.7109375" style="4" customWidth="1"/>
    <col min="10538" max="10538" width="12.7109375" style="4" customWidth="1"/>
    <col min="10539" max="10539" width="6.7109375" style="4" customWidth="1"/>
    <col min="10540" max="10540" width="5.7109375" style="4" customWidth="1"/>
    <col min="10541" max="10541" width="10.7109375" style="4" customWidth="1"/>
    <col min="10542" max="10542" width="2.7109375" style="4" customWidth="1"/>
    <col min="10543" max="10543" width="5.7109375" style="4" customWidth="1"/>
    <col min="10544" max="10544" width="3.7109375" style="4" customWidth="1"/>
    <col min="10545" max="10545" width="2.7109375" style="4" customWidth="1"/>
    <col min="10546" max="10546" width="13.7109375" style="4" customWidth="1"/>
    <col min="10547" max="10547" width="3.7109375" style="4" customWidth="1"/>
    <col min="10548" max="10548" width="6.7109375" style="4" customWidth="1"/>
    <col min="10549" max="10549" width="10.7109375" style="4" customWidth="1"/>
    <col min="10550" max="10550" width="4.7109375" style="4" customWidth="1"/>
    <col min="10551" max="10551" width="3.7109375" style="4" customWidth="1"/>
    <col min="10552" max="10552" width="11.7109375" style="4" customWidth="1"/>
    <col min="10553" max="10553" width="4.7109375" style="4" customWidth="1"/>
    <col min="10554" max="10554" width="10.7109375" style="4" customWidth="1"/>
    <col min="10555" max="10555" width="12.7109375" style="4" customWidth="1"/>
    <col min="10556" max="10556" width="2.7109375" style="4" customWidth="1"/>
    <col min="10557" max="10557" width="3.7109375" style="4" customWidth="1"/>
    <col min="10558" max="10558" width="2.7109375" style="4" customWidth="1"/>
    <col min="10559" max="10559" width="4.7109375" style="4" customWidth="1"/>
    <col min="10560" max="10560" width="3.7109375" style="4" customWidth="1"/>
    <col min="10561" max="10561" width="12.7109375" style="4" customWidth="1"/>
    <col min="10562" max="10562" width="8.7109375" style="4" customWidth="1"/>
    <col min="10563" max="10563" width="12.7109375" style="4" customWidth="1"/>
    <col min="10564" max="10564" width="11.7109375" style="4" customWidth="1"/>
    <col min="10565" max="10565" width="4.7109375" style="4" customWidth="1"/>
    <col min="10753" max="10753" width="8.7109375" style="4" customWidth="1"/>
    <col min="10754" max="10754" width="36.7109375" style="4" customWidth="1"/>
    <col min="10755" max="10756" width="4.7109375" style="4" customWidth="1"/>
    <col min="10757" max="10757" width="10.7109375" style="4" customWidth="1"/>
    <col min="10758" max="10758" width="5.7109375" style="4" customWidth="1"/>
    <col min="10759" max="10759" width="6.7109375" style="4" customWidth="1"/>
    <col min="10760" max="10760" width="13.7109375" style="4" customWidth="1"/>
    <col min="10761" max="10761" width="12.7109375" style="4" customWidth="1"/>
    <col min="10762" max="10762" width="8.7109375" style="4" customWidth="1"/>
    <col min="10763" max="10763" width="4.7109375" style="4" customWidth="1"/>
    <col min="10764" max="10764" width="10.7109375" style="4" customWidth="1"/>
    <col min="10765" max="10768" width="9.7109375" style="4" customWidth="1"/>
    <col min="10769" max="10769" width="14.7109375" style="4" customWidth="1"/>
    <col min="10770" max="10771" width="6.7109375" style="4" customWidth="1"/>
    <col min="10772" max="10772" width="2.7109375" style="4" customWidth="1"/>
    <col min="10773" max="10773" width="4.7109375" style="4" customWidth="1"/>
    <col min="10774" max="10774" width="14.7109375" style="4" customWidth="1"/>
    <col min="10775" max="10775" width="10.7109375" style="4" customWidth="1"/>
    <col min="10776" max="10777" width="11.7109375" style="4" customWidth="1"/>
    <col min="10778" max="10778" width="3.7109375" style="4" customWidth="1"/>
    <col min="10779" max="10779" width="6.7109375" style="4" customWidth="1"/>
    <col min="10780" max="10780" width="20.7109375" style="4" customWidth="1"/>
    <col min="10781" max="10781" width="8.7109375" style="4" customWidth="1"/>
    <col min="10782" max="10782" width="4.7109375" style="4" customWidth="1"/>
    <col min="10783" max="10783" width="10.7109375" style="4" customWidth="1"/>
    <col min="10784" max="10785" width="3.7109375" style="4" customWidth="1"/>
    <col min="10786" max="10786" width="11.7109375" style="4" customWidth="1"/>
    <col min="10787" max="10787" width="15.7109375" style="4" customWidth="1"/>
    <col min="10788" max="10788" width="2.7109375" style="4" customWidth="1"/>
    <col min="10789" max="10789" width="3.7109375" style="4" customWidth="1"/>
    <col min="10790" max="10790" width="6.7109375" style="4" customWidth="1"/>
    <col min="10791" max="10791" width="9.7109375" style="4" customWidth="1"/>
    <col min="10792" max="10792" width="3.7109375" style="4" customWidth="1"/>
    <col min="10793" max="10793" width="4.7109375" style="4" customWidth="1"/>
    <col min="10794" max="10794" width="12.7109375" style="4" customWidth="1"/>
    <col min="10795" max="10795" width="6.7109375" style="4" customWidth="1"/>
    <col min="10796" max="10796" width="5.7109375" style="4" customWidth="1"/>
    <col min="10797" max="10797" width="10.7109375" style="4" customWidth="1"/>
    <col min="10798" max="10798" width="2.7109375" style="4" customWidth="1"/>
    <col min="10799" max="10799" width="5.7109375" style="4" customWidth="1"/>
    <col min="10800" max="10800" width="3.7109375" style="4" customWidth="1"/>
    <col min="10801" max="10801" width="2.7109375" style="4" customWidth="1"/>
    <col min="10802" max="10802" width="13.7109375" style="4" customWidth="1"/>
    <col min="10803" max="10803" width="3.7109375" style="4" customWidth="1"/>
    <col min="10804" max="10804" width="6.7109375" style="4" customWidth="1"/>
    <col min="10805" max="10805" width="10.7109375" style="4" customWidth="1"/>
    <col min="10806" max="10806" width="4.7109375" style="4" customWidth="1"/>
    <col min="10807" max="10807" width="3.7109375" style="4" customWidth="1"/>
    <col min="10808" max="10808" width="11.7109375" style="4" customWidth="1"/>
    <col min="10809" max="10809" width="4.7109375" style="4" customWidth="1"/>
    <col min="10810" max="10810" width="10.7109375" style="4" customWidth="1"/>
    <col min="10811" max="10811" width="12.7109375" style="4" customWidth="1"/>
    <col min="10812" max="10812" width="2.7109375" style="4" customWidth="1"/>
    <col min="10813" max="10813" width="3.7109375" style="4" customWidth="1"/>
    <col min="10814" max="10814" width="2.7109375" style="4" customWidth="1"/>
    <col min="10815" max="10815" width="4.7109375" style="4" customWidth="1"/>
    <col min="10816" max="10816" width="3.7109375" style="4" customWidth="1"/>
    <col min="10817" max="10817" width="12.7109375" style="4" customWidth="1"/>
    <col min="10818" max="10818" width="8.7109375" style="4" customWidth="1"/>
    <col min="10819" max="10819" width="12.7109375" style="4" customWidth="1"/>
    <col min="10820" max="10820" width="11.7109375" style="4" customWidth="1"/>
    <col min="10821" max="10821" width="4.7109375" style="4" customWidth="1"/>
    <col min="11009" max="11009" width="8.7109375" style="4" customWidth="1"/>
    <col min="11010" max="11010" width="36.7109375" style="4" customWidth="1"/>
    <col min="11011" max="11012" width="4.7109375" style="4" customWidth="1"/>
    <col min="11013" max="11013" width="10.7109375" style="4" customWidth="1"/>
    <col min="11014" max="11014" width="5.7109375" style="4" customWidth="1"/>
    <col min="11015" max="11015" width="6.7109375" style="4" customWidth="1"/>
    <col min="11016" max="11016" width="13.7109375" style="4" customWidth="1"/>
    <col min="11017" max="11017" width="12.7109375" style="4" customWidth="1"/>
    <col min="11018" max="11018" width="8.7109375" style="4" customWidth="1"/>
    <col min="11019" max="11019" width="4.7109375" style="4" customWidth="1"/>
    <col min="11020" max="11020" width="10.7109375" style="4" customWidth="1"/>
    <col min="11021" max="11024" width="9.7109375" style="4" customWidth="1"/>
    <col min="11025" max="11025" width="14.7109375" style="4" customWidth="1"/>
    <col min="11026" max="11027" width="6.7109375" style="4" customWidth="1"/>
    <col min="11028" max="11028" width="2.7109375" style="4" customWidth="1"/>
    <col min="11029" max="11029" width="4.7109375" style="4" customWidth="1"/>
    <col min="11030" max="11030" width="14.7109375" style="4" customWidth="1"/>
    <col min="11031" max="11031" width="10.7109375" style="4" customWidth="1"/>
    <col min="11032" max="11033" width="11.7109375" style="4" customWidth="1"/>
    <col min="11034" max="11034" width="3.7109375" style="4" customWidth="1"/>
    <col min="11035" max="11035" width="6.7109375" style="4" customWidth="1"/>
    <col min="11036" max="11036" width="20.7109375" style="4" customWidth="1"/>
    <col min="11037" max="11037" width="8.7109375" style="4" customWidth="1"/>
    <col min="11038" max="11038" width="4.7109375" style="4" customWidth="1"/>
    <col min="11039" max="11039" width="10.7109375" style="4" customWidth="1"/>
    <col min="11040" max="11041" width="3.7109375" style="4" customWidth="1"/>
    <col min="11042" max="11042" width="11.7109375" style="4" customWidth="1"/>
    <col min="11043" max="11043" width="15.7109375" style="4" customWidth="1"/>
    <col min="11044" max="11044" width="2.7109375" style="4" customWidth="1"/>
    <col min="11045" max="11045" width="3.7109375" style="4" customWidth="1"/>
    <col min="11046" max="11046" width="6.7109375" style="4" customWidth="1"/>
    <col min="11047" max="11047" width="9.7109375" style="4" customWidth="1"/>
    <col min="11048" max="11048" width="3.7109375" style="4" customWidth="1"/>
    <col min="11049" max="11049" width="4.7109375" style="4" customWidth="1"/>
    <col min="11050" max="11050" width="12.7109375" style="4" customWidth="1"/>
    <col min="11051" max="11051" width="6.7109375" style="4" customWidth="1"/>
    <col min="11052" max="11052" width="5.7109375" style="4" customWidth="1"/>
    <col min="11053" max="11053" width="10.7109375" style="4" customWidth="1"/>
    <col min="11054" max="11054" width="2.7109375" style="4" customWidth="1"/>
    <col min="11055" max="11055" width="5.7109375" style="4" customWidth="1"/>
    <col min="11056" max="11056" width="3.7109375" style="4" customWidth="1"/>
    <col min="11057" max="11057" width="2.7109375" style="4" customWidth="1"/>
    <col min="11058" max="11058" width="13.7109375" style="4" customWidth="1"/>
    <col min="11059" max="11059" width="3.7109375" style="4" customWidth="1"/>
    <col min="11060" max="11060" width="6.7109375" style="4" customWidth="1"/>
    <col min="11061" max="11061" width="10.7109375" style="4" customWidth="1"/>
    <col min="11062" max="11062" width="4.7109375" style="4" customWidth="1"/>
    <col min="11063" max="11063" width="3.7109375" style="4" customWidth="1"/>
    <col min="11064" max="11064" width="11.7109375" style="4" customWidth="1"/>
    <col min="11065" max="11065" width="4.7109375" style="4" customWidth="1"/>
    <col min="11066" max="11066" width="10.7109375" style="4" customWidth="1"/>
    <col min="11067" max="11067" width="12.7109375" style="4" customWidth="1"/>
    <col min="11068" max="11068" width="2.7109375" style="4" customWidth="1"/>
    <col min="11069" max="11069" width="3.7109375" style="4" customWidth="1"/>
    <col min="11070" max="11070" width="2.7109375" style="4" customWidth="1"/>
    <col min="11071" max="11071" width="4.7109375" style="4" customWidth="1"/>
    <col min="11072" max="11072" width="3.7109375" style="4" customWidth="1"/>
    <col min="11073" max="11073" width="12.7109375" style="4" customWidth="1"/>
    <col min="11074" max="11074" width="8.7109375" style="4" customWidth="1"/>
    <col min="11075" max="11075" width="12.7109375" style="4" customWidth="1"/>
    <col min="11076" max="11076" width="11.7109375" style="4" customWidth="1"/>
    <col min="11077" max="11077" width="4.7109375" style="4" customWidth="1"/>
    <col min="11265" max="11265" width="8.7109375" style="4" customWidth="1"/>
    <col min="11266" max="11266" width="36.7109375" style="4" customWidth="1"/>
    <col min="11267" max="11268" width="4.7109375" style="4" customWidth="1"/>
    <col min="11269" max="11269" width="10.7109375" style="4" customWidth="1"/>
    <col min="11270" max="11270" width="5.7109375" style="4" customWidth="1"/>
    <col min="11271" max="11271" width="6.7109375" style="4" customWidth="1"/>
    <col min="11272" max="11272" width="13.7109375" style="4" customWidth="1"/>
    <col min="11273" max="11273" width="12.7109375" style="4" customWidth="1"/>
    <col min="11274" max="11274" width="8.7109375" style="4" customWidth="1"/>
    <col min="11275" max="11275" width="4.7109375" style="4" customWidth="1"/>
    <col min="11276" max="11276" width="10.7109375" style="4" customWidth="1"/>
    <col min="11277" max="11280" width="9.7109375" style="4" customWidth="1"/>
    <col min="11281" max="11281" width="14.7109375" style="4" customWidth="1"/>
    <col min="11282" max="11283" width="6.7109375" style="4" customWidth="1"/>
    <col min="11284" max="11284" width="2.7109375" style="4" customWidth="1"/>
    <col min="11285" max="11285" width="4.7109375" style="4" customWidth="1"/>
    <col min="11286" max="11286" width="14.7109375" style="4" customWidth="1"/>
    <col min="11287" max="11287" width="10.7109375" style="4" customWidth="1"/>
    <col min="11288" max="11289" width="11.7109375" style="4" customWidth="1"/>
    <col min="11290" max="11290" width="3.7109375" style="4" customWidth="1"/>
    <col min="11291" max="11291" width="6.7109375" style="4" customWidth="1"/>
    <col min="11292" max="11292" width="20.7109375" style="4" customWidth="1"/>
    <col min="11293" max="11293" width="8.7109375" style="4" customWidth="1"/>
    <col min="11294" max="11294" width="4.7109375" style="4" customWidth="1"/>
    <col min="11295" max="11295" width="10.7109375" style="4" customWidth="1"/>
    <col min="11296" max="11297" width="3.7109375" style="4" customWidth="1"/>
    <col min="11298" max="11298" width="11.7109375" style="4" customWidth="1"/>
    <col min="11299" max="11299" width="15.7109375" style="4" customWidth="1"/>
    <col min="11300" max="11300" width="2.7109375" style="4" customWidth="1"/>
    <col min="11301" max="11301" width="3.7109375" style="4" customWidth="1"/>
    <col min="11302" max="11302" width="6.7109375" style="4" customWidth="1"/>
    <col min="11303" max="11303" width="9.7109375" style="4" customWidth="1"/>
    <col min="11304" max="11304" width="3.7109375" style="4" customWidth="1"/>
    <col min="11305" max="11305" width="4.7109375" style="4" customWidth="1"/>
    <col min="11306" max="11306" width="12.7109375" style="4" customWidth="1"/>
    <col min="11307" max="11307" width="6.7109375" style="4" customWidth="1"/>
    <col min="11308" max="11308" width="5.7109375" style="4" customWidth="1"/>
    <col min="11309" max="11309" width="10.7109375" style="4" customWidth="1"/>
    <col min="11310" max="11310" width="2.7109375" style="4" customWidth="1"/>
    <col min="11311" max="11311" width="5.7109375" style="4" customWidth="1"/>
    <col min="11312" max="11312" width="3.7109375" style="4" customWidth="1"/>
    <col min="11313" max="11313" width="2.7109375" style="4" customWidth="1"/>
    <col min="11314" max="11314" width="13.7109375" style="4" customWidth="1"/>
    <col min="11315" max="11315" width="3.7109375" style="4" customWidth="1"/>
    <col min="11316" max="11316" width="6.7109375" style="4" customWidth="1"/>
    <col min="11317" max="11317" width="10.7109375" style="4" customWidth="1"/>
    <col min="11318" max="11318" width="4.7109375" style="4" customWidth="1"/>
    <col min="11319" max="11319" width="3.7109375" style="4" customWidth="1"/>
    <col min="11320" max="11320" width="11.7109375" style="4" customWidth="1"/>
    <col min="11321" max="11321" width="4.7109375" style="4" customWidth="1"/>
    <col min="11322" max="11322" width="10.7109375" style="4" customWidth="1"/>
    <col min="11323" max="11323" width="12.7109375" style="4" customWidth="1"/>
    <col min="11324" max="11324" width="2.7109375" style="4" customWidth="1"/>
    <col min="11325" max="11325" width="3.7109375" style="4" customWidth="1"/>
    <col min="11326" max="11326" width="2.7109375" style="4" customWidth="1"/>
    <col min="11327" max="11327" width="4.7109375" style="4" customWidth="1"/>
    <col min="11328" max="11328" width="3.7109375" style="4" customWidth="1"/>
    <col min="11329" max="11329" width="12.7109375" style="4" customWidth="1"/>
    <col min="11330" max="11330" width="8.7109375" style="4" customWidth="1"/>
    <col min="11331" max="11331" width="12.7109375" style="4" customWidth="1"/>
    <col min="11332" max="11332" width="11.7109375" style="4" customWidth="1"/>
    <col min="11333" max="11333" width="4.7109375" style="4" customWidth="1"/>
    <col min="11521" max="11521" width="8.7109375" style="4" customWidth="1"/>
    <col min="11522" max="11522" width="36.7109375" style="4" customWidth="1"/>
    <col min="11523" max="11524" width="4.7109375" style="4" customWidth="1"/>
    <col min="11525" max="11525" width="10.7109375" style="4" customWidth="1"/>
    <col min="11526" max="11526" width="5.7109375" style="4" customWidth="1"/>
    <col min="11527" max="11527" width="6.7109375" style="4" customWidth="1"/>
    <col min="11528" max="11528" width="13.7109375" style="4" customWidth="1"/>
    <col min="11529" max="11529" width="12.7109375" style="4" customWidth="1"/>
    <col min="11530" max="11530" width="8.7109375" style="4" customWidth="1"/>
    <col min="11531" max="11531" width="4.7109375" style="4" customWidth="1"/>
    <col min="11532" max="11532" width="10.7109375" style="4" customWidth="1"/>
    <col min="11533" max="11536" width="9.7109375" style="4" customWidth="1"/>
    <col min="11537" max="11537" width="14.7109375" style="4" customWidth="1"/>
    <col min="11538" max="11539" width="6.7109375" style="4" customWidth="1"/>
    <col min="11540" max="11540" width="2.7109375" style="4" customWidth="1"/>
    <col min="11541" max="11541" width="4.7109375" style="4" customWidth="1"/>
    <col min="11542" max="11542" width="14.7109375" style="4" customWidth="1"/>
    <col min="11543" max="11543" width="10.7109375" style="4" customWidth="1"/>
    <col min="11544" max="11545" width="11.7109375" style="4" customWidth="1"/>
    <col min="11546" max="11546" width="3.7109375" style="4" customWidth="1"/>
    <col min="11547" max="11547" width="6.7109375" style="4" customWidth="1"/>
    <col min="11548" max="11548" width="20.7109375" style="4" customWidth="1"/>
    <col min="11549" max="11549" width="8.7109375" style="4" customWidth="1"/>
    <col min="11550" max="11550" width="4.7109375" style="4" customWidth="1"/>
    <col min="11551" max="11551" width="10.7109375" style="4" customWidth="1"/>
    <col min="11552" max="11553" width="3.7109375" style="4" customWidth="1"/>
    <col min="11554" max="11554" width="11.7109375" style="4" customWidth="1"/>
    <col min="11555" max="11555" width="15.7109375" style="4" customWidth="1"/>
    <col min="11556" max="11556" width="2.7109375" style="4" customWidth="1"/>
    <col min="11557" max="11557" width="3.7109375" style="4" customWidth="1"/>
    <col min="11558" max="11558" width="6.7109375" style="4" customWidth="1"/>
    <col min="11559" max="11559" width="9.7109375" style="4" customWidth="1"/>
    <col min="11560" max="11560" width="3.7109375" style="4" customWidth="1"/>
    <col min="11561" max="11561" width="4.7109375" style="4" customWidth="1"/>
    <col min="11562" max="11562" width="12.7109375" style="4" customWidth="1"/>
    <col min="11563" max="11563" width="6.7109375" style="4" customWidth="1"/>
    <col min="11564" max="11564" width="5.7109375" style="4" customWidth="1"/>
    <col min="11565" max="11565" width="10.7109375" style="4" customWidth="1"/>
    <col min="11566" max="11566" width="2.7109375" style="4" customWidth="1"/>
    <col min="11567" max="11567" width="5.7109375" style="4" customWidth="1"/>
    <col min="11568" max="11568" width="3.7109375" style="4" customWidth="1"/>
    <col min="11569" max="11569" width="2.7109375" style="4" customWidth="1"/>
    <col min="11570" max="11570" width="13.7109375" style="4" customWidth="1"/>
    <col min="11571" max="11571" width="3.7109375" style="4" customWidth="1"/>
    <col min="11572" max="11572" width="6.7109375" style="4" customWidth="1"/>
    <col min="11573" max="11573" width="10.7109375" style="4" customWidth="1"/>
    <col min="11574" max="11574" width="4.7109375" style="4" customWidth="1"/>
    <col min="11575" max="11575" width="3.7109375" style="4" customWidth="1"/>
    <col min="11576" max="11576" width="11.7109375" style="4" customWidth="1"/>
    <col min="11577" max="11577" width="4.7109375" style="4" customWidth="1"/>
    <col min="11578" max="11578" width="10.7109375" style="4" customWidth="1"/>
    <col min="11579" max="11579" width="12.7109375" style="4" customWidth="1"/>
    <col min="11580" max="11580" width="2.7109375" style="4" customWidth="1"/>
    <col min="11581" max="11581" width="3.7109375" style="4" customWidth="1"/>
    <col min="11582" max="11582" width="2.7109375" style="4" customWidth="1"/>
    <col min="11583" max="11583" width="4.7109375" style="4" customWidth="1"/>
    <col min="11584" max="11584" width="3.7109375" style="4" customWidth="1"/>
    <col min="11585" max="11585" width="12.7109375" style="4" customWidth="1"/>
    <col min="11586" max="11586" width="8.7109375" style="4" customWidth="1"/>
    <col min="11587" max="11587" width="12.7109375" style="4" customWidth="1"/>
    <col min="11588" max="11588" width="11.7109375" style="4" customWidth="1"/>
    <col min="11589" max="11589" width="4.7109375" style="4" customWidth="1"/>
    <col min="11777" max="11777" width="8.7109375" style="4" customWidth="1"/>
    <col min="11778" max="11778" width="36.7109375" style="4" customWidth="1"/>
    <col min="11779" max="11780" width="4.7109375" style="4" customWidth="1"/>
    <col min="11781" max="11781" width="10.7109375" style="4" customWidth="1"/>
    <col min="11782" max="11782" width="5.7109375" style="4" customWidth="1"/>
    <col min="11783" max="11783" width="6.7109375" style="4" customWidth="1"/>
    <col min="11784" max="11784" width="13.7109375" style="4" customWidth="1"/>
    <col min="11785" max="11785" width="12.7109375" style="4" customWidth="1"/>
    <col min="11786" max="11786" width="8.7109375" style="4" customWidth="1"/>
    <col min="11787" max="11787" width="4.7109375" style="4" customWidth="1"/>
    <col min="11788" max="11788" width="10.7109375" style="4" customWidth="1"/>
    <col min="11789" max="11792" width="9.7109375" style="4" customWidth="1"/>
    <col min="11793" max="11793" width="14.7109375" style="4" customWidth="1"/>
    <col min="11794" max="11795" width="6.7109375" style="4" customWidth="1"/>
    <col min="11796" max="11796" width="2.7109375" style="4" customWidth="1"/>
    <col min="11797" max="11797" width="4.7109375" style="4" customWidth="1"/>
    <col min="11798" max="11798" width="14.7109375" style="4" customWidth="1"/>
    <col min="11799" max="11799" width="10.7109375" style="4" customWidth="1"/>
    <col min="11800" max="11801" width="11.7109375" style="4" customWidth="1"/>
    <col min="11802" max="11802" width="3.7109375" style="4" customWidth="1"/>
    <col min="11803" max="11803" width="6.7109375" style="4" customWidth="1"/>
    <col min="11804" max="11804" width="20.7109375" style="4" customWidth="1"/>
    <col min="11805" max="11805" width="8.7109375" style="4" customWidth="1"/>
    <col min="11806" max="11806" width="4.7109375" style="4" customWidth="1"/>
    <col min="11807" max="11807" width="10.7109375" style="4" customWidth="1"/>
    <col min="11808" max="11809" width="3.7109375" style="4" customWidth="1"/>
    <col min="11810" max="11810" width="11.7109375" style="4" customWidth="1"/>
    <col min="11811" max="11811" width="15.7109375" style="4" customWidth="1"/>
    <col min="11812" max="11812" width="2.7109375" style="4" customWidth="1"/>
    <col min="11813" max="11813" width="3.7109375" style="4" customWidth="1"/>
    <col min="11814" max="11814" width="6.7109375" style="4" customWidth="1"/>
    <col min="11815" max="11815" width="9.7109375" style="4" customWidth="1"/>
    <col min="11816" max="11816" width="3.7109375" style="4" customWidth="1"/>
    <col min="11817" max="11817" width="4.7109375" style="4" customWidth="1"/>
    <col min="11818" max="11818" width="12.7109375" style="4" customWidth="1"/>
    <col min="11819" max="11819" width="6.7109375" style="4" customWidth="1"/>
    <col min="11820" max="11820" width="5.7109375" style="4" customWidth="1"/>
    <col min="11821" max="11821" width="10.7109375" style="4" customWidth="1"/>
    <col min="11822" max="11822" width="2.7109375" style="4" customWidth="1"/>
    <col min="11823" max="11823" width="5.7109375" style="4" customWidth="1"/>
    <col min="11824" max="11824" width="3.7109375" style="4" customWidth="1"/>
    <col min="11825" max="11825" width="2.7109375" style="4" customWidth="1"/>
    <col min="11826" max="11826" width="13.7109375" style="4" customWidth="1"/>
    <col min="11827" max="11827" width="3.7109375" style="4" customWidth="1"/>
    <col min="11828" max="11828" width="6.7109375" style="4" customWidth="1"/>
    <col min="11829" max="11829" width="10.7109375" style="4" customWidth="1"/>
    <col min="11830" max="11830" width="4.7109375" style="4" customWidth="1"/>
    <col min="11831" max="11831" width="3.7109375" style="4" customWidth="1"/>
    <col min="11832" max="11832" width="11.7109375" style="4" customWidth="1"/>
    <col min="11833" max="11833" width="4.7109375" style="4" customWidth="1"/>
    <col min="11834" max="11834" width="10.7109375" style="4" customWidth="1"/>
    <col min="11835" max="11835" width="12.7109375" style="4" customWidth="1"/>
    <col min="11836" max="11836" width="2.7109375" style="4" customWidth="1"/>
    <col min="11837" max="11837" width="3.7109375" style="4" customWidth="1"/>
    <col min="11838" max="11838" width="2.7109375" style="4" customWidth="1"/>
    <col min="11839" max="11839" width="4.7109375" style="4" customWidth="1"/>
    <col min="11840" max="11840" width="3.7109375" style="4" customWidth="1"/>
    <col min="11841" max="11841" width="12.7109375" style="4" customWidth="1"/>
    <col min="11842" max="11842" width="8.7109375" style="4" customWidth="1"/>
    <col min="11843" max="11843" width="12.7109375" style="4" customWidth="1"/>
    <col min="11844" max="11844" width="11.7109375" style="4" customWidth="1"/>
    <col min="11845" max="11845" width="4.7109375" style="4" customWidth="1"/>
    <col min="12033" max="12033" width="8.7109375" style="4" customWidth="1"/>
    <col min="12034" max="12034" width="36.7109375" style="4" customWidth="1"/>
    <col min="12035" max="12036" width="4.7109375" style="4" customWidth="1"/>
    <col min="12037" max="12037" width="10.7109375" style="4" customWidth="1"/>
    <col min="12038" max="12038" width="5.7109375" style="4" customWidth="1"/>
    <col min="12039" max="12039" width="6.7109375" style="4" customWidth="1"/>
    <col min="12040" max="12040" width="13.7109375" style="4" customWidth="1"/>
    <col min="12041" max="12041" width="12.7109375" style="4" customWidth="1"/>
    <col min="12042" max="12042" width="8.7109375" style="4" customWidth="1"/>
    <col min="12043" max="12043" width="4.7109375" style="4" customWidth="1"/>
    <col min="12044" max="12044" width="10.7109375" style="4" customWidth="1"/>
    <col min="12045" max="12048" width="9.7109375" style="4" customWidth="1"/>
    <col min="12049" max="12049" width="14.7109375" style="4" customWidth="1"/>
    <col min="12050" max="12051" width="6.7109375" style="4" customWidth="1"/>
    <col min="12052" max="12052" width="2.7109375" style="4" customWidth="1"/>
    <col min="12053" max="12053" width="4.7109375" style="4" customWidth="1"/>
    <col min="12054" max="12054" width="14.7109375" style="4" customWidth="1"/>
    <col min="12055" max="12055" width="10.7109375" style="4" customWidth="1"/>
    <col min="12056" max="12057" width="11.7109375" style="4" customWidth="1"/>
    <col min="12058" max="12058" width="3.7109375" style="4" customWidth="1"/>
    <col min="12059" max="12059" width="6.7109375" style="4" customWidth="1"/>
    <col min="12060" max="12060" width="20.7109375" style="4" customWidth="1"/>
    <col min="12061" max="12061" width="8.7109375" style="4" customWidth="1"/>
    <col min="12062" max="12062" width="4.7109375" style="4" customWidth="1"/>
    <col min="12063" max="12063" width="10.7109375" style="4" customWidth="1"/>
    <col min="12064" max="12065" width="3.7109375" style="4" customWidth="1"/>
    <col min="12066" max="12066" width="11.7109375" style="4" customWidth="1"/>
    <col min="12067" max="12067" width="15.7109375" style="4" customWidth="1"/>
    <col min="12068" max="12068" width="2.7109375" style="4" customWidth="1"/>
    <col min="12069" max="12069" width="3.7109375" style="4" customWidth="1"/>
    <col min="12070" max="12070" width="6.7109375" style="4" customWidth="1"/>
    <col min="12071" max="12071" width="9.7109375" style="4" customWidth="1"/>
    <col min="12072" max="12072" width="3.7109375" style="4" customWidth="1"/>
    <col min="12073" max="12073" width="4.7109375" style="4" customWidth="1"/>
    <col min="12074" max="12074" width="12.7109375" style="4" customWidth="1"/>
    <col min="12075" max="12075" width="6.7109375" style="4" customWidth="1"/>
    <col min="12076" max="12076" width="5.7109375" style="4" customWidth="1"/>
    <col min="12077" max="12077" width="10.7109375" style="4" customWidth="1"/>
    <col min="12078" max="12078" width="2.7109375" style="4" customWidth="1"/>
    <col min="12079" max="12079" width="5.7109375" style="4" customWidth="1"/>
    <col min="12080" max="12080" width="3.7109375" style="4" customWidth="1"/>
    <col min="12081" max="12081" width="2.7109375" style="4" customWidth="1"/>
    <col min="12082" max="12082" width="13.7109375" style="4" customWidth="1"/>
    <col min="12083" max="12083" width="3.7109375" style="4" customWidth="1"/>
    <col min="12084" max="12084" width="6.7109375" style="4" customWidth="1"/>
    <col min="12085" max="12085" width="10.7109375" style="4" customWidth="1"/>
    <col min="12086" max="12086" width="4.7109375" style="4" customWidth="1"/>
    <col min="12087" max="12087" width="3.7109375" style="4" customWidth="1"/>
    <col min="12088" max="12088" width="11.7109375" style="4" customWidth="1"/>
    <col min="12089" max="12089" width="4.7109375" style="4" customWidth="1"/>
    <col min="12090" max="12090" width="10.7109375" style="4" customWidth="1"/>
    <col min="12091" max="12091" width="12.7109375" style="4" customWidth="1"/>
    <col min="12092" max="12092" width="2.7109375" style="4" customWidth="1"/>
    <col min="12093" max="12093" width="3.7109375" style="4" customWidth="1"/>
    <col min="12094" max="12094" width="2.7109375" style="4" customWidth="1"/>
    <col min="12095" max="12095" width="4.7109375" style="4" customWidth="1"/>
    <col min="12096" max="12096" width="3.7109375" style="4" customWidth="1"/>
    <col min="12097" max="12097" width="12.7109375" style="4" customWidth="1"/>
    <col min="12098" max="12098" width="8.7109375" style="4" customWidth="1"/>
    <col min="12099" max="12099" width="12.7109375" style="4" customWidth="1"/>
    <col min="12100" max="12100" width="11.7109375" style="4" customWidth="1"/>
    <col min="12101" max="12101" width="4.7109375" style="4" customWidth="1"/>
    <col min="12289" max="12289" width="8.7109375" style="4" customWidth="1"/>
    <col min="12290" max="12290" width="36.7109375" style="4" customWidth="1"/>
    <col min="12291" max="12292" width="4.7109375" style="4" customWidth="1"/>
    <col min="12293" max="12293" width="10.7109375" style="4" customWidth="1"/>
    <col min="12294" max="12294" width="5.7109375" style="4" customWidth="1"/>
    <col min="12295" max="12295" width="6.7109375" style="4" customWidth="1"/>
    <col min="12296" max="12296" width="13.7109375" style="4" customWidth="1"/>
    <col min="12297" max="12297" width="12.7109375" style="4" customWidth="1"/>
    <col min="12298" max="12298" width="8.7109375" style="4" customWidth="1"/>
    <col min="12299" max="12299" width="4.7109375" style="4" customWidth="1"/>
    <col min="12300" max="12300" width="10.7109375" style="4" customWidth="1"/>
    <col min="12301" max="12304" width="9.7109375" style="4" customWidth="1"/>
    <col min="12305" max="12305" width="14.7109375" style="4" customWidth="1"/>
    <col min="12306" max="12307" width="6.7109375" style="4" customWidth="1"/>
    <col min="12308" max="12308" width="2.7109375" style="4" customWidth="1"/>
    <col min="12309" max="12309" width="4.7109375" style="4" customWidth="1"/>
    <col min="12310" max="12310" width="14.7109375" style="4" customWidth="1"/>
    <col min="12311" max="12311" width="10.7109375" style="4" customWidth="1"/>
    <col min="12312" max="12313" width="11.7109375" style="4" customWidth="1"/>
    <col min="12314" max="12314" width="3.7109375" style="4" customWidth="1"/>
    <col min="12315" max="12315" width="6.7109375" style="4" customWidth="1"/>
    <col min="12316" max="12316" width="20.7109375" style="4" customWidth="1"/>
    <col min="12317" max="12317" width="8.7109375" style="4" customWidth="1"/>
    <col min="12318" max="12318" width="4.7109375" style="4" customWidth="1"/>
    <col min="12319" max="12319" width="10.7109375" style="4" customWidth="1"/>
    <col min="12320" max="12321" width="3.7109375" style="4" customWidth="1"/>
    <col min="12322" max="12322" width="11.7109375" style="4" customWidth="1"/>
    <col min="12323" max="12323" width="15.7109375" style="4" customWidth="1"/>
    <col min="12324" max="12324" width="2.7109375" style="4" customWidth="1"/>
    <col min="12325" max="12325" width="3.7109375" style="4" customWidth="1"/>
    <col min="12326" max="12326" width="6.7109375" style="4" customWidth="1"/>
    <col min="12327" max="12327" width="9.7109375" style="4" customWidth="1"/>
    <col min="12328" max="12328" width="3.7109375" style="4" customWidth="1"/>
    <col min="12329" max="12329" width="4.7109375" style="4" customWidth="1"/>
    <col min="12330" max="12330" width="12.7109375" style="4" customWidth="1"/>
    <col min="12331" max="12331" width="6.7109375" style="4" customWidth="1"/>
    <col min="12332" max="12332" width="5.7109375" style="4" customWidth="1"/>
    <col min="12333" max="12333" width="10.7109375" style="4" customWidth="1"/>
    <col min="12334" max="12334" width="2.7109375" style="4" customWidth="1"/>
    <col min="12335" max="12335" width="5.7109375" style="4" customWidth="1"/>
    <col min="12336" max="12336" width="3.7109375" style="4" customWidth="1"/>
    <col min="12337" max="12337" width="2.7109375" style="4" customWidth="1"/>
    <col min="12338" max="12338" width="13.7109375" style="4" customWidth="1"/>
    <col min="12339" max="12339" width="3.7109375" style="4" customWidth="1"/>
    <col min="12340" max="12340" width="6.7109375" style="4" customWidth="1"/>
    <col min="12341" max="12341" width="10.7109375" style="4" customWidth="1"/>
    <col min="12342" max="12342" width="4.7109375" style="4" customWidth="1"/>
    <col min="12343" max="12343" width="3.7109375" style="4" customWidth="1"/>
    <col min="12344" max="12344" width="11.7109375" style="4" customWidth="1"/>
    <col min="12345" max="12345" width="4.7109375" style="4" customWidth="1"/>
    <col min="12346" max="12346" width="10.7109375" style="4" customWidth="1"/>
    <col min="12347" max="12347" width="12.7109375" style="4" customWidth="1"/>
    <col min="12348" max="12348" width="2.7109375" style="4" customWidth="1"/>
    <col min="12349" max="12349" width="3.7109375" style="4" customWidth="1"/>
    <col min="12350" max="12350" width="2.7109375" style="4" customWidth="1"/>
    <col min="12351" max="12351" width="4.7109375" style="4" customWidth="1"/>
    <col min="12352" max="12352" width="3.7109375" style="4" customWidth="1"/>
    <col min="12353" max="12353" width="12.7109375" style="4" customWidth="1"/>
    <col min="12354" max="12354" width="8.7109375" style="4" customWidth="1"/>
    <col min="12355" max="12355" width="12.7109375" style="4" customWidth="1"/>
    <col min="12356" max="12356" width="11.7109375" style="4" customWidth="1"/>
    <col min="12357" max="12357" width="4.7109375" style="4" customWidth="1"/>
    <col min="12545" max="12545" width="8.7109375" style="4" customWidth="1"/>
    <col min="12546" max="12546" width="36.7109375" style="4" customWidth="1"/>
    <col min="12547" max="12548" width="4.7109375" style="4" customWidth="1"/>
    <col min="12549" max="12549" width="10.7109375" style="4" customWidth="1"/>
    <col min="12550" max="12550" width="5.7109375" style="4" customWidth="1"/>
    <col min="12551" max="12551" width="6.7109375" style="4" customWidth="1"/>
    <col min="12552" max="12552" width="13.7109375" style="4" customWidth="1"/>
    <col min="12553" max="12553" width="12.7109375" style="4" customWidth="1"/>
    <col min="12554" max="12554" width="8.7109375" style="4" customWidth="1"/>
    <col min="12555" max="12555" width="4.7109375" style="4" customWidth="1"/>
    <col min="12556" max="12556" width="10.7109375" style="4" customWidth="1"/>
    <col min="12557" max="12560" width="9.7109375" style="4" customWidth="1"/>
    <col min="12561" max="12561" width="14.7109375" style="4" customWidth="1"/>
    <col min="12562" max="12563" width="6.7109375" style="4" customWidth="1"/>
    <col min="12564" max="12564" width="2.7109375" style="4" customWidth="1"/>
    <col min="12565" max="12565" width="4.7109375" style="4" customWidth="1"/>
    <col min="12566" max="12566" width="14.7109375" style="4" customWidth="1"/>
    <col min="12567" max="12567" width="10.7109375" style="4" customWidth="1"/>
    <col min="12568" max="12569" width="11.7109375" style="4" customWidth="1"/>
    <col min="12570" max="12570" width="3.7109375" style="4" customWidth="1"/>
    <col min="12571" max="12571" width="6.7109375" style="4" customWidth="1"/>
    <col min="12572" max="12572" width="20.7109375" style="4" customWidth="1"/>
    <col min="12573" max="12573" width="8.7109375" style="4" customWidth="1"/>
    <col min="12574" max="12574" width="4.7109375" style="4" customWidth="1"/>
    <col min="12575" max="12575" width="10.7109375" style="4" customWidth="1"/>
    <col min="12576" max="12577" width="3.7109375" style="4" customWidth="1"/>
    <col min="12578" max="12578" width="11.7109375" style="4" customWidth="1"/>
    <col min="12579" max="12579" width="15.7109375" style="4" customWidth="1"/>
    <col min="12580" max="12580" width="2.7109375" style="4" customWidth="1"/>
    <col min="12581" max="12581" width="3.7109375" style="4" customWidth="1"/>
    <col min="12582" max="12582" width="6.7109375" style="4" customWidth="1"/>
    <col min="12583" max="12583" width="9.7109375" style="4" customWidth="1"/>
    <col min="12584" max="12584" width="3.7109375" style="4" customWidth="1"/>
    <col min="12585" max="12585" width="4.7109375" style="4" customWidth="1"/>
    <col min="12586" max="12586" width="12.7109375" style="4" customWidth="1"/>
    <col min="12587" max="12587" width="6.7109375" style="4" customWidth="1"/>
    <col min="12588" max="12588" width="5.7109375" style="4" customWidth="1"/>
    <col min="12589" max="12589" width="10.7109375" style="4" customWidth="1"/>
    <col min="12590" max="12590" width="2.7109375" style="4" customWidth="1"/>
    <col min="12591" max="12591" width="5.7109375" style="4" customWidth="1"/>
    <col min="12592" max="12592" width="3.7109375" style="4" customWidth="1"/>
    <col min="12593" max="12593" width="2.7109375" style="4" customWidth="1"/>
    <col min="12594" max="12594" width="13.7109375" style="4" customWidth="1"/>
    <col min="12595" max="12595" width="3.7109375" style="4" customWidth="1"/>
    <col min="12596" max="12596" width="6.7109375" style="4" customWidth="1"/>
    <col min="12597" max="12597" width="10.7109375" style="4" customWidth="1"/>
    <col min="12598" max="12598" width="4.7109375" style="4" customWidth="1"/>
    <col min="12599" max="12599" width="3.7109375" style="4" customWidth="1"/>
    <col min="12600" max="12600" width="11.7109375" style="4" customWidth="1"/>
    <col min="12601" max="12601" width="4.7109375" style="4" customWidth="1"/>
    <col min="12602" max="12602" width="10.7109375" style="4" customWidth="1"/>
    <col min="12603" max="12603" width="12.7109375" style="4" customWidth="1"/>
    <col min="12604" max="12604" width="2.7109375" style="4" customWidth="1"/>
    <col min="12605" max="12605" width="3.7109375" style="4" customWidth="1"/>
    <col min="12606" max="12606" width="2.7109375" style="4" customWidth="1"/>
    <col min="12607" max="12607" width="4.7109375" style="4" customWidth="1"/>
    <col min="12608" max="12608" width="3.7109375" style="4" customWidth="1"/>
    <col min="12609" max="12609" width="12.7109375" style="4" customWidth="1"/>
    <col min="12610" max="12610" width="8.7109375" style="4" customWidth="1"/>
    <col min="12611" max="12611" width="12.7109375" style="4" customWidth="1"/>
    <col min="12612" max="12612" width="11.7109375" style="4" customWidth="1"/>
    <col min="12613" max="12613" width="4.7109375" style="4" customWidth="1"/>
    <col min="12801" max="12801" width="8.7109375" style="4" customWidth="1"/>
    <col min="12802" max="12802" width="36.7109375" style="4" customWidth="1"/>
    <col min="12803" max="12804" width="4.7109375" style="4" customWidth="1"/>
    <col min="12805" max="12805" width="10.7109375" style="4" customWidth="1"/>
    <col min="12806" max="12806" width="5.7109375" style="4" customWidth="1"/>
    <col min="12807" max="12807" width="6.7109375" style="4" customWidth="1"/>
    <col min="12808" max="12808" width="13.7109375" style="4" customWidth="1"/>
    <col min="12809" max="12809" width="12.7109375" style="4" customWidth="1"/>
    <col min="12810" max="12810" width="8.7109375" style="4" customWidth="1"/>
    <col min="12811" max="12811" width="4.7109375" style="4" customWidth="1"/>
    <col min="12812" max="12812" width="10.7109375" style="4" customWidth="1"/>
    <col min="12813" max="12816" width="9.7109375" style="4" customWidth="1"/>
    <col min="12817" max="12817" width="14.7109375" style="4" customWidth="1"/>
    <col min="12818" max="12819" width="6.7109375" style="4" customWidth="1"/>
    <col min="12820" max="12820" width="2.7109375" style="4" customWidth="1"/>
    <col min="12821" max="12821" width="4.7109375" style="4" customWidth="1"/>
    <col min="12822" max="12822" width="14.7109375" style="4" customWidth="1"/>
    <col min="12823" max="12823" width="10.7109375" style="4" customWidth="1"/>
    <col min="12824" max="12825" width="11.7109375" style="4" customWidth="1"/>
    <col min="12826" max="12826" width="3.7109375" style="4" customWidth="1"/>
    <col min="12827" max="12827" width="6.7109375" style="4" customWidth="1"/>
    <col min="12828" max="12828" width="20.7109375" style="4" customWidth="1"/>
    <col min="12829" max="12829" width="8.7109375" style="4" customWidth="1"/>
    <col min="12830" max="12830" width="4.7109375" style="4" customWidth="1"/>
    <col min="12831" max="12831" width="10.7109375" style="4" customWidth="1"/>
    <col min="12832" max="12833" width="3.7109375" style="4" customWidth="1"/>
    <col min="12834" max="12834" width="11.7109375" style="4" customWidth="1"/>
    <col min="12835" max="12835" width="15.7109375" style="4" customWidth="1"/>
    <col min="12836" max="12836" width="2.7109375" style="4" customWidth="1"/>
    <col min="12837" max="12837" width="3.7109375" style="4" customWidth="1"/>
    <col min="12838" max="12838" width="6.7109375" style="4" customWidth="1"/>
    <col min="12839" max="12839" width="9.7109375" style="4" customWidth="1"/>
    <col min="12840" max="12840" width="3.7109375" style="4" customWidth="1"/>
    <col min="12841" max="12841" width="4.7109375" style="4" customWidth="1"/>
    <col min="12842" max="12842" width="12.7109375" style="4" customWidth="1"/>
    <col min="12843" max="12843" width="6.7109375" style="4" customWidth="1"/>
    <col min="12844" max="12844" width="5.7109375" style="4" customWidth="1"/>
    <col min="12845" max="12845" width="10.7109375" style="4" customWidth="1"/>
    <col min="12846" max="12846" width="2.7109375" style="4" customWidth="1"/>
    <col min="12847" max="12847" width="5.7109375" style="4" customWidth="1"/>
    <col min="12848" max="12848" width="3.7109375" style="4" customWidth="1"/>
    <col min="12849" max="12849" width="2.7109375" style="4" customWidth="1"/>
    <col min="12850" max="12850" width="13.7109375" style="4" customWidth="1"/>
    <col min="12851" max="12851" width="3.7109375" style="4" customWidth="1"/>
    <col min="12852" max="12852" width="6.7109375" style="4" customWidth="1"/>
    <col min="12853" max="12853" width="10.7109375" style="4" customWidth="1"/>
    <col min="12854" max="12854" width="4.7109375" style="4" customWidth="1"/>
    <col min="12855" max="12855" width="3.7109375" style="4" customWidth="1"/>
    <col min="12856" max="12856" width="11.7109375" style="4" customWidth="1"/>
    <col min="12857" max="12857" width="4.7109375" style="4" customWidth="1"/>
    <col min="12858" max="12858" width="10.7109375" style="4" customWidth="1"/>
    <col min="12859" max="12859" width="12.7109375" style="4" customWidth="1"/>
    <col min="12860" max="12860" width="2.7109375" style="4" customWidth="1"/>
    <col min="12861" max="12861" width="3.7109375" style="4" customWidth="1"/>
    <col min="12862" max="12862" width="2.7109375" style="4" customWidth="1"/>
    <col min="12863" max="12863" width="4.7109375" style="4" customWidth="1"/>
    <col min="12864" max="12864" width="3.7109375" style="4" customWidth="1"/>
    <col min="12865" max="12865" width="12.7109375" style="4" customWidth="1"/>
    <col min="12866" max="12866" width="8.7109375" style="4" customWidth="1"/>
    <col min="12867" max="12867" width="12.7109375" style="4" customWidth="1"/>
    <col min="12868" max="12868" width="11.7109375" style="4" customWidth="1"/>
    <col min="12869" max="12869" width="4.7109375" style="4" customWidth="1"/>
    <col min="13057" max="13057" width="8.7109375" style="4" customWidth="1"/>
    <col min="13058" max="13058" width="36.7109375" style="4" customWidth="1"/>
    <col min="13059" max="13060" width="4.7109375" style="4" customWidth="1"/>
    <col min="13061" max="13061" width="10.7109375" style="4" customWidth="1"/>
    <col min="13062" max="13062" width="5.7109375" style="4" customWidth="1"/>
    <col min="13063" max="13063" width="6.7109375" style="4" customWidth="1"/>
    <col min="13064" max="13064" width="13.7109375" style="4" customWidth="1"/>
    <col min="13065" max="13065" width="12.7109375" style="4" customWidth="1"/>
    <col min="13066" max="13066" width="8.7109375" style="4" customWidth="1"/>
    <col min="13067" max="13067" width="4.7109375" style="4" customWidth="1"/>
    <col min="13068" max="13068" width="10.7109375" style="4" customWidth="1"/>
    <col min="13069" max="13072" width="9.7109375" style="4" customWidth="1"/>
    <col min="13073" max="13073" width="14.7109375" style="4" customWidth="1"/>
    <col min="13074" max="13075" width="6.7109375" style="4" customWidth="1"/>
    <col min="13076" max="13076" width="2.7109375" style="4" customWidth="1"/>
    <col min="13077" max="13077" width="4.7109375" style="4" customWidth="1"/>
    <col min="13078" max="13078" width="14.7109375" style="4" customWidth="1"/>
    <col min="13079" max="13079" width="10.7109375" style="4" customWidth="1"/>
    <col min="13080" max="13081" width="11.7109375" style="4" customWidth="1"/>
    <col min="13082" max="13082" width="3.7109375" style="4" customWidth="1"/>
    <col min="13083" max="13083" width="6.7109375" style="4" customWidth="1"/>
    <col min="13084" max="13084" width="20.7109375" style="4" customWidth="1"/>
    <col min="13085" max="13085" width="8.7109375" style="4" customWidth="1"/>
    <col min="13086" max="13086" width="4.7109375" style="4" customWidth="1"/>
    <col min="13087" max="13087" width="10.7109375" style="4" customWidth="1"/>
    <col min="13088" max="13089" width="3.7109375" style="4" customWidth="1"/>
    <col min="13090" max="13090" width="11.7109375" style="4" customWidth="1"/>
    <col min="13091" max="13091" width="15.7109375" style="4" customWidth="1"/>
    <col min="13092" max="13092" width="2.7109375" style="4" customWidth="1"/>
    <col min="13093" max="13093" width="3.7109375" style="4" customWidth="1"/>
    <col min="13094" max="13094" width="6.7109375" style="4" customWidth="1"/>
    <col min="13095" max="13095" width="9.7109375" style="4" customWidth="1"/>
    <col min="13096" max="13096" width="3.7109375" style="4" customWidth="1"/>
    <col min="13097" max="13097" width="4.7109375" style="4" customWidth="1"/>
    <col min="13098" max="13098" width="12.7109375" style="4" customWidth="1"/>
    <col min="13099" max="13099" width="6.7109375" style="4" customWidth="1"/>
    <col min="13100" max="13100" width="5.7109375" style="4" customWidth="1"/>
    <col min="13101" max="13101" width="10.7109375" style="4" customWidth="1"/>
    <col min="13102" max="13102" width="2.7109375" style="4" customWidth="1"/>
    <col min="13103" max="13103" width="5.7109375" style="4" customWidth="1"/>
    <col min="13104" max="13104" width="3.7109375" style="4" customWidth="1"/>
    <col min="13105" max="13105" width="2.7109375" style="4" customWidth="1"/>
    <col min="13106" max="13106" width="13.7109375" style="4" customWidth="1"/>
    <col min="13107" max="13107" width="3.7109375" style="4" customWidth="1"/>
    <col min="13108" max="13108" width="6.7109375" style="4" customWidth="1"/>
    <col min="13109" max="13109" width="10.7109375" style="4" customWidth="1"/>
    <col min="13110" max="13110" width="4.7109375" style="4" customWidth="1"/>
    <col min="13111" max="13111" width="3.7109375" style="4" customWidth="1"/>
    <col min="13112" max="13112" width="11.7109375" style="4" customWidth="1"/>
    <col min="13113" max="13113" width="4.7109375" style="4" customWidth="1"/>
    <col min="13114" max="13114" width="10.7109375" style="4" customWidth="1"/>
    <col min="13115" max="13115" width="12.7109375" style="4" customWidth="1"/>
    <col min="13116" max="13116" width="2.7109375" style="4" customWidth="1"/>
    <col min="13117" max="13117" width="3.7109375" style="4" customWidth="1"/>
    <col min="13118" max="13118" width="2.7109375" style="4" customWidth="1"/>
    <col min="13119" max="13119" width="4.7109375" style="4" customWidth="1"/>
    <col min="13120" max="13120" width="3.7109375" style="4" customWidth="1"/>
    <col min="13121" max="13121" width="12.7109375" style="4" customWidth="1"/>
    <col min="13122" max="13122" width="8.7109375" style="4" customWidth="1"/>
    <col min="13123" max="13123" width="12.7109375" style="4" customWidth="1"/>
    <col min="13124" max="13124" width="11.7109375" style="4" customWidth="1"/>
    <col min="13125" max="13125" width="4.7109375" style="4" customWidth="1"/>
    <col min="13313" max="13313" width="8.7109375" style="4" customWidth="1"/>
    <col min="13314" max="13314" width="36.7109375" style="4" customWidth="1"/>
    <col min="13315" max="13316" width="4.7109375" style="4" customWidth="1"/>
    <col min="13317" max="13317" width="10.7109375" style="4" customWidth="1"/>
    <col min="13318" max="13318" width="5.7109375" style="4" customWidth="1"/>
    <col min="13319" max="13319" width="6.7109375" style="4" customWidth="1"/>
    <col min="13320" max="13320" width="13.7109375" style="4" customWidth="1"/>
    <col min="13321" max="13321" width="12.7109375" style="4" customWidth="1"/>
    <col min="13322" max="13322" width="8.7109375" style="4" customWidth="1"/>
    <col min="13323" max="13323" width="4.7109375" style="4" customWidth="1"/>
    <col min="13324" max="13324" width="10.7109375" style="4" customWidth="1"/>
    <col min="13325" max="13328" width="9.7109375" style="4" customWidth="1"/>
    <col min="13329" max="13329" width="14.7109375" style="4" customWidth="1"/>
    <col min="13330" max="13331" width="6.7109375" style="4" customWidth="1"/>
    <col min="13332" max="13332" width="2.7109375" style="4" customWidth="1"/>
    <col min="13333" max="13333" width="4.7109375" style="4" customWidth="1"/>
    <col min="13334" max="13334" width="14.7109375" style="4" customWidth="1"/>
    <col min="13335" max="13335" width="10.7109375" style="4" customWidth="1"/>
    <col min="13336" max="13337" width="11.7109375" style="4" customWidth="1"/>
    <col min="13338" max="13338" width="3.7109375" style="4" customWidth="1"/>
    <col min="13339" max="13339" width="6.7109375" style="4" customWidth="1"/>
    <col min="13340" max="13340" width="20.7109375" style="4" customWidth="1"/>
    <col min="13341" max="13341" width="8.7109375" style="4" customWidth="1"/>
    <col min="13342" max="13342" width="4.7109375" style="4" customWidth="1"/>
    <col min="13343" max="13343" width="10.7109375" style="4" customWidth="1"/>
    <col min="13344" max="13345" width="3.7109375" style="4" customWidth="1"/>
    <col min="13346" max="13346" width="11.7109375" style="4" customWidth="1"/>
    <col min="13347" max="13347" width="15.7109375" style="4" customWidth="1"/>
    <col min="13348" max="13348" width="2.7109375" style="4" customWidth="1"/>
    <col min="13349" max="13349" width="3.7109375" style="4" customWidth="1"/>
    <col min="13350" max="13350" width="6.7109375" style="4" customWidth="1"/>
    <col min="13351" max="13351" width="9.7109375" style="4" customWidth="1"/>
    <col min="13352" max="13352" width="3.7109375" style="4" customWidth="1"/>
    <col min="13353" max="13353" width="4.7109375" style="4" customWidth="1"/>
    <col min="13354" max="13354" width="12.7109375" style="4" customWidth="1"/>
    <col min="13355" max="13355" width="6.7109375" style="4" customWidth="1"/>
    <col min="13356" max="13356" width="5.7109375" style="4" customWidth="1"/>
    <col min="13357" max="13357" width="10.7109375" style="4" customWidth="1"/>
    <col min="13358" max="13358" width="2.7109375" style="4" customWidth="1"/>
    <col min="13359" max="13359" width="5.7109375" style="4" customWidth="1"/>
    <col min="13360" max="13360" width="3.7109375" style="4" customWidth="1"/>
    <col min="13361" max="13361" width="2.7109375" style="4" customWidth="1"/>
    <col min="13362" max="13362" width="13.7109375" style="4" customWidth="1"/>
    <col min="13363" max="13363" width="3.7109375" style="4" customWidth="1"/>
    <col min="13364" max="13364" width="6.7109375" style="4" customWidth="1"/>
    <col min="13365" max="13365" width="10.7109375" style="4" customWidth="1"/>
    <col min="13366" max="13366" width="4.7109375" style="4" customWidth="1"/>
    <col min="13367" max="13367" width="3.7109375" style="4" customWidth="1"/>
    <col min="13368" max="13368" width="11.7109375" style="4" customWidth="1"/>
    <col min="13369" max="13369" width="4.7109375" style="4" customWidth="1"/>
    <col min="13370" max="13370" width="10.7109375" style="4" customWidth="1"/>
    <col min="13371" max="13371" width="12.7109375" style="4" customWidth="1"/>
    <col min="13372" max="13372" width="2.7109375" style="4" customWidth="1"/>
    <col min="13373" max="13373" width="3.7109375" style="4" customWidth="1"/>
    <col min="13374" max="13374" width="2.7109375" style="4" customWidth="1"/>
    <col min="13375" max="13375" width="4.7109375" style="4" customWidth="1"/>
    <col min="13376" max="13376" width="3.7109375" style="4" customWidth="1"/>
    <col min="13377" max="13377" width="12.7109375" style="4" customWidth="1"/>
    <col min="13378" max="13378" width="8.7109375" style="4" customWidth="1"/>
    <col min="13379" max="13379" width="12.7109375" style="4" customWidth="1"/>
    <col min="13380" max="13380" width="11.7109375" style="4" customWidth="1"/>
    <col min="13381" max="13381" width="4.7109375" style="4" customWidth="1"/>
    <col min="13569" max="13569" width="8.7109375" style="4" customWidth="1"/>
    <col min="13570" max="13570" width="36.7109375" style="4" customWidth="1"/>
    <col min="13571" max="13572" width="4.7109375" style="4" customWidth="1"/>
    <col min="13573" max="13573" width="10.7109375" style="4" customWidth="1"/>
    <col min="13574" max="13574" width="5.7109375" style="4" customWidth="1"/>
    <col min="13575" max="13575" width="6.7109375" style="4" customWidth="1"/>
    <col min="13576" max="13576" width="13.7109375" style="4" customWidth="1"/>
    <col min="13577" max="13577" width="12.7109375" style="4" customWidth="1"/>
    <col min="13578" max="13578" width="8.7109375" style="4" customWidth="1"/>
    <col min="13579" max="13579" width="4.7109375" style="4" customWidth="1"/>
    <col min="13580" max="13580" width="10.7109375" style="4" customWidth="1"/>
    <col min="13581" max="13584" width="9.7109375" style="4" customWidth="1"/>
    <col min="13585" max="13585" width="14.7109375" style="4" customWidth="1"/>
    <col min="13586" max="13587" width="6.7109375" style="4" customWidth="1"/>
    <col min="13588" max="13588" width="2.7109375" style="4" customWidth="1"/>
    <col min="13589" max="13589" width="4.7109375" style="4" customWidth="1"/>
    <col min="13590" max="13590" width="14.7109375" style="4" customWidth="1"/>
    <col min="13591" max="13591" width="10.7109375" style="4" customWidth="1"/>
    <col min="13592" max="13593" width="11.7109375" style="4" customWidth="1"/>
    <col min="13594" max="13594" width="3.7109375" style="4" customWidth="1"/>
    <col min="13595" max="13595" width="6.7109375" style="4" customWidth="1"/>
    <col min="13596" max="13596" width="20.7109375" style="4" customWidth="1"/>
    <col min="13597" max="13597" width="8.7109375" style="4" customWidth="1"/>
    <col min="13598" max="13598" width="4.7109375" style="4" customWidth="1"/>
    <col min="13599" max="13599" width="10.7109375" style="4" customWidth="1"/>
    <col min="13600" max="13601" width="3.7109375" style="4" customWidth="1"/>
    <col min="13602" max="13602" width="11.7109375" style="4" customWidth="1"/>
    <col min="13603" max="13603" width="15.7109375" style="4" customWidth="1"/>
    <col min="13604" max="13604" width="2.7109375" style="4" customWidth="1"/>
    <col min="13605" max="13605" width="3.7109375" style="4" customWidth="1"/>
    <col min="13606" max="13606" width="6.7109375" style="4" customWidth="1"/>
    <col min="13607" max="13607" width="9.7109375" style="4" customWidth="1"/>
    <col min="13608" max="13608" width="3.7109375" style="4" customWidth="1"/>
    <col min="13609" max="13609" width="4.7109375" style="4" customWidth="1"/>
    <col min="13610" max="13610" width="12.7109375" style="4" customWidth="1"/>
    <col min="13611" max="13611" width="6.7109375" style="4" customWidth="1"/>
    <col min="13612" max="13612" width="5.7109375" style="4" customWidth="1"/>
    <col min="13613" max="13613" width="10.7109375" style="4" customWidth="1"/>
    <col min="13614" max="13614" width="2.7109375" style="4" customWidth="1"/>
    <col min="13615" max="13615" width="5.7109375" style="4" customWidth="1"/>
    <col min="13616" max="13616" width="3.7109375" style="4" customWidth="1"/>
    <col min="13617" max="13617" width="2.7109375" style="4" customWidth="1"/>
    <col min="13618" max="13618" width="13.7109375" style="4" customWidth="1"/>
    <col min="13619" max="13619" width="3.7109375" style="4" customWidth="1"/>
    <col min="13620" max="13620" width="6.7109375" style="4" customWidth="1"/>
    <col min="13621" max="13621" width="10.7109375" style="4" customWidth="1"/>
    <col min="13622" max="13622" width="4.7109375" style="4" customWidth="1"/>
    <col min="13623" max="13623" width="3.7109375" style="4" customWidth="1"/>
    <col min="13624" max="13624" width="11.7109375" style="4" customWidth="1"/>
    <col min="13625" max="13625" width="4.7109375" style="4" customWidth="1"/>
    <col min="13626" max="13626" width="10.7109375" style="4" customWidth="1"/>
    <col min="13627" max="13627" width="12.7109375" style="4" customWidth="1"/>
    <col min="13628" max="13628" width="2.7109375" style="4" customWidth="1"/>
    <col min="13629" max="13629" width="3.7109375" style="4" customWidth="1"/>
    <col min="13630" max="13630" width="2.7109375" style="4" customWidth="1"/>
    <col min="13631" max="13631" width="4.7109375" style="4" customWidth="1"/>
    <col min="13632" max="13632" width="3.7109375" style="4" customWidth="1"/>
    <col min="13633" max="13633" width="12.7109375" style="4" customWidth="1"/>
    <col min="13634" max="13634" width="8.7109375" style="4" customWidth="1"/>
    <col min="13635" max="13635" width="12.7109375" style="4" customWidth="1"/>
    <col min="13636" max="13636" width="11.7109375" style="4" customWidth="1"/>
    <col min="13637" max="13637" width="4.7109375" style="4" customWidth="1"/>
    <col min="13825" max="13825" width="8.7109375" style="4" customWidth="1"/>
    <col min="13826" max="13826" width="36.7109375" style="4" customWidth="1"/>
    <col min="13827" max="13828" width="4.7109375" style="4" customWidth="1"/>
    <col min="13829" max="13829" width="10.7109375" style="4" customWidth="1"/>
    <col min="13830" max="13830" width="5.7109375" style="4" customWidth="1"/>
    <col min="13831" max="13831" width="6.7109375" style="4" customWidth="1"/>
    <col min="13832" max="13832" width="13.7109375" style="4" customWidth="1"/>
    <col min="13833" max="13833" width="12.7109375" style="4" customWidth="1"/>
    <col min="13834" max="13834" width="8.7109375" style="4" customWidth="1"/>
    <col min="13835" max="13835" width="4.7109375" style="4" customWidth="1"/>
    <col min="13836" max="13836" width="10.7109375" style="4" customWidth="1"/>
    <col min="13837" max="13840" width="9.7109375" style="4" customWidth="1"/>
    <col min="13841" max="13841" width="14.7109375" style="4" customWidth="1"/>
    <col min="13842" max="13843" width="6.7109375" style="4" customWidth="1"/>
    <col min="13844" max="13844" width="2.7109375" style="4" customWidth="1"/>
    <col min="13845" max="13845" width="4.7109375" style="4" customWidth="1"/>
    <col min="13846" max="13846" width="14.7109375" style="4" customWidth="1"/>
    <col min="13847" max="13847" width="10.7109375" style="4" customWidth="1"/>
    <col min="13848" max="13849" width="11.7109375" style="4" customWidth="1"/>
    <col min="13850" max="13850" width="3.7109375" style="4" customWidth="1"/>
    <col min="13851" max="13851" width="6.7109375" style="4" customWidth="1"/>
    <col min="13852" max="13852" width="20.7109375" style="4" customWidth="1"/>
    <col min="13853" max="13853" width="8.7109375" style="4" customWidth="1"/>
    <col min="13854" max="13854" width="4.7109375" style="4" customWidth="1"/>
    <col min="13855" max="13855" width="10.7109375" style="4" customWidth="1"/>
    <col min="13856" max="13857" width="3.7109375" style="4" customWidth="1"/>
    <col min="13858" max="13858" width="11.7109375" style="4" customWidth="1"/>
    <col min="13859" max="13859" width="15.7109375" style="4" customWidth="1"/>
    <col min="13860" max="13860" width="2.7109375" style="4" customWidth="1"/>
    <col min="13861" max="13861" width="3.7109375" style="4" customWidth="1"/>
    <col min="13862" max="13862" width="6.7109375" style="4" customWidth="1"/>
    <col min="13863" max="13863" width="9.7109375" style="4" customWidth="1"/>
    <col min="13864" max="13864" width="3.7109375" style="4" customWidth="1"/>
    <col min="13865" max="13865" width="4.7109375" style="4" customWidth="1"/>
    <col min="13866" max="13866" width="12.7109375" style="4" customWidth="1"/>
    <col min="13867" max="13867" width="6.7109375" style="4" customWidth="1"/>
    <col min="13868" max="13868" width="5.7109375" style="4" customWidth="1"/>
    <col min="13869" max="13869" width="10.7109375" style="4" customWidth="1"/>
    <col min="13870" max="13870" width="2.7109375" style="4" customWidth="1"/>
    <col min="13871" max="13871" width="5.7109375" style="4" customWidth="1"/>
    <col min="13872" max="13872" width="3.7109375" style="4" customWidth="1"/>
    <col min="13873" max="13873" width="2.7109375" style="4" customWidth="1"/>
    <col min="13874" max="13874" width="13.7109375" style="4" customWidth="1"/>
    <col min="13875" max="13875" width="3.7109375" style="4" customWidth="1"/>
    <col min="13876" max="13876" width="6.7109375" style="4" customWidth="1"/>
    <col min="13877" max="13877" width="10.7109375" style="4" customWidth="1"/>
    <col min="13878" max="13878" width="4.7109375" style="4" customWidth="1"/>
    <col min="13879" max="13879" width="3.7109375" style="4" customWidth="1"/>
    <col min="13880" max="13880" width="11.7109375" style="4" customWidth="1"/>
    <col min="13881" max="13881" width="4.7109375" style="4" customWidth="1"/>
    <col min="13882" max="13882" width="10.7109375" style="4" customWidth="1"/>
    <col min="13883" max="13883" width="12.7109375" style="4" customWidth="1"/>
    <col min="13884" max="13884" width="2.7109375" style="4" customWidth="1"/>
    <col min="13885" max="13885" width="3.7109375" style="4" customWidth="1"/>
    <col min="13886" max="13886" width="2.7109375" style="4" customWidth="1"/>
    <col min="13887" max="13887" width="4.7109375" style="4" customWidth="1"/>
    <col min="13888" max="13888" width="3.7109375" style="4" customWidth="1"/>
    <col min="13889" max="13889" width="12.7109375" style="4" customWidth="1"/>
    <col min="13890" max="13890" width="8.7109375" style="4" customWidth="1"/>
    <col min="13891" max="13891" width="12.7109375" style="4" customWidth="1"/>
    <col min="13892" max="13892" width="11.7109375" style="4" customWidth="1"/>
    <col min="13893" max="13893" width="4.7109375" style="4" customWidth="1"/>
    <col min="14081" max="14081" width="8.7109375" style="4" customWidth="1"/>
    <col min="14082" max="14082" width="36.7109375" style="4" customWidth="1"/>
    <col min="14083" max="14084" width="4.7109375" style="4" customWidth="1"/>
    <col min="14085" max="14085" width="10.7109375" style="4" customWidth="1"/>
    <col min="14086" max="14086" width="5.7109375" style="4" customWidth="1"/>
    <col min="14087" max="14087" width="6.7109375" style="4" customWidth="1"/>
    <col min="14088" max="14088" width="13.7109375" style="4" customWidth="1"/>
    <col min="14089" max="14089" width="12.7109375" style="4" customWidth="1"/>
    <col min="14090" max="14090" width="8.7109375" style="4" customWidth="1"/>
    <col min="14091" max="14091" width="4.7109375" style="4" customWidth="1"/>
    <col min="14092" max="14092" width="10.7109375" style="4" customWidth="1"/>
    <col min="14093" max="14096" width="9.7109375" style="4" customWidth="1"/>
    <col min="14097" max="14097" width="14.7109375" style="4" customWidth="1"/>
    <col min="14098" max="14099" width="6.7109375" style="4" customWidth="1"/>
    <col min="14100" max="14100" width="2.7109375" style="4" customWidth="1"/>
    <col min="14101" max="14101" width="4.7109375" style="4" customWidth="1"/>
    <col min="14102" max="14102" width="14.7109375" style="4" customWidth="1"/>
    <col min="14103" max="14103" width="10.7109375" style="4" customWidth="1"/>
    <col min="14104" max="14105" width="11.7109375" style="4" customWidth="1"/>
    <col min="14106" max="14106" width="3.7109375" style="4" customWidth="1"/>
    <col min="14107" max="14107" width="6.7109375" style="4" customWidth="1"/>
    <col min="14108" max="14108" width="20.7109375" style="4" customWidth="1"/>
    <col min="14109" max="14109" width="8.7109375" style="4" customWidth="1"/>
    <col min="14110" max="14110" width="4.7109375" style="4" customWidth="1"/>
    <col min="14111" max="14111" width="10.7109375" style="4" customWidth="1"/>
    <col min="14112" max="14113" width="3.7109375" style="4" customWidth="1"/>
    <col min="14114" max="14114" width="11.7109375" style="4" customWidth="1"/>
    <col min="14115" max="14115" width="15.7109375" style="4" customWidth="1"/>
    <col min="14116" max="14116" width="2.7109375" style="4" customWidth="1"/>
    <col min="14117" max="14117" width="3.7109375" style="4" customWidth="1"/>
    <col min="14118" max="14118" width="6.7109375" style="4" customWidth="1"/>
    <col min="14119" max="14119" width="9.7109375" style="4" customWidth="1"/>
    <col min="14120" max="14120" width="3.7109375" style="4" customWidth="1"/>
    <col min="14121" max="14121" width="4.7109375" style="4" customWidth="1"/>
    <col min="14122" max="14122" width="12.7109375" style="4" customWidth="1"/>
    <col min="14123" max="14123" width="6.7109375" style="4" customWidth="1"/>
    <col min="14124" max="14124" width="5.7109375" style="4" customWidth="1"/>
    <col min="14125" max="14125" width="10.7109375" style="4" customWidth="1"/>
    <col min="14126" max="14126" width="2.7109375" style="4" customWidth="1"/>
    <col min="14127" max="14127" width="5.7109375" style="4" customWidth="1"/>
    <col min="14128" max="14128" width="3.7109375" style="4" customWidth="1"/>
    <col min="14129" max="14129" width="2.7109375" style="4" customWidth="1"/>
    <col min="14130" max="14130" width="13.7109375" style="4" customWidth="1"/>
    <col min="14131" max="14131" width="3.7109375" style="4" customWidth="1"/>
    <col min="14132" max="14132" width="6.7109375" style="4" customWidth="1"/>
    <col min="14133" max="14133" width="10.7109375" style="4" customWidth="1"/>
    <col min="14134" max="14134" width="4.7109375" style="4" customWidth="1"/>
    <col min="14135" max="14135" width="3.7109375" style="4" customWidth="1"/>
    <col min="14136" max="14136" width="11.7109375" style="4" customWidth="1"/>
    <col min="14137" max="14137" width="4.7109375" style="4" customWidth="1"/>
    <col min="14138" max="14138" width="10.7109375" style="4" customWidth="1"/>
    <col min="14139" max="14139" width="12.7109375" style="4" customWidth="1"/>
    <col min="14140" max="14140" width="2.7109375" style="4" customWidth="1"/>
    <col min="14141" max="14141" width="3.7109375" style="4" customWidth="1"/>
    <col min="14142" max="14142" width="2.7109375" style="4" customWidth="1"/>
    <col min="14143" max="14143" width="4.7109375" style="4" customWidth="1"/>
    <col min="14144" max="14144" width="3.7109375" style="4" customWidth="1"/>
    <col min="14145" max="14145" width="12.7109375" style="4" customWidth="1"/>
    <col min="14146" max="14146" width="8.7109375" style="4" customWidth="1"/>
    <col min="14147" max="14147" width="12.7109375" style="4" customWidth="1"/>
    <col min="14148" max="14148" width="11.7109375" style="4" customWidth="1"/>
    <col min="14149" max="14149" width="4.7109375" style="4" customWidth="1"/>
    <col min="14337" max="14337" width="8.7109375" style="4" customWidth="1"/>
    <col min="14338" max="14338" width="36.7109375" style="4" customWidth="1"/>
    <col min="14339" max="14340" width="4.7109375" style="4" customWidth="1"/>
    <col min="14341" max="14341" width="10.7109375" style="4" customWidth="1"/>
    <col min="14342" max="14342" width="5.7109375" style="4" customWidth="1"/>
    <col min="14343" max="14343" width="6.7109375" style="4" customWidth="1"/>
    <col min="14344" max="14344" width="13.7109375" style="4" customWidth="1"/>
    <col min="14345" max="14345" width="12.7109375" style="4" customWidth="1"/>
    <col min="14346" max="14346" width="8.7109375" style="4" customWidth="1"/>
    <col min="14347" max="14347" width="4.7109375" style="4" customWidth="1"/>
    <col min="14348" max="14348" width="10.7109375" style="4" customWidth="1"/>
    <col min="14349" max="14352" width="9.7109375" style="4" customWidth="1"/>
    <col min="14353" max="14353" width="14.7109375" style="4" customWidth="1"/>
    <col min="14354" max="14355" width="6.7109375" style="4" customWidth="1"/>
    <col min="14356" max="14356" width="2.7109375" style="4" customWidth="1"/>
    <col min="14357" max="14357" width="4.7109375" style="4" customWidth="1"/>
    <col min="14358" max="14358" width="14.7109375" style="4" customWidth="1"/>
    <col min="14359" max="14359" width="10.7109375" style="4" customWidth="1"/>
    <col min="14360" max="14361" width="11.7109375" style="4" customWidth="1"/>
    <col min="14362" max="14362" width="3.7109375" style="4" customWidth="1"/>
    <col min="14363" max="14363" width="6.7109375" style="4" customWidth="1"/>
    <col min="14364" max="14364" width="20.7109375" style="4" customWidth="1"/>
    <col min="14365" max="14365" width="8.7109375" style="4" customWidth="1"/>
    <col min="14366" max="14366" width="4.7109375" style="4" customWidth="1"/>
    <col min="14367" max="14367" width="10.7109375" style="4" customWidth="1"/>
    <col min="14368" max="14369" width="3.7109375" style="4" customWidth="1"/>
    <col min="14370" max="14370" width="11.7109375" style="4" customWidth="1"/>
    <col min="14371" max="14371" width="15.7109375" style="4" customWidth="1"/>
    <col min="14372" max="14372" width="2.7109375" style="4" customWidth="1"/>
    <col min="14373" max="14373" width="3.7109375" style="4" customWidth="1"/>
    <col min="14374" max="14374" width="6.7109375" style="4" customWidth="1"/>
    <col min="14375" max="14375" width="9.7109375" style="4" customWidth="1"/>
    <col min="14376" max="14376" width="3.7109375" style="4" customWidth="1"/>
    <col min="14377" max="14377" width="4.7109375" style="4" customWidth="1"/>
    <col min="14378" max="14378" width="12.7109375" style="4" customWidth="1"/>
    <col min="14379" max="14379" width="6.7109375" style="4" customWidth="1"/>
    <col min="14380" max="14380" width="5.7109375" style="4" customWidth="1"/>
    <col min="14381" max="14381" width="10.7109375" style="4" customWidth="1"/>
    <col min="14382" max="14382" width="2.7109375" style="4" customWidth="1"/>
    <col min="14383" max="14383" width="5.7109375" style="4" customWidth="1"/>
    <col min="14384" max="14384" width="3.7109375" style="4" customWidth="1"/>
    <col min="14385" max="14385" width="2.7109375" style="4" customWidth="1"/>
    <col min="14386" max="14386" width="13.7109375" style="4" customWidth="1"/>
    <col min="14387" max="14387" width="3.7109375" style="4" customWidth="1"/>
    <col min="14388" max="14388" width="6.7109375" style="4" customWidth="1"/>
    <col min="14389" max="14389" width="10.7109375" style="4" customWidth="1"/>
    <col min="14390" max="14390" width="4.7109375" style="4" customWidth="1"/>
    <col min="14391" max="14391" width="3.7109375" style="4" customWidth="1"/>
    <col min="14392" max="14392" width="11.7109375" style="4" customWidth="1"/>
    <col min="14393" max="14393" width="4.7109375" style="4" customWidth="1"/>
    <col min="14394" max="14394" width="10.7109375" style="4" customWidth="1"/>
    <col min="14395" max="14395" width="12.7109375" style="4" customWidth="1"/>
    <col min="14396" max="14396" width="2.7109375" style="4" customWidth="1"/>
    <col min="14397" max="14397" width="3.7109375" style="4" customWidth="1"/>
    <col min="14398" max="14398" width="2.7109375" style="4" customWidth="1"/>
    <col min="14399" max="14399" width="4.7109375" style="4" customWidth="1"/>
    <col min="14400" max="14400" width="3.7109375" style="4" customWidth="1"/>
    <col min="14401" max="14401" width="12.7109375" style="4" customWidth="1"/>
    <col min="14402" max="14402" width="8.7109375" style="4" customWidth="1"/>
    <col min="14403" max="14403" width="12.7109375" style="4" customWidth="1"/>
    <col min="14404" max="14404" width="11.7109375" style="4" customWidth="1"/>
    <col min="14405" max="14405" width="4.7109375" style="4" customWidth="1"/>
    <col min="14593" max="14593" width="8.7109375" style="4" customWidth="1"/>
    <col min="14594" max="14594" width="36.7109375" style="4" customWidth="1"/>
    <col min="14595" max="14596" width="4.7109375" style="4" customWidth="1"/>
    <col min="14597" max="14597" width="10.7109375" style="4" customWidth="1"/>
    <col min="14598" max="14598" width="5.7109375" style="4" customWidth="1"/>
    <col min="14599" max="14599" width="6.7109375" style="4" customWidth="1"/>
    <col min="14600" max="14600" width="13.7109375" style="4" customWidth="1"/>
    <col min="14601" max="14601" width="12.7109375" style="4" customWidth="1"/>
    <col min="14602" max="14602" width="8.7109375" style="4" customWidth="1"/>
    <col min="14603" max="14603" width="4.7109375" style="4" customWidth="1"/>
    <col min="14604" max="14604" width="10.7109375" style="4" customWidth="1"/>
    <col min="14605" max="14608" width="9.7109375" style="4" customWidth="1"/>
    <col min="14609" max="14609" width="14.7109375" style="4" customWidth="1"/>
    <col min="14610" max="14611" width="6.7109375" style="4" customWidth="1"/>
    <col min="14612" max="14612" width="2.7109375" style="4" customWidth="1"/>
    <col min="14613" max="14613" width="4.7109375" style="4" customWidth="1"/>
    <col min="14614" max="14614" width="14.7109375" style="4" customWidth="1"/>
    <col min="14615" max="14615" width="10.7109375" style="4" customWidth="1"/>
    <col min="14616" max="14617" width="11.7109375" style="4" customWidth="1"/>
    <col min="14618" max="14618" width="3.7109375" style="4" customWidth="1"/>
    <col min="14619" max="14619" width="6.7109375" style="4" customWidth="1"/>
    <col min="14620" max="14620" width="20.7109375" style="4" customWidth="1"/>
    <col min="14621" max="14621" width="8.7109375" style="4" customWidth="1"/>
    <col min="14622" max="14622" width="4.7109375" style="4" customWidth="1"/>
    <col min="14623" max="14623" width="10.7109375" style="4" customWidth="1"/>
    <col min="14624" max="14625" width="3.7109375" style="4" customWidth="1"/>
    <col min="14626" max="14626" width="11.7109375" style="4" customWidth="1"/>
    <col min="14627" max="14627" width="15.7109375" style="4" customWidth="1"/>
    <col min="14628" max="14628" width="2.7109375" style="4" customWidth="1"/>
    <col min="14629" max="14629" width="3.7109375" style="4" customWidth="1"/>
    <col min="14630" max="14630" width="6.7109375" style="4" customWidth="1"/>
    <col min="14631" max="14631" width="9.7109375" style="4" customWidth="1"/>
    <col min="14632" max="14632" width="3.7109375" style="4" customWidth="1"/>
    <col min="14633" max="14633" width="4.7109375" style="4" customWidth="1"/>
    <col min="14634" max="14634" width="12.7109375" style="4" customWidth="1"/>
    <col min="14635" max="14635" width="6.7109375" style="4" customWidth="1"/>
    <col min="14636" max="14636" width="5.7109375" style="4" customWidth="1"/>
    <col min="14637" max="14637" width="10.7109375" style="4" customWidth="1"/>
    <col min="14638" max="14638" width="2.7109375" style="4" customWidth="1"/>
    <col min="14639" max="14639" width="5.7109375" style="4" customWidth="1"/>
    <col min="14640" max="14640" width="3.7109375" style="4" customWidth="1"/>
    <col min="14641" max="14641" width="2.7109375" style="4" customWidth="1"/>
    <col min="14642" max="14642" width="13.7109375" style="4" customWidth="1"/>
    <col min="14643" max="14643" width="3.7109375" style="4" customWidth="1"/>
    <col min="14644" max="14644" width="6.7109375" style="4" customWidth="1"/>
    <col min="14645" max="14645" width="10.7109375" style="4" customWidth="1"/>
    <col min="14646" max="14646" width="4.7109375" style="4" customWidth="1"/>
    <col min="14647" max="14647" width="3.7109375" style="4" customWidth="1"/>
    <col min="14648" max="14648" width="11.7109375" style="4" customWidth="1"/>
    <col min="14649" max="14649" width="4.7109375" style="4" customWidth="1"/>
    <col min="14650" max="14650" width="10.7109375" style="4" customWidth="1"/>
    <col min="14651" max="14651" width="12.7109375" style="4" customWidth="1"/>
    <col min="14652" max="14652" width="2.7109375" style="4" customWidth="1"/>
    <col min="14653" max="14653" width="3.7109375" style="4" customWidth="1"/>
    <col min="14654" max="14654" width="2.7109375" style="4" customWidth="1"/>
    <col min="14655" max="14655" width="4.7109375" style="4" customWidth="1"/>
    <col min="14656" max="14656" width="3.7109375" style="4" customWidth="1"/>
    <col min="14657" max="14657" width="12.7109375" style="4" customWidth="1"/>
    <col min="14658" max="14658" width="8.7109375" style="4" customWidth="1"/>
    <col min="14659" max="14659" width="12.7109375" style="4" customWidth="1"/>
    <col min="14660" max="14660" width="11.7109375" style="4" customWidth="1"/>
    <col min="14661" max="14661" width="4.7109375" style="4" customWidth="1"/>
    <col min="14849" max="14849" width="8.7109375" style="4" customWidth="1"/>
    <col min="14850" max="14850" width="36.7109375" style="4" customWidth="1"/>
    <col min="14851" max="14852" width="4.7109375" style="4" customWidth="1"/>
    <col min="14853" max="14853" width="10.7109375" style="4" customWidth="1"/>
    <col min="14854" max="14854" width="5.7109375" style="4" customWidth="1"/>
    <col min="14855" max="14855" width="6.7109375" style="4" customWidth="1"/>
    <col min="14856" max="14856" width="13.7109375" style="4" customWidth="1"/>
    <col min="14857" max="14857" width="12.7109375" style="4" customWidth="1"/>
    <col min="14858" max="14858" width="8.7109375" style="4" customWidth="1"/>
    <col min="14859" max="14859" width="4.7109375" style="4" customWidth="1"/>
    <col min="14860" max="14860" width="10.7109375" style="4" customWidth="1"/>
    <col min="14861" max="14864" width="9.7109375" style="4" customWidth="1"/>
    <col min="14865" max="14865" width="14.7109375" style="4" customWidth="1"/>
    <col min="14866" max="14867" width="6.7109375" style="4" customWidth="1"/>
    <col min="14868" max="14868" width="2.7109375" style="4" customWidth="1"/>
    <col min="14869" max="14869" width="4.7109375" style="4" customWidth="1"/>
    <col min="14870" max="14870" width="14.7109375" style="4" customWidth="1"/>
    <col min="14871" max="14871" width="10.7109375" style="4" customWidth="1"/>
    <col min="14872" max="14873" width="11.7109375" style="4" customWidth="1"/>
    <col min="14874" max="14874" width="3.7109375" style="4" customWidth="1"/>
    <col min="14875" max="14875" width="6.7109375" style="4" customWidth="1"/>
    <col min="14876" max="14876" width="20.7109375" style="4" customWidth="1"/>
    <col min="14877" max="14877" width="8.7109375" style="4" customWidth="1"/>
    <col min="14878" max="14878" width="4.7109375" style="4" customWidth="1"/>
    <col min="14879" max="14879" width="10.7109375" style="4" customWidth="1"/>
    <col min="14880" max="14881" width="3.7109375" style="4" customWidth="1"/>
    <col min="14882" max="14882" width="11.7109375" style="4" customWidth="1"/>
    <col min="14883" max="14883" width="15.7109375" style="4" customWidth="1"/>
    <col min="14884" max="14884" width="2.7109375" style="4" customWidth="1"/>
    <col min="14885" max="14885" width="3.7109375" style="4" customWidth="1"/>
    <col min="14886" max="14886" width="6.7109375" style="4" customWidth="1"/>
    <col min="14887" max="14887" width="9.7109375" style="4" customWidth="1"/>
    <col min="14888" max="14888" width="3.7109375" style="4" customWidth="1"/>
    <col min="14889" max="14889" width="4.7109375" style="4" customWidth="1"/>
    <col min="14890" max="14890" width="12.7109375" style="4" customWidth="1"/>
    <col min="14891" max="14891" width="6.7109375" style="4" customWidth="1"/>
    <col min="14892" max="14892" width="5.7109375" style="4" customWidth="1"/>
    <col min="14893" max="14893" width="10.7109375" style="4" customWidth="1"/>
    <col min="14894" max="14894" width="2.7109375" style="4" customWidth="1"/>
    <col min="14895" max="14895" width="5.7109375" style="4" customWidth="1"/>
    <col min="14896" max="14896" width="3.7109375" style="4" customWidth="1"/>
    <col min="14897" max="14897" width="2.7109375" style="4" customWidth="1"/>
    <col min="14898" max="14898" width="13.7109375" style="4" customWidth="1"/>
    <col min="14899" max="14899" width="3.7109375" style="4" customWidth="1"/>
    <col min="14900" max="14900" width="6.7109375" style="4" customWidth="1"/>
    <col min="14901" max="14901" width="10.7109375" style="4" customWidth="1"/>
    <col min="14902" max="14902" width="4.7109375" style="4" customWidth="1"/>
    <col min="14903" max="14903" width="3.7109375" style="4" customWidth="1"/>
    <col min="14904" max="14904" width="11.7109375" style="4" customWidth="1"/>
    <col min="14905" max="14905" width="4.7109375" style="4" customWidth="1"/>
    <col min="14906" max="14906" width="10.7109375" style="4" customWidth="1"/>
    <col min="14907" max="14907" width="12.7109375" style="4" customWidth="1"/>
    <col min="14908" max="14908" width="2.7109375" style="4" customWidth="1"/>
    <col min="14909" max="14909" width="3.7109375" style="4" customWidth="1"/>
    <col min="14910" max="14910" width="2.7109375" style="4" customWidth="1"/>
    <col min="14911" max="14911" width="4.7109375" style="4" customWidth="1"/>
    <col min="14912" max="14912" width="3.7109375" style="4" customWidth="1"/>
    <col min="14913" max="14913" width="12.7109375" style="4" customWidth="1"/>
    <col min="14914" max="14914" width="8.7109375" style="4" customWidth="1"/>
    <col min="14915" max="14915" width="12.7109375" style="4" customWidth="1"/>
    <col min="14916" max="14916" width="11.7109375" style="4" customWidth="1"/>
    <col min="14917" max="14917" width="4.7109375" style="4" customWidth="1"/>
    <col min="15105" max="15105" width="8.7109375" style="4" customWidth="1"/>
    <col min="15106" max="15106" width="36.7109375" style="4" customWidth="1"/>
    <col min="15107" max="15108" width="4.7109375" style="4" customWidth="1"/>
    <col min="15109" max="15109" width="10.7109375" style="4" customWidth="1"/>
    <col min="15110" max="15110" width="5.7109375" style="4" customWidth="1"/>
    <col min="15111" max="15111" width="6.7109375" style="4" customWidth="1"/>
    <col min="15112" max="15112" width="13.7109375" style="4" customWidth="1"/>
    <col min="15113" max="15113" width="12.7109375" style="4" customWidth="1"/>
    <col min="15114" max="15114" width="8.7109375" style="4" customWidth="1"/>
    <col min="15115" max="15115" width="4.7109375" style="4" customWidth="1"/>
    <col min="15116" max="15116" width="10.7109375" style="4" customWidth="1"/>
    <col min="15117" max="15120" width="9.7109375" style="4" customWidth="1"/>
    <col min="15121" max="15121" width="14.7109375" style="4" customWidth="1"/>
    <col min="15122" max="15123" width="6.7109375" style="4" customWidth="1"/>
    <col min="15124" max="15124" width="2.7109375" style="4" customWidth="1"/>
    <col min="15125" max="15125" width="4.7109375" style="4" customWidth="1"/>
    <col min="15126" max="15126" width="14.7109375" style="4" customWidth="1"/>
    <col min="15127" max="15127" width="10.7109375" style="4" customWidth="1"/>
    <col min="15128" max="15129" width="11.7109375" style="4" customWidth="1"/>
    <col min="15130" max="15130" width="3.7109375" style="4" customWidth="1"/>
    <col min="15131" max="15131" width="6.7109375" style="4" customWidth="1"/>
    <col min="15132" max="15132" width="20.7109375" style="4" customWidth="1"/>
    <col min="15133" max="15133" width="8.7109375" style="4" customWidth="1"/>
    <col min="15134" max="15134" width="4.7109375" style="4" customWidth="1"/>
    <col min="15135" max="15135" width="10.7109375" style="4" customWidth="1"/>
    <col min="15136" max="15137" width="3.7109375" style="4" customWidth="1"/>
    <col min="15138" max="15138" width="11.7109375" style="4" customWidth="1"/>
    <col min="15139" max="15139" width="15.7109375" style="4" customWidth="1"/>
    <col min="15140" max="15140" width="2.7109375" style="4" customWidth="1"/>
    <col min="15141" max="15141" width="3.7109375" style="4" customWidth="1"/>
    <col min="15142" max="15142" width="6.7109375" style="4" customWidth="1"/>
    <col min="15143" max="15143" width="9.7109375" style="4" customWidth="1"/>
    <col min="15144" max="15144" width="3.7109375" style="4" customWidth="1"/>
    <col min="15145" max="15145" width="4.7109375" style="4" customWidth="1"/>
    <col min="15146" max="15146" width="12.7109375" style="4" customWidth="1"/>
    <col min="15147" max="15147" width="6.7109375" style="4" customWidth="1"/>
    <col min="15148" max="15148" width="5.7109375" style="4" customWidth="1"/>
    <col min="15149" max="15149" width="10.7109375" style="4" customWidth="1"/>
    <col min="15150" max="15150" width="2.7109375" style="4" customWidth="1"/>
    <col min="15151" max="15151" width="5.7109375" style="4" customWidth="1"/>
    <col min="15152" max="15152" width="3.7109375" style="4" customWidth="1"/>
    <col min="15153" max="15153" width="2.7109375" style="4" customWidth="1"/>
    <col min="15154" max="15154" width="13.7109375" style="4" customWidth="1"/>
    <col min="15155" max="15155" width="3.7109375" style="4" customWidth="1"/>
    <col min="15156" max="15156" width="6.7109375" style="4" customWidth="1"/>
    <col min="15157" max="15157" width="10.7109375" style="4" customWidth="1"/>
    <col min="15158" max="15158" width="4.7109375" style="4" customWidth="1"/>
    <col min="15159" max="15159" width="3.7109375" style="4" customWidth="1"/>
    <col min="15160" max="15160" width="11.7109375" style="4" customWidth="1"/>
    <col min="15161" max="15161" width="4.7109375" style="4" customWidth="1"/>
    <col min="15162" max="15162" width="10.7109375" style="4" customWidth="1"/>
    <col min="15163" max="15163" width="12.7109375" style="4" customWidth="1"/>
    <col min="15164" max="15164" width="2.7109375" style="4" customWidth="1"/>
    <col min="15165" max="15165" width="3.7109375" style="4" customWidth="1"/>
    <col min="15166" max="15166" width="2.7109375" style="4" customWidth="1"/>
    <col min="15167" max="15167" width="4.7109375" style="4" customWidth="1"/>
    <col min="15168" max="15168" width="3.7109375" style="4" customWidth="1"/>
    <col min="15169" max="15169" width="12.7109375" style="4" customWidth="1"/>
    <col min="15170" max="15170" width="8.7109375" style="4" customWidth="1"/>
    <col min="15171" max="15171" width="12.7109375" style="4" customWidth="1"/>
    <col min="15172" max="15172" width="11.7109375" style="4" customWidth="1"/>
    <col min="15173" max="15173" width="4.7109375" style="4" customWidth="1"/>
    <col min="15361" max="15361" width="8.7109375" style="4" customWidth="1"/>
    <col min="15362" max="15362" width="36.7109375" style="4" customWidth="1"/>
    <col min="15363" max="15364" width="4.7109375" style="4" customWidth="1"/>
    <col min="15365" max="15365" width="10.7109375" style="4" customWidth="1"/>
    <col min="15366" max="15366" width="5.7109375" style="4" customWidth="1"/>
    <col min="15367" max="15367" width="6.7109375" style="4" customWidth="1"/>
    <col min="15368" max="15368" width="13.7109375" style="4" customWidth="1"/>
    <col min="15369" max="15369" width="12.7109375" style="4" customWidth="1"/>
    <col min="15370" max="15370" width="8.7109375" style="4" customWidth="1"/>
    <col min="15371" max="15371" width="4.7109375" style="4" customWidth="1"/>
    <col min="15372" max="15372" width="10.7109375" style="4" customWidth="1"/>
    <col min="15373" max="15376" width="9.7109375" style="4" customWidth="1"/>
    <col min="15377" max="15377" width="14.7109375" style="4" customWidth="1"/>
    <col min="15378" max="15379" width="6.7109375" style="4" customWidth="1"/>
    <col min="15380" max="15380" width="2.7109375" style="4" customWidth="1"/>
    <col min="15381" max="15381" width="4.7109375" style="4" customWidth="1"/>
    <col min="15382" max="15382" width="14.7109375" style="4" customWidth="1"/>
    <col min="15383" max="15383" width="10.7109375" style="4" customWidth="1"/>
    <col min="15384" max="15385" width="11.7109375" style="4" customWidth="1"/>
    <col min="15386" max="15386" width="3.7109375" style="4" customWidth="1"/>
    <col min="15387" max="15387" width="6.7109375" style="4" customWidth="1"/>
    <col min="15388" max="15388" width="20.7109375" style="4" customWidth="1"/>
    <col min="15389" max="15389" width="8.7109375" style="4" customWidth="1"/>
    <col min="15390" max="15390" width="4.7109375" style="4" customWidth="1"/>
    <col min="15391" max="15391" width="10.7109375" style="4" customWidth="1"/>
    <col min="15392" max="15393" width="3.7109375" style="4" customWidth="1"/>
    <col min="15394" max="15394" width="11.7109375" style="4" customWidth="1"/>
    <col min="15395" max="15395" width="15.7109375" style="4" customWidth="1"/>
    <col min="15396" max="15396" width="2.7109375" style="4" customWidth="1"/>
    <col min="15397" max="15397" width="3.7109375" style="4" customWidth="1"/>
    <col min="15398" max="15398" width="6.7109375" style="4" customWidth="1"/>
    <col min="15399" max="15399" width="9.7109375" style="4" customWidth="1"/>
    <col min="15400" max="15400" width="3.7109375" style="4" customWidth="1"/>
    <col min="15401" max="15401" width="4.7109375" style="4" customWidth="1"/>
    <col min="15402" max="15402" width="12.7109375" style="4" customWidth="1"/>
    <col min="15403" max="15403" width="6.7109375" style="4" customWidth="1"/>
    <col min="15404" max="15404" width="5.7109375" style="4" customWidth="1"/>
    <col min="15405" max="15405" width="10.7109375" style="4" customWidth="1"/>
    <col min="15406" max="15406" width="2.7109375" style="4" customWidth="1"/>
    <col min="15407" max="15407" width="5.7109375" style="4" customWidth="1"/>
    <col min="15408" max="15408" width="3.7109375" style="4" customWidth="1"/>
    <col min="15409" max="15409" width="2.7109375" style="4" customWidth="1"/>
    <col min="15410" max="15410" width="13.7109375" style="4" customWidth="1"/>
    <col min="15411" max="15411" width="3.7109375" style="4" customWidth="1"/>
    <col min="15412" max="15412" width="6.7109375" style="4" customWidth="1"/>
    <col min="15413" max="15413" width="10.7109375" style="4" customWidth="1"/>
    <col min="15414" max="15414" width="4.7109375" style="4" customWidth="1"/>
    <col min="15415" max="15415" width="3.7109375" style="4" customWidth="1"/>
    <col min="15416" max="15416" width="11.7109375" style="4" customWidth="1"/>
    <col min="15417" max="15417" width="4.7109375" style="4" customWidth="1"/>
    <col min="15418" max="15418" width="10.7109375" style="4" customWidth="1"/>
    <col min="15419" max="15419" width="12.7109375" style="4" customWidth="1"/>
    <col min="15420" max="15420" width="2.7109375" style="4" customWidth="1"/>
    <col min="15421" max="15421" width="3.7109375" style="4" customWidth="1"/>
    <col min="15422" max="15422" width="2.7109375" style="4" customWidth="1"/>
    <col min="15423" max="15423" width="4.7109375" style="4" customWidth="1"/>
    <col min="15424" max="15424" width="3.7109375" style="4" customWidth="1"/>
    <col min="15425" max="15425" width="12.7109375" style="4" customWidth="1"/>
    <col min="15426" max="15426" width="8.7109375" style="4" customWidth="1"/>
    <col min="15427" max="15427" width="12.7109375" style="4" customWidth="1"/>
    <col min="15428" max="15428" width="11.7109375" style="4" customWidth="1"/>
    <col min="15429" max="15429" width="4.7109375" style="4" customWidth="1"/>
    <col min="15617" max="15617" width="8.7109375" style="4" customWidth="1"/>
    <col min="15618" max="15618" width="36.7109375" style="4" customWidth="1"/>
    <col min="15619" max="15620" width="4.7109375" style="4" customWidth="1"/>
    <col min="15621" max="15621" width="10.7109375" style="4" customWidth="1"/>
    <col min="15622" max="15622" width="5.7109375" style="4" customWidth="1"/>
    <col min="15623" max="15623" width="6.7109375" style="4" customWidth="1"/>
    <col min="15624" max="15624" width="13.7109375" style="4" customWidth="1"/>
    <col min="15625" max="15625" width="12.7109375" style="4" customWidth="1"/>
    <col min="15626" max="15626" width="8.7109375" style="4" customWidth="1"/>
    <col min="15627" max="15627" width="4.7109375" style="4" customWidth="1"/>
    <col min="15628" max="15628" width="10.7109375" style="4" customWidth="1"/>
    <col min="15629" max="15632" width="9.7109375" style="4" customWidth="1"/>
    <col min="15633" max="15633" width="14.7109375" style="4" customWidth="1"/>
    <col min="15634" max="15635" width="6.7109375" style="4" customWidth="1"/>
    <col min="15636" max="15636" width="2.7109375" style="4" customWidth="1"/>
    <col min="15637" max="15637" width="4.7109375" style="4" customWidth="1"/>
    <col min="15638" max="15638" width="14.7109375" style="4" customWidth="1"/>
    <col min="15639" max="15639" width="10.7109375" style="4" customWidth="1"/>
    <col min="15640" max="15641" width="11.7109375" style="4" customWidth="1"/>
    <col min="15642" max="15642" width="3.7109375" style="4" customWidth="1"/>
    <col min="15643" max="15643" width="6.7109375" style="4" customWidth="1"/>
    <col min="15644" max="15644" width="20.7109375" style="4" customWidth="1"/>
    <col min="15645" max="15645" width="8.7109375" style="4" customWidth="1"/>
    <col min="15646" max="15646" width="4.7109375" style="4" customWidth="1"/>
    <col min="15647" max="15647" width="10.7109375" style="4" customWidth="1"/>
    <col min="15648" max="15649" width="3.7109375" style="4" customWidth="1"/>
    <col min="15650" max="15650" width="11.7109375" style="4" customWidth="1"/>
    <col min="15651" max="15651" width="15.7109375" style="4" customWidth="1"/>
    <col min="15652" max="15652" width="2.7109375" style="4" customWidth="1"/>
    <col min="15653" max="15653" width="3.7109375" style="4" customWidth="1"/>
    <col min="15654" max="15654" width="6.7109375" style="4" customWidth="1"/>
    <col min="15655" max="15655" width="9.7109375" style="4" customWidth="1"/>
    <col min="15656" max="15656" width="3.7109375" style="4" customWidth="1"/>
    <col min="15657" max="15657" width="4.7109375" style="4" customWidth="1"/>
    <col min="15658" max="15658" width="12.7109375" style="4" customWidth="1"/>
    <col min="15659" max="15659" width="6.7109375" style="4" customWidth="1"/>
    <col min="15660" max="15660" width="5.7109375" style="4" customWidth="1"/>
    <col min="15661" max="15661" width="10.7109375" style="4" customWidth="1"/>
    <col min="15662" max="15662" width="2.7109375" style="4" customWidth="1"/>
    <col min="15663" max="15663" width="5.7109375" style="4" customWidth="1"/>
    <col min="15664" max="15664" width="3.7109375" style="4" customWidth="1"/>
    <col min="15665" max="15665" width="2.7109375" style="4" customWidth="1"/>
    <col min="15666" max="15666" width="13.7109375" style="4" customWidth="1"/>
    <col min="15667" max="15667" width="3.7109375" style="4" customWidth="1"/>
    <col min="15668" max="15668" width="6.7109375" style="4" customWidth="1"/>
    <col min="15669" max="15669" width="10.7109375" style="4" customWidth="1"/>
    <col min="15670" max="15670" width="4.7109375" style="4" customWidth="1"/>
    <col min="15671" max="15671" width="3.7109375" style="4" customWidth="1"/>
    <col min="15672" max="15672" width="11.7109375" style="4" customWidth="1"/>
    <col min="15673" max="15673" width="4.7109375" style="4" customWidth="1"/>
    <col min="15674" max="15674" width="10.7109375" style="4" customWidth="1"/>
    <col min="15675" max="15675" width="12.7109375" style="4" customWidth="1"/>
    <col min="15676" max="15676" width="2.7109375" style="4" customWidth="1"/>
    <col min="15677" max="15677" width="3.7109375" style="4" customWidth="1"/>
    <col min="15678" max="15678" width="2.7109375" style="4" customWidth="1"/>
    <col min="15679" max="15679" width="4.7109375" style="4" customWidth="1"/>
    <col min="15680" max="15680" width="3.7109375" style="4" customWidth="1"/>
    <col min="15681" max="15681" width="12.7109375" style="4" customWidth="1"/>
    <col min="15682" max="15682" width="8.7109375" style="4" customWidth="1"/>
    <col min="15683" max="15683" width="12.7109375" style="4" customWidth="1"/>
    <col min="15684" max="15684" width="11.7109375" style="4" customWidth="1"/>
    <col min="15685" max="15685" width="4.7109375" style="4" customWidth="1"/>
    <col min="15873" max="15873" width="8.7109375" style="4" customWidth="1"/>
    <col min="15874" max="15874" width="36.7109375" style="4" customWidth="1"/>
    <col min="15875" max="15876" width="4.7109375" style="4" customWidth="1"/>
    <col min="15877" max="15877" width="10.7109375" style="4" customWidth="1"/>
    <col min="15878" max="15878" width="5.7109375" style="4" customWidth="1"/>
    <col min="15879" max="15879" width="6.7109375" style="4" customWidth="1"/>
    <col min="15880" max="15880" width="13.7109375" style="4" customWidth="1"/>
    <col min="15881" max="15881" width="12.7109375" style="4" customWidth="1"/>
    <col min="15882" max="15882" width="8.7109375" style="4" customWidth="1"/>
    <col min="15883" max="15883" width="4.7109375" style="4" customWidth="1"/>
    <col min="15884" max="15884" width="10.7109375" style="4" customWidth="1"/>
    <col min="15885" max="15888" width="9.7109375" style="4" customWidth="1"/>
    <col min="15889" max="15889" width="14.7109375" style="4" customWidth="1"/>
    <col min="15890" max="15891" width="6.7109375" style="4" customWidth="1"/>
    <col min="15892" max="15892" width="2.7109375" style="4" customWidth="1"/>
    <col min="15893" max="15893" width="4.7109375" style="4" customWidth="1"/>
    <col min="15894" max="15894" width="14.7109375" style="4" customWidth="1"/>
    <col min="15895" max="15895" width="10.7109375" style="4" customWidth="1"/>
    <col min="15896" max="15897" width="11.7109375" style="4" customWidth="1"/>
    <col min="15898" max="15898" width="3.7109375" style="4" customWidth="1"/>
    <col min="15899" max="15899" width="6.7109375" style="4" customWidth="1"/>
    <col min="15900" max="15900" width="20.7109375" style="4" customWidth="1"/>
    <col min="15901" max="15901" width="8.7109375" style="4" customWidth="1"/>
    <col min="15902" max="15902" width="4.7109375" style="4" customWidth="1"/>
    <col min="15903" max="15903" width="10.7109375" style="4" customWidth="1"/>
    <col min="15904" max="15905" width="3.7109375" style="4" customWidth="1"/>
    <col min="15906" max="15906" width="11.7109375" style="4" customWidth="1"/>
    <col min="15907" max="15907" width="15.7109375" style="4" customWidth="1"/>
    <col min="15908" max="15908" width="2.7109375" style="4" customWidth="1"/>
    <col min="15909" max="15909" width="3.7109375" style="4" customWidth="1"/>
    <col min="15910" max="15910" width="6.7109375" style="4" customWidth="1"/>
    <col min="15911" max="15911" width="9.7109375" style="4" customWidth="1"/>
    <col min="15912" max="15912" width="3.7109375" style="4" customWidth="1"/>
    <col min="15913" max="15913" width="4.7109375" style="4" customWidth="1"/>
    <col min="15914" max="15914" width="12.7109375" style="4" customWidth="1"/>
    <col min="15915" max="15915" width="6.7109375" style="4" customWidth="1"/>
    <col min="15916" max="15916" width="5.7109375" style="4" customWidth="1"/>
    <col min="15917" max="15917" width="10.7109375" style="4" customWidth="1"/>
    <col min="15918" max="15918" width="2.7109375" style="4" customWidth="1"/>
    <col min="15919" max="15919" width="5.7109375" style="4" customWidth="1"/>
    <col min="15920" max="15920" width="3.7109375" style="4" customWidth="1"/>
    <col min="15921" max="15921" width="2.7109375" style="4" customWidth="1"/>
    <col min="15922" max="15922" width="13.7109375" style="4" customWidth="1"/>
    <col min="15923" max="15923" width="3.7109375" style="4" customWidth="1"/>
    <col min="15924" max="15924" width="6.7109375" style="4" customWidth="1"/>
    <col min="15925" max="15925" width="10.7109375" style="4" customWidth="1"/>
    <col min="15926" max="15926" width="4.7109375" style="4" customWidth="1"/>
    <col min="15927" max="15927" width="3.7109375" style="4" customWidth="1"/>
    <col min="15928" max="15928" width="11.7109375" style="4" customWidth="1"/>
    <col min="15929" max="15929" width="4.7109375" style="4" customWidth="1"/>
    <col min="15930" max="15930" width="10.7109375" style="4" customWidth="1"/>
    <col min="15931" max="15931" width="12.7109375" style="4" customWidth="1"/>
    <col min="15932" max="15932" width="2.7109375" style="4" customWidth="1"/>
    <col min="15933" max="15933" width="3.7109375" style="4" customWidth="1"/>
    <col min="15934" max="15934" width="2.7109375" style="4" customWidth="1"/>
    <col min="15935" max="15935" width="4.7109375" style="4" customWidth="1"/>
    <col min="15936" max="15936" width="3.7109375" style="4" customWidth="1"/>
    <col min="15937" max="15937" width="12.7109375" style="4" customWidth="1"/>
    <col min="15938" max="15938" width="8.7109375" style="4" customWidth="1"/>
    <col min="15939" max="15939" width="12.7109375" style="4" customWidth="1"/>
    <col min="15940" max="15940" width="11.7109375" style="4" customWidth="1"/>
    <col min="15941" max="15941" width="4.7109375" style="4" customWidth="1"/>
    <col min="16129" max="16129" width="8.7109375" style="4" customWidth="1"/>
    <col min="16130" max="16130" width="36.7109375" style="4" customWidth="1"/>
    <col min="16131" max="16132" width="4.7109375" style="4" customWidth="1"/>
    <col min="16133" max="16133" width="10.7109375" style="4" customWidth="1"/>
    <col min="16134" max="16134" width="5.7109375" style="4" customWidth="1"/>
    <col min="16135" max="16135" width="6.7109375" style="4" customWidth="1"/>
    <col min="16136" max="16136" width="13.7109375" style="4" customWidth="1"/>
    <col min="16137" max="16137" width="12.7109375" style="4" customWidth="1"/>
    <col min="16138" max="16138" width="8.7109375" style="4" customWidth="1"/>
    <col min="16139" max="16139" width="4.7109375" style="4" customWidth="1"/>
    <col min="16140" max="16140" width="10.7109375" style="4" customWidth="1"/>
    <col min="16141" max="16144" width="9.7109375" style="4" customWidth="1"/>
    <col min="16145" max="16145" width="14.7109375" style="4" customWidth="1"/>
    <col min="16146" max="16147" width="6.7109375" style="4" customWidth="1"/>
    <col min="16148" max="16148" width="2.7109375" style="4" customWidth="1"/>
    <col min="16149" max="16149" width="4.7109375" style="4" customWidth="1"/>
    <col min="16150" max="16150" width="14.7109375" style="4" customWidth="1"/>
    <col min="16151" max="16151" width="10.7109375" style="4" customWidth="1"/>
    <col min="16152" max="16153" width="11.7109375" style="4" customWidth="1"/>
    <col min="16154" max="16154" width="3.7109375" style="4" customWidth="1"/>
    <col min="16155" max="16155" width="6.7109375" style="4" customWidth="1"/>
    <col min="16156" max="16156" width="20.7109375" style="4" customWidth="1"/>
    <col min="16157" max="16157" width="8.7109375" style="4" customWidth="1"/>
    <col min="16158" max="16158" width="4.7109375" style="4" customWidth="1"/>
    <col min="16159" max="16159" width="10.7109375" style="4" customWidth="1"/>
    <col min="16160" max="16161" width="3.7109375" style="4" customWidth="1"/>
    <col min="16162" max="16162" width="11.7109375" style="4" customWidth="1"/>
    <col min="16163" max="16163" width="15.7109375" style="4" customWidth="1"/>
    <col min="16164" max="16164" width="2.7109375" style="4" customWidth="1"/>
    <col min="16165" max="16165" width="3.7109375" style="4" customWidth="1"/>
    <col min="16166" max="16166" width="6.7109375" style="4" customWidth="1"/>
    <col min="16167" max="16167" width="9.7109375" style="4" customWidth="1"/>
    <col min="16168" max="16168" width="3.7109375" style="4" customWidth="1"/>
    <col min="16169" max="16169" width="4.7109375" style="4" customWidth="1"/>
    <col min="16170" max="16170" width="12.7109375" style="4" customWidth="1"/>
    <col min="16171" max="16171" width="6.7109375" style="4" customWidth="1"/>
    <col min="16172" max="16172" width="5.7109375" style="4" customWidth="1"/>
    <col min="16173" max="16173" width="10.7109375" style="4" customWidth="1"/>
    <col min="16174" max="16174" width="2.7109375" style="4" customWidth="1"/>
    <col min="16175" max="16175" width="5.7109375" style="4" customWidth="1"/>
    <col min="16176" max="16176" width="3.7109375" style="4" customWidth="1"/>
    <col min="16177" max="16177" width="2.7109375" style="4" customWidth="1"/>
    <col min="16178" max="16178" width="13.7109375" style="4" customWidth="1"/>
    <col min="16179" max="16179" width="3.7109375" style="4" customWidth="1"/>
    <col min="16180" max="16180" width="6.7109375" style="4" customWidth="1"/>
    <col min="16181" max="16181" width="10.7109375" style="4" customWidth="1"/>
    <col min="16182" max="16182" width="4.7109375" style="4" customWidth="1"/>
    <col min="16183" max="16183" width="3.7109375" style="4" customWidth="1"/>
    <col min="16184" max="16184" width="11.7109375" style="4" customWidth="1"/>
    <col min="16185" max="16185" width="4.7109375" style="4" customWidth="1"/>
    <col min="16186" max="16186" width="10.7109375" style="4" customWidth="1"/>
    <col min="16187" max="16187" width="12.7109375" style="4" customWidth="1"/>
    <col min="16188" max="16188" width="2.7109375" style="4" customWidth="1"/>
    <col min="16189" max="16189" width="3.7109375" style="4" customWidth="1"/>
    <col min="16190" max="16190" width="2.7109375" style="4" customWidth="1"/>
    <col min="16191" max="16191" width="4.7109375" style="4" customWidth="1"/>
    <col min="16192" max="16192" width="3.7109375" style="4" customWidth="1"/>
    <col min="16193" max="16193" width="12.7109375" style="4" customWidth="1"/>
    <col min="16194" max="16194" width="8.7109375" style="4" customWidth="1"/>
    <col min="16195" max="16195" width="12.7109375" style="4" customWidth="1"/>
    <col min="16196" max="16196" width="11.7109375" style="4" customWidth="1"/>
    <col min="16197" max="16197" width="4.7109375" style="4" customWidth="1"/>
  </cols>
  <sheetData>
    <row r="1" spans="1:69" x14ac:dyDescent="0.25">
      <c r="A1" t="s">
        <v>29</v>
      </c>
      <c r="B1" t="s">
        <v>30</v>
      </c>
      <c r="C1" t="s">
        <v>1155</v>
      </c>
      <c r="D1" t="s">
        <v>1156</v>
      </c>
      <c r="E1" t="s">
        <v>1157</v>
      </c>
      <c r="F1" t="s">
        <v>1158</v>
      </c>
      <c r="G1" t="s">
        <v>1159</v>
      </c>
      <c r="H1" t="s">
        <v>1160</v>
      </c>
      <c r="I1" t="s">
        <v>1161</v>
      </c>
      <c r="J1" t="s">
        <v>1162</v>
      </c>
      <c r="K1" t="s">
        <v>32</v>
      </c>
      <c r="L1" t="s">
        <v>1163</v>
      </c>
      <c r="M1" t="s">
        <v>358</v>
      </c>
      <c r="N1" t="s">
        <v>1164</v>
      </c>
      <c r="O1" t="s">
        <v>1165</v>
      </c>
      <c r="P1" t="s">
        <v>1166</v>
      </c>
      <c r="Q1" t="s">
        <v>1167</v>
      </c>
      <c r="R1" t="s">
        <v>1168</v>
      </c>
      <c r="S1" t="s">
        <v>1169</v>
      </c>
      <c r="T1" t="s">
        <v>1170</v>
      </c>
      <c r="U1" t="s">
        <v>1171</v>
      </c>
      <c r="V1" t="s">
        <v>1172</v>
      </c>
      <c r="W1" t="s">
        <v>1173</v>
      </c>
      <c r="X1" t="s">
        <v>1174</v>
      </c>
      <c r="Y1" t="s">
        <v>1174</v>
      </c>
      <c r="Z1" t="s">
        <v>1175</v>
      </c>
      <c r="AA1" t="s">
        <v>1176</v>
      </c>
      <c r="AB1" t="s">
        <v>1177</v>
      </c>
      <c r="AC1" t="s">
        <v>1178</v>
      </c>
      <c r="AD1" t="s">
        <v>1179</v>
      </c>
      <c r="AE1" t="s">
        <v>1180</v>
      </c>
      <c r="AF1" t="s">
        <v>1181</v>
      </c>
      <c r="AG1" t="s">
        <v>1182</v>
      </c>
      <c r="AH1" t="s">
        <v>1183</v>
      </c>
      <c r="AI1" t="s">
        <v>1184</v>
      </c>
      <c r="AJ1" t="s">
        <v>1185</v>
      </c>
      <c r="AK1" t="s">
        <v>1186</v>
      </c>
      <c r="AL1" t="s">
        <v>1187</v>
      </c>
      <c r="AM1" t="s">
        <v>1188</v>
      </c>
      <c r="AN1" t="s">
        <v>1189</v>
      </c>
      <c r="AO1" t="s">
        <v>1190</v>
      </c>
      <c r="AP1" t="s">
        <v>1191</v>
      </c>
      <c r="AQ1" t="s">
        <v>1192</v>
      </c>
      <c r="AR1" t="s">
        <v>1193</v>
      </c>
      <c r="AS1" t="s">
        <v>1194</v>
      </c>
      <c r="AT1" t="s">
        <v>1195</v>
      </c>
      <c r="AU1" t="s">
        <v>1196</v>
      </c>
      <c r="AV1" t="s">
        <v>1197</v>
      </c>
      <c r="AW1" t="s">
        <v>1198</v>
      </c>
      <c r="AX1" t="s">
        <v>1199</v>
      </c>
      <c r="AY1" t="s">
        <v>1200</v>
      </c>
      <c r="AZ1" t="s">
        <v>1201</v>
      </c>
      <c r="BA1" t="s">
        <v>1202</v>
      </c>
      <c r="BB1" t="s">
        <v>32</v>
      </c>
      <c r="BC1" t="s">
        <v>1203</v>
      </c>
      <c r="BD1" t="s">
        <v>1204</v>
      </c>
      <c r="BE1" t="s">
        <v>1205</v>
      </c>
      <c r="BF1" t="s">
        <v>1206</v>
      </c>
      <c r="BG1" t="s">
        <v>1207</v>
      </c>
      <c r="BH1" t="s">
        <v>1155</v>
      </c>
      <c r="BI1" t="s">
        <v>1208</v>
      </c>
      <c r="BJ1" t="s">
        <v>1209</v>
      </c>
      <c r="BK1" t="s">
        <v>1210</v>
      </c>
      <c r="BL1" t="s">
        <v>1211</v>
      </c>
      <c r="BM1" t="s">
        <v>1212</v>
      </c>
      <c r="BN1" t="s">
        <v>1213</v>
      </c>
      <c r="BO1" t="s">
        <v>1214</v>
      </c>
      <c r="BP1" t="s">
        <v>1174</v>
      </c>
      <c r="BQ1" t="s">
        <v>1215</v>
      </c>
    </row>
    <row r="2" spans="1:69" x14ac:dyDescent="0.25">
      <c r="A2">
        <v>103689</v>
      </c>
      <c r="B2" t="s">
        <v>1216</v>
      </c>
      <c r="C2" t="s">
        <v>1217</v>
      </c>
      <c r="D2" t="s">
        <v>1218</v>
      </c>
      <c r="E2">
        <v>160</v>
      </c>
      <c r="F2" t="s">
        <v>1219</v>
      </c>
      <c r="G2" t="s">
        <v>1220</v>
      </c>
      <c r="H2" t="s">
        <v>1221</v>
      </c>
      <c r="I2" t="s">
        <v>1217</v>
      </c>
      <c r="J2" t="s">
        <v>1222</v>
      </c>
      <c r="K2" t="s">
        <v>217</v>
      </c>
      <c r="L2">
        <v>204.68</v>
      </c>
      <c r="M2">
        <v>190.03</v>
      </c>
      <c r="N2" t="s">
        <v>40</v>
      </c>
      <c r="O2">
        <v>205</v>
      </c>
      <c r="P2" t="s">
        <v>1223</v>
      </c>
      <c r="Q2" t="s">
        <v>1224</v>
      </c>
      <c r="R2" t="s">
        <v>1225</v>
      </c>
      <c r="S2" t="s">
        <v>1226</v>
      </c>
      <c r="T2" t="s">
        <v>1217</v>
      </c>
      <c r="U2" t="s">
        <v>1227</v>
      </c>
      <c r="V2" t="s">
        <v>1228</v>
      </c>
      <c r="W2">
        <v>240</v>
      </c>
      <c r="X2" t="s">
        <v>1229</v>
      </c>
      <c r="Y2" t="s">
        <v>1229</v>
      </c>
      <c r="Z2" t="s">
        <v>1230</v>
      </c>
      <c r="AA2" t="s">
        <v>23</v>
      </c>
      <c r="AB2" t="s">
        <v>1231</v>
      </c>
      <c r="AC2" t="s">
        <v>1232</v>
      </c>
      <c r="AD2" t="s">
        <v>1233</v>
      </c>
      <c r="AE2" t="s">
        <v>1234</v>
      </c>
      <c r="AF2" t="s">
        <v>1235</v>
      </c>
      <c r="AG2" t="s">
        <v>1217</v>
      </c>
      <c r="AH2" t="s">
        <v>1236</v>
      </c>
      <c r="AI2" t="s">
        <v>1217</v>
      </c>
      <c r="AJ2" t="s">
        <v>1217</v>
      </c>
      <c r="AK2" t="s">
        <v>1237</v>
      </c>
      <c r="AL2">
        <v>0</v>
      </c>
      <c r="AM2" t="s">
        <v>1238</v>
      </c>
      <c r="AN2" t="s">
        <v>1239</v>
      </c>
      <c r="AO2" t="s">
        <v>1240</v>
      </c>
      <c r="AP2" t="s">
        <v>1241</v>
      </c>
      <c r="AQ2" t="s">
        <v>1242</v>
      </c>
      <c r="AR2" t="s">
        <v>1243</v>
      </c>
      <c r="AS2">
        <v>0</v>
      </c>
      <c r="AT2" t="s">
        <v>1217</v>
      </c>
      <c r="AU2" t="s">
        <v>1244</v>
      </c>
      <c r="AV2" t="s">
        <v>1217</v>
      </c>
      <c r="AW2" t="s">
        <v>1217</v>
      </c>
      <c r="AX2" t="s">
        <v>1217</v>
      </c>
      <c r="AY2">
        <v>10</v>
      </c>
      <c r="AZ2" t="s">
        <v>1245</v>
      </c>
      <c r="BA2">
        <v>0</v>
      </c>
      <c r="BB2" t="s">
        <v>217</v>
      </c>
      <c r="BC2" t="s">
        <v>1230</v>
      </c>
      <c r="BD2">
        <v>0</v>
      </c>
      <c r="BE2" t="s">
        <v>1246</v>
      </c>
      <c r="BF2">
        <v>208</v>
      </c>
      <c r="BG2" t="s">
        <v>1217</v>
      </c>
      <c r="BH2" t="s">
        <v>1217</v>
      </c>
      <c r="BI2">
        <v>8</v>
      </c>
      <c r="BJ2" t="s">
        <v>1217</v>
      </c>
      <c r="BK2" t="s">
        <v>1217</v>
      </c>
      <c r="BL2">
        <v>0</v>
      </c>
      <c r="BM2" t="s">
        <v>1239</v>
      </c>
      <c r="BN2" t="s">
        <v>1247</v>
      </c>
      <c r="BO2">
        <v>0</v>
      </c>
      <c r="BP2" t="s">
        <v>1229</v>
      </c>
      <c r="BQ2" t="s">
        <v>1217</v>
      </c>
    </row>
    <row r="3" spans="1:69" x14ac:dyDescent="0.25">
      <c r="A3">
        <v>103790</v>
      </c>
      <c r="B3" t="s">
        <v>361</v>
      </c>
      <c r="C3" t="s">
        <v>1217</v>
      </c>
      <c r="D3" t="s">
        <v>1218</v>
      </c>
      <c r="E3">
        <v>60</v>
      </c>
      <c r="F3" t="s">
        <v>1219</v>
      </c>
      <c r="G3" t="s">
        <v>1220</v>
      </c>
      <c r="H3" t="s">
        <v>1221</v>
      </c>
      <c r="I3" t="s">
        <v>1217</v>
      </c>
      <c r="J3" t="s">
        <v>1222</v>
      </c>
      <c r="K3" t="s">
        <v>217</v>
      </c>
      <c r="L3">
        <v>196.08</v>
      </c>
      <c r="M3">
        <v>181.43</v>
      </c>
      <c r="N3" t="s">
        <v>40</v>
      </c>
      <c r="O3">
        <v>205</v>
      </c>
      <c r="P3" t="s">
        <v>1223</v>
      </c>
      <c r="Q3" t="s">
        <v>1248</v>
      </c>
      <c r="R3" t="s">
        <v>1225</v>
      </c>
      <c r="S3" t="s">
        <v>1226</v>
      </c>
      <c r="T3" t="s">
        <v>1217</v>
      </c>
      <c r="U3" t="s">
        <v>1227</v>
      </c>
      <c r="V3" t="s">
        <v>1249</v>
      </c>
      <c r="W3">
        <v>100</v>
      </c>
      <c r="X3" t="s">
        <v>1229</v>
      </c>
      <c r="Y3" t="s">
        <v>1229</v>
      </c>
      <c r="Z3" t="s">
        <v>1230</v>
      </c>
      <c r="AA3" t="s">
        <v>23</v>
      </c>
      <c r="AB3" t="s">
        <v>1231</v>
      </c>
      <c r="AC3" t="s">
        <v>1232</v>
      </c>
      <c r="AD3" t="s">
        <v>1233</v>
      </c>
      <c r="AE3" t="s">
        <v>1234</v>
      </c>
      <c r="AF3" t="s">
        <v>1235</v>
      </c>
      <c r="AG3" t="s">
        <v>1217</v>
      </c>
      <c r="AH3" t="s">
        <v>1236</v>
      </c>
      <c r="AI3" t="s">
        <v>1217</v>
      </c>
      <c r="AJ3" t="s">
        <v>1217</v>
      </c>
      <c r="AK3" t="s">
        <v>1237</v>
      </c>
      <c r="AL3">
        <v>0</v>
      </c>
      <c r="AM3" t="s">
        <v>1238</v>
      </c>
      <c r="AN3" t="s">
        <v>1239</v>
      </c>
      <c r="AO3" t="s">
        <v>1240</v>
      </c>
      <c r="AP3" t="s">
        <v>1241</v>
      </c>
      <c r="AQ3" t="s">
        <v>1242</v>
      </c>
      <c r="AR3" t="s">
        <v>1243</v>
      </c>
      <c r="AS3">
        <v>0</v>
      </c>
      <c r="AT3" t="s">
        <v>1217</v>
      </c>
      <c r="AU3" t="s">
        <v>1244</v>
      </c>
      <c r="AV3" t="s">
        <v>1217</v>
      </c>
      <c r="AW3" t="s">
        <v>1217</v>
      </c>
      <c r="AX3" t="s">
        <v>1217</v>
      </c>
      <c r="AY3">
        <v>10</v>
      </c>
      <c r="AZ3" t="s">
        <v>1245</v>
      </c>
      <c r="BA3">
        <v>0</v>
      </c>
      <c r="BB3" t="s">
        <v>217</v>
      </c>
      <c r="BC3" t="s">
        <v>1230</v>
      </c>
      <c r="BD3">
        <v>0</v>
      </c>
      <c r="BE3" t="s">
        <v>1246</v>
      </c>
      <c r="BF3">
        <v>60</v>
      </c>
      <c r="BG3" t="s">
        <v>1217</v>
      </c>
      <c r="BH3" t="s">
        <v>1217</v>
      </c>
      <c r="BI3">
        <v>13</v>
      </c>
      <c r="BJ3" t="s">
        <v>1217</v>
      </c>
      <c r="BK3" t="s">
        <v>1217</v>
      </c>
      <c r="BL3">
        <v>0</v>
      </c>
      <c r="BM3" t="s">
        <v>1239</v>
      </c>
      <c r="BN3" t="s">
        <v>1247</v>
      </c>
      <c r="BO3">
        <v>0</v>
      </c>
      <c r="BP3" t="s">
        <v>1229</v>
      </c>
      <c r="BQ3" t="s">
        <v>1217</v>
      </c>
    </row>
    <row r="4" spans="1:69" x14ac:dyDescent="0.25">
      <c r="A4">
        <v>103900</v>
      </c>
      <c r="B4" t="s">
        <v>718</v>
      </c>
      <c r="C4" t="s">
        <v>1217</v>
      </c>
      <c r="D4" t="s">
        <v>1218</v>
      </c>
      <c r="E4">
        <v>60</v>
      </c>
      <c r="F4" t="s">
        <v>1219</v>
      </c>
      <c r="G4" t="s">
        <v>1220</v>
      </c>
      <c r="H4" t="s">
        <v>1221</v>
      </c>
      <c r="I4" t="s">
        <v>1217</v>
      </c>
      <c r="J4" t="s">
        <v>1222</v>
      </c>
      <c r="K4" t="s">
        <v>217</v>
      </c>
      <c r="L4">
        <v>197.1</v>
      </c>
      <c r="M4">
        <v>182.45</v>
      </c>
      <c r="N4" t="s">
        <v>40</v>
      </c>
      <c r="O4">
        <v>205</v>
      </c>
      <c r="P4" t="s">
        <v>1223</v>
      </c>
      <c r="Q4" t="s">
        <v>1250</v>
      </c>
      <c r="R4" t="s">
        <v>1225</v>
      </c>
      <c r="S4" t="s">
        <v>1226</v>
      </c>
      <c r="T4" t="s">
        <v>1217</v>
      </c>
      <c r="U4" t="s">
        <v>1227</v>
      </c>
      <c r="V4" t="s">
        <v>1249</v>
      </c>
      <c r="W4">
        <v>100</v>
      </c>
      <c r="X4" t="s">
        <v>1229</v>
      </c>
      <c r="Y4" t="s">
        <v>1229</v>
      </c>
      <c r="Z4" t="s">
        <v>1230</v>
      </c>
      <c r="AA4" t="s">
        <v>23</v>
      </c>
      <c r="AB4" t="s">
        <v>1231</v>
      </c>
      <c r="AC4" t="s">
        <v>1232</v>
      </c>
      <c r="AD4" t="s">
        <v>1233</v>
      </c>
      <c r="AE4" t="s">
        <v>1234</v>
      </c>
      <c r="AF4" t="s">
        <v>1235</v>
      </c>
      <c r="AG4" t="s">
        <v>1217</v>
      </c>
      <c r="AH4" t="s">
        <v>1236</v>
      </c>
      <c r="AI4" t="s">
        <v>1217</v>
      </c>
      <c r="AJ4" t="s">
        <v>1217</v>
      </c>
      <c r="AK4" t="s">
        <v>1237</v>
      </c>
      <c r="AL4">
        <v>0</v>
      </c>
      <c r="AM4" t="s">
        <v>1238</v>
      </c>
      <c r="AN4" t="s">
        <v>1239</v>
      </c>
      <c r="AO4" t="s">
        <v>1240</v>
      </c>
      <c r="AP4" t="s">
        <v>1241</v>
      </c>
      <c r="AQ4" t="s">
        <v>1242</v>
      </c>
      <c r="AR4" t="s">
        <v>1243</v>
      </c>
      <c r="AS4">
        <v>0</v>
      </c>
      <c r="AT4" t="s">
        <v>1217</v>
      </c>
      <c r="AU4" t="s">
        <v>1244</v>
      </c>
      <c r="AV4" t="s">
        <v>1217</v>
      </c>
      <c r="AW4" t="s">
        <v>1217</v>
      </c>
      <c r="AX4" t="s">
        <v>1217</v>
      </c>
      <c r="AY4">
        <v>10</v>
      </c>
      <c r="AZ4" t="s">
        <v>1245</v>
      </c>
      <c r="BA4">
        <v>0</v>
      </c>
      <c r="BB4" t="s">
        <v>217</v>
      </c>
      <c r="BC4" t="s">
        <v>1230</v>
      </c>
      <c r="BD4">
        <v>0</v>
      </c>
      <c r="BE4" t="s">
        <v>1246</v>
      </c>
      <c r="BF4">
        <v>62</v>
      </c>
      <c r="BG4" t="s">
        <v>1217</v>
      </c>
      <c r="BH4" t="s">
        <v>1217</v>
      </c>
      <c r="BI4">
        <v>13</v>
      </c>
      <c r="BJ4" t="s">
        <v>1217</v>
      </c>
      <c r="BK4" t="s">
        <v>1217</v>
      </c>
      <c r="BL4">
        <v>0</v>
      </c>
      <c r="BM4" t="s">
        <v>1239</v>
      </c>
      <c r="BN4" t="s">
        <v>1247</v>
      </c>
      <c r="BO4">
        <v>0</v>
      </c>
      <c r="BP4" t="s">
        <v>1229</v>
      </c>
      <c r="BQ4" t="s">
        <v>1217</v>
      </c>
    </row>
    <row r="5" spans="1:69" x14ac:dyDescent="0.25">
      <c r="A5">
        <v>145125</v>
      </c>
      <c r="B5" t="s">
        <v>719</v>
      </c>
      <c r="C5" t="s">
        <v>1217</v>
      </c>
      <c r="D5" t="s">
        <v>1218</v>
      </c>
      <c r="E5">
        <v>28</v>
      </c>
      <c r="F5" t="s">
        <v>1219</v>
      </c>
      <c r="G5" t="s">
        <v>1220</v>
      </c>
      <c r="H5" t="s">
        <v>1221</v>
      </c>
      <c r="I5" t="s">
        <v>1217</v>
      </c>
      <c r="J5" t="s">
        <v>1222</v>
      </c>
      <c r="K5" t="s">
        <v>217</v>
      </c>
      <c r="L5">
        <v>187.67</v>
      </c>
      <c r="M5">
        <v>173.02</v>
      </c>
      <c r="N5" t="s">
        <v>40</v>
      </c>
      <c r="O5">
        <v>205</v>
      </c>
      <c r="P5" t="s">
        <v>1223</v>
      </c>
      <c r="Q5" t="s">
        <v>1251</v>
      </c>
      <c r="R5" t="s">
        <v>1225</v>
      </c>
      <c r="S5" t="s">
        <v>1226</v>
      </c>
      <c r="T5" t="s">
        <v>1217</v>
      </c>
      <c r="U5" t="s">
        <v>1227</v>
      </c>
      <c r="V5" t="s">
        <v>1252</v>
      </c>
      <c r="W5">
        <v>50</v>
      </c>
      <c r="X5" t="s">
        <v>1229</v>
      </c>
      <c r="Y5" t="s">
        <v>1229</v>
      </c>
      <c r="Z5" t="s">
        <v>1230</v>
      </c>
      <c r="AA5" t="s">
        <v>23</v>
      </c>
      <c r="AB5" t="s">
        <v>1231</v>
      </c>
      <c r="AC5" t="s">
        <v>1232</v>
      </c>
      <c r="AD5" t="s">
        <v>1233</v>
      </c>
      <c r="AE5" t="s">
        <v>1234</v>
      </c>
      <c r="AF5" t="s">
        <v>1235</v>
      </c>
      <c r="AG5" t="s">
        <v>1217</v>
      </c>
      <c r="AH5" t="s">
        <v>1236</v>
      </c>
      <c r="AI5" t="s">
        <v>1217</v>
      </c>
      <c r="AJ5" t="s">
        <v>1217</v>
      </c>
      <c r="AK5" t="s">
        <v>1237</v>
      </c>
      <c r="AL5">
        <v>0</v>
      </c>
      <c r="AM5" t="s">
        <v>1238</v>
      </c>
      <c r="AN5" t="s">
        <v>1239</v>
      </c>
      <c r="AO5" t="s">
        <v>1240</v>
      </c>
      <c r="AP5" t="s">
        <v>1241</v>
      </c>
      <c r="AQ5" t="s">
        <v>1242</v>
      </c>
      <c r="AR5" t="s">
        <v>1243</v>
      </c>
      <c r="AS5">
        <v>0</v>
      </c>
      <c r="AT5" t="s">
        <v>1217</v>
      </c>
      <c r="AU5" t="s">
        <v>1244</v>
      </c>
      <c r="AV5" t="s">
        <v>1217</v>
      </c>
      <c r="AW5" t="s">
        <v>1217</v>
      </c>
      <c r="AX5" t="s">
        <v>1217</v>
      </c>
      <c r="AY5">
        <v>10</v>
      </c>
      <c r="AZ5" t="s">
        <v>1245</v>
      </c>
      <c r="BA5">
        <v>0</v>
      </c>
      <c r="BB5" t="s">
        <v>217</v>
      </c>
      <c r="BC5" t="s">
        <v>1230</v>
      </c>
      <c r="BD5">
        <v>0</v>
      </c>
      <c r="BE5" t="s">
        <v>1246</v>
      </c>
      <c r="BF5">
        <v>30</v>
      </c>
      <c r="BG5" t="s">
        <v>1217</v>
      </c>
      <c r="BH5" t="s">
        <v>1217</v>
      </c>
      <c r="BI5">
        <v>13</v>
      </c>
      <c r="BJ5" t="s">
        <v>1217</v>
      </c>
      <c r="BK5" t="s">
        <v>1217</v>
      </c>
      <c r="BL5">
        <v>0</v>
      </c>
      <c r="BM5" t="s">
        <v>1239</v>
      </c>
      <c r="BN5" t="s">
        <v>1247</v>
      </c>
      <c r="BO5">
        <v>0</v>
      </c>
      <c r="BP5" t="s">
        <v>1229</v>
      </c>
      <c r="BQ5" t="s">
        <v>1217</v>
      </c>
    </row>
    <row r="6" spans="1:69" x14ac:dyDescent="0.25">
      <c r="A6">
        <v>145135</v>
      </c>
      <c r="B6" t="s">
        <v>363</v>
      </c>
      <c r="C6" t="s">
        <v>1217</v>
      </c>
      <c r="D6" t="s">
        <v>1218</v>
      </c>
      <c r="E6">
        <v>100</v>
      </c>
      <c r="F6" t="s">
        <v>1219</v>
      </c>
      <c r="G6" t="s">
        <v>1220</v>
      </c>
      <c r="H6" t="s">
        <v>1221</v>
      </c>
      <c r="I6" t="s">
        <v>1217</v>
      </c>
      <c r="J6" t="s">
        <v>1222</v>
      </c>
      <c r="K6" t="s">
        <v>217</v>
      </c>
      <c r="L6">
        <v>190.74</v>
      </c>
      <c r="M6">
        <v>176.09</v>
      </c>
      <c r="N6" t="s">
        <v>40</v>
      </c>
      <c r="O6">
        <v>205</v>
      </c>
      <c r="P6" t="s">
        <v>1223</v>
      </c>
      <c r="Q6" t="s">
        <v>1253</v>
      </c>
      <c r="R6" t="s">
        <v>1225</v>
      </c>
      <c r="S6" t="s">
        <v>1226</v>
      </c>
      <c r="T6" t="s">
        <v>1217</v>
      </c>
      <c r="U6" t="s">
        <v>1227</v>
      </c>
      <c r="V6" t="s">
        <v>1252</v>
      </c>
      <c r="W6">
        <v>230</v>
      </c>
      <c r="X6" t="s">
        <v>1229</v>
      </c>
      <c r="Y6" t="s">
        <v>1229</v>
      </c>
      <c r="Z6" t="s">
        <v>1230</v>
      </c>
      <c r="AA6" t="s">
        <v>23</v>
      </c>
      <c r="AB6" t="s">
        <v>1231</v>
      </c>
      <c r="AC6" t="s">
        <v>1232</v>
      </c>
      <c r="AD6" t="s">
        <v>1233</v>
      </c>
      <c r="AE6" t="s">
        <v>1234</v>
      </c>
      <c r="AF6" t="s">
        <v>1235</v>
      </c>
      <c r="AG6" t="s">
        <v>1217</v>
      </c>
      <c r="AH6" t="s">
        <v>1236</v>
      </c>
      <c r="AI6" t="s">
        <v>1217</v>
      </c>
      <c r="AJ6" t="s">
        <v>1217</v>
      </c>
      <c r="AK6" t="s">
        <v>1237</v>
      </c>
      <c r="AL6">
        <v>0</v>
      </c>
      <c r="AM6" t="s">
        <v>1238</v>
      </c>
      <c r="AN6" t="s">
        <v>1239</v>
      </c>
      <c r="AO6" t="s">
        <v>1240</v>
      </c>
      <c r="AP6" t="s">
        <v>1241</v>
      </c>
      <c r="AQ6" t="s">
        <v>1242</v>
      </c>
      <c r="AR6" t="s">
        <v>1243</v>
      </c>
      <c r="AS6">
        <v>0</v>
      </c>
      <c r="AT6" t="s">
        <v>1217</v>
      </c>
      <c r="AU6" t="s">
        <v>1244</v>
      </c>
      <c r="AV6" t="s">
        <v>1217</v>
      </c>
      <c r="AW6" t="s">
        <v>1217</v>
      </c>
      <c r="AX6" t="s">
        <v>1217</v>
      </c>
      <c r="AY6">
        <v>10</v>
      </c>
      <c r="AZ6" t="s">
        <v>1245</v>
      </c>
      <c r="BA6">
        <v>0</v>
      </c>
      <c r="BB6" t="s">
        <v>217</v>
      </c>
      <c r="BC6" t="s">
        <v>1230</v>
      </c>
      <c r="BD6">
        <v>0</v>
      </c>
      <c r="BE6" t="s">
        <v>1246</v>
      </c>
      <c r="BF6">
        <v>231</v>
      </c>
      <c r="BG6" t="s">
        <v>1217</v>
      </c>
      <c r="BH6" t="s">
        <v>1217</v>
      </c>
      <c r="BI6">
        <v>13</v>
      </c>
      <c r="BJ6" t="s">
        <v>1217</v>
      </c>
      <c r="BK6" t="s">
        <v>1217</v>
      </c>
      <c r="BL6">
        <v>0</v>
      </c>
      <c r="BM6" t="s">
        <v>1239</v>
      </c>
      <c r="BN6" t="s">
        <v>1247</v>
      </c>
      <c r="BO6">
        <v>0</v>
      </c>
      <c r="BP6" t="s">
        <v>1229</v>
      </c>
      <c r="BQ6" t="s">
        <v>1217</v>
      </c>
    </row>
    <row r="7" spans="1:69" x14ac:dyDescent="0.25">
      <c r="A7">
        <v>145159</v>
      </c>
      <c r="B7" t="s">
        <v>720</v>
      </c>
      <c r="C7" t="s">
        <v>1217</v>
      </c>
      <c r="D7" t="s">
        <v>1218</v>
      </c>
      <c r="E7">
        <v>60</v>
      </c>
      <c r="F7" t="s">
        <v>1254</v>
      </c>
      <c r="G7" t="s">
        <v>1220</v>
      </c>
      <c r="H7" t="s">
        <v>1221</v>
      </c>
      <c r="I7" t="s">
        <v>1217</v>
      </c>
      <c r="J7" t="s">
        <v>1222</v>
      </c>
      <c r="K7" t="s">
        <v>217</v>
      </c>
      <c r="L7">
        <v>17.88</v>
      </c>
      <c r="M7">
        <v>16.88</v>
      </c>
      <c r="N7" t="s">
        <v>40</v>
      </c>
      <c r="O7">
        <v>20</v>
      </c>
      <c r="P7" t="s">
        <v>1223</v>
      </c>
      <c r="Q7" t="s">
        <v>1251</v>
      </c>
      <c r="R7" t="s">
        <v>1225</v>
      </c>
      <c r="S7" t="s">
        <v>1226</v>
      </c>
      <c r="T7" t="s">
        <v>1217</v>
      </c>
      <c r="U7" t="s">
        <v>1227</v>
      </c>
      <c r="V7" t="s">
        <v>1255</v>
      </c>
      <c r="W7">
        <v>100</v>
      </c>
      <c r="X7" t="s">
        <v>1229</v>
      </c>
      <c r="Y7" t="s">
        <v>1229</v>
      </c>
      <c r="Z7" t="s">
        <v>1230</v>
      </c>
      <c r="AA7" t="s">
        <v>23</v>
      </c>
      <c r="AB7" t="s">
        <v>1231</v>
      </c>
      <c r="AC7" t="s">
        <v>1232</v>
      </c>
      <c r="AD7" t="s">
        <v>1233</v>
      </c>
      <c r="AE7" t="s">
        <v>1234</v>
      </c>
      <c r="AF7" t="s">
        <v>1235</v>
      </c>
      <c r="AG7" t="s">
        <v>1217</v>
      </c>
      <c r="AH7" t="s">
        <v>1236</v>
      </c>
      <c r="AI7" t="s">
        <v>1217</v>
      </c>
      <c r="AJ7" t="s">
        <v>1217</v>
      </c>
      <c r="AK7" t="s">
        <v>1237</v>
      </c>
      <c r="AL7">
        <v>0</v>
      </c>
      <c r="AM7" t="s">
        <v>1256</v>
      </c>
      <c r="AN7" t="s">
        <v>1239</v>
      </c>
      <c r="AO7" t="s">
        <v>1240</v>
      </c>
      <c r="AP7" t="s">
        <v>1241</v>
      </c>
      <c r="AQ7" t="s">
        <v>1242</v>
      </c>
      <c r="AR7" t="s">
        <v>1257</v>
      </c>
      <c r="AS7">
        <v>0</v>
      </c>
      <c r="AT7" t="s">
        <v>1217</v>
      </c>
      <c r="AU7" t="s">
        <v>1244</v>
      </c>
      <c r="AV7" t="s">
        <v>1217</v>
      </c>
      <c r="AW7" t="s">
        <v>1217</v>
      </c>
      <c r="AX7" t="s">
        <v>1217</v>
      </c>
      <c r="AY7">
        <v>10</v>
      </c>
      <c r="AZ7" t="s">
        <v>1245</v>
      </c>
      <c r="BA7">
        <v>0</v>
      </c>
      <c r="BB7" t="s">
        <v>217</v>
      </c>
      <c r="BC7" t="s">
        <v>1230</v>
      </c>
      <c r="BD7">
        <v>0</v>
      </c>
      <c r="BE7" t="s">
        <v>1246</v>
      </c>
      <c r="BF7">
        <v>340</v>
      </c>
      <c r="BG7" t="s">
        <v>1217</v>
      </c>
      <c r="BH7" t="s">
        <v>1217</v>
      </c>
      <c r="BI7">
        <v>15</v>
      </c>
      <c r="BJ7" t="s">
        <v>1217</v>
      </c>
      <c r="BK7" t="s">
        <v>1217</v>
      </c>
      <c r="BL7">
        <v>0</v>
      </c>
      <c r="BM7" t="s">
        <v>1239</v>
      </c>
      <c r="BN7" t="s">
        <v>1247</v>
      </c>
      <c r="BO7">
        <v>0</v>
      </c>
      <c r="BP7" t="s">
        <v>1229</v>
      </c>
      <c r="BQ7" t="s">
        <v>1217</v>
      </c>
    </row>
    <row r="8" spans="1:69" x14ac:dyDescent="0.25">
      <c r="A8">
        <v>145182</v>
      </c>
      <c r="B8" t="s">
        <v>721</v>
      </c>
      <c r="C8" t="s">
        <v>1217</v>
      </c>
      <c r="D8" t="s">
        <v>1218</v>
      </c>
      <c r="E8">
        <v>100</v>
      </c>
      <c r="F8" t="s">
        <v>1254</v>
      </c>
      <c r="G8" t="s">
        <v>1220</v>
      </c>
      <c r="H8" t="s">
        <v>1221</v>
      </c>
      <c r="I8" t="s">
        <v>1217</v>
      </c>
      <c r="J8" t="s">
        <v>1222</v>
      </c>
      <c r="K8" t="s">
        <v>217</v>
      </c>
      <c r="L8">
        <v>18.46</v>
      </c>
      <c r="M8">
        <v>17.46</v>
      </c>
      <c r="N8" t="s">
        <v>40</v>
      </c>
      <c r="O8">
        <v>20</v>
      </c>
      <c r="P8" t="s">
        <v>1223</v>
      </c>
      <c r="Q8" t="s">
        <v>1258</v>
      </c>
      <c r="R8" t="s">
        <v>1225</v>
      </c>
      <c r="S8" t="s">
        <v>1226</v>
      </c>
      <c r="T8" t="s">
        <v>1217</v>
      </c>
      <c r="U8" t="s">
        <v>1227</v>
      </c>
      <c r="V8" t="s">
        <v>1249</v>
      </c>
      <c r="W8">
        <v>150</v>
      </c>
      <c r="X8" t="s">
        <v>1229</v>
      </c>
      <c r="Y8" t="s">
        <v>1229</v>
      </c>
      <c r="Z8" t="s">
        <v>1230</v>
      </c>
      <c r="AA8" t="s">
        <v>23</v>
      </c>
      <c r="AB8" t="s">
        <v>1231</v>
      </c>
      <c r="AC8" t="s">
        <v>1232</v>
      </c>
      <c r="AD8" t="s">
        <v>1233</v>
      </c>
      <c r="AE8" t="s">
        <v>1234</v>
      </c>
      <c r="AF8" t="s">
        <v>1235</v>
      </c>
      <c r="AG8" t="s">
        <v>1217</v>
      </c>
      <c r="AH8" t="s">
        <v>1236</v>
      </c>
      <c r="AI8" t="s">
        <v>1217</v>
      </c>
      <c r="AJ8" t="s">
        <v>1217</v>
      </c>
      <c r="AK8" t="s">
        <v>1237</v>
      </c>
      <c r="AL8">
        <v>0</v>
      </c>
      <c r="AM8" t="s">
        <v>1256</v>
      </c>
      <c r="AN8" t="s">
        <v>1239</v>
      </c>
      <c r="AO8" t="s">
        <v>1240</v>
      </c>
      <c r="AP8" t="s">
        <v>1241</v>
      </c>
      <c r="AQ8" t="s">
        <v>1242</v>
      </c>
      <c r="AR8" t="s">
        <v>1257</v>
      </c>
      <c r="AS8">
        <v>0</v>
      </c>
      <c r="AT8" t="s">
        <v>1217</v>
      </c>
      <c r="AU8" t="s">
        <v>1244</v>
      </c>
      <c r="AV8" t="s">
        <v>1217</v>
      </c>
      <c r="AW8" t="s">
        <v>1217</v>
      </c>
      <c r="AX8" t="s">
        <v>1217</v>
      </c>
      <c r="AY8">
        <v>10</v>
      </c>
      <c r="AZ8" t="s">
        <v>1245</v>
      </c>
      <c r="BA8">
        <v>0</v>
      </c>
      <c r="BB8" t="s">
        <v>217</v>
      </c>
      <c r="BC8" t="s">
        <v>1230</v>
      </c>
      <c r="BD8">
        <v>0</v>
      </c>
      <c r="BE8" t="s">
        <v>1246</v>
      </c>
      <c r="BF8">
        <v>256</v>
      </c>
      <c r="BG8" t="s">
        <v>1217</v>
      </c>
      <c r="BH8" t="s">
        <v>1217</v>
      </c>
      <c r="BI8">
        <v>15</v>
      </c>
      <c r="BJ8" t="s">
        <v>1217</v>
      </c>
      <c r="BK8" t="s">
        <v>1217</v>
      </c>
      <c r="BL8">
        <v>0</v>
      </c>
      <c r="BM8" t="s">
        <v>1239</v>
      </c>
      <c r="BN8" t="s">
        <v>1247</v>
      </c>
      <c r="BO8">
        <v>0</v>
      </c>
      <c r="BP8" t="s">
        <v>1229</v>
      </c>
      <c r="BQ8" t="s">
        <v>1217</v>
      </c>
    </row>
    <row r="9" spans="1:69" x14ac:dyDescent="0.25">
      <c r="A9">
        <v>145214</v>
      </c>
      <c r="B9" t="s">
        <v>722</v>
      </c>
      <c r="C9" t="s">
        <v>1217</v>
      </c>
      <c r="D9" t="s">
        <v>1218</v>
      </c>
      <c r="E9">
        <v>100</v>
      </c>
      <c r="F9" t="s">
        <v>1219</v>
      </c>
      <c r="G9" t="s">
        <v>1220</v>
      </c>
      <c r="H9" t="s">
        <v>1221</v>
      </c>
      <c r="I9" t="s">
        <v>1217</v>
      </c>
      <c r="J9" t="s">
        <v>1222</v>
      </c>
      <c r="K9" t="s">
        <v>217</v>
      </c>
      <c r="L9">
        <v>192.18</v>
      </c>
      <c r="M9">
        <v>177.53</v>
      </c>
      <c r="N9" t="s">
        <v>40</v>
      </c>
      <c r="O9">
        <v>205</v>
      </c>
      <c r="P9" t="s">
        <v>1223</v>
      </c>
      <c r="Q9" t="s">
        <v>1259</v>
      </c>
      <c r="R9" t="s">
        <v>1225</v>
      </c>
      <c r="S9" t="s">
        <v>1226</v>
      </c>
      <c r="T9" t="s">
        <v>1217</v>
      </c>
      <c r="U9" t="s">
        <v>1227</v>
      </c>
      <c r="V9" t="s">
        <v>1252</v>
      </c>
      <c r="W9">
        <v>230</v>
      </c>
      <c r="X9" t="s">
        <v>1229</v>
      </c>
      <c r="Y9" t="s">
        <v>1229</v>
      </c>
      <c r="Z9" t="s">
        <v>1230</v>
      </c>
      <c r="AA9" t="s">
        <v>23</v>
      </c>
      <c r="AB9" t="s">
        <v>1231</v>
      </c>
      <c r="AC9" t="s">
        <v>1232</v>
      </c>
      <c r="AD9" t="s">
        <v>1233</v>
      </c>
      <c r="AE9" t="s">
        <v>1234</v>
      </c>
      <c r="AF9" t="s">
        <v>1235</v>
      </c>
      <c r="AG9" t="s">
        <v>1217</v>
      </c>
      <c r="AH9" t="s">
        <v>1236</v>
      </c>
      <c r="AI9" t="s">
        <v>1217</v>
      </c>
      <c r="AJ9" t="s">
        <v>1217</v>
      </c>
      <c r="AK9" t="s">
        <v>1237</v>
      </c>
      <c r="AL9">
        <v>0</v>
      </c>
      <c r="AM9" t="s">
        <v>1238</v>
      </c>
      <c r="AN9" t="s">
        <v>1239</v>
      </c>
      <c r="AO9" t="s">
        <v>1240</v>
      </c>
      <c r="AP9" t="s">
        <v>1241</v>
      </c>
      <c r="AQ9" t="s">
        <v>1242</v>
      </c>
      <c r="AR9" t="s">
        <v>1243</v>
      </c>
      <c r="AS9">
        <v>0</v>
      </c>
      <c r="AT9" t="s">
        <v>1217</v>
      </c>
      <c r="AU9" t="s">
        <v>1244</v>
      </c>
      <c r="AV9" t="s">
        <v>1217</v>
      </c>
      <c r="AW9" t="s">
        <v>1217</v>
      </c>
      <c r="AX9" t="s">
        <v>1217</v>
      </c>
      <c r="AY9">
        <v>10</v>
      </c>
      <c r="AZ9" t="s">
        <v>1245</v>
      </c>
      <c r="BA9">
        <v>0</v>
      </c>
      <c r="BB9" t="s">
        <v>217</v>
      </c>
      <c r="BC9" t="s">
        <v>1230</v>
      </c>
      <c r="BD9">
        <v>0</v>
      </c>
      <c r="BE9" t="s">
        <v>1246</v>
      </c>
      <c r="BF9">
        <v>213</v>
      </c>
      <c r="BG9" t="s">
        <v>1217</v>
      </c>
      <c r="BH9" t="s">
        <v>1217</v>
      </c>
      <c r="BI9">
        <v>13</v>
      </c>
      <c r="BJ9" t="s">
        <v>1217</v>
      </c>
      <c r="BK9" t="s">
        <v>1217</v>
      </c>
      <c r="BL9">
        <v>0</v>
      </c>
      <c r="BM9" t="s">
        <v>1239</v>
      </c>
      <c r="BN9" t="s">
        <v>1247</v>
      </c>
      <c r="BO9">
        <v>0</v>
      </c>
      <c r="BP9" t="s">
        <v>1229</v>
      </c>
      <c r="BQ9" t="s">
        <v>1217</v>
      </c>
    </row>
    <row r="10" spans="1:69" x14ac:dyDescent="0.25">
      <c r="A10">
        <v>145374</v>
      </c>
      <c r="B10" t="s">
        <v>723</v>
      </c>
      <c r="C10" t="s">
        <v>1217</v>
      </c>
      <c r="D10" t="s">
        <v>1218</v>
      </c>
      <c r="E10">
        <v>60</v>
      </c>
      <c r="F10" t="s">
        <v>1219</v>
      </c>
      <c r="G10" t="s">
        <v>1220</v>
      </c>
      <c r="H10" t="s">
        <v>1221</v>
      </c>
      <c r="I10" t="s">
        <v>1217</v>
      </c>
      <c r="J10" t="s">
        <v>1222</v>
      </c>
      <c r="K10" t="s">
        <v>217</v>
      </c>
      <c r="L10">
        <v>195.87</v>
      </c>
      <c r="M10">
        <v>181.22</v>
      </c>
      <c r="N10" t="s">
        <v>40</v>
      </c>
      <c r="O10">
        <v>205</v>
      </c>
      <c r="P10" t="s">
        <v>1223</v>
      </c>
      <c r="Q10" t="s">
        <v>1260</v>
      </c>
      <c r="R10" t="s">
        <v>1225</v>
      </c>
      <c r="S10" t="s">
        <v>1226</v>
      </c>
      <c r="T10" t="s">
        <v>1217</v>
      </c>
      <c r="U10" t="s">
        <v>1227</v>
      </c>
      <c r="V10" t="s">
        <v>1249</v>
      </c>
      <c r="W10">
        <v>100</v>
      </c>
      <c r="X10" t="s">
        <v>1229</v>
      </c>
      <c r="Y10" t="s">
        <v>1229</v>
      </c>
      <c r="Z10" t="s">
        <v>1230</v>
      </c>
      <c r="AA10" t="s">
        <v>23</v>
      </c>
      <c r="AB10" t="s">
        <v>1231</v>
      </c>
      <c r="AC10" t="s">
        <v>1232</v>
      </c>
      <c r="AD10" t="s">
        <v>1233</v>
      </c>
      <c r="AE10" t="s">
        <v>1234</v>
      </c>
      <c r="AF10" t="s">
        <v>1235</v>
      </c>
      <c r="AG10" t="s">
        <v>1217</v>
      </c>
      <c r="AH10" t="s">
        <v>1236</v>
      </c>
      <c r="AI10" t="s">
        <v>1217</v>
      </c>
      <c r="AJ10" t="s">
        <v>1217</v>
      </c>
      <c r="AK10" t="s">
        <v>1237</v>
      </c>
      <c r="AL10">
        <v>0</v>
      </c>
      <c r="AM10" t="s">
        <v>1238</v>
      </c>
      <c r="AN10" t="s">
        <v>1239</v>
      </c>
      <c r="AO10" t="s">
        <v>1240</v>
      </c>
      <c r="AP10" t="s">
        <v>1241</v>
      </c>
      <c r="AQ10" t="s">
        <v>1242</v>
      </c>
      <c r="AR10" t="s">
        <v>1243</v>
      </c>
      <c r="AS10">
        <v>0</v>
      </c>
      <c r="AT10" t="s">
        <v>1217</v>
      </c>
      <c r="AU10" t="s">
        <v>1244</v>
      </c>
      <c r="AV10" t="s">
        <v>1217</v>
      </c>
      <c r="AW10" t="s">
        <v>1217</v>
      </c>
      <c r="AX10" t="s">
        <v>1217</v>
      </c>
      <c r="AY10">
        <v>10</v>
      </c>
      <c r="AZ10" t="s">
        <v>1245</v>
      </c>
      <c r="BA10">
        <v>0</v>
      </c>
      <c r="BB10" t="s">
        <v>217</v>
      </c>
      <c r="BC10" t="s">
        <v>1230</v>
      </c>
      <c r="BD10">
        <v>0</v>
      </c>
      <c r="BE10" t="s">
        <v>1246</v>
      </c>
      <c r="BF10">
        <v>78</v>
      </c>
      <c r="BG10" t="s">
        <v>1217</v>
      </c>
      <c r="BH10" t="s">
        <v>1217</v>
      </c>
      <c r="BI10">
        <v>13</v>
      </c>
      <c r="BJ10" t="s">
        <v>1217</v>
      </c>
      <c r="BK10" t="s">
        <v>1217</v>
      </c>
      <c r="BL10">
        <v>0</v>
      </c>
      <c r="BM10" t="s">
        <v>1239</v>
      </c>
      <c r="BN10" t="s">
        <v>1247</v>
      </c>
      <c r="BO10">
        <v>0</v>
      </c>
      <c r="BP10" t="s">
        <v>1229</v>
      </c>
      <c r="BQ10" t="s">
        <v>1217</v>
      </c>
    </row>
    <row r="11" spans="1:69" x14ac:dyDescent="0.25">
      <c r="A11">
        <v>145375</v>
      </c>
      <c r="B11" t="s">
        <v>724</v>
      </c>
      <c r="C11" t="s">
        <v>1217</v>
      </c>
      <c r="D11" t="s">
        <v>1218</v>
      </c>
      <c r="E11">
        <v>100</v>
      </c>
      <c r="F11" t="s">
        <v>1219</v>
      </c>
      <c r="G11" t="s">
        <v>1220</v>
      </c>
      <c r="H11" t="s">
        <v>1221</v>
      </c>
      <c r="I11" t="s">
        <v>1217</v>
      </c>
      <c r="J11" t="s">
        <v>1222</v>
      </c>
      <c r="K11" t="s">
        <v>217</v>
      </c>
      <c r="L11">
        <v>189.51</v>
      </c>
      <c r="M11">
        <v>174.86</v>
      </c>
      <c r="N11" t="s">
        <v>40</v>
      </c>
      <c r="O11">
        <v>205</v>
      </c>
      <c r="P11" t="s">
        <v>1223</v>
      </c>
      <c r="Q11" t="s">
        <v>1261</v>
      </c>
      <c r="R11" t="s">
        <v>1225</v>
      </c>
      <c r="S11" t="s">
        <v>1226</v>
      </c>
      <c r="T11" t="s">
        <v>1217</v>
      </c>
      <c r="U11" t="s">
        <v>1227</v>
      </c>
      <c r="V11" t="s">
        <v>1252</v>
      </c>
      <c r="W11">
        <v>230</v>
      </c>
      <c r="X11" t="s">
        <v>1229</v>
      </c>
      <c r="Y11" t="s">
        <v>1229</v>
      </c>
      <c r="Z11" t="s">
        <v>1230</v>
      </c>
      <c r="AA11" t="s">
        <v>23</v>
      </c>
      <c r="AB11" t="s">
        <v>1231</v>
      </c>
      <c r="AC11" t="s">
        <v>1232</v>
      </c>
      <c r="AD11" t="s">
        <v>1233</v>
      </c>
      <c r="AE11" t="s">
        <v>1234</v>
      </c>
      <c r="AF11" t="s">
        <v>1235</v>
      </c>
      <c r="AG11" t="s">
        <v>1217</v>
      </c>
      <c r="AH11" t="s">
        <v>1236</v>
      </c>
      <c r="AI11" t="s">
        <v>1217</v>
      </c>
      <c r="AJ11" t="s">
        <v>1217</v>
      </c>
      <c r="AK11" t="s">
        <v>1237</v>
      </c>
      <c r="AL11">
        <v>0</v>
      </c>
      <c r="AM11" t="s">
        <v>1238</v>
      </c>
      <c r="AN11" t="s">
        <v>1239</v>
      </c>
      <c r="AO11" t="s">
        <v>1240</v>
      </c>
      <c r="AP11" t="s">
        <v>1241</v>
      </c>
      <c r="AQ11" t="s">
        <v>1242</v>
      </c>
      <c r="AR11" t="s">
        <v>1243</v>
      </c>
      <c r="AS11">
        <v>0</v>
      </c>
      <c r="AT11" t="s">
        <v>1217</v>
      </c>
      <c r="AU11" t="s">
        <v>1244</v>
      </c>
      <c r="AV11" t="s">
        <v>1217</v>
      </c>
      <c r="AW11" t="s">
        <v>1217</v>
      </c>
      <c r="AX11" t="s">
        <v>1217</v>
      </c>
      <c r="AY11">
        <v>10</v>
      </c>
      <c r="AZ11" t="s">
        <v>1245</v>
      </c>
      <c r="BA11">
        <v>0</v>
      </c>
      <c r="BB11" t="s">
        <v>217</v>
      </c>
      <c r="BC11" t="s">
        <v>1230</v>
      </c>
      <c r="BD11">
        <v>0</v>
      </c>
      <c r="BE11" t="s">
        <v>1246</v>
      </c>
      <c r="BF11">
        <v>222</v>
      </c>
      <c r="BG11" t="s">
        <v>1217</v>
      </c>
      <c r="BH11" t="s">
        <v>1217</v>
      </c>
      <c r="BI11">
        <v>13</v>
      </c>
      <c r="BJ11" t="s">
        <v>1217</v>
      </c>
      <c r="BK11" t="s">
        <v>1217</v>
      </c>
      <c r="BL11">
        <v>0</v>
      </c>
      <c r="BM11" t="s">
        <v>1239</v>
      </c>
      <c r="BN11" t="s">
        <v>1247</v>
      </c>
      <c r="BO11">
        <v>0</v>
      </c>
      <c r="BP11" t="s">
        <v>1229</v>
      </c>
      <c r="BQ11" t="s">
        <v>1217</v>
      </c>
    </row>
    <row r="12" spans="1:69" x14ac:dyDescent="0.25">
      <c r="A12">
        <v>145398</v>
      </c>
      <c r="B12" t="s">
        <v>725</v>
      </c>
      <c r="C12" t="s">
        <v>1217</v>
      </c>
      <c r="D12" t="s">
        <v>1218</v>
      </c>
      <c r="E12">
        <v>28</v>
      </c>
      <c r="F12" t="s">
        <v>1219</v>
      </c>
      <c r="G12" t="s">
        <v>1220</v>
      </c>
      <c r="H12" t="s">
        <v>1221</v>
      </c>
      <c r="I12" t="s">
        <v>1217</v>
      </c>
      <c r="J12" t="s">
        <v>1222</v>
      </c>
      <c r="K12" t="s">
        <v>217</v>
      </c>
      <c r="L12">
        <v>192.8</v>
      </c>
      <c r="M12">
        <v>178.15</v>
      </c>
      <c r="N12" t="s">
        <v>40</v>
      </c>
      <c r="O12">
        <v>205</v>
      </c>
      <c r="P12" t="s">
        <v>1223</v>
      </c>
      <c r="Q12" t="s">
        <v>1262</v>
      </c>
      <c r="R12" t="s">
        <v>1225</v>
      </c>
      <c r="S12" t="s">
        <v>1226</v>
      </c>
      <c r="T12" t="s">
        <v>1217</v>
      </c>
      <c r="U12" t="s">
        <v>1227</v>
      </c>
      <c r="V12" t="s">
        <v>1249</v>
      </c>
      <c r="W12">
        <v>60</v>
      </c>
      <c r="X12" t="s">
        <v>1229</v>
      </c>
      <c r="Y12" t="s">
        <v>1229</v>
      </c>
      <c r="Z12" t="s">
        <v>1230</v>
      </c>
      <c r="AA12" t="s">
        <v>23</v>
      </c>
      <c r="AB12" t="s">
        <v>1231</v>
      </c>
      <c r="AC12" t="s">
        <v>1232</v>
      </c>
      <c r="AD12" t="s">
        <v>1233</v>
      </c>
      <c r="AE12" t="s">
        <v>1234</v>
      </c>
      <c r="AF12" t="s">
        <v>1235</v>
      </c>
      <c r="AG12" t="s">
        <v>1217</v>
      </c>
      <c r="AH12" t="s">
        <v>1236</v>
      </c>
      <c r="AI12" t="s">
        <v>1217</v>
      </c>
      <c r="AJ12" t="s">
        <v>1217</v>
      </c>
      <c r="AK12" t="s">
        <v>1237</v>
      </c>
      <c r="AL12">
        <v>0</v>
      </c>
      <c r="AM12" t="s">
        <v>1238</v>
      </c>
      <c r="AN12" t="s">
        <v>1239</v>
      </c>
      <c r="AO12" t="s">
        <v>1240</v>
      </c>
      <c r="AP12" t="s">
        <v>1241</v>
      </c>
      <c r="AQ12" t="s">
        <v>1242</v>
      </c>
      <c r="AR12" t="s">
        <v>1243</v>
      </c>
      <c r="AS12">
        <v>0</v>
      </c>
      <c r="AT12" t="s">
        <v>1217</v>
      </c>
      <c r="AU12" t="s">
        <v>1244</v>
      </c>
      <c r="AV12" t="s">
        <v>1217</v>
      </c>
      <c r="AW12" t="s">
        <v>1217</v>
      </c>
      <c r="AX12" t="s">
        <v>1217</v>
      </c>
      <c r="AY12">
        <v>10</v>
      </c>
      <c r="AZ12" t="s">
        <v>1245</v>
      </c>
      <c r="BA12">
        <v>0</v>
      </c>
      <c r="BB12" t="s">
        <v>217</v>
      </c>
      <c r="BC12" t="s">
        <v>1230</v>
      </c>
      <c r="BD12">
        <v>0</v>
      </c>
      <c r="BE12" t="s">
        <v>1246</v>
      </c>
      <c r="BF12">
        <v>44</v>
      </c>
      <c r="BG12" t="s">
        <v>1217</v>
      </c>
      <c r="BH12" t="s">
        <v>1217</v>
      </c>
      <c r="BI12">
        <v>13</v>
      </c>
      <c r="BJ12" t="s">
        <v>1217</v>
      </c>
      <c r="BK12" t="s">
        <v>1217</v>
      </c>
      <c r="BL12">
        <v>0</v>
      </c>
      <c r="BM12" t="s">
        <v>1239</v>
      </c>
      <c r="BN12" t="s">
        <v>1247</v>
      </c>
      <c r="BO12">
        <v>0</v>
      </c>
      <c r="BP12" t="s">
        <v>1229</v>
      </c>
      <c r="BQ12" t="s">
        <v>1217</v>
      </c>
    </row>
    <row r="13" spans="1:69" x14ac:dyDescent="0.25">
      <c r="A13">
        <v>145679</v>
      </c>
      <c r="B13" t="s">
        <v>726</v>
      </c>
      <c r="C13" t="s">
        <v>1217</v>
      </c>
      <c r="D13" t="s">
        <v>1218</v>
      </c>
      <c r="E13">
        <v>28</v>
      </c>
      <c r="F13" t="s">
        <v>1219</v>
      </c>
      <c r="G13" t="s">
        <v>1220</v>
      </c>
      <c r="H13" t="s">
        <v>1221</v>
      </c>
      <c r="I13" t="s">
        <v>1217</v>
      </c>
      <c r="J13" t="s">
        <v>1222</v>
      </c>
      <c r="K13" t="s">
        <v>217</v>
      </c>
      <c r="L13">
        <v>198.13</v>
      </c>
      <c r="M13">
        <v>183.48</v>
      </c>
      <c r="N13" t="s">
        <v>40</v>
      </c>
      <c r="O13">
        <v>205</v>
      </c>
      <c r="P13" t="s">
        <v>1223</v>
      </c>
      <c r="Q13" t="s">
        <v>1263</v>
      </c>
      <c r="R13" t="s">
        <v>1225</v>
      </c>
      <c r="S13" t="s">
        <v>1226</v>
      </c>
      <c r="T13" t="s">
        <v>1217</v>
      </c>
      <c r="U13" t="s">
        <v>1227</v>
      </c>
      <c r="V13" t="s">
        <v>1255</v>
      </c>
      <c r="W13">
        <v>30</v>
      </c>
      <c r="X13" t="s">
        <v>1229</v>
      </c>
      <c r="Y13" t="s">
        <v>1229</v>
      </c>
      <c r="Z13" t="s">
        <v>1230</v>
      </c>
      <c r="AA13" t="s">
        <v>23</v>
      </c>
      <c r="AB13" t="s">
        <v>1231</v>
      </c>
      <c r="AC13" t="s">
        <v>1232</v>
      </c>
      <c r="AD13" t="s">
        <v>1233</v>
      </c>
      <c r="AE13" t="s">
        <v>1234</v>
      </c>
      <c r="AF13" t="s">
        <v>1235</v>
      </c>
      <c r="AG13" t="s">
        <v>1217</v>
      </c>
      <c r="AH13" t="s">
        <v>1236</v>
      </c>
      <c r="AI13" t="s">
        <v>1217</v>
      </c>
      <c r="AJ13" t="s">
        <v>1217</v>
      </c>
      <c r="AK13" t="s">
        <v>1237</v>
      </c>
      <c r="AL13">
        <v>0</v>
      </c>
      <c r="AM13" t="s">
        <v>1238</v>
      </c>
      <c r="AN13" t="s">
        <v>1239</v>
      </c>
      <c r="AO13" t="s">
        <v>1240</v>
      </c>
      <c r="AP13" t="s">
        <v>1241</v>
      </c>
      <c r="AQ13" t="s">
        <v>1242</v>
      </c>
      <c r="AR13" t="s">
        <v>1243</v>
      </c>
      <c r="AS13">
        <v>0</v>
      </c>
      <c r="AT13" t="s">
        <v>1217</v>
      </c>
      <c r="AU13" t="s">
        <v>1244</v>
      </c>
      <c r="AV13" t="s">
        <v>1217</v>
      </c>
      <c r="AW13" t="s">
        <v>1217</v>
      </c>
      <c r="AX13" t="s">
        <v>1217</v>
      </c>
      <c r="AY13">
        <v>10</v>
      </c>
      <c r="AZ13" t="s">
        <v>1245</v>
      </c>
      <c r="BA13">
        <v>0</v>
      </c>
      <c r="BB13" t="s">
        <v>217</v>
      </c>
      <c r="BC13" t="s">
        <v>1230</v>
      </c>
      <c r="BD13">
        <v>0</v>
      </c>
      <c r="BE13" t="s">
        <v>1246</v>
      </c>
      <c r="BF13">
        <v>28</v>
      </c>
      <c r="BG13" t="s">
        <v>1217</v>
      </c>
      <c r="BH13" t="s">
        <v>1217</v>
      </c>
      <c r="BI13">
        <v>13</v>
      </c>
      <c r="BJ13" t="s">
        <v>1217</v>
      </c>
      <c r="BK13" t="s">
        <v>1217</v>
      </c>
      <c r="BL13">
        <v>0</v>
      </c>
      <c r="BM13" t="s">
        <v>1239</v>
      </c>
      <c r="BN13" t="s">
        <v>1247</v>
      </c>
      <c r="BO13">
        <v>0</v>
      </c>
      <c r="BP13" t="s">
        <v>1229</v>
      </c>
      <c r="BQ13" t="s">
        <v>1217</v>
      </c>
    </row>
    <row r="14" spans="1:69" x14ac:dyDescent="0.25">
      <c r="A14">
        <v>153346</v>
      </c>
      <c r="B14" t="s">
        <v>727</v>
      </c>
      <c r="C14" t="s">
        <v>1217</v>
      </c>
      <c r="D14" t="s">
        <v>1218</v>
      </c>
      <c r="E14">
        <v>200</v>
      </c>
      <c r="F14" t="s">
        <v>1254</v>
      </c>
      <c r="G14" t="s">
        <v>1220</v>
      </c>
      <c r="H14" t="s">
        <v>1221</v>
      </c>
      <c r="I14" t="s">
        <v>1217</v>
      </c>
      <c r="J14" t="s">
        <v>1222</v>
      </c>
      <c r="K14" t="s">
        <v>217</v>
      </c>
      <c r="L14">
        <v>18.38</v>
      </c>
      <c r="M14">
        <v>17.38</v>
      </c>
      <c r="N14" t="s">
        <v>40</v>
      </c>
      <c r="O14">
        <v>20</v>
      </c>
      <c r="P14" t="s">
        <v>1223</v>
      </c>
      <c r="Q14" t="s">
        <v>1262</v>
      </c>
      <c r="R14" t="s">
        <v>1225</v>
      </c>
      <c r="S14" t="s">
        <v>1226</v>
      </c>
      <c r="T14" t="s">
        <v>1217</v>
      </c>
      <c r="U14" t="s">
        <v>1227</v>
      </c>
      <c r="V14" t="s">
        <v>1249</v>
      </c>
      <c r="W14">
        <v>300</v>
      </c>
      <c r="X14" t="s">
        <v>1229</v>
      </c>
      <c r="Y14" t="s">
        <v>1229</v>
      </c>
      <c r="Z14" t="s">
        <v>1230</v>
      </c>
      <c r="AA14" t="s">
        <v>23</v>
      </c>
      <c r="AB14" t="s">
        <v>1231</v>
      </c>
      <c r="AC14" t="s">
        <v>1232</v>
      </c>
      <c r="AD14" t="s">
        <v>1233</v>
      </c>
      <c r="AE14" t="s">
        <v>1234</v>
      </c>
      <c r="AF14" t="s">
        <v>1235</v>
      </c>
      <c r="AG14" t="s">
        <v>1217</v>
      </c>
      <c r="AH14" t="s">
        <v>1236</v>
      </c>
      <c r="AI14" t="s">
        <v>1217</v>
      </c>
      <c r="AJ14" t="s">
        <v>1217</v>
      </c>
      <c r="AK14" t="s">
        <v>1237</v>
      </c>
      <c r="AL14">
        <v>0</v>
      </c>
      <c r="AM14" t="s">
        <v>1256</v>
      </c>
      <c r="AN14" t="s">
        <v>1239</v>
      </c>
      <c r="AO14" t="s">
        <v>1240</v>
      </c>
      <c r="AP14" t="s">
        <v>1241</v>
      </c>
      <c r="AQ14" t="s">
        <v>1242</v>
      </c>
      <c r="AR14" t="s">
        <v>1257</v>
      </c>
      <c r="AS14">
        <v>0</v>
      </c>
      <c r="AT14" t="s">
        <v>1217</v>
      </c>
      <c r="AU14" t="s">
        <v>1244</v>
      </c>
      <c r="AV14" t="s">
        <v>1217</v>
      </c>
      <c r="AW14" t="s">
        <v>1217</v>
      </c>
      <c r="AX14" t="s">
        <v>1217</v>
      </c>
      <c r="AY14">
        <v>10</v>
      </c>
      <c r="AZ14" t="s">
        <v>1245</v>
      </c>
      <c r="BA14">
        <v>0</v>
      </c>
      <c r="BB14" t="s">
        <v>217</v>
      </c>
      <c r="BC14" t="s">
        <v>1230</v>
      </c>
      <c r="BD14">
        <v>0</v>
      </c>
      <c r="BE14" t="s">
        <v>1246</v>
      </c>
      <c r="BF14">
        <v>200</v>
      </c>
      <c r="BG14" t="s">
        <v>1217</v>
      </c>
      <c r="BH14" t="s">
        <v>1217</v>
      </c>
      <c r="BI14">
        <v>15</v>
      </c>
      <c r="BJ14" t="s">
        <v>1217</v>
      </c>
      <c r="BK14" t="s">
        <v>1217</v>
      </c>
      <c r="BL14">
        <v>0</v>
      </c>
      <c r="BM14" t="s">
        <v>1239</v>
      </c>
      <c r="BN14" t="s">
        <v>1247</v>
      </c>
      <c r="BO14">
        <v>0</v>
      </c>
      <c r="BP14" t="s">
        <v>1229</v>
      </c>
      <c r="BQ14" t="s">
        <v>1217</v>
      </c>
    </row>
    <row r="15" spans="1:69" x14ac:dyDescent="0.25">
      <c r="A15">
        <v>159066</v>
      </c>
      <c r="B15" t="s">
        <v>728</v>
      </c>
      <c r="C15" t="s">
        <v>1217</v>
      </c>
      <c r="D15" t="s">
        <v>1218</v>
      </c>
      <c r="E15">
        <v>28</v>
      </c>
      <c r="F15" t="s">
        <v>1219</v>
      </c>
      <c r="G15" t="s">
        <v>1220</v>
      </c>
      <c r="H15" t="s">
        <v>1221</v>
      </c>
      <c r="I15" t="s">
        <v>1217</v>
      </c>
      <c r="J15" t="s">
        <v>1222</v>
      </c>
      <c r="K15" t="s">
        <v>217</v>
      </c>
      <c r="L15">
        <v>193.62</v>
      </c>
      <c r="M15">
        <v>178.97</v>
      </c>
      <c r="N15" t="s">
        <v>40</v>
      </c>
      <c r="O15">
        <v>205</v>
      </c>
      <c r="P15" t="s">
        <v>1223</v>
      </c>
      <c r="Q15" t="s">
        <v>1258</v>
      </c>
      <c r="R15" t="s">
        <v>1225</v>
      </c>
      <c r="S15" t="s">
        <v>1226</v>
      </c>
      <c r="T15" t="s">
        <v>1217</v>
      </c>
      <c r="U15" t="s">
        <v>1227</v>
      </c>
      <c r="V15" t="s">
        <v>1249</v>
      </c>
      <c r="W15">
        <v>60</v>
      </c>
      <c r="X15" t="s">
        <v>1229</v>
      </c>
      <c r="Y15" t="s">
        <v>1229</v>
      </c>
      <c r="Z15" t="s">
        <v>1230</v>
      </c>
      <c r="AA15" t="s">
        <v>23</v>
      </c>
      <c r="AB15" t="s">
        <v>1231</v>
      </c>
      <c r="AC15" t="s">
        <v>1232</v>
      </c>
      <c r="AD15" t="s">
        <v>1233</v>
      </c>
      <c r="AE15" t="s">
        <v>1234</v>
      </c>
      <c r="AF15" t="s">
        <v>1235</v>
      </c>
      <c r="AG15" t="s">
        <v>1217</v>
      </c>
      <c r="AH15" t="s">
        <v>1236</v>
      </c>
      <c r="AI15" t="s">
        <v>1217</v>
      </c>
      <c r="AJ15" t="s">
        <v>1217</v>
      </c>
      <c r="AK15" t="s">
        <v>1237</v>
      </c>
      <c r="AL15">
        <v>0</v>
      </c>
      <c r="AM15" t="s">
        <v>1238</v>
      </c>
      <c r="AN15" t="s">
        <v>1239</v>
      </c>
      <c r="AO15" t="s">
        <v>1240</v>
      </c>
      <c r="AP15" t="s">
        <v>1241</v>
      </c>
      <c r="AQ15" t="s">
        <v>1242</v>
      </c>
      <c r="AR15" t="s">
        <v>1243</v>
      </c>
      <c r="AS15">
        <v>0</v>
      </c>
      <c r="AT15" t="s">
        <v>1217</v>
      </c>
      <c r="AU15" t="s">
        <v>1244</v>
      </c>
      <c r="AV15" t="s">
        <v>1217</v>
      </c>
      <c r="AW15" t="s">
        <v>1217</v>
      </c>
      <c r="AX15" t="s">
        <v>1217</v>
      </c>
      <c r="AY15">
        <v>10</v>
      </c>
      <c r="AZ15" t="s">
        <v>1245</v>
      </c>
      <c r="BA15">
        <v>0</v>
      </c>
      <c r="BB15" t="s">
        <v>217</v>
      </c>
      <c r="BC15" t="s">
        <v>1230</v>
      </c>
      <c r="BD15">
        <v>0</v>
      </c>
      <c r="BE15" t="s">
        <v>1246</v>
      </c>
      <c r="BF15">
        <v>34</v>
      </c>
      <c r="BG15" t="s">
        <v>1217</v>
      </c>
      <c r="BH15" t="s">
        <v>1217</v>
      </c>
      <c r="BI15">
        <v>13</v>
      </c>
      <c r="BJ15" t="s">
        <v>1217</v>
      </c>
      <c r="BK15" t="s">
        <v>1217</v>
      </c>
      <c r="BL15">
        <v>0</v>
      </c>
      <c r="BM15" t="s">
        <v>1239</v>
      </c>
      <c r="BN15" t="s">
        <v>1247</v>
      </c>
      <c r="BO15">
        <v>0</v>
      </c>
      <c r="BP15" t="s">
        <v>1229</v>
      </c>
      <c r="BQ15" t="s">
        <v>1217</v>
      </c>
    </row>
    <row r="16" spans="1:69" x14ac:dyDescent="0.25">
      <c r="A16">
        <v>159067</v>
      </c>
      <c r="B16" t="s">
        <v>729</v>
      </c>
      <c r="C16" t="s">
        <v>1217</v>
      </c>
      <c r="D16" t="s">
        <v>1218</v>
      </c>
      <c r="E16">
        <v>100</v>
      </c>
      <c r="F16" t="s">
        <v>1219</v>
      </c>
      <c r="G16" t="s">
        <v>1220</v>
      </c>
      <c r="H16" t="s">
        <v>1221</v>
      </c>
      <c r="I16" t="s">
        <v>1217</v>
      </c>
      <c r="J16" t="s">
        <v>1222</v>
      </c>
      <c r="K16" t="s">
        <v>217</v>
      </c>
      <c r="L16">
        <v>196.48</v>
      </c>
      <c r="M16">
        <v>181.83</v>
      </c>
      <c r="N16" t="s">
        <v>40</v>
      </c>
      <c r="O16">
        <v>205</v>
      </c>
      <c r="P16" t="s">
        <v>1223</v>
      </c>
      <c r="Q16" t="s">
        <v>1264</v>
      </c>
      <c r="R16" t="s">
        <v>1225</v>
      </c>
      <c r="S16" t="s">
        <v>1226</v>
      </c>
      <c r="T16" t="s">
        <v>1217</v>
      </c>
      <c r="U16" t="s">
        <v>1227</v>
      </c>
      <c r="V16" t="s">
        <v>1228</v>
      </c>
      <c r="W16">
        <v>230</v>
      </c>
      <c r="X16" t="s">
        <v>1229</v>
      </c>
      <c r="Y16" t="s">
        <v>1229</v>
      </c>
      <c r="Z16" t="s">
        <v>1230</v>
      </c>
      <c r="AA16" t="s">
        <v>23</v>
      </c>
      <c r="AB16" t="s">
        <v>1231</v>
      </c>
      <c r="AC16" t="s">
        <v>1232</v>
      </c>
      <c r="AD16" t="s">
        <v>1233</v>
      </c>
      <c r="AE16" t="s">
        <v>1234</v>
      </c>
      <c r="AF16" t="s">
        <v>1235</v>
      </c>
      <c r="AG16" t="s">
        <v>1217</v>
      </c>
      <c r="AH16" t="s">
        <v>1236</v>
      </c>
      <c r="AI16" t="s">
        <v>1217</v>
      </c>
      <c r="AJ16" t="s">
        <v>1217</v>
      </c>
      <c r="AK16" t="s">
        <v>1237</v>
      </c>
      <c r="AL16">
        <v>0</v>
      </c>
      <c r="AM16" t="s">
        <v>1238</v>
      </c>
      <c r="AN16" t="s">
        <v>1239</v>
      </c>
      <c r="AO16" t="s">
        <v>1240</v>
      </c>
      <c r="AP16" t="s">
        <v>1241</v>
      </c>
      <c r="AQ16" t="s">
        <v>1242</v>
      </c>
      <c r="AR16" t="s">
        <v>1243</v>
      </c>
      <c r="AS16">
        <v>0</v>
      </c>
      <c r="AT16" t="s">
        <v>1217</v>
      </c>
      <c r="AU16" t="s">
        <v>1244</v>
      </c>
      <c r="AV16" t="s">
        <v>1217</v>
      </c>
      <c r="AW16" t="s">
        <v>1217</v>
      </c>
      <c r="AX16" t="s">
        <v>1217</v>
      </c>
      <c r="AY16">
        <v>10</v>
      </c>
      <c r="AZ16" t="s">
        <v>1245</v>
      </c>
      <c r="BA16">
        <v>0</v>
      </c>
      <c r="BB16" t="s">
        <v>217</v>
      </c>
      <c r="BC16" t="s">
        <v>1230</v>
      </c>
      <c r="BD16">
        <v>0</v>
      </c>
      <c r="BE16" t="s">
        <v>1246</v>
      </c>
      <c r="BF16">
        <v>81</v>
      </c>
      <c r="BG16" t="s">
        <v>1217</v>
      </c>
      <c r="BH16" t="s">
        <v>1217</v>
      </c>
      <c r="BI16">
        <v>13</v>
      </c>
      <c r="BJ16" t="s">
        <v>1217</v>
      </c>
      <c r="BK16" t="s">
        <v>1217</v>
      </c>
      <c r="BL16">
        <v>0</v>
      </c>
      <c r="BM16" t="s">
        <v>1239</v>
      </c>
      <c r="BN16" t="s">
        <v>1247</v>
      </c>
      <c r="BO16">
        <v>0</v>
      </c>
      <c r="BP16" t="s">
        <v>1229</v>
      </c>
      <c r="BQ16" t="s">
        <v>1217</v>
      </c>
    </row>
    <row r="17" spans="1:69" x14ac:dyDescent="0.25">
      <c r="A17">
        <v>159069</v>
      </c>
      <c r="B17" t="s">
        <v>364</v>
      </c>
      <c r="C17" t="s">
        <v>1217</v>
      </c>
      <c r="D17" t="s">
        <v>1218</v>
      </c>
      <c r="E17">
        <v>200</v>
      </c>
      <c r="F17" t="s">
        <v>1219</v>
      </c>
      <c r="G17" t="s">
        <v>1220</v>
      </c>
      <c r="H17" t="s">
        <v>1221</v>
      </c>
      <c r="I17" t="s">
        <v>1217</v>
      </c>
      <c r="J17" t="s">
        <v>1222</v>
      </c>
      <c r="K17" t="s">
        <v>217</v>
      </c>
      <c r="L17">
        <v>197.51</v>
      </c>
      <c r="M17">
        <v>182.86</v>
      </c>
      <c r="N17" t="s">
        <v>40</v>
      </c>
      <c r="O17">
        <v>205</v>
      </c>
      <c r="P17" t="s">
        <v>1223</v>
      </c>
      <c r="Q17" t="s">
        <v>1265</v>
      </c>
      <c r="R17" t="s">
        <v>1225</v>
      </c>
      <c r="S17" t="s">
        <v>1226</v>
      </c>
      <c r="T17" t="s">
        <v>1217</v>
      </c>
      <c r="U17" t="s">
        <v>1227</v>
      </c>
      <c r="V17" t="s">
        <v>1228</v>
      </c>
      <c r="W17">
        <v>230</v>
      </c>
      <c r="X17" t="s">
        <v>1229</v>
      </c>
      <c r="Y17" t="s">
        <v>1229</v>
      </c>
      <c r="Z17" t="s">
        <v>1230</v>
      </c>
      <c r="AA17" t="s">
        <v>23</v>
      </c>
      <c r="AB17" t="s">
        <v>1231</v>
      </c>
      <c r="AC17" t="s">
        <v>1232</v>
      </c>
      <c r="AD17" t="s">
        <v>1233</v>
      </c>
      <c r="AE17" t="s">
        <v>1234</v>
      </c>
      <c r="AF17" t="s">
        <v>1235</v>
      </c>
      <c r="AG17" t="s">
        <v>1217</v>
      </c>
      <c r="AH17" t="s">
        <v>1236</v>
      </c>
      <c r="AI17" t="s">
        <v>1217</v>
      </c>
      <c r="AJ17" t="s">
        <v>1217</v>
      </c>
      <c r="AK17" t="s">
        <v>1237</v>
      </c>
      <c r="AL17">
        <v>0</v>
      </c>
      <c r="AM17" t="s">
        <v>1238</v>
      </c>
      <c r="AN17" t="s">
        <v>1239</v>
      </c>
      <c r="AO17" t="s">
        <v>1240</v>
      </c>
      <c r="AP17" t="s">
        <v>1241</v>
      </c>
      <c r="AQ17" t="s">
        <v>1242</v>
      </c>
      <c r="AR17" t="s">
        <v>1243</v>
      </c>
      <c r="AS17">
        <v>0</v>
      </c>
      <c r="AT17" t="s">
        <v>1217</v>
      </c>
      <c r="AU17" t="s">
        <v>1244</v>
      </c>
      <c r="AV17" t="s">
        <v>1217</v>
      </c>
      <c r="AW17" t="s">
        <v>1217</v>
      </c>
      <c r="AX17" t="s">
        <v>1217</v>
      </c>
      <c r="AY17">
        <v>10</v>
      </c>
      <c r="AZ17" t="s">
        <v>1245</v>
      </c>
      <c r="BA17">
        <v>0</v>
      </c>
      <c r="BB17" t="s">
        <v>217</v>
      </c>
      <c r="BC17" t="s">
        <v>1230</v>
      </c>
      <c r="BD17">
        <v>0</v>
      </c>
      <c r="BE17" t="s">
        <v>1246</v>
      </c>
      <c r="BF17">
        <v>191</v>
      </c>
      <c r="BG17" t="s">
        <v>1217</v>
      </c>
      <c r="BH17" t="s">
        <v>1217</v>
      </c>
      <c r="BI17">
        <v>13</v>
      </c>
      <c r="BJ17" t="s">
        <v>1217</v>
      </c>
      <c r="BK17" t="s">
        <v>1217</v>
      </c>
      <c r="BL17">
        <v>0</v>
      </c>
      <c r="BM17" t="s">
        <v>1239</v>
      </c>
      <c r="BN17" t="s">
        <v>1247</v>
      </c>
      <c r="BO17">
        <v>0</v>
      </c>
      <c r="BP17" t="s">
        <v>1229</v>
      </c>
      <c r="BQ17" t="s">
        <v>1217</v>
      </c>
    </row>
    <row r="18" spans="1:69" x14ac:dyDescent="0.25">
      <c r="A18">
        <v>159355</v>
      </c>
      <c r="B18" t="s">
        <v>1266</v>
      </c>
      <c r="C18" t="s">
        <v>1217</v>
      </c>
      <c r="D18" t="s">
        <v>1218</v>
      </c>
      <c r="E18">
        <v>0</v>
      </c>
      <c r="F18" t="s">
        <v>1254</v>
      </c>
      <c r="G18" t="s">
        <v>1220</v>
      </c>
      <c r="H18" t="s">
        <v>1221</v>
      </c>
      <c r="I18" t="s">
        <v>1217</v>
      </c>
      <c r="J18" t="s">
        <v>1222</v>
      </c>
      <c r="K18" t="s">
        <v>217</v>
      </c>
      <c r="L18">
        <v>16.940000000000001</v>
      </c>
      <c r="M18">
        <v>15.64</v>
      </c>
      <c r="N18" t="s">
        <v>40</v>
      </c>
      <c r="O18">
        <v>18</v>
      </c>
      <c r="P18" t="s">
        <v>1223</v>
      </c>
      <c r="Q18" t="s">
        <v>1267</v>
      </c>
      <c r="R18" t="s">
        <v>1225</v>
      </c>
      <c r="S18" t="s">
        <v>1226</v>
      </c>
      <c r="T18" t="s">
        <v>1217</v>
      </c>
      <c r="U18" t="s">
        <v>1227</v>
      </c>
      <c r="V18" t="s">
        <v>1255</v>
      </c>
      <c r="W18">
        <v>0</v>
      </c>
      <c r="X18" t="s">
        <v>1229</v>
      </c>
      <c r="Y18" t="s">
        <v>1229</v>
      </c>
      <c r="Z18" t="s">
        <v>1230</v>
      </c>
      <c r="AA18" t="s">
        <v>23</v>
      </c>
      <c r="AB18" t="s">
        <v>1231</v>
      </c>
      <c r="AC18" t="s">
        <v>1232</v>
      </c>
      <c r="AD18" t="s">
        <v>1233</v>
      </c>
      <c r="AE18" t="s">
        <v>1268</v>
      </c>
      <c r="AF18" t="s">
        <v>1235</v>
      </c>
      <c r="AG18" t="s">
        <v>1217</v>
      </c>
      <c r="AH18" t="s">
        <v>1236</v>
      </c>
      <c r="AI18" t="s">
        <v>1217</v>
      </c>
      <c r="AJ18" t="s">
        <v>1217</v>
      </c>
      <c r="AK18" t="s">
        <v>1237</v>
      </c>
      <c r="AL18">
        <v>0</v>
      </c>
      <c r="AM18" t="s">
        <v>1269</v>
      </c>
      <c r="AN18" t="s">
        <v>1239</v>
      </c>
      <c r="AO18" t="s">
        <v>1240</v>
      </c>
      <c r="AP18" t="s">
        <v>1241</v>
      </c>
      <c r="AQ18" t="s">
        <v>1242</v>
      </c>
      <c r="AR18" t="s">
        <v>1257</v>
      </c>
      <c r="AS18">
        <v>0</v>
      </c>
      <c r="AT18" t="s">
        <v>1217</v>
      </c>
      <c r="AU18" t="s">
        <v>1244</v>
      </c>
      <c r="AV18" t="s">
        <v>1217</v>
      </c>
      <c r="AW18" t="s">
        <v>1217</v>
      </c>
      <c r="AX18" t="s">
        <v>1217</v>
      </c>
      <c r="AY18">
        <v>10</v>
      </c>
      <c r="AZ18" t="s">
        <v>1245</v>
      </c>
      <c r="BA18">
        <v>0</v>
      </c>
      <c r="BB18" t="s">
        <v>217</v>
      </c>
      <c r="BC18" t="s">
        <v>1230</v>
      </c>
      <c r="BD18">
        <v>0</v>
      </c>
      <c r="BE18" t="s">
        <v>1246</v>
      </c>
      <c r="BF18">
        <v>450</v>
      </c>
      <c r="BG18" t="s">
        <v>1217</v>
      </c>
      <c r="BH18" t="s">
        <v>1217</v>
      </c>
      <c r="BI18">
        <v>15</v>
      </c>
      <c r="BJ18" t="s">
        <v>1217</v>
      </c>
      <c r="BK18" t="s">
        <v>1217</v>
      </c>
      <c r="BL18">
        <v>0</v>
      </c>
      <c r="BM18" t="s">
        <v>1239</v>
      </c>
      <c r="BN18" t="s">
        <v>1247</v>
      </c>
      <c r="BO18">
        <v>0</v>
      </c>
      <c r="BP18" t="s">
        <v>1229</v>
      </c>
      <c r="BQ18" t="s">
        <v>1217</v>
      </c>
    </row>
    <row r="19" spans="1:69" x14ac:dyDescent="0.25">
      <c r="A19">
        <v>159359</v>
      </c>
      <c r="B19" t="s">
        <v>1270</v>
      </c>
      <c r="C19" t="s">
        <v>1217</v>
      </c>
      <c r="D19" t="s">
        <v>1218</v>
      </c>
      <c r="E19">
        <v>320</v>
      </c>
      <c r="F19" t="s">
        <v>1254</v>
      </c>
      <c r="G19" t="s">
        <v>1220</v>
      </c>
      <c r="H19" t="s">
        <v>1221</v>
      </c>
      <c r="I19" t="s">
        <v>1217</v>
      </c>
      <c r="J19" t="s">
        <v>1222</v>
      </c>
      <c r="K19" t="s">
        <v>217</v>
      </c>
      <c r="L19">
        <v>16.545999999999999</v>
      </c>
      <c r="M19">
        <v>15.246</v>
      </c>
      <c r="N19" t="s">
        <v>40</v>
      </c>
      <c r="O19">
        <v>18</v>
      </c>
      <c r="P19" t="s">
        <v>1223</v>
      </c>
      <c r="Q19" t="s">
        <v>1271</v>
      </c>
      <c r="R19" t="s">
        <v>1225</v>
      </c>
      <c r="S19" t="s">
        <v>1226</v>
      </c>
      <c r="T19" t="s">
        <v>1217</v>
      </c>
      <c r="U19" t="s">
        <v>1227</v>
      </c>
      <c r="V19" t="s">
        <v>1255</v>
      </c>
      <c r="W19">
        <v>0</v>
      </c>
      <c r="X19" t="s">
        <v>1229</v>
      </c>
      <c r="Y19" t="s">
        <v>1229</v>
      </c>
      <c r="Z19" t="s">
        <v>1230</v>
      </c>
      <c r="AA19" t="s">
        <v>23</v>
      </c>
      <c r="AB19" t="s">
        <v>1231</v>
      </c>
      <c r="AC19" t="s">
        <v>1232</v>
      </c>
      <c r="AD19" t="s">
        <v>1233</v>
      </c>
      <c r="AE19" t="s">
        <v>1234</v>
      </c>
      <c r="AF19" t="s">
        <v>1235</v>
      </c>
      <c r="AG19" t="s">
        <v>1217</v>
      </c>
      <c r="AH19" t="s">
        <v>1236</v>
      </c>
      <c r="AI19" t="s">
        <v>1217</v>
      </c>
      <c r="AJ19" t="s">
        <v>1217</v>
      </c>
      <c r="AK19" t="s">
        <v>1237</v>
      </c>
      <c r="AL19">
        <v>0</v>
      </c>
      <c r="AM19" t="s">
        <v>1269</v>
      </c>
      <c r="AN19" t="s">
        <v>1239</v>
      </c>
      <c r="AO19" t="s">
        <v>1240</v>
      </c>
      <c r="AP19" t="s">
        <v>1241</v>
      </c>
      <c r="AQ19" t="s">
        <v>1242</v>
      </c>
      <c r="AR19" t="s">
        <v>1257</v>
      </c>
      <c r="AS19">
        <v>0</v>
      </c>
      <c r="AT19" t="s">
        <v>1217</v>
      </c>
      <c r="AU19" t="s">
        <v>1244</v>
      </c>
      <c r="AV19" t="s">
        <v>1217</v>
      </c>
      <c r="AW19" t="s">
        <v>1217</v>
      </c>
      <c r="AX19" t="s">
        <v>1217</v>
      </c>
      <c r="AY19">
        <v>10</v>
      </c>
      <c r="AZ19" t="s">
        <v>1245</v>
      </c>
      <c r="BA19">
        <v>0</v>
      </c>
      <c r="BB19" t="s">
        <v>217</v>
      </c>
      <c r="BC19" t="s">
        <v>1230</v>
      </c>
      <c r="BD19">
        <v>0</v>
      </c>
      <c r="BE19" t="s">
        <v>1246</v>
      </c>
      <c r="BF19">
        <v>326</v>
      </c>
      <c r="BG19" t="s">
        <v>1217</v>
      </c>
      <c r="BH19" t="s">
        <v>1217</v>
      </c>
      <c r="BI19">
        <v>15</v>
      </c>
      <c r="BJ19" t="s">
        <v>1217</v>
      </c>
      <c r="BK19" t="s">
        <v>1217</v>
      </c>
      <c r="BL19">
        <v>0</v>
      </c>
      <c r="BM19" t="s">
        <v>1239</v>
      </c>
      <c r="BN19" t="s">
        <v>1247</v>
      </c>
      <c r="BO19">
        <v>0</v>
      </c>
      <c r="BP19" t="s">
        <v>1229</v>
      </c>
      <c r="BQ19" t="s">
        <v>1217</v>
      </c>
    </row>
    <row r="20" spans="1:69" x14ac:dyDescent="0.25">
      <c r="A20">
        <v>159361</v>
      </c>
      <c r="B20" t="s">
        <v>1272</v>
      </c>
      <c r="C20" t="s">
        <v>1217</v>
      </c>
      <c r="D20" t="s">
        <v>1218</v>
      </c>
      <c r="E20">
        <v>320</v>
      </c>
      <c r="F20" t="s">
        <v>1254</v>
      </c>
      <c r="G20" t="s">
        <v>1220</v>
      </c>
      <c r="H20" t="s">
        <v>1221</v>
      </c>
      <c r="I20" t="s">
        <v>1217</v>
      </c>
      <c r="J20" t="s">
        <v>1222</v>
      </c>
      <c r="K20" t="s">
        <v>217</v>
      </c>
      <c r="L20">
        <v>16.725999999999999</v>
      </c>
      <c r="M20">
        <v>15.426</v>
      </c>
      <c r="N20" t="s">
        <v>40</v>
      </c>
      <c r="O20">
        <v>18</v>
      </c>
      <c r="P20" t="s">
        <v>1223</v>
      </c>
      <c r="Q20" t="s">
        <v>1273</v>
      </c>
      <c r="R20" t="s">
        <v>1225</v>
      </c>
      <c r="S20" t="s">
        <v>1226</v>
      </c>
      <c r="T20" t="s">
        <v>1217</v>
      </c>
      <c r="U20" t="s">
        <v>1227</v>
      </c>
      <c r="V20" t="s">
        <v>1255</v>
      </c>
      <c r="W20">
        <v>0</v>
      </c>
      <c r="X20" t="s">
        <v>1229</v>
      </c>
      <c r="Y20" t="s">
        <v>1229</v>
      </c>
      <c r="Z20" t="s">
        <v>1230</v>
      </c>
      <c r="AA20" t="s">
        <v>23</v>
      </c>
      <c r="AB20" t="s">
        <v>1231</v>
      </c>
      <c r="AC20" t="s">
        <v>1232</v>
      </c>
      <c r="AD20" t="s">
        <v>1233</v>
      </c>
      <c r="AE20" t="s">
        <v>1234</v>
      </c>
      <c r="AF20" t="s">
        <v>1235</v>
      </c>
      <c r="AG20" t="s">
        <v>1217</v>
      </c>
      <c r="AH20" t="s">
        <v>1236</v>
      </c>
      <c r="AI20" t="s">
        <v>1217</v>
      </c>
      <c r="AJ20" t="s">
        <v>1217</v>
      </c>
      <c r="AK20" t="s">
        <v>1237</v>
      </c>
      <c r="AL20">
        <v>0</v>
      </c>
      <c r="AM20" t="s">
        <v>1269</v>
      </c>
      <c r="AN20" t="s">
        <v>1239</v>
      </c>
      <c r="AO20" t="s">
        <v>1240</v>
      </c>
      <c r="AP20" t="s">
        <v>1241</v>
      </c>
      <c r="AQ20" t="s">
        <v>1242</v>
      </c>
      <c r="AR20" t="s">
        <v>1257</v>
      </c>
      <c r="AS20">
        <v>0</v>
      </c>
      <c r="AT20" t="s">
        <v>1217</v>
      </c>
      <c r="AU20" t="s">
        <v>1244</v>
      </c>
      <c r="AV20" t="s">
        <v>1217</v>
      </c>
      <c r="AW20" t="s">
        <v>1217</v>
      </c>
      <c r="AX20" t="s">
        <v>1217</v>
      </c>
      <c r="AY20">
        <v>10</v>
      </c>
      <c r="AZ20" t="s">
        <v>1245</v>
      </c>
      <c r="BA20">
        <v>0</v>
      </c>
      <c r="BB20" t="s">
        <v>217</v>
      </c>
      <c r="BC20" t="s">
        <v>1230</v>
      </c>
      <c r="BD20">
        <v>0</v>
      </c>
      <c r="BE20" t="s">
        <v>1246</v>
      </c>
      <c r="BF20">
        <v>290</v>
      </c>
      <c r="BG20" t="s">
        <v>1217</v>
      </c>
      <c r="BH20" t="s">
        <v>1217</v>
      </c>
      <c r="BI20">
        <v>10</v>
      </c>
      <c r="BJ20" t="s">
        <v>1217</v>
      </c>
      <c r="BK20" t="s">
        <v>1217</v>
      </c>
      <c r="BL20">
        <v>0</v>
      </c>
      <c r="BM20" t="s">
        <v>1239</v>
      </c>
      <c r="BN20" t="s">
        <v>1247</v>
      </c>
      <c r="BO20">
        <v>0</v>
      </c>
      <c r="BP20" t="s">
        <v>1229</v>
      </c>
      <c r="BQ20" t="s">
        <v>1217</v>
      </c>
    </row>
    <row r="21" spans="1:69" x14ac:dyDescent="0.25">
      <c r="A21">
        <v>159363</v>
      </c>
      <c r="B21" t="s">
        <v>1274</v>
      </c>
      <c r="C21" t="s">
        <v>1217</v>
      </c>
      <c r="D21" t="s">
        <v>1275</v>
      </c>
      <c r="E21">
        <v>320</v>
      </c>
      <c r="F21" t="s">
        <v>1254</v>
      </c>
      <c r="G21" t="s">
        <v>1220</v>
      </c>
      <c r="H21" t="s">
        <v>1221</v>
      </c>
      <c r="I21" t="s">
        <v>1217</v>
      </c>
      <c r="J21" t="s">
        <v>1222</v>
      </c>
      <c r="K21" t="s">
        <v>217</v>
      </c>
      <c r="L21">
        <v>16.905999999999999</v>
      </c>
      <c r="M21">
        <v>15.606</v>
      </c>
      <c r="N21" t="s">
        <v>40</v>
      </c>
      <c r="O21">
        <v>18</v>
      </c>
      <c r="P21" t="s">
        <v>1223</v>
      </c>
      <c r="Q21" t="s">
        <v>1276</v>
      </c>
      <c r="R21" t="s">
        <v>1225</v>
      </c>
      <c r="S21" t="s">
        <v>1226</v>
      </c>
      <c r="T21" t="s">
        <v>1217</v>
      </c>
      <c r="U21" t="s">
        <v>1227</v>
      </c>
      <c r="V21" t="s">
        <v>1255</v>
      </c>
      <c r="W21">
        <v>0</v>
      </c>
      <c r="X21" t="s">
        <v>1229</v>
      </c>
      <c r="Y21" t="s">
        <v>1229</v>
      </c>
      <c r="Z21" t="s">
        <v>1230</v>
      </c>
      <c r="AA21" t="s">
        <v>23</v>
      </c>
      <c r="AB21" t="s">
        <v>1231</v>
      </c>
      <c r="AC21" t="s">
        <v>1232</v>
      </c>
      <c r="AD21" t="s">
        <v>1233</v>
      </c>
      <c r="AE21" t="s">
        <v>1234</v>
      </c>
      <c r="AF21" t="s">
        <v>1235</v>
      </c>
      <c r="AG21" t="s">
        <v>1217</v>
      </c>
      <c r="AH21" t="s">
        <v>1236</v>
      </c>
      <c r="AI21" t="s">
        <v>1217</v>
      </c>
      <c r="AJ21" t="s">
        <v>1217</v>
      </c>
      <c r="AK21" t="s">
        <v>1237</v>
      </c>
      <c r="AL21">
        <v>0</v>
      </c>
      <c r="AM21" t="s">
        <v>1269</v>
      </c>
      <c r="AN21" t="s">
        <v>1239</v>
      </c>
      <c r="AO21" t="s">
        <v>1240</v>
      </c>
      <c r="AP21" t="s">
        <v>1241</v>
      </c>
      <c r="AQ21" t="s">
        <v>1242</v>
      </c>
      <c r="AR21" t="s">
        <v>1257</v>
      </c>
      <c r="AS21">
        <v>0</v>
      </c>
      <c r="AT21" t="s">
        <v>1217</v>
      </c>
      <c r="AU21" t="s">
        <v>1244</v>
      </c>
      <c r="AV21" t="s">
        <v>1217</v>
      </c>
      <c r="AW21" t="s">
        <v>1217</v>
      </c>
      <c r="AX21" t="s">
        <v>1217</v>
      </c>
      <c r="AY21">
        <v>10</v>
      </c>
      <c r="AZ21" t="s">
        <v>1245</v>
      </c>
      <c r="BA21">
        <v>0</v>
      </c>
      <c r="BB21" t="s">
        <v>217</v>
      </c>
      <c r="BC21" t="s">
        <v>1230</v>
      </c>
      <c r="BD21">
        <v>0</v>
      </c>
      <c r="BE21" t="s">
        <v>1246</v>
      </c>
      <c r="BF21">
        <v>314</v>
      </c>
      <c r="BG21" t="s">
        <v>1217</v>
      </c>
      <c r="BH21" t="s">
        <v>1217</v>
      </c>
      <c r="BI21">
        <v>10</v>
      </c>
      <c r="BJ21" t="s">
        <v>1217</v>
      </c>
      <c r="BK21" t="s">
        <v>1217</v>
      </c>
      <c r="BL21">
        <v>0</v>
      </c>
      <c r="BM21" t="s">
        <v>1239</v>
      </c>
      <c r="BN21" t="s">
        <v>1247</v>
      </c>
      <c r="BO21">
        <v>0</v>
      </c>
      <c r="BP21" t="s">
        <v>1229</v>
      </c>
      <c r="BQ21" t="s">
        <v>1217</v>
      </c>
    </row>
    <row r="22" spans="1:69" x14ac:dyDescent="0.25">
      <c r="A22">
        <v>159368</v>
      </c>
      <c r="B22" t="s">
        <v>1277</v>
      </c>
      <c r="C22" t="s">
        <v>1205</v>
      </c>
      <c r="D22" t="s">
        <v>1218</v>
      </c>
      <c r="E22">
        <v>320</v>
      </c>
      <c r="F22" t="s">
        <v>1254</v>
      </c>
      <c r="G22" t="s">
        <v>1220</v>
      </c>
      <c r="H22" t="s">
        <v>1221</v>
      </c>
      <c r="I22" t="s">
        <v>1217</v>
      </c>
      <c r="J22" t="s">
        <v>1222</v>
      </c>
      <c r="K22" t="s">
        <v>217</v>
      </c>
      <c r="L22">
        <v>17.212</v>
      </c>
      <c r="M22">
        <v>15.912000000000001</v>
      </c>
      <c r="N22" t="s">
        <v>40</v>
      </c>
      <c r="O22">
        <v>18</v>
      </c>
      <c r="P22" t="s">
        <v>1223</v>
      </c>
      <c r="Q22" t="s">
        <v>1260</v>
      </c>
      <c r="R22" t="s">
        <v>1225</v>
      </c>
      <c r="S22" t="s">
        <v>1226</v>
      </c>
      <c r="T22" t="s">
        <v>1217</v>
      </c>
      <c r="U22" t="s">
        <v>1227</v>
      </c>
      <c r="V22" t="s">
        <v>1255</v>
      </c>
      <c r="W22">
        <v>0</v>
      </c>
      <c r="X22">
        <v>41431</v>
      </c>
      <c r="Y22" t="s">
        <v>1229</v>
      </c>
      <c r="Z22" t="s">
        <v>1230</v>
      </c>
      <c r="AA22" t="s">
        <v>23</v>
      </c>
      <c r="AB22" t="s">
        <v>1231</v>
      </c>
      <c r="AC22" t="s">
        <v>1232</v>
      </c>
      <c r="AD22" t="s">
        <v>1233</v>
      </c>
      <c r="AE22" t="s">
        <v>1234</v>
      </c>
      <c r="AF22" t="s">
        <v>1235</v>
      </c>
      <c r="AG22" t="s">
        <v>1217</v>
      </c>
      <c r="AH22" t="s">
        <v>1236</v>
      </c>
      <c r="AI22" t="s">
        <v>1217</v>
      </c>
      <c r="AJ22" t="s">
        <v>1217</v>
      </c>
      <c r="AK22" t="s">
        <v>1237</v>
      </c>
      <c r="AL22">
        <v>0</v>
      </c>
      <c r="AM22" t="s">
        <v>1269</v>
      </c>
      <c r="AN22" t="s">
        <v>1239</v>
      </c>
      <c r="AO22" t="s">
        <v>1240</v>
      </c>
      <c r="AP22" t="s">
        <v>1241</v>
      </c>
      <c r="AQ22" t="s">
        <v>1242</v>
      </c>
      <c r="AR22" t="s">
        <v>1257</v>
      </c>
      <c r="AS22">
        <v>0</v>
      </c>
      <c r="AT22" t="s">
        <v>1217</v>
      </c>
      <c r="AU22" t="s">
        <v>1244</v>
      </c>
      <c r="AV22" t="s">
        <v>1217</v>
      </c>
      <c r="AW22" t="s">
        <v>1217</v>
      </c>
      <c r="AX22" t="s">
        <v>1217</v>
      </c>
      <c r="AY22">
        <v>10</v>
      </c>
      <c r="AZ22" t="s">
        <v>1245</v>
      </c>
      <c r="BA22">
        <v>0</v>
      </c>
      <c r="BB22" t="s">
        <v>217</v>
      </c>
      <c r="BC22" t="s">
        <v>1230</v>
      </c>
      <c r="BD22">
        <v>0</v>
      </c>
      <c r="BE22" t="s">
        <v>1246</v>
      </c>
      <c r="BF22">
        <v>300</v>
      </c>
      <c r="BG22" t="s">
        <v>1217</v>
      </c>
      <c r="BH22" t="s">
        <v>1217</v>
      </c>
      <c r="BI22">
        <v>15</v>
      </c>
      <c r="BJ22" t="s">
        <v>1217</v>
      </c>
      <c r="BK22" t="s">
        <v>1217</v>
      </c>
      <c r="BL22">
        <v>0</v>
      </c>
      <c r="BM22" t="s">
        <v>1239</v>
      </c>
      <c r="BN22" t="s">
        <v>1247</v>
      </c>
      <c r="BO22">
        <v>0</v>
      </c>
      <c r="BP22" t="s">
        <v>1229</v>
      </c>
      <c r="BQ22" t="s">
        <v>1217</v>
      </c>
    </row>
    <row r="23" spans="1:69" x14ac:dyDescent="0.25">
      <c r="A23">
        <v>159450</v>
      </c>
      <c r="B23" t="s">
        <v>1278</v>
      </c>
      <c r="C23" t="s">
        <v>1217</v>
      </c>
      <c r="D23" t="s">
        <v>1218</v>
      </c>
      <c r="E23">
        <v>0</v>
      </c>
      <c r="F23" t="s">
        <v>1254</v>
      </c>
      <c r="G23" t="s">
        <v>1220</v>
      </c>
      <c r="H23" t="s">
        <v>1221</v>
      </c>
      <c r="I23" t="s">
        <v>1217</v>
      </c>
      <c r="J23" t="s">
        <v>1222</v>
      </c>
      <c r="K23" t="s">
        <v>217</v>
      </c>
      <c r="L23">
        <v>17.05</v>
      </c>
      <c r="M23">
        <v>15.75</v>
      </c>
      <c r="N23" t="s">
        <v>40</v>
      </c>
      <c r="O23">
        <v>18</v>
      </c>
      <c r="P23" t="s">
        <v>1223</v>
      </c>
      <c r="Q23" t="s">
        <v>1279</v>
      </c>
      <c r="R23" t="s">
        <v>1225</v>
      </c>
      <c r="S23" t="s">
        <v>1226</v>
      </c>
      <c r="T23" t="s">
        <v>1217</v>
      </c>
      <c r="U23" t="s">
        <v>1227</v>
      </c>
      <c r="V23" t="s">
        <v>1255</v>
      </c>
      <c r="W23">
        <v>0</v>
      </c>
      <c r="X23" t="s">
        <v>1229</v>
      </c>
      <c r="Y23" t="s">
        <v>1229</v>
      </c>
      <c r="Z23" t="s">
        <v>1230</v>
      </c>
      <c r="AA23" t="s">
        <v>23</v>
      </c>
      <c r="AB23" t="s">
        <v>1231</v>
      </c>
      <c r="AC23" t="s">
        <v>1232</v>
      </c>
      <c r="AD23" t="s">
        <v>1233</v>
      </c>
      <c r="AE23" t="s">
        <v>1234</v>
      </c>
      <c r="AF23" t="s">
        <v>1235</v>
      </c>
      <c r="AG23" t="s">
        <v>1217</v>
      </c>
      <c r="AH23" t="s">
        <v>1236</v>
      </c>
      <c r="AI23" t="s">
        <v>1217</v>
      </c>
      <c r="AJ23" t="s">
        <v>1217</v>
      </c>
      <c r="AK23" t="s">
        <v>1237</v>
      </c>
      <c r="AL23">
        <v>0</v>
      </c>
      <c r="AM23" t="s">
        <v>1269</v>
      </c>
      <c r="AN23" t="s">
        <v>1239</v>
      </c>
      <c r="AO23" t="s">
        <v>1240</v>
      </c>
      <c r="AP23" t="s">
        <v>1241</v>
      </c>
      <c r="AQ23" t="s">
        <v>1242</v>
      </c>
      <c r="AR23" t="s">
        <v>1257</v>
      </c>
      <c r="AS23">
        <v>0</v>
      </c>
      <c r="AT23" t="s">
        <v>1217</v>
      </c>
      <c r="AU23" t="s">
        <v>1244</v>
      </c>
      <c r="AV23" t="s">
        <v>1217</v>
      </c>
      <c r="AW23" t="s">
        <v>1217</v>
      </c>
      <c r="AX23" t="s">
        <v>1217</v>
      </c>
      <c r="AY23">
        <v>10</v>
      </c>
      <c r="AZ23" t="s">
        <v>1245</v>
      </c>
      <c r="BA23">
        <v>0</v>
      </c>
      <c r="BB23" t="s">
        <v>217</v>
      </c>
      <c r="BC23" t="s">
        <v>1230</v>
      </c>
      <c r="BD23">
        <v>0</v>
      </c>
      <c r="BE23" t="s">
        <v>1246</v>
      </c>
      <c r="BF23">
        <v>333</v>
      </c>
      <c r="BG23" t="s">
        <v>1217</v>
      </c>
      <c r="BH23" t="s">
        <v>1217</v>
      </c>
      <c r="BI23">
        <v>15</v>
      </c>
      <c r="BJ23" t="s">
        <v>1217</v>
      </c>
      <c r="BK23" t="s">
        <v>1217</v>
      </c>
      <c r="BL23">
        <v>0</v>
      </c>
      <c r="BM23" t="s">
        <v>1239</v>
      </c>
      <c r="BN23" t="s">
        <v>1247</v>
      </c>
      <c r="BO23">
        <v>0</v>
      </c>
      <c r="BP23" t="s">
        <v>1229</v>
      </c>
      <c r="BQ23" t="s">
        <v>1217</v>
      </c>
    </row>
    <row r="24" spans="1:69" x14ac:dyDescent="0.25">
      <c r="A24">
        <v>159457</v>
      </c>
      <c r="B24" t="s">
        <v>1280</v>
      </c>
      <c r="C24" t="s">
        <v>1217</v>
      </c>
      <c r="D24" t="s">
        <v>1275</v>
      </c>
      <c r="E24">
        <v>280</v>
      </c>
      <c r="F24" t="s">
        <v>1254</v>
      </c>
      <c r="G24" t="s">
        <v>1220</v>
      </c>
      <c r="H24" t="s">
        <v>1221</v>
      </c>
      <c r="I24" t="s">
        <v>1217</v>
      </c>
      <c r="J24" t="s">
        <v>1222</v>
      </c>
      <c r="K24" t="s">
        <v>217</v>
      </c>
      <c r="L24">
        <v>18.34</v>
      </c>
      <c r="M24">
        <v>16.940000000000001</v>
      </c>
      <c r="N24" t="s">
        <v>40</v>
      </c>
      <c r="O24">
        <v>20</v>
      </c>
      <c r="P24" t="s">
        <v>1223</v>
      </c>
      <c r="Q24" t="s">
        <v>1271</v>
      </c>
      <c r="R24" t="s">
        <v>1225</v>
      </c>
      <c r="S24" t="s">
        <v>1226</v>
      </c>
      <c r="T24" t="s">
        <v>1217</v>
      </c>
      <c r="U24" t="s">
        <v>1227</v>
      </c>
      <c r="V24" t="s">
        <v>1255</v>
      </c>
      <c r="W24">
        <v>0</v>
      </c>
      <c r="X24" t="s">
        <v>1229</v>
      </c>
      <c r="Y24" t="s">
        <v>1229</v>
      </c>
      <c r="Z24" t="s">
        <v>1230</v>
      </c>
      <c r="AA24" t="s">
        <v>23</v>
      </c>
      <c r="AB24" t="s">
        <v>1231</v>
      </c>
      <c r="AC24" t="s">
        <v>1232</v>
      </c>
      <c r="AD24" t="s">
        <v>1233</v>
      </c>
      <c r="AE24" t="s">
        <v>1234</v>
      </c>
      <c r="AF24" t="s">
        <v>1235</v>
      </c>
      <c r="AG24" t="s">
        <v>1217</v>
      </c>
      <c r="AH24" t="s">
        <v>1236</v>
      </c>
      <c r="AI24" t="s">
        <v>1217</v>
      </c>
      <c r="AJ24" t="s">
        <v>1217</v>
      </c>
      <c r="AK24" t="s">
        <v>1237</v>
      </c>
      <c r="AL24">
        <v>0</v>
      </c>
      <c r="AM24" t="s">
        <v>1281</v>
      </c>
      <c r="AN24" t="s">
        <v>1239</v>
      </c>
      <c r="AO24" t="s">
        <v>1240</v>
      </c>
      <c r="AP24" t="s">
        <v>1241</v>
      </c>
      <c r="AQ24" t="s">
        <v>1242</v>
      </c>
      <c r="AR24" t="s">
        <v>1257</v>
      </c>
      <c r="AS24">
        <v>0</v>
      </c>
      <c r="AT24" t="s">
        <v>1217</v>
      </c>
      <c r="AU24" t="s">
        <v>1244</v>
      </c>
      <c r="AV24" t="s">
        <v>1217</v>
      </c>
      <c r="AW24" t="s">
        <v>1217</v>
      </c>
      <c r="AX24" t="s">
        <v>1217</v>
      </c>
      <c r="AY24">
        <v>10</v>
      </c>
      <c r="AZ24" t="s">
        <v>1245</v>
      </c>
      <c r="BA24">
        <v>0</v>
      </c>
      <c r="BB24" t="s">
        <v>217</v>
      </c>
      <c r="BC24" t="s">
        <v>1230</v>
      </c>
      <c r="BD24">
        <v>0</v>
      </c>
      <c r="BE24" t="s">
        <v>1246</v>
      </c>
      <c r="BF24">
        <v>312</v>
      </c>
      <c r="BG24" t="s">
        <v>1217</v>
      </c>
      <c r="BH24" t="s">
        <v>1217</v>
      </c>
      <c r="BI24">
        <v>15</v>
      </c>
      <c r="BJ24" t="s">
        <v>1217</v>
      </c>
      <c r="BK24" t="s">
        <v>1217</v>
      </c>
      <c r="BL24">
        <v>0</v>
      </c>
      <c r="BM24" t="s">
        <v>1239</v>
      </c>
      <c r="BN24" t="s">
        <v>1247</v>
      </c>
      <c r="BO24">
        <v>0</v>
      </c>
      <c r="BP24" t="s">
        <v>1229</v>
      </c>
      <c r="BQ24" t="s">
        <v>1217</v>
      </c>
    </row>
    <row r="25" spans="1:69" x14ac:dyDescent="0.25">
      <c r="A25">
        <v>159458</v>
      </c>
      <c r="B25" t="s">
        <v>380</v>
      </c>
      <c r="C25" t="s">
        <v>1217</v>
      </c>
      <c r="D25" t="s">
        <v>1218</v>
      </c>
      <c r="E25">
        <v>1400</v>
      </c>
      <c r="F25" t="s">
        <v>1254</v>
      </c>
      <c r="G25" t="s">
        <v>1220</v>
      </c>
      <c r="H25" t="s">
        <v>1221</v>
      </c>
      <c r="I25" t="s">
        <v>1217</v>
      </c>
      <c r="J25" t="s">
        <v>1222</v>
      </c>
      <c r="K25" t="s">
        <v>217</v>
      </c>
      <c r="L25">
        <v>18.54</v>
      </c>
      <c r="M25">
        <v>17.14</v>
      </c>
      <c r="N25" t="s">
        <v>40</v>
      </c>
      <c r="O25">
        <v>20</v>
      </c>
      <c r="P25" t="s">
        <v>1223</v>
      </c>
      <c r="Q25" t="s">
        <v>1273</v>
      </c>
      <c r="R25" t="s">
        <v>1225</v>
      </c>
      <c r="S25" t="s">
        <v>1226</v>
      </c>
      <c r="T25" t="s">
        <v>1217</v>
      </c>
      <c r="U25" t="s">
        <v>1227</v>
      </c>
      <c r="V25" t="s">
        <v>1255</v>
      </c>
      <c r="W25">
        <v>0</v>
      </c>
      <c r="X25" t="s">
        <v>1229</v>
      </c>
      <c r="Y25" t="s">
        <v>1229</v>
      </c>
      <c r="Z25" t="s">
        <v>1230</v>
      </c>
      <c r="AA25" t="s">
        <v>23</v>
      </c>
      <c r="AB25" t="s">
        <v>1231</v>
      </c>
      <c r="AC25" t="s">
        <v>1232</v>
      </c>
      <c r="AD25" t="s">
        <v>1233</v>
      </c>
      <c r="AE25" t="s">
        <v>1234</v>
      </c>
      <c r="AF25" t="s">
        <v>1235</v>
      </c>
      <c r="AG25" t="s">
        <v>1217</v>
      </c>
      <c r="AH25" t="s">
        <v>1236</v>
      </c>
      <c r="AI25" t="s">
        <v>1217</v>
      </c>
      <c r="AJ25" t="s">
        <v>1217</v>
      </c>
      <c r="AK25" t="s">
        <v>1237</v>
      </c>
      <c r="AL25">
        <v>0</v>
      </c>
      <c r="AM25" t="s">
        <v>1281</v>
      </c>
      <c r="AN25" t="s">
        <v>1239</v>
      </c>
      <c r="AO25" t="s">
        <v>1240</v>
      </c>
      <c r="AP25" t="s">
        <v>1241</v>
      </c>
      <c r="AQ25" t="s">
        <v>1242</v>
      </c>
      <c r="AR25" t="s">
        <v>1257</v>
      </c>
      <c r="AS25">
        <v>0</v>
      </c>
      <c r="AT25" t="s">
        <v>1217</v>
      </c>
      <c r="AU25" t="s">
        <v>1244</v>
      </c>
      <c r="AV25" t="s">
        <v>1217</v>
      </c>
      <c r="AW25" t="s">
        <v>1217</v>
      </c>
      <c r="AX25" t="s">
        <v>1217</v>
      </c>
      <c r="AY25">
        <v>10</v>
      </c>
      <c r="AZ25" t="s">
        <v>1245</v>
      </c>
      <c r="BA25">
        <v>0</v>
      </c>
      <c r="BB25" t="s">
        <v>217</v>
      </c>
      <c r="BC25" t="s">
        <v>1230</v>
      </c>
      <c r="BD25">
        <v>0</v>
      </c>
      <c r="BE25" t="s">
        <v>1246</v>
      </c>
      <c r="BF25">
        <v>1183</v>
      </c>
      <c r="BG25" t="s">
        <v>1217</v>
      </c>
      <c r="BH25" t="s">
        <v>1217</v>
      </c>
      <c r="BI25">
        <v>10</v>
      </c>
      <c r="BJ25" t="s">
        <v>1217</v>
      </c>
      <c r="BK25" t="s">
        <v>1217</v>
      </c>
      <c r="BL25">
        <v>0</v>
      </c>
      <c r="BM25" t="s">
        <v>1239</v>
      </c>
      <c r="BN25" t="s">
        <v>1247</v>
      </c>
      <c r="BO25">
        <v>0</v>
      </c>
      <c r="BP25" t="s">
        <v>1229</v>
      </c>
      <c r="BQ25" t="s">
        <v>1217</v>
      </c>
    </row>
    <row r="26" spans="1:69" x14ac:dyDescent="0.25">
      <c r="A26">
        <v>159459</v>
      </c>
      <c r="B26" t="s">
        <v>381</v>
      </c>
      <c r="C26" t="s">
        <v>1217</v>
      </c>
      <c r="D26" t="s">
        <v>1218</v>
      </c>
      <c r="E26">
        <v>358</v>
      </c>
      <c r="F26" t="s">
        <v>1254</v>
      </c>
      <c r="G26" t="s">
        <v>1220</v>
      </c>
      <c r="H26" t="s">
        <v>1221</v>
      </c>
      <c r="I26" t="s">
        <v>1217</v>
      </c>
      <c r="J26" t="s">
        <v>1222</v>
      </c>
      <c r="K26" t="s">
        <v>217</v>
      </c>
      <c r="L26">
        <v>18.739999999999998</v>
      </c>
      <c r="M26">
        <v>17.34</v>
      </c>
      <c r="N26" t="s">
        <v>40</v>
      </c>
      <c r="O26">
        <v>20</v>
      </c>
      <c r="P26" t="s">
        <v>1223</v>
      </c>
      <c r="Q26" t="s">
        <v>1276</v>
      </c>
      <c r="R26" t="s">
        <v>1225</v>
      </c>
      <c r="S26" t="s">
        <v>1226</v>
      </c>
      <c r="T26" t="s">
        <v>1217</v>
      </c>
      <c r="U26" t="s">
        <v>1227</v>
      </c>
      <c r="V26" t="s">
        <v>1255</v>
      </c>
      <c r="W26">
        <v>0</v>
      </c>
      <c r="X26" t="s">
        <v>1229</v>
      </c>
      <c r="Y26" t="s">
        <v>1229</v>
      </c>
      <c r="Z26" t="s">
        <v>1230</v>
      </c>
      <c r="AA26" t="s">
        <v>23</v>
      </c>
      <c r="AB26" t="s">
        <v>1231</v>
      </c>
      <c r="AC26" t="s">
        <v>1232</v>
      </c>
      <c r="AD26" t="s">
        <v>1233</v>
      </c>
      <c r="AE26" t="s">
        <v>1234</v>
      </c>
      <c r="AF26" t="s">
        <v>1235</v>
      </c>
      <c r="AG26" t="s">
        <v>1217</v>
      </c>
      <c r="AH26" t="s">
        <v>1236</v>
      </c>
      <c r="AI26" t="s">
        <v>1217</v>
      </c>
      <c r="AJ26" t="s">
        <v>1217</v>
      </c>
      <c r="AK26" t="s">
        <v>1237</v>
      </c>
      <c r="AL26">
        <v>0</v>
      </c>
      <c r="AM26" t="s">
        <v>1281</v>
      </c>
      <c r="AN26" t="s">
        <v>1239</v>
      </c>
      <c r="AO26" t="s">
        <v>1240</v>
      </c>
      <c r="AP26" t="s">
        <v>1241</v>
      </c>
      <c r="AQ26" t="s">
        <v>1242</v>
      </c>
      <c r="AR26" t="s">
        <v>1257</v>
      </c>
      <c r="AS26">
        <v>0</v>
      </c>
      <c r="AT26" t="s">
        <v>1217</v>
      </c>
      <c r="AU26" t="s">
        <v>1244</v>
      </c>
      <c r="AV26" t="s">
        <v>1217</v>
      </c>
      <c r="AW26" t="s">
        <v>1217</v>
      </c>
      <c r="AX26" t="s">
        <v>1217</v>
      </c>
      <c r="AY26">
        <v>10</v>
      </c>
      <c r="AZ26" t="s">
        <v>1245</v>
      </c>
      <c r="BA26">
        <v>0</v>
      </c>
      <c r="BB26" t="s">
        <v>217</v>
      </c>
      <c r="BC26" t="s">
        <v>1230</v>
      </c>
      <c r="BD26">
        <v>0</v>
      </c>
      <c r="BE26" t="s">
        <v>1246</v>
      </c>
      <c r="BF26">
        <v>521</v>
      </c>
      <c r="BG26" t="s">
        <v>1217</v>
      </c>
      <c r="BH26" t="s">
        <v>1217</v>
      </c>
      <c r="BI26">
        <v>10</v>
      </c>
      <c r="BJ26" t="s">
        <v>1217</v>
      </c>
      <c r="BK26" t="s">
        <v>1217</v>
      </c>
      <c r="BL26">
        <v>0</v>
      </c>
      <c r="BM26" t="s">
        <v>1239</v>
      </c>
      <c r="BN26" t="s">
        <v>1247</v>
      </c>
      <c r="BO26">
        <v>0</v>
      </c>
      <c r="BP26" t="s">
        <v>1229</v>
      </c>
      <c r="BQ26" t="s">
        <v>1217</v>
      </c>
    </row>
    <row r="27" spans="1:69" x14ac:dyDescent="0.25">
      <c r="A27">
        <v>159460</v>
      </c>
      <c r="B27" t="s">
        <v>548</v>
      </c>
      <c r="C27" t="s">
        <v>1217</v>
      </c>
      <c r="D27" t="s">
        <v>1218</v>
      </c>
      <c r="E27">
        <v>280</v>
      </c>
      <c r="F27" t="s">
        <v>1254</v>
      </c>
      <c r="G27" t="s">
        <v>1220</v>
      </c>
      <c r="H27" t="s">
        <v>1221</v>
      </c>
      <c r="I27" t="s">
        <v>1217</v>
      </c>
      <c r="J27" t="s">
        <v>1222</v>
      </c>
      <c r="K27" t="s">
        <v>217</v>
      </c>
      <c r="L27">
        <v>19.3</v>
      </c>
      <c r="M27">
        <v>17.899999999999999</v>
      </c>
      <c r="N27" t="s">
        <v>40</v>
      </c>
      <c r="O27">
        <v>20</v>
      </c>
      <c r="P27" t="s">
        <v>1223</v>
      </c>
      <c r="Q27" t="s">
        <v>1248</v>
      </c>
      <c r="R27" t="s">
        <v>1225</v>
      </c>
      <c r="S27" t="s">
        <v>1226</v>
      </c>
      <c r="T27" t="s">
        <v>1217</v>
      </c>
      <c r="U27" t="s">
        <v>1227</v>
      </c>
      <c r="V27" t="s">
        <v>1255</v>
      </c>
      <c r="W27">
        <v>0</v>
      </c>
      <c r="X27" t="s">
        <v>1229</v>
      </c>
      <c r="Y27" t="s">
        <v>1229</v>
      </c>
      <c r="Z27" t="s">
        <v>1230</v>
      </c>
      <c r="AA27" t="s">
        <v>23</v>
      </c>
      <c r="AB27" t="s">
        <v>1231</v>
      </c>
      <c r="AC27" t="s">
        <v>1232</v>
      </c>
      <c r="AD27" t="s">
        <v>1233</v>
      </c>
      <c r="AE27" t="s">
        <v>1234</v>
      </c>
      <c r="AF27" t="s">
        <v>1235</v>
      </c>
      <c r="AG27" t="s">
        <v>1217</v>
      </c>
      <c r="AH27" t="s">
        <v>1236</v>
      </c>
      <c r="AI27" t="s">
        <v>1217</v>
      </c>
      <c r="AJ27" t="s">
        <v>1217</v>
      </c>
      <c r="AK27" t="s">
        <v>1237</v>
      </c>
      <c r="AL27">
        <v>0</v>
      </c>
      <c r="AM27" t="s">
        <v>1281</v>
      </c>
      <c r="AN27" t="s">
        <v>1239</v>
      </c>
      <c r="AO27" t="s">
        <v>1240</v>
      </c>
      <c r="AP27" t="s">
        <v>1241</v>
      </c>
      <c r="AQ27" t="s">
        <v>1242</v>
      </c>
      <c r="AR27" t="s">
        <v>1257</v>
      </c>
      <c r="AS27">
        <v>0</v>
      </c>
      <c r="AT27" t="s">
        <v>1217</v>
      </c>
      <c r="AU27" t="s">
        <v>1244</v>
      </c>
      <c r="AV27" t="s">
        <v>1217</v>
      </c>
      <c r="AW27" t="s">
        <v>1217</v>
      </c>
      <c r="AX27" t="s">
        <v>1217</v>
      </c>
      <c r="AY27">
        <v>10</v>
      </c>
      <c r="AZ27" t="s">
        <v>1245</v>
      </c>
      <c r="BA27">
        <v>0</v>
      </c>
      <c r="BB27" t="s">
        <v>217</v>
      </c>
      <c r="BC27" t="s">
        <v>1230</v>
      </c>
      <c r="BD27">
        <v>0</v>
      </c>
      <c r="BE27" t="s">
        <v>1246</v>
      </c>
      <c r="BF27">
        <v>291</v>
      </c>
      <c r="BG27" t="s">
        <v>1217</v>
      </c>
      <c r="BH27" t="s">
        <v>1217</v>
      </c>
      <c r="BI27">
        <v>15</v>
      </c>
      <c r="BJ27" t="s">
        <v>1217</v>
      </c>
      <c r="BK27" t="s">
        <v>1217</v>
      </c>
      <c r="BL27">
        <v>0</v>
      </c>
      <c r="BM27" t="s">
        <v>1239</v>
      </c>
      <c r="BN27" t="s">
        <v>1247</v>
      </c>
      <c r="BO27">
        <v>0</v>
      </c>
      <c r="BP27" t="s">
        <v>1229</v>
      </c>
      <c r="BQ27" t="s">
        <v>1217</v>
      </c>
    </row>
    <row r="28" spans="1:69" x14ac:dyDescent="0.25">
      <c r="A28">
        <v>159462</v>
      </c>
      <c r="B28" t="s">
        <v>1282</v>
      </c>
      <c r="C28" t="s">
        <v>1217</v>
      </c>
      <c r="D28" t="s">
        <v>1218</v>
      </c>
      <c r="E28">
        <v>474</v>
      </c>
      <c r="F28" t="s">
        <v>1254</v>
      </c>
      <c r="G28" t="s">
        <v>1220</v>
      </c>
      <c r="H28" t="s">
        <v>1221</v>
      </c>
      <c r="I28" t="s">
        <v>1217</v>
      </c>
      <c r="J28" t="s">
        <v>1222</v>
      </c>
      <c r="K28" t="s">
        <v>217</v>
      </c>
      <c r="L28">
        <v>18.62</v>
      </c>
      <c r="M28">
        <v>17.22</v>
      </c>
      <c r="N28" t="s">
        <v>40</v>
      </c>
      <c r="O28">
        <v>20</v>
      </c>
      <c r="P28" t="s">
        <v>1223</v>
      </c>
      <c r="Q28" t="s">
        <v>1283</v>
      </c>
      <c r="R28" t="s">
        <v>1225</v>
      </c>
      <c r="S28" t="s">
        <v>1226</v>
      </c>
      <c r="T28" t="s">
        <v>1217</v>
      </c>
      <c r="U28" t="s">
        <v>1227</v>
      </c>
      <c r="V28" t="s">
        <v>1255</v>
      </c>
      <c r="W28">
        <v>0</v>
      </c>
      <c r="X28" t="s">
        <v>1229</v>
      </c>
      <c r="Y28" t="s">
        <v>1229</v>
      </c>
      <c r="Z28" t="s">
        <v>1230</v>
      </c>
      <c r="AA28" t="s">
        <v>23</v>
      </c>
      <c r="AB28" t="s">
        <v>1231</v>
      </c>
      <c r="AC28" t="s">
        <v>1232</v>
      </c>
      <c r="AD28" t="s">
        <v>1233</v>
      </c>
      <c r="AE28" t="s">
        <v>1234</v>
      </c>
      <c r="AF28" t="s">
        <v>1235</v>
      </c>
      <c r="AG28" t="s">
        <v>1217</v>
      </c>
      <c r="AH28" t="s">
        <v>1236</v>
      </c>
      <c r="AI28" t="s">
        <v>1217</v>
      </c>
      <c r="AJ28" t="s">
        <v>1217</v>
      </c>
      <c r="AK28" t="s">
        <v>1237</v>
      </c>
      <c r="AL28">
        <v>0</v>
      </c>
      <c r="AM28" t="s">
        <v>1281</v>
      </c>
      <c r="AN28" t="s">
        <v>1239</v>
      </c>
      <c r="AO28" t="s">
        <v>1240</v>
      </c>
      <c r="AP28" t="s">
        <v>1241</v>
      </c>
      <c r="AQ28" t="s">
        <v>1242</v>
      </c>
      <c r="AR28" t="s">
        <v>1257</v>
      </c>
      <c r="AS28">
        <v>0</v>
      </c>
      <c r="AT28" t="s">
        <v>1217</v>
      </c>
      <c r="AU28" t="s">
        <v>1244</v>
      </c>
      <c r="AV28" t="s">
        <v>1217</v>
      </c>
      <c r="AW28" t="s">
        <v>1217</v>
      </c>
      <c r="AX28" t="s">
        <v>1217</v>
      </c>
      <c r="AY28">
        <v>10</v>
      </c>
      <c r="AZ28" t="s">
        <v>1245</v>
      </c>
      <c r="BA28">
        <v>0</v>
      </c>
      <c r="BB28" t="s">
        <v>217</v>
      </c>
      <c r="BC28" t="s">
        <v>1230</v>
      </c>
      <c r="BD28">
        <v>0</v>
      </c>
      <c r="BE28" t="s">
        <v>1246</v>
      </c>
      <c r="BF28">
        <v>519</v>
      </c>
      <c r="BG28" t="s">
        <v>1217</v>
      </c>
      <c r="BH28" t="s">
        <v>1217</v>
      </c>
      <c r="BI28">
        <v>15</v>
      </c>
      <c r="BJ28" t="s">
        <v>1217</v>
      </c>
      <c r="BK28" t="s">
        <v>1217</v>
      </c>
      <c r="BL28">
        <v>0</v>
      </c>
      <c r="BM28" t="s">
        <v>1239</v>
      </c>
      <c r="BN28" t="s">
        <v>1247</v>
      </c>
      <c r="BO28">
        <v>0</v>
      </c>
      <c r="BP28" t="s">
        <v>1229</v>
      </c>
      <c r="BQ28" t="s">
        <v>1217</v>
      </c>
    </row>
    <row r="29" spans="1:69" x14ac:dyDescent="0.25">
      <c r="A29">
        <v>159463</v>
      </c>
      <c r="B29" t="s">
        <v>382</v>
      </c>
      <c r="C29" t="s">
        <v>1217</v>
      </c>
      <c r="D29" t="s">
        <v>1275</v>
      </c>
      <c r="E29">
        <v>280</v>
      </c>
      <c r="F29" t="s">
        <v>1254</v>
      </c>
      <c r="G29" t="s">
        <v>1220</v>
      </c>
      <c r="H29" t="s">
        <v>1221</v>
      </c>
      <c r="I29" t="s">
        <v>1217</v>
      </c>
      <c r="J29" t="s">
        <v>1222</v>
      </c>
      <c r="K29" t="s">
        <v>217</v>
      </c>
      <c r="L29">
        <v>19.059999999999999</v>
      </c>
      <c r="M29">
        <v>17.66</v>
      </c>
      <c r="N29" t="s">
        <v>40</v>
      </c>
      <c r="O29">
        <v>20</v>
      </c>
      <c r="P29" t="s">
        <v>1223</v>
      </c>
      <c r="Q29" t="s">
        <v>1284</v>
      </c>
      <c r="R29" t="s">
        <v>1225</v>
      </c>
      <c r="S29" t="s">
        <v>1226</v>
      </c>
      <c r="T29" t="s">
        <v>1217</v>
      </c>
      <c r="U29" t="s">
        <v>1227</v>
      </c>
      <c r="V29" t="s">
        <v>1255</v>
      </c>
      <c r="W29">
        <v>0</v>
      </c>
      <c r="X29" t="s">
        <v>1229</v>
      </c>
      <c r="Y29" t="s">
        <v>1229</v>
      </c>
      <c r="Z29" t="s">
        <v>1230</v>
      </c>
      <c r="AA29" t="s">
        <v>23</v>
      </c>
      <c r="AB29" t="s">
        <v>1231</v>
      </c>
      <c r="AC29" t="s">
        <v>1232</v>
      </c>
      <c r="AD29" t="s">
        <v>1233</v>
      </c>
      <c r="AE29" t="s">
        <v>1234</v>
      </c>
      <c r="AF29" t="s">
        <v>1235</v>
      </c>
      <c r="AG29" t="s">
        <v>1217</v>
      </c>
      <c r="AH29" t="s">
        <v>1236</v>
      </c>
      <c r="AI29" t="s">
        <v>1217</v>
      </c>
      <c r="AJ29" t="s">
        <v>1217</v>
      </c>
      <c r="AK29" t="s">
        <v>1237</v>
      </c>
      <c r="AL29">
        <v>0</v>
      </c>
      <c r="AM29" t="s">
        <v>1281</v>
      </c>
      <c r="AN29" t="s">
        <v>1239</v>
      </c>
      <c r="AO29" t="s">
        <v>1240</v>
      </c>
      <c r="AP29" t="s">
        <v>1241</v>
      </c>
      <c r="AQ29" t="s">
        <v>1242</v>
      </c>
      <c r="AR29" t="s">
        <v>1257</v>
      </c>
      <c r="AS29">
        <v>0</v>
      </c>
      <c r="AT29" t="s">
        <v>1217</v>
      </c>
      <c r="AU29" t="s">
        <v>1244</v>
      </c>
      <c r="AV29" t="s">
        <v>1217</v>
      </c>
      <c r="AW29" t="s">
        <v>1217</v>
      </c>
      <c r="AX29" t="s">
        <v>1217</v>
      </c>
      <c r="AY29">
        <v>10</v>
      </c>
      <c r="AZ29" t="s">
        <v>1245</v>
      </c>
      <c r="BA29">
        <v>0</v>
      </c>
      <c r="BB29" t="s">
        <v>217</v>
      </c>
      <c r="BC29" t="s">
        <v>1230</v>
      </c>
      <c r="BD29">
        <v>0</v>
      </c>
      <c r="BE29" t="s">
        <v>1246</v>
      </c>
      <c r="BF29">
        <v>352</v>
      </c>
      <c r="BG29" t="s">
        <v>1217</v>
      </c>
      <c r="BH29" t="s">
        <v>1217</v>
      </c>
      <c r="BI29">
        <v>15</v>
      </c>
      <c r="BJ29" t="s">
        <v>1217</v>
      </c>
      <c r="BK29" t="s">
        <v>1217</v>
      </c>
      <c r="BL29">
        <v>0</v>
      </c>
      <c r="BM29" t="s">
        <v>1239</v>
      </c>
      <c r="BN29" t="s">
        <v>1247</v>
      </c>
      <c r="BO29">
        <v>0</v>
      </c>
      <c r="BP29" t="s">
        <v>1229</v>
      </c>
      <c r="BQ29" t="s">
        <v>1217</v>
      </c>
    </row>
    <row r="30" spans="1:69" x14ac:dyDescent="0.25">
      <c r="A30">
        <v>159464</v>
      </c>
      <c r="B30" t="s">
        <v>805</v>
      </c>
      <c r="C30" t="s">
        <v>1217</v>
      </c>
      <c r="D30" t="s">
        <v>1275</v>
      </c>
      <c r="E30">
        <v>280</v>
      </c>
      <c r="F30" t="s">
        <v>1254</v>
      </c>
      <c r="G30" t="s">
        <v>1220</v>
      </c>
      <c r="H30" t="s">
        <v>1221</v>
      </c>
      <c r="I30" t="s">
        <v>1217</v>
      </c>
      <c r="J30" t="s">
        <v>1222</v>
      </c>
      <c r="K30" t="s">
        <v>217</v>
      </c>
      <c r="L30">
        <v>18.78</v>
      </c>
      <c r="M30">
        <v>17.38</v>
      </c>
      <c r="N30" t="s">
        <v>40</v>
      </c>
      <c r="O30">
        <v>20</v>
      </c>
      <c r="P30" t="s">
        <v>1223</v>
      </c>
      <c r="Q30" t="s">
        <v>1285</v>
      </c>
      <c r="R30" t="s">
        <v>1225</v>
      </c>
      <c r="S30" t="s">
        <v>1226</v>
      </c>
      <c r="T30" t="s">
        <v>1217</v>
      </c>
      <c r="U30" t="s">
        <v>1227</v>
      </c>
      <c r="V30" t="s">
        <v>1255</v>
      </c>
      <c r="W30">
        <v>0</v>
      </c>
      <c r="X30" t="s">
        <v>1229</v>
      </c>
      <c r="Y30" t="s">
        <v>1229</v>
      </c>
      <c r="Z30" t="s">
        <v>1230</v>
      </c>
      <c r="AA30" t="s">
        <v>23</v>
      </c>
      <c r="AB30" t="s">
        <v>1231</v>
      </c>
      <c r="AC30" t="s">
        <v>1232</v>
      </c>
      <c r="AD30" t="s">
        <v>1233</v>
      </c>
      <c r="AE30" t="s">
        <v>1234</v>
      </c>
      <c r="AF30" t="s">
        <v>1235</v>
      </c>
      <c r="AG30" t="s">
        <v>1217</v>
      </c>
      <c r="AH30" t="s">
        <v>1236</v>
      </c>
      <c r="AI30" t="s">
        <v>1217</v>
      </c>
      <c r="AJ30" t="s">
        <v>1217</v>
      </c>
      <c r="AK30" t="s">
        <v>1237</v>
      </c>
      <c r="AL30">
        <v>0</v>
      </c>
      <c r="AM30" t="s">
        <v>1281</v>
      </c>
      <c r="AN30" t="s">
        <v>1239</v>
      </c>
      <c r="AO30" t="s">
        <v>1240</v>
      </c>
      <c r="AP30" t="s">
        <v>1241</v>
      </c>
      <c r="AQ30" t="s">
        <v>1242</v>
      </c>
      <c r="AR30" t="s">
        <v>1257</v>
      </c>
      <c r="AS30">
        <v>0</v>
      </c>
      <c r="AT30" t="s">
        <v>1217</v>
      </c>
      <c r="AU30" t="s">
        <v>1244</v>
      </c>
      <c r="AV30" t="s">
        <v>1217</v>
      </c>
      <c r="AW30" t="s">
        <v>1217</v>
      </c>
      <c r="AX30" t="s">
        <v>1217</v>
      </c>
      <c r="AY30">
        <v>10</v>
      </c>
      <c r="AZ30" t="s">
        <v>1245</v>
      </c>
      <c r="BA30">
        <v>0</v>
      </c>
      <c r="BB30" t="s">
        <v>217</v>
      </c>
      <c r="BC30" t="s">
        <v>1230</v>
      </c>
      <c r="BD30">
        <v>0</v>
      </c>
      <c r="BE30" t="s">
        <v>1246</v>
      </c>
      <c r="BF30">
        <v>260</v>
      </c>
      <c r="BG30" t="s">
        <v>1217</v>
      </c>
      <c r="BH30" t="s">
        <v>1217</v>
      </c>
      <c r="BI30">
        <v>15</v>
      </c>
      <c r="BJ30" t="s">
        <v>1217</v>
      </c>
      <c r="BK30" t="s">
        <v>1217</v>
      </c>
      <c r="BL30">
        <v>0</v>
      </c>
      <c r="BM30" t="s">
        <v>1239</v>
      </c>
      <c r="BN30" t="s">
        <v>1247</v>
      </c>
      <c r="BO30">
        <v>0</v>
      </c>
      <c r="BP30" t="s">
        <v>1229</v>
      </c>
      <c r="BQ30" t="s">
        <v>1217</v>
      </c>
    </row>
    <row r="31" spans="1:69" x14ac:dyDescent="0.25">
      <c r="A31">
        <v>159468</v>
      </c>
      <c r="B31" t="s">
        <v>549</v>
      </c>
      <c r="C31" t="s">
        <v>1217</v>
      </c>
      <c r="D31" t="s">
        <v>1218</v>
      </c>
      <c r="E31">
        <v>300</v>
      </c>
      <c r="F31" t="s">
        <v>1254</v>
      </c>
      <c r="G31" t="s">
        <v>1220</v>
      </c>
      <c r="H31" t="s">
        <v>1221</v>
      </c>
      <c r="I31" t="s">
        <v>1217</v>
      </c>
      <c r="J31" t="s">
        <v>1222</v>
      </c>
      <c r="K31" t="s">
        <v>217</v>
      </c>
      <c r="L31">
        <v>19</v>
      </c>
      <c r="M31">
        <v>17.600000000000001</v>
      </c>
      <c r="N31" t="s">
        <v>40</v>
      </c>
      <c r="O31">
        <v>20</v>
      </c>
      <c r="P31" t="s">
        <v>1223</v>
      </c>
      <c r="Q31" t="s">
        <v>1286</v>
      </c>
      <c r="R31" t="s">
        <v>1225</v>
      </c>
      <c r="S31" t="s">
        <v>1226</v>
      </c>
      <c r="T31" t="s">
        <v>1217</v>
      </c>
      <c r="U31" t="s">
        <v>1227</v>
      </c>
      <c r="V31" t="s">
        <v>1255</v>
      </c>
      <c r="W31">
        <v>0</v>
      </c>
      <c r="X31" t="s">
        <v>1229</v>
      </c>
      <c r="Y31" t="s">
        <v>1229</v>
      </c>
      <c r="Z31" t="s">
        <v>1230</v>
      </c>
      <c r="AA31" t="s">
        <v>23</v>
      </c>
      <c r="AB31" t="s">
        <v>1231</v>
      </c>
      <c r="AC31" t="s">
        <v>1232</v>
      </c>
      <c r="AD31" t="s">
        <v>1233</v>
      </c>
      <c r="AE31" t="s">
        <v>1234</v>
      </c>
      <c r="AF31" t="s">
        <v>1235</v>
      </c>
      <c r="AG31" t="s">
        <v>1217</v>
      </c>
      <c r="AH31" t="s">
        <v>1236</v>
      </c>
      <c r="AI31" t="s">
        <v>1217</v>
      </c>
      <c r="AJ31" t="s">
        <v>1217</v>
      </c>
      <c r="AK31" t="s">
        <v>1237</v>
      </c>
      <c r="AL31">
        <v>0</v>
      </c>
      <c r="AM31" t="s">
        <v>1281</v>
      </c>
      <c r="AN31" t="s">
        <v>1239</v>
      </c>
      <c r="AO31" t="s">
        <v>1240</v>
      </c>
      <c r="AP31" t="s">
        <v>1241</v>
      </c>
      <c r="AQ31" t="s">
        <v>1242</v>
      </c>
      <c r="AR31" t="s">
        <v>1257</v>
      </c>
      <c r="AS31">
        <v>0</v>
      </c>
      <c r="AT31" t="s">
        <v>1217</v>
      </c>
      <c r="AU31" t="s">
        <v>1244</v>
      </c>
      <c r="AV31" t="s">
        <v>1217</v>
      </c>
      <c r="AW31" t="s">
        <v>1217</v>
      </c>
      <c r="AX31" t="s">
        <v>1217</v>
      </c>
      <c r="AY31">
        <v>10</v>
      </c>
      <c r="AZ31" t="s">
        <v>1245</v>
      </c>
      <c r="BA31">
        <v>0</v>
      </c>
      <c r="BB31" t="s">
        <v>217</v>
      </c>
      <c r="BC31" t="s">
        <v>1230</v>
      </c>
      <c r="BD31">
        <v>0</v>
      </c>
      <c r="BE31" t="s">
        <v>1246</v>
      </c>
      <c r="BF31">
        <v>310</v>
      </c>
      <c r="BG31" t="s">
        <v>1217</v>
      </c>
      <c r="BH31" t="s">
        <v>1217</v>
      </c>
      <c r="BI31">
        <v>15</v>
      </c>
      <c r="BJ31" t="s">
        <v>1217</v>
      </c>
      <c r="BK31" t="s">
        <v>1217</v>
      </c>
      <c r="BL31">
        <v>0</v>
      </c>
      <c r="BM31" t="s">
        <v>1239</v>
      </c>
      <c r="BN31" t="s">
        <v>1247</v>
      </c>
      <c r="BO31">
        <v>0</v>
      </c>
      <c r="BP31" t="s">
        <v>1229</v>
      </c>
      <c r="BQ31" t="s">
        <v>1217</v>
      </c>
    </row>
    <row r="32" spans="1:69" x14ac:dyDescent="0.25">
      <c r="A32">
        <v>159621</v>
      </c>
      <c r="B32" t="s">
        <v>1287</v>
      </c>
      <c r="C32" t="s">
        <v>1217</v>
      </c>
      <c r="D32" t="s">
        <v>1218</v>
      </c>
      <c r="E32">
        <v>101</v>
      </c>
      <c r="F32" t="s">
        <v>1219</v>
      </c>
      <c r="G32" t="s">
        <v>1220</v>
      </c>
      <c r="H32" t="s">
        <v>1221</v>
      </c>
      <c r="I32" t="s">
        <v>1217</v>
      </c>
      <c r="J32" t="s">
        <v>1222</v>
      </c>
      <c r="K32" t="s">
        <v>217</v>
      </c>
      <c r="L32">
        <v>192.28</v>
      </c>
      <c r="M32">
        <v>177.63</v>
      </c>
      <c r="N32" t="s">
        <v>40</v>
      </c>
      <c r="O32">
        <v>208</v>
      </c>
      <c r="P32" t="s">
        <v>1223</v>
      </c>
      <c r="Q32" t="s">
        <v>1288</v>
      </c>
      <c r="R32" t="s">
        <v>1225</v>
      </c>
      <c r="S32" t="s">
        <v>1226</v>
      </c>
      <c r="T32" t="s">
        <v>1217</v>
      </c>
      <c r="U32" t="s">
        <v>1227</v>
      </c>
      <c r="V32" t="s">
        <v>1255</v>
      </c>
      <c r="W32">
        <v>0</v>
      </c>
      <c r="X32" t="s">
        <v>1229</v>
      </c>
      <c r="Y32" t="s">
        <v>1229</v>
      </c>
      <c r="Z32" t="s">
        <v>1230</v>
      </c>
      <c r="AA32" t="s">
        <v>23</v>
      </c>
      <c r="AB32" t="s">
        <v>1231</v>
      </c>
      <c r="AC32" t="s">
        <v>1232</v>
      </c>
      <c r="AD32" t="s">
        <v>1233</v>
      </c>
      <c r="AE32" t="s">
        <v>1234</v>
      </c>
      <c r="AF32" t="s">
        <v>1235</v>
      </c>
      <c r="AG32" t="s">
        <v>1217</v>
      </c>
      <c r="AH32" t="s">
        <v>1236</v>
      </c>
      <c r="AI32" t="s">
        <v>1217</v>
      </c>
      <c r="AJ32" t="s">
        <v>1217</v>
      </c>
      <c r="AK32" t="s">
        <v>1237</v>
      </c>
      <c r="AL32">
        <v>0</v>
      </c>
      <c r="AM32" t="s">
        <v>1238</v>
      </c>
      <c r="AN32" t="s">
        <v>1239</v>
      </c>
      <c r="AO32" t="s">
        <v>1240</v>
      </c>
      <c r="AP32" t="s">
        <v>1241</v>
      </c>
      <c r="AQ32" t="s">
        <v>1242</v>
      </c>
      <c r="AR32" t="s">
        <v>1243</v>
      </c>
      <c r="AS32">
        <v>0</v>
      </c>
      <c r="AT32" t="s">
        <v>1217</v>
      </c>
      <c r="AU32" t="s">
        <v>1244</v>
      </c>
      <c r="AV32" t="s">
        <v>1217</v>
      </c>
      <c r="AW32" t="s">
        <v>1217</v>
      </c>
      <c r="AX32" t="s">
        <v>1217</v>
      </c>
      <c r="AY32">
        <v>10</v>
      </c>
      <c r="AZ32" t="s">
        <v>1245</v>
      </c>
      <c r="BA32">
        <v>0</v>
      </c>
      <c r="BB32" t="s">
        <v>217</v>
      </c>
      <c r="BC32" t="s">
        <v>1230</v>
      </c>
      <c r="BD32">
        <v>0</v>
      </c>
      <c r="BE32" t="s">
        <v>1246</v>
      </c>
      <c r="BF32">
        <v>92</v>
      </c>
      <c r="BG32" t="s">
        <v>1217</v>
      </c>
      <c r="BH32" t="s">
        <v>1217</v>
      </c>
      <c r="BI32">
        <v>13</v>
      </c>
      <c r="BJ32" t="s">
        <v>1217</v>
      </c>
      <c r="BK32" t="s">
        <v>1217</v>
      </c>
      <c r="BL32">
        <v>0</v>
      </c>
      <c r="BM32" t="s">
        <v>1239</v>
      </c>
      <c r="BN32" t="s">
        <v>1247</v>
      </c>
      <c r="BO32">
        <v>0</v>
      </c>
      <c r="BP32" t="s">
        <v>1229</v>
      </c>
      <c r="BQ32" t="s">
        <v>1217</v>
      </c>
    </row>
    <row r="33" spans="1:69" x14ac:dyDescent="0.25">
      <c r="A33">
        <v>159626</v>
      </c>
      <c r="B33" t="s">
        <v>779</v>
      </c>
      <c r="C33" t="s">
        <v>1217</v>
      </c>
      <c r="D33" t="s">
        <v>1218</v>
      </c>
      <c r="E33">
        <v>12</v>
      </c>
      <c r="F33" t="s">
        <v>1289</v>
      </c>
      <c r="G33" t="s">
        <v>1220</v>
      </c>
      <c r="H33" t="s">
        <v>1221</v>
      </c>
      <c r="I33" t="s">
        <v>1217</v>
      </c>
      <c r="J33" t="s">
        <v>1222</v>
      </c>
      <c r="K33" t="s">
        <v>217</v>
      </c>
      <c r="L33">
        <v>926</v>
      </c>
      <c r="M33">
        <v>867</v>
      </c>
      <c r="N33" t="s">
        <v>40</v>
      </c>
      <c r="O33">
        <v>1000</v>
      </c>
      <c r="P33" t="s">
        <v>1223</v>
      </c>
      <c r="Q33" t="s">
        <v>1276</v>
      </c>
      <c r="R33" t="s">
        <v>1225</v>
      </c>
      <c r="S33" t="s">
        <v>1226</v>
      </c>
      <c r="T33" t="s">
        <v>1217</v>
      </c>
      <c r="U33" t="s">
        <v>1227</v>
      </c>
      <c r="V33" t="s">
        <v>1255</v>
      </c>
      <c r="W33">
        <v>0</v>
      </c>
      <c r="X33" t="s">
        <v>1229</v>
      </c>
      <c r="Y33" t="s">
        <v>1229</v>
      </c>
      <c r="Z33" t="s">
        <v>1230</v>
      </c>
      <c r="AA33" t="s">
        <v>23</v>
      </c>
      <c r="AB33" t="s">
        <v>1231</v>
      </c>
      <c r="AC33" t="s">
        <v>1232</v>
      </c>
      <c r="AD33" t="s">
        <v>1233</v>
      </c>
      <c r="AE33" t="s">
        <v>1234</v>
      </c>
      <c r="AF33" t="s">
        <v>1235</v>
      </c>
      <c r="AG33" t="s">
        <v>1217</v>
      </c>
      <c r="AH33" t="s">
        <v>1236</v>
      </c>
      <c r="AI33" t="s">
        <v>1217</v>
      </c>
      <c r="AJ33" t="s">
        <v>1217</v>
      </c>
      <c r="AK33" t="s">
        <v>1237</v>
      </c>
      <c r="AL33">
        <v>0</v>
      </c>
      <c r="AM33" t="s">
        <v>1290</v>
      </c>
      <c r="AN33" t="s">
        <v>1239</v>
      </c>
      <c r="AO33" t="s">
        <v>1240</v>
      </c>
      <c r="AP33" t="s">
        <v>1241</v>
      </c>
      <c r="AQ33" t="s">
        <v>1242</v>
      </c>
      <c r="AR33" t="s">
        <v>1291</v>
      </c>
      <c r="AS33">
        <v>0</v>
      </c>
      <c r="AT33" t="s">
        <v>1217</v>
      </c>
      <c r="AU33" t="s">
        <v>1244</v>
      </c>
      <c r="AV33" t="s">
        <v>1217</v>
      </c>
      <c r="AW33" t="s">
        <v>1217</v>
      </c>
      <c r="AX33" t="s">
        <v>1217</v>
      </c>
      <c r="AY33">
        <v>10</v>
      </c>
      <c r="AZ33" t="s">
        <v>1245</v>
      </c>
      <c r="BA33">
        <v>0</v>
      </c>
      <c r="BB33" t="s">
        <v>217</v>
      </c>
      <c r="BC33" t="s">
        <v>1230</v>
      </c>
      <c r="BD33">
        <v>0</v>
      </c>
      <c r="BE33" t="s">
        <v>1246</v>
      </c>
      <c r="BF33">
        <v>15</v>
      </c>
      <c r="BG33" t="s">
        <v>1217</v>
      </c>
      <c r="BH33" t="s">
        <v>1217</v>
      </c>
      <c r="BI33">
        <v>10</v>
      </c>
      <c r="BJ33" t="s">
        <v>1217</v>
      </c>
      <c r="BK33" t="s">
        <v>1217</v>
      </c>
      <c r="BL33">
        <v>0</v>
      </c>
      <c r="BM33" t="s">
        <v>1239</v>
      </c>
      <c r="BN33" t="s">
        <v>1247</v>
      </c>
      <c r="BO33">
        <v>0</v>
      </c>
      <c r="BP33" t="s">
        <v>1229</v>
      </c>
      <c r="BQ33" t="s">
        <v>1217</v>
      </c>
    </row>
    <row r="34" spans="1:69" x14ac:dyDescent="0.25">
      <c r="A34">
        <v>159627</v>
      </c>
      <c r="B34" t="s">
        <v>780</v>
      </c>
      <c r="C34" t="s">
        <v>1217</v>
      </c>
      <c r="D34" t="s">
        <v>1218</v>
      </c>
      <c r="E34">
        <v>6</v>
      </c>
      <c r="F34" t="s">
        <v>1289</v>
      </c>
      <c r="G34" t="s">
        <v>1220</v>
      </c>
      <c r="H34" t="s">
        <v>1221</v>
      </c>
      <c r="I34" t="s">
        <v>1217</v>
      </c>
      <c r="J34" t="s">
        <v>1222</v>
      </c>
      <c r="K34" t="s">
        <v>217</v>
      </c>
      <c r="L34">
        <v>920</v>
      </c>
      <c r="M34">
        <v>861</v>
      </c>
      <c r="N34" t="s">
        <v>40</v>
      </c>
      <c r="O34">
        <v>1000</v>
      </c>
      <c r="P34" t="s">
        <v>1223</v>
      </c>
      <c r="Q34" t="s">
        <v>1283</v>
      </c>
      <c r="R34" t="s">
        <v>1225</v>
      </c>
      <c r="S34" t="s">
        <v>1226</v>
      </c>
      <c r="T34" t="s">
        <v>1217</v>
      </c>
      <c r="U34" t="s">
        <v>1227</v>
      </c>
      <c r="V34" t="s">
        <v>1255</v>
      </c>
      <c r="W34">
        <v>0</v>
      </c>
      <c r="X34" t="s">
        <v>1229</v>
      </c>
      <c r="Y34" t="s">
        <v>1229</v>
      </c>
      <c r="Z34" t="s">
        <v>1230</v>
      </c>
      <c r="AA34" t="s">
        <v>23</v>
      </c>
      <c r="AB34" t="s">
        <v>1231</v>
      </c>
      <c r="AC34" t="s">
        <v>1232</v>
      </c>
      <c r="AD34" t="s">
        <v>1233</v>
      </c>
      <c r="AE34" t="s">
        <v>1234</v>
      </c>
      <c r="AF34" t="s">
        <v>1235</v>
      </c>
      <c r="AG34" t="s">
        <v>1217</v>
      </c>
      <c r="AH34" t="s">
        <v>1236</v>
      </c>
      <c r="AI34" t="s">
        <v>1217</v>
      </c>
      <c r="AJ34" t="s">
        <v>1217</v>
      </c>
      <c r="AK34" t="s">
        <v>1237</v>
      </c>
      <c r="AL34">
        <v>0</v>
      </c>
      <c r="AM34" t="s">
        <v>1290</v>
      </c>
      <c r="AN34" t="s">
        <v>1239</v>
      </c>
      <c r="AO34" t="s">
        <v>1240</v>
      </c>
      <c r="AP34" t="s">
        <v>1241</v>
      </c>
      <c r="AQ34" t="s">
        <v>1242</v>
      </c>
      <c r="AR34" t="s">
        <v>1291</v>
      </c>
      <c r="AS34">
        <v>0</v>
      </c>
      <c r="AT34" t="s">
        <v>1217</v>
      </c>
      <c r="AU34" t="s">
        <v>1244</v>
      </c>
      <c r="AV34" t="s">
        <v>1217</v>
      </c>
      <c r="AW34" t="s">
        <v>1217</v>
      </c>
      <c r="AX34" t="s">
        <v>1217</v>
      </c>
      <c r="AY34">
        <v>10</v>
      </c>
      <c r="AZ34" t="s">
        <v>1245</v>
      </c>
      <c r="BA34">
        <v>0</v>
      </c>
      <c r="BB34" t="s">
        <v>217</v>
      </c>
      <c r="BC34" t="s">
        <v>1230</v>
      </c>
      <c r="BD34">
        <v>0</v>
      </c>
      <c r="BE34" t="s">
        <v>1246</v>
      </c>
      <c r="BF34">
        <v>7</v>
      </c>
      <c r="BG34" t="s">
        <v>1217</v>
      </c>
      <c r="BH34" t="s">
        <v>1217</v>
      </c>
      <c r="BI34">
        <v>13</v>
      </c>
      <c r="BJ34" t="s">
        <v>1217</v>
      </c>
      <c r="BK34" t="s">
        <v>1217</v>
      </c>
      <c r="BL34">
        <v>0</v>
      </c>
      <c r="BM34" t="s">
        <v>1239</v>
      </c>
      <c r="BN34" t="s">
        <v>1247</v>
      </c>
      <c r="BO34">
        <v>0</v>
      </c>
      <c r="BP34" t="s">
        <v>1229</v>
      </c>
      <c r="BQ34" t="s">
        <v>1217</v>
      </c>
    </row>
    <row r="35" spans="1:69" x14ac:dyDescent="0.25">
      <c r="A35">
        <v>159733</v>
      </c>
      <c r="B35" t="s">
        <v>386</v>
      </c>
      <c r="C35" t="s">
        <v>1217</v>
      </c>
      <c r="D35" t="s">
        <v>1218</v>
      </c>
      <c r="E35">
        <v>160</v>
      </c>
      <c r="F35" t="s">
        <v>1219</v>
      </c>
      <c r="G35" t="s">
        <v>1220</v>
      </c>
      <c r="H35" t="s">
        <v>1221</v>
      </c>
      <c r="I35" t="s">
        <v>1217</v>
      </c>
      <c r="J35" t="s">
        <v>1222</v>
      </c>
      <c r="K35" t="s">
        <v>217</v>
      </c>
      <c r="L35">
        <v>200.17</v>
      </c>
      <c r="M35">
        <v>185.52</v>
      </c>
      <c r="N35" t="s">
        <v>40</v>
      </c>
      <c r="O35">
        <v>205</v>
      </c>
      <c r="P35" t="s">
        <v>1223</v>
      </c>
      <c r="Q35" t="s">
        <v>1292</v>
      </c>
      <c r="R35" t="s">
        <v>1225</v>
      </c>
      <c r="S35" t="s">
        <v>1226</v>
      </c>
      <c r="T35" t="s">
        <v>1217</v>
      </c>
      <c r="U35" t="s">
        <v>1227</v>
      </c>
      <c r="V35" t="s">
        <v>1255</v>
      </c>
      <c r="W35">
        <v>240</v>
      </c>
      <c r="X35" t="s">
        <v>1229</v>
      </c>
      <c r="Y35" t="s">
        <v>1229</v>
      </c>
      <c r="Z35" t="s">
        <v>1230</v>
      </c>
      <c r="AA35" t="s">
        <v>23</v>
      </c>
      <c r="AB35" t="s">
        <v>1231</v>
      </c>
      <c r="AC35" t="s">
        <v>1232</v>
      </c>
      <c r="AD35" t="s">
        <v>1233</v>
      </c>
      <c r="AE35" t="s">
        <v>1234</v>
      </c>
      <c r="AF35" t="s">
        <v>1235</v>
      </c>
      <c r="AG35" t="s">
        <v>1217</v>
      </c>
      <c r="AH35" t="s">
        <v>1236</v>
      </c>
      <c r="AI35" t="s">
        <v>1217</v>
      </c>
      <c r="AJ35" t="s">
        <v>1217</v>
      </c>
      <c r="AK35" t="s">
        <v>1237</v>
      </c>
      <c r="AL35">
        <v>0</v>
      </c>
      <c r="AM35" t="s">
        <v>1238</v>
      </c>
      <c r="AN35" t="s">
        <v>1239</v>
      </c>
      <c r="AO35" t="s">
        <v>1240</v>
      </c>
      <c r="AP35" t="s">
        <v>1241</v>
      </c>
      <c r="AQ35" t="s">
        <v>1242</v>
      </c>
      <c r="AR35" t="s">
        <v>1243</v>
      </c>
      <c r="AS35">
        <v>0</v>
      </c>
      <c r="AT35" t="s">
        <v>1217</v>
      </c>
      <c r="AU35" t="s">
        <v>1244</v>
      </c>
      <c r="AV35" t="s">
        <v>1217</v>
      </c>
      <c r="AW35" t="s">
        <v>1217</v>
      </c>
      <c r="AX35" t="s">
        <v>1217</v>
      </c>
      <c r="AY35">
        <v>10</v>
      </c>
      <c r="AZ35" t="s">
        <v>1245</v>
      </c>
      <c r="BA35">
        <v>0</v>
      </c>
      <c r="BB35" t="s">
        <v>217</v>
      </c>
      <c r="BC35" t="s">
        <v>1230</v>
      </c>
      <c r="BD35">
        <v>0</v>
      </c>
      <c r="BE35" t="s">
        <v>1246</v>
      </c>
      <c r="BF35">
        <v>203</v>
      </c>
      <c r="BG35" t="s">
        <v>1217</v>
      </c>
      <c r="BH35" t="s">
        <v>1217</v>
      </c>
      <c r="BI35">
        <v>8</v>
      </c>
      <c r="BJ35" t="s">
        <v>1217</v>
      </c>
      <c r="BK35" t="s">
        <v>1217</v>
      </c>
      <c r="BL35">
        <v>0</v>
      </c>
      <c r="BM35" t="s">
        <v>1239</v>
      </c>
      <c r="BN35" t="s">
        <v>1247</v>
      </c>
      <c r="BO35">
        <v>0</v>
      </c>
      <c r="BP35" t="s">
        <v>1229</v>
      </c>
      <c r="BQ35" t="s">
        <v>1217</v>
      </c>
    </row>
    <row r="36" spans="1:69" x14ac:dyDescent="0.25">
      <c r="A36">
        <v>159737</v>
      </c>
      <c r="B36" t="s">
        <v>1293</v>
      </c>
      <c r="C36" t="s">
        <v>1205</v>
      </c>
      <c r="D36" t="s">
        <v>1294</v>
      </c>
      <c r="E36">
        <v>0</v>
      </c>
      <c r="F36" t="s">
        <v>1289</v>
      </c>
      <c r="G36" t="s">
        <v>1220</v>
      </c>
      <c r="H36" t="s">
        <v>1221</v>
      </c>
      <c r="I36" t="s">
        <v>1217</v>
      </c>
      <c r="J36" t="s">
        <v>1222</v>
      </c>
      <c r="K36" t="s">
        <v>217</v>
      </c>
      <c r="L36">
        <v>918</v>
      </c>
      <c r="M36">
        <v>859</v>
      </c>
      <c r="N36" t="s">
        <v>40</v>
      </c>
      <c r="O36">
        <v>1000</v>
      </c>
      <c r="P36" t="s">
        <v>1223</v>
      </c>
      <c r="Q36" t="s">
        <v>1295</v>
      </c>
      <c r="R36" t="s">
        <v>1225</v>
      </c>
      <c r="S36" t="s">
        <v>1226</v>
      </c>
      <c r="T36" t="s">
        <v>1217</v>
      </c>
      <c r="U36" t="s">
        <v>1227</v>
      </c>
      <c r="V36" t="s">
        <v>1255</v>
      </c>
      <c r="W36">
        <v>0</v>
      </c>
      <c r="X36">
        <v>43032</v>
      </c>
      <c r="Y36">
        <v>43398</v>
      </c>
      <c r="Z36" t="s">
        <v>1230</v>
      </c>
      <c r="AA36" t="s">
        <v>23</v>
      </c>
      <c r="AB36" t="s">
        <v>1231</v>
      </c>
      <c r="AC36" t="s">
        <v>1232</v>
      </c>
      <c r="AD36" t="s">
        <v>1233</v>
      </c>
      <c r="AE36" t="s">
        <v>1234</v>
      </c>
      <c r="AF36" t="s">
        <v>1235</v>
      </c>
      <c r="AG36" t="s">
        <v>1217</v>
      </c>
      <c r="AH36" t="s">
        <v>1236</v>
      </c>
      <c r="AI36" t="s">
        <v>1217</v>
      </c>
      <c r="AJ36" t="s">
        <v>1217</v>
      </c>
      <c r="AK36" t="s">
        <v>1237</v>
      </c>
      <c r="AL36">
        <v>0</v>
      </c>
      <c r="AM36" t="s">
        <v>1290</v>
      </c>
      <c r="AN36" t="s">
        <v>1239</v>
      </c>
      <c r="AO36" t="s">
        <v>1240</v>
      </c>
      <c r="AP36" t="s">
        <v>1241</v>
      </c>
      <c r="AQ36" t="s">
        <v>1242</v>
      </c>
      <c r="AR36" t="s">
        <v>1291</v>
      </c>
      <c r="AS36">
        <v>0</v>
      </c>
      <c r="AT36" t="s">
        <v>1217</v>
      </c>
      <c r="AU36" t="s">
        <v>1244</v>
      </c>
      <c r="AV36" t="s">
        <v>1217</v>
      </c>
      <c r="AW36" t="s">
        <v>1217</v>
      </c>
      <c r="AX36" t="s">
        <v>1217</v>
      </c>
      <c r="AY36">
        <v>10</v>
      </c>
      <c r="AZ36" t="s">
        <v>1245</v>
      </c>
      <c r="BA36">
        <v>0</v>
      </c>
      <c r="BB36" t="s">
        <v>217</v>
      </c>
      <c r="BC36" t="s">
        <v>1230</v>
      </c>
      <c r="BD36">
        <v>0</v>
      </c>
      <c r="BE36" t="s">
        <v>1246</v>
      </c>
      <c r="BF36">
        <v>32</v>
      </c>
      <c r="BG36" t="s">
        <v>1217</v>
      </c>
      <c r="BH36" t="s">
        <v>1296</v>
      </c>
      <c r="BI36">
        <v>13</v>
      </c>
      <c r="BJ36" t="s">
        <v>1217</v>
      </c>
      <c r="BK36" t="s">
        <v>1217</v>
      </c>
      <c r="BL36">
        <v>0</v>
      </c>
      <c r="BM36" t="s">
        <v>1239</v>
      </c>
      <c r="BN36" t="s">
        <v>1247</v>
      </c>
      <c r="BO36">
        <v>0</v>
      </c>
      <c r="BP36" t="s">
        <v>1229</v>
      </c>
      <c r="BQ36" t="s">
        <v>1217</v>
      </c>
    </row>
    <row r="37" spans="1:69" x14ac:dyDescent="0.25">
      <c r="A37">
        <v>159773</v>
      </c>
      <c r="B37" t="s">
        <v>1297</v>
      </c>
      <c r="C37" t="s">
        <v>1217</v>
      </c>
      <c r="D37" t="s">
        <v>1218</v>
      </c>
      <c r="E37">
        <v>370</v>
      </c>
      <c r="F37" t="s">
        <v>1298</v>
      </c>
      <c r="G37" t="s">
        <v>1220</v>
      </c>
      <c r="H37" t="s">
        <v>1221</v>
      </c>
      <c r="I37" t="s">
        <v>1217</v>
      </c>
      <c r="J37" t="s">
        <v>1222</v>
      </c>
      <c r="K37" t="s">
        <v>217</v>
      </c>
      <c r="L37">
        <v>14.095000000000001</v>
      </c>
      <c r="M37">
        <v>12.855</v>
      </c>
      <c r="N37" t="s">
        <v>40</v>
      </c>
      <c r="O37">
        <v>15</v>
      </c>
      <c r="P37" t="s">
        <v>1223</v>
      </c>
      <c r="Q37" t="s">
        <v>1273</v>
      </c>
      <c r="R37" t="s">
        <v>1225</v>
      </c>
      <c r="S37" t="s">
        <v>1226</v>
      </c>
      <c r="T37" t="s">
        <v>1217</v>
      </c>
      <c r="U37" t="s">
        <v>1227</v>
      </c>
      <c r="V37" t="s">
        <v>1255</v>
      </c>
      <c r="W37">
        <v>0</v>
      </c>
      <c r="X37" t="s">
        <v>1229</v>
      </c>
      <c r="Y37" t="s">
        <v>1229</v>
      </c>
      <c r="Z37" t="s">
        <v>1230</v>
      </c>
      <c r="AA37" t="s">
        <v>23</v>
      </c>
      <c r="AB37" t="s">
        <v>1231</v>
      </c>
      <c r="AC37" t="s">
        <v>1232</v>
      </c>
      <c r="AD37" t="s">
        <v>1233</v>
      </c>
      <c r="AE37" t="s">
        <v>1234</v>
      </c>
      <c r="AF37" t="s">
        <v>1235</v>
      </c>
      <c r="AG37" t="s">
        <v>1217</v>
      </c>
      <c r="AH37" t="s">
        <v>1236</v>
      </c>
      <c r="AI37" t="s">
        <v>1217</v>
      </c>
      <c r="AJ37" t="s">
        <v>1217</v>
      </c>
      <c r="AK37" t="s">
        <v>1237</v>
      </c>
      <c r="AL37">
        <v>0</v>
      </c>
      <c r="AM37" t="s">
        <v>1299</v>
      </c>
      <c r="AN37" t="s">
        <v>1239</v>
      </c>
      <c r="AO37" t="s">
        <v>1240</v>
      </c>
      <c r="AP37" t="s">
        <v>1241</v>
      </c>
      <c r="AQ37" t="s">
        <v>1242</v>
      </c>
      <c r="AR37" t="s">
        <v>1300</v>
      </c>
      <c r="AS37">
        <v>0</v>
      </c>
      <c r="AT37" t="s">
        <v>1217</v>
      </c>
      <c r="AU37" t="s">
        <v>1244</v>
      </c>
      <c r="AV37" t="s">
        <v>1217</v>
      </c>
      <c r="AW37" t="s">
        <v>1217</v>
      </c>
      <c r="AX37" t="s">
        <v>1217</v>
      </c>
      <c r="AY37">
        <v>10</v>
      </c>
      <c r="AZ37" t="s">
        <v>1245</v>
      </c>
      <c r="BA37">
        <v>0</v>
      </c>
      <c r="BB37" t="s">
        <v>217</v>
      </c>
      <c r="BC37" t="s">
        <v>1230</v>
      </c>
      <c r="BD37">
        <v>0</v>
      </c>
      <c r="BE37" t="s">
        <v>1246</v>
      </c>
      <c r="BF37">
        <v>378</v>
      </c>
      <c r="BG37" t="s">
        <v>1217</v>
      </c>
      <c r="BH37" t="s">
        <v>1217</v>
      </c>
      <c r="BI37">
        <v>15</v>
      </c>
      <c r="BJ37" t="s">
        <v>1217</v>
      </c>
      <c r="BK37" t="s">
        <v>1217</v>
      </c>
      <c r="BL37">
        <v>0</v>
      </c>
      <c r="BM37" t="s">
        <v>1239</v>
      </c>
      <c r="BN37" t="s">
        <v>1247</v>
      </c>
      <c r="BO37">
        <v>0</v>
      </c>
      <c r="BP37" t="s">
        <v>1229</v>
      </c>
      <c r="BQ37" t="s">
        <v>1217</v>
      </c>
    </row>
    <row r="38" spans="1:69" x14ac:dyDescent="0.25">
      <c r="A38">
        <v>159782</v>
      </c>
      <c r="B38" t="s">
        <v>1301</v>
      </c>
      <c r="C38" t="s">
        <v>1205</v>
      </c>
      <c r="D38" t="s">
        <v>1218</v>
      </c>
      <c r="E38">
        <v>0</v>
      </c>
      <c r="F38" t="s">
        <v>1298</v>
      </c>
      <c r="G38" t="s">
        <v>1220</v>
      </c>
      <c r="H38" t="s">
        <v>1221</v>
      </c>
      <c r="I38" t="s">
        <v>1217</v>
      </c>
      <c r="J38" t="s">
        <v>1222</v>
      </c>
      <c r="K38" t="s">
        <v>217</v>
      </c>
      <c r="L38">
        <v>14.244999999999999</v>
      </c>
      <c r="M38">
        <v>13.005000000000001</v>
      </c>
      <c r="N38" t="s">
        <v>40</v>
      </c>
      <c r="O38">
        <v>15</v>
      </c>
      <c r="P38" t="s">
        <v>1223</v>
      </c>
      <c r="Q38" t="s">
        <v>1276</v>
      </c>
      <c r="R38" t="s">
        <v>1225</v>
      </c>
      <c r="S38" t="s">
        <v>1226</v>
      </c>
      <c r="T38" t="s">
        <v>1217</v>
      </c>
      <c r="U38" t="s">
        <v>1227</v>
      </c>
      <c r="V38" t="s">
        <v>1255</v>
      </c>
      <c r="W38">
        <v>0</v>
      </c>
      <c r="X38">
        <v>42170</v>
      </c>
      <c r="Y38" t="s">
        <v>1229</v>
      </c>
      <c r="Z38" t="s">
        <v>1230</v>
      </c>
      <c r="AA38" t="s">
        <v>23</v>
      </c>
      <c r="AB38" t="s">
        <v>1231</v>
      </c>
      <c r="AC38" t="s">
        <v>1232</v>
      </c>
      <c r="AD38" t="s">
        <v>1233</v>
      </c>
      <c r="AE38" t="s">
        <v>1302</v>
      </c>
      <c r="AF38" t="s">
        <v>1235</v>
      </c>
      <c r="AG38" t="s">
        <v>1217</v>
      </c>
      <c r="AH38" t="s">
        <v>1236</v>
      </c>
      <c r="AI38" t="s">
        <v>1217</v>
      </c>
      <c r="AJ38" t="s">
        <v>1217</v>
      </c>
      <c r="AK38" t="s">
        <v>1237</v>
      </c>
      <c r="AL38">
        <v>0</v>
      </c>
      <c r="AM38" t="s">
        <v>1299</v>
      </c>
      <c r="AN38" t="s">
        <v>1239</v>
      </c>
      <c r="AO38" t="s">
        <v>1240</v>
      </c>
      <c r="AP38" t="s">
        <v>1241</v>
      </c>
      <c r="AQ38" t="s">
        <v>1242</v>
      </c>
      <c r="AR38" t="s">
        <v>1300</v>
      </c>
      <c r="AS38">
        <v>0</v>
      </c>
      <c r="AT38" t="s">
        <v>1217</v>
      </c>
      <c r="AU38" t="s">
        <v>1244</v>
      </c>
      <c r="AV38" t="s">
        <v>1217</v>
      </c>
      <c r="AW38" t="s">
        <v>1217</v>
      </c>
      <c r="AX38" t="s">
        <v>1217</v>
      </c>
      <c r="AY38">
        <v>10</v>
      </c>
      <c r="AZ38" t="s">
        <v>1245</v>
      </c>
      <c r="BA38">
        <v>0</v>
      </c>
      <c r="BB38" t="s">
        <v>217</v>
      </c>
      <c r="BC38" t="s">
        <v>1230</v>
      </c>
      <c r="BD38">
        <v>0</v>
      </c>
      <c r="BE38" t="s">
        <v>1246</v>
      </c>
      <c r="BF38">
        <v>370</v>
      </c>
      <c r="BG38" t="s">
        <v>1217</v>
      </c>
      <c r="BH38" t="s">
        <v>1217</v>
      </c>
      <c r="BI38">
        <v>15</v>
      </c>
      <c r="BJ38" t="s">
        <v>1217</v>
      </c>
      <c r="BK38" t="s">
        <v>1217</v>
      </c>
      <c r="BL38">
        <v>0</v>
      </c>
      <c r="BM38" t="s">
        <v>1239</v>
      </c>
      <c r="BN38" t="s">
        <v>1247</v>
      </c>
      <c r="BO38">
        <v>0</v>
      </c>
      <c r="BP38" t="s">
        <v>1229</v>
      </c>
      <c r="BQ38" t="s">
        <v>1217</v>
      </c>
    </row>
    <row r="39" spans="1:69" x14ac:dyDescent="0.25">
      <c r="A39">
        <v>159795</v>
      </c>
      <c r="B39" t="s">
        <v>1303</v>
      </c>
      <c r="C39" t="s">
        <v>1217</v>
      </c>
      <c r="D39" t="s">
        <v>1218</v>
      </c>
      <c r="E39">
        <v>0</v>
      </c>
      <c r="F39" t="s">
        <v>1298</v>
      </c>
      <c r="G39" t="s">
        <v>1220</v>
      </c>
      <c r="H39" t="s">
        <v>1221</v>
      </c>
      <c r="I39" t="s">
        <v>1217</v>
      </c>
      <c r="J39" t="s">
        <v>1222</v>
      </c>
      <c r="K39" t="s">
        <v>217</v>
      </c>
      <c r="L39">
        <v>15.603999999999999</v>
      </c>
      <c r="M39">
        <v>13.984</v>
      </c>
      <c r="N39" t="s">
        <v>40</v>
      </c>
      <c r="O39">
        <v>16</v>
      </c>
      <c r="P39" t="s">
        <v>1223</v>
      </c>
      <c r="Q39" t="s">
        <v>1304</v>
      </c>
      <c r="R39" t="s">
        <v>1225</v>
      </c>
      <c r="S39" t="s">
        <v>1226</v>
      </c>
      <c r="T39" t="s">
        <v>1217</v>
      </c>
      <c r="U39" t="s">
        <v>1227</v>
      </c>
      <c r="V39" t="s">
        <v>1255</v>
      </c>
      <c r="W39">
        <v>0</v>
      </c>
      <c r="X39" t="s">
        <v>1229</v>
      </c>
      <c r="Y39" t="s">
        <v>1229</v>
      </c>
      <c r="Z39" t="s">
        <v>1230</v>
      </c>
      <c r="AA39" t="s">
        <v>23</v>
      </c>
      <c r="AB39" t="s">
        <v>1231</v>
      </c>
      <c r="AC39" t="s">
        <v>1232</v>
      </c>
      <c r="AD39" t="s">
        <v>1233</v>
      </c>
      <c r="AE39" t="s">
        <v>1234</v>
      </c>
      <c r="AF39" t="s">
        <v>1235</v>
      </c>
      <c r="AG39" t="s">
        <v>1217</v>
      </c>
      <c r="AH39" t="s">
        <v>1236</v>
      </c>
      <c r="AI39" t="s">
        <v>1217</v>
      </c>
      <c r="AJ39" t="s">
        <v>1217</v>
      </c>
      <c r="AK39" t="s">
        <v>1237</v>
      </c>
      <c r="AL39">
        <v>0</v>
      </c>
      <c r="AM39" t="s">
        <v>1305</v>
      </c>
      <c r="AN39" t="s">
        <v>1239</v>
      </c>
      <c r="AO39" t="s">
        <v>1240</v>
      </c>
      <c r="AP39" t="s">
        <v>1241</v>
      </c>
      <c r="AQ39" t="s">
        <v>1242</v>
      </c>
      <c r="AR39" t="s">
        <v>1306</v>
      </c>
      <c r="AS39">
        <v>0</v>
      </c>
      <c r="AT39" t="s">
        <v>1217</v>
      </c>
      <c r="AU39" t="s">
        <v>1244</v>
      </c>
      <c r="AV39" t="s">
        <v>1217</v>
      </c>
      <c r="AW39" t="s">
        <v>1217</v>
      </c>
      <c r="AX39" t="s">
        <v>1217</v>
      </c>
      <c r="AY39">
        <v>10</v>
      </c>
      <c r="AZ39" t="s">
        <v>1245</v>
      </c>
      <c r="BA39">
        <v>0</v>
      </c>
      <c r="BB39" t="s">
        <v>217</v>
      </c>
      <c r="BC39" t="s">
        <v>1230</v>
      </c>
      <c r="BD39">
        <v>0</v>
      </c>
      <c r="BE39" t="s">
        <v>1246</v>
      </c>
      <c r="BF39">
        <v>389</v>
      </c>
      <c r="BG39" t="s">
        <v>1217</v>
      </c>
      <c r="BH39" t="s">
        <v>1217</v>
      </c>
      <c r="BI39">
        <v>15</v>
      </c>
      <c r="BJ39" t="s">
        <v>1217</v>
      </c>
      <c r="BK39" t="s">
        <v>1217</v>
      </c>
      <c r="BL39">
        <v>0</v>
      </c>
      <c r="BM39" t="s">
        <v>1239</v>
      </c>
      <c r="BN39" t="s">
        <v>1247</v>
      </c>
      <c r="BO39">
        <v>0</v>
      </c>
      <c r="BP39" t="s">
        <v>1229</v>
      </c>
      <c r="BQ39" t="s">
        <v>1217</v>
      </c>
    </row>
    <row r="40" spans="1:69" x14ac:dyDescent="0.25">
      <c r="A40">
        <v>159804</v>
      </c>
      <c r="B40" t="s">
        <v>1307</v>
      </c>
      <c r="C40" t="s">
        <v>1217</v>
      </c>
      <c r="D40" t="s">
        <v>1218</v>
      </c>
      <c r="E40">
        <v>0</v>
      </c>
      <c r="F40" t="s">
        <v>1254</v>
      </c>
      <c r="G40" t="s">
        <v>1220</v>
      </c>
      <c r="H40" t="s">
        <v>1221</v>
      </c>
      <c r="I40" t="s">
        <v>1217</v>
      </c>
      <c r="J40" t="s">
        <v>1222</v>
      </c>
      <c r="K40" t="s">
        <v>217</v>
      </c>
      <c r="L40">
        <v>16.725999999999999</v>
      </c>
      <c r="M40">
        <v>15.426</v>
      </c>
      <c r="N40" t="s">
        <v>40</v>
      </c>
      <c r="O40">
        <v>18</v>
      </c>
      <c r="P40" t="s">
        <v>1223</v>
      </c>
      <c r="Q40" t="s">
        <v>1273</v>
      </c>
      <c r="R40" t="s">
        <v>1225</v>
      </c>
      <c r="S40" t="s">
        <v>1226</v>
      </c>
      <c r="T40" t="s">
        <v>1217</v>
      </c>
      <c r="U40" t="s">
        <v>1227</v>
      </c>
      <c r="V40" t="s">
        <v>1255</v>
      </c>
      <c r="W40">
        <v>0</v>
      </c>
      <c r="X40" t="s">
        <v>1229</v>
      </c>
      <c r="Y40" t="s">
        <v>1229</v>
      </c>
      <c r="Z40" t="s">
        <v>1230</v>
      </c>
      <c r="AA40" t="s">
        <v>23</v>
      </c>
      <c r="AB40" t="s">
        <v>1231</v>
      </c>
      <c r="AC40" t="s">
        <v>1232</v>
      </c>
      <c r="AD40" t="s">
        <v>1233</v>
      </c>
      <c r="AE40" t="s">
        <v>1234</v>
      </c>
      <c r="AF40" t="s">
        <v>1235</v>
      </c>
      <c r="AG40" t="s">
        <v>1217</v>
      </c>
      <c r="AH40" t="s">
        <v>1236</v>
      </c>
      <c r="AI40" t="s">
        <v>1217</v>
      </c>
      <c r="AJ40" t="s">
        <v>1217</v>
      </c>
      <c r="AK40" t="s">
        <v>1237</v>
      </c>
      <c r="AL40">
        <v>0</v>
      </c>
      <c r="AM40" t="s">
        <v>1269</v>
      </c>
      <c r="AN40" t="s">
        <v>1239</v>
      </c>
      <c r="AO40" t="s">
        <v>1240</v>
      </c>
      <c r="AP40" t="s">
        <v>1241</v>
      </c>
      <c r="AQ40" t="s">
        <v>1242</v>
      </c>
      <c r="AR40" t="s">
        <v>1257</v>
      </c>
      <c r="AS40">
        <v>0</v>
      </c>
      <c r="AT40" t="s">
        <v>1217</v>
      </c>
      <c r="AU40" t="s">
        <v>1244</v>
      </c>
      <c r="AV40" t="s">
        <v>1217</v>
      </c>
      <c r="AW40" t="s">
        <v>1217</v>
      </c>
      <c r="AX40" t="s">
        <v>1217</v>
      </c>
      <c r="AY40">
        <v>10</v>
      </c>
      <c r="AZ40" t="s">
        <v>1245</v>
      </c>
      <c r="BA40">
        <v>0</v>
      </c>
      <c r="BB40" t="s">
        <v>217</v>
      </c>
      <c r="BC40" t="s">
        <v>1230</v>
      </c>
      <c r="BD40">
        <v>0</v>
      </c>
      <c r="BE40" t="s">
        <v>1246</v>
      </c>
      <c r="BF40">
        <v>320</v>
      </c>
      <c r="BG40" t="s">
        <v>1217</v>
      </c>
      <c r="BH40" t="s">
        <v>1217</v>
      </c>
      <c r="BI40">
        <v>10</v>
      </c>
      <c r="BJ40" t="s">
        <v>1217</v>
      </c>
      <c r="BK40" t="s">
        <v>1217</v>
      </c>
      <c r="BL40">
        <v>0</v>
      </c>
      <c r="BM40" t="s">
        <v>1239</v>
      </c>
      <c r="BN40" t="s">
        <v>1247</v>
      </c>
      <c r="BO40">
        <v>0</v>
      </c>
      <c r="BP40" t="s">
        <v>1229</v>
      </c>
      <c r="BQ40" t="s">
        <v>1217</v>
      </c>
    </row>
    <row r="41" spans="1:69" x14ac:dyDescent="0.25">
      <c r="A41">
        <v>159807</v>
      </c>
      <c r="B41" t="s">
        <v>806</v>
      </c>
      <c r="C41" t="s">
        <v>1217</v>
      </c>
      <c r="D41" t="s">
        <v>1218</v>
      </c>
      <c r="E41">
        <v>320</v>
      </c>
      <c r="F41" t="s">
        <v>1254</v>
      </c>
      <c r="G41" t="s">
        <v>1220</v>
      </c>
      <c r="H41" t="s">
        <v>1221</v>
      </c>
      <c r="I41" t="s">
        <v>1217</v>
      </c>
      <c r="J41" t="s">
        <v>1222</v>
      </c>
      <c r="K41" t="s">
        <v>217</v>
      </c>
      <c r="L41">
        <v>16.905999999999999</v>
      </c>
      <c r="M41">
        <v>15.606</v>
      </c>
      <c r="N41" t="s">
        <v>40</v>
      </c>
      <c r="O41">
        <v>18</v>
      </c>
      <c r="P41" t="s">
        <v>1223</v>
      </c>
      <c r="Q41" t="s">
        <v>1276</v>
      </c>
      <c r="R41" t="s">
        <v>1225</v>
      </c>
      <c r="S41" t="s">
        <v>1226</v>
      </c>
      <c r="T41" t="s">
        <v>1217</v>
      </c>
      <c r="U41" t="s">
        <v>1227</v>
      </c>
      <c r="V41" t="s">
        <v>1255</v>
      </c>
      <c r="W41">
        <v>0</v>
      </c>
      <c r="X41" t="s">
        <v>1229</v>
      </c>
      <c r="Y41" t="s">
        <v>1229</v>
      </c>
      <c r="Z41" t="s">
        <v>1230</v>
      </c>
      <c r="AA41" t="s">
        <v>23</v>
      </c>
      <c r="AB41" t="s">
        <v>1231</v>
      </c>
      <c r="AC41" t="s">
        <v>1232</v>
      </c>
      <c r="AD41" t="s">
        <v>1233</v>
      </c>
      <c r="AE41" t="s">
        <v>1234</v>
      </c>
      <c r="AF41" t="s">
        <v>1235</v>
      </c>
      <c r="AG41" t="s">
        <v>1217</v>
      </c>
      <c r="AH41" t="s">
        <v>1236</v>
      </c>
      <c r="AI41" t="s">
        <v>1217</v>
      </c>
      <c r="AJ41" t="s">
        <v>1217</v>
      </c>
      <c r="AK41" t="s">
        <v>1237</v>
      </c>
      <c r="AL41">
        <v>0</v>
      </c>
      <c r="AM41" t="s">
        <v>1269</v>
      </c>
      <c r="AN41" t="s">
        <v>1239</v>
      </c>
      <c r="AO41" t="s">
        <v>1240</v>
      </c>
      <c r="AP41" t="s">
        <v>1241</v>
      </c>
      <c r="AQ41" t="s">
        <v>1242</v>
      </c>
      <c r="AR41" t="s">
        <v>1257</v>
      </c>
      <c r="AS41">
        <v>0</v>
      </c>
      <c r="AT41" t="s">
        <v>1217</v>
      </c>
      <c r="AU41" t="s">
        <v>1244</v>
      </c>
      <c r="AV41" t="s">
        <v>1217</v>
      </c>
      <c r="AW41" t="s">
        <v>1217</v>
      </c>
      <c r="AX41" t="s">
        <v>1217</v>
      </c>
      <c r="AY41">
        <v>10</v>
      </c>
      <c r="AZ41" t="s">
        <v>1245</v>
      </c>
      <c r="BA41">
        <v>0</v>
      </c>
      <c r="BB41" t="s">
        <v>217</v>
      </c>
      <c r="BC41" t="s">
        <v>1230</v>
      </c>
      <c r="BD41">
        <v>0</v>
      </c>
      <c r="BE41" t="s">
        <v>1246</v>
      </c>
      <c r="BF41">
        <v>309</v>
      </c>
      <c r="BG41" t="s">
        <v>1217</v>
      </c>
      <c r="BH41" t="s">
        <v>1217</v>
      </c>
      <c r="BI41">
        <v>10</v>
      </c>
      <c r="BJ41" t="s">
        <v>1217</v>
      </c>
      <c r="BK41" t="s">
        <v>1217</v>
      </c>
      <c r="BL41">
        <v>0</v>
      </c>
      <c r="BM41" t="s">
        <v>1239</v>
      </c>
      <c r="BN41" t="s">
        <v>1247</v>
      </c>
      <c r="BO41">
        <v>0</v>
      </c>
      <c r="BP41" t="s">
        <v>1229</v>
      </c>
      <c r="BQ41" t="s">
        <v>1217</v>
      </c>
    </row>
    <row r="42" spans="1:69" x14ac:dyDescent="0.25">
      <c r="A42">
        <v>159822</v>
      </c>
      <c r="B42" t="s">
        <v>1308</v>
      </c>
      <c r="C42" t="s">
        <v>1217</v>
      </c>
      <c r="D42" t="s">
        <v>1218</v>
      </c>
      <c r="E42">
        <v>320</v>
      </c>
      <c r="F42" t="s">
        <v>1254</v>
      </c>
      <c r="G42" t="s">
        <v>1220</v>
      </c>
      <c r="H42" t="s">
        <v>1221</v>
      </c>
      <c r="I42" t="s">
        <v>1217</v>
      </c>
      <c r="J42" t="s">
        <v>1222</v>
      </c>
      <c r="K42" t="s">
        <v>217</v>
      </c>
      <c r="L42">
        <v>17.122</v>
      </c>
      <c r="M42">
        <v>15.821999999999999</v>
      </c>
      <c r="N42" t="s">
        <v>40</v>
      </c>
      <c r="O42">
        <v>18</v>
      </c>
      <c r="P42" t="s">
        <v>1223</v>
      </c>
      <c r="Q42" t="s">
        <v>1248</v>
      </c>
      <c r="R42" t="s">
        <v>1225</v>
      </c>
      <c r="S42" t="s">
        <v>1226</v>
      </c>
      <c r="T42" t="s">
        <v>1217</v>
      </c>
      <c r="U42" t="s">
        <v>1227</v>
      </c>
      <c r="V42" t="s">
        <v>1255</v>
      </c>
      <c r="W42">
        <v>0</v>
      </c>
      <c r="X42" t="s">
        <v>1229</v>
      </c>
      <c r="Y42" t="s">
        <v>1229</v>
      </c>
      <c r="Z42" t="s">
        <v>1230</v>
      </c>
      <c r="AA42" t="s">
        <v>23</v>
      </c>
      <c r="AB42" t="s">
        <v>1231</v>
      </c>
      <c r="AC42" t="s">
        <v>1232</v>
      </c>
      <c r="AD42" t="s">
        <v>1233</v>
      </c>
      <c r="AE42" t="s">
        <v>1234</v>
      </c>
      <c r="AF42" t="s">
        <v>1235</v>
      </c>
      <c r="AG42" t="s">
        <v>1217</v>
      </c>
      <c r="AH42" t="s">
        <v>1236</v>
      </c>
      <c r="AI42" t="s">
        <v>1217</v>
      </c>
      <c r="AJ42" t="s">
        <v>1217</v>
      </c>
      <c r="AK42" t="s">
        <v>1237</v>
      </c>
      <c r="AL42">
        <v>0</v>
      </c>
      <c r="AM42" t="s">
        <v>1269</v>
      </c>
      <c r="AN42" t="s">
        <v>1239</v>
      </c>
      <c r="AO42" t="s">
        <v>1240</v>
      </c>
      <c r="AP42" t="s">
        <v>1241</v>
      </c>
      <c r="AQ42" t="s">
        <v>1242</v>
      </c>
      <c r="AR42" t="s">
        <v>1257</v>
      </c>
      <c r="AS42">
        <v>0</v>
      </c>
      <c r="AT42" t="s">
        <v>1217</v>
      </c>
      <c r="AU42" t="s">
        <v>1244</v>
      </c>
      <c r="AV42" t="s">
        <v>1217</v>
      </c>
      <c r="AW42" t="s">
        <v>1217</v>
      </c>
      <c r="AX42" t="s">
        <v>1217</v>
      </c>
      <c r="AY42">
        <v>10</v>
      </c>
      <c r="AZ42" t="s">
        <v>1245</v>
      </c>
      <c r="BA42">
        <v>0</v>
      </c>
      <c r="BB42" t="s">
        <v>217</v>
      </c>
      <c r="BC42" t="s">
        <v>1230</v>
      </c>
      <c r="BD42">
        <v>0</v>
      </c>
      <c r="BE42" t="s">
        <v>1246</v>
      </c>
      <c r="BF42">
        <v>338</v>
      </c>
      <c r="BG42" t="s">
        <v>1217</v>
      </c>
      <c r="BH42" t="s">
        <v>1217</v>
      </c>
      <c r="BI42">
        <v>15</v>
      </c>
      <c r="BJ42" t="s">
        <v>1217</v>
      </c>
      <c r="BK42" t="s">
        <v>1217</v>
      </c>
      <c r="BL42">
        <v>0</v>
      </c>
      <c r="BM42" t="s">
        <v>1239</v>
      </c>
      <c r="BN42" t="s">
        <v>1247</v>
      </c>
      <c r="BO42">
        <v>0</v>
      </c>
      <c r="BP42" t="s">
        <v>1229</v>
      </c>
      <c r="BQ42" t="s">
        <v>1217</v>
      </c>
    </row>
    <row r="43" spans="1:69" x14ac:dyDescent="0.25">
      <c r="A43">
        <v>159827</v>
      </c>
      <c r="B43" t="s">
        <v>807</v>
      </c>
      <c r="C43" t="s">
        <v>1217</v>
      </c>
      <c r="D43" t="s">
        <v>1218</v>
      </c>
      <c r="E43">
        <v>320</v>
      </c>
      <c r="F43" t="s">
        <v>1254</v>
      </c>
      <c r="G43" t="s">
        <v>1220</v>
      </c>
      <c r="H43" t="s">
        <v>1221</v>
      </c>
      <c r="I43" t="s">
        <v>1217</v>
      </c>
      <c r="J43" t="s">
        <v>1222</v>
      </c>
      <c r="K43" t="s">
        <v>217</v>
      </c>
      <c r="L43">
        <v>16.98</v>
      </c>
      <c r="M43">
        <v>15.68</v>
      </c>
      <c r="N43" t="s">
        <v>40</v>
      </c>
      <c r="O43">
        <v>18</v>
      </c>
      <c r="P43" t="s">
        <v>1223</v>
      </c>
      <c r="Q43" t="s">
        <v>1309</v>
      </c>
      <c r="R43" t="s">
        <v>1225</v>
      </c>
      <c r="S43" t="s">
        <v>1226</v>
      </c>
      <c r="T43" t="s">
        <v>1217</v>
      </c>
      <c r="U43" t="s">
        <v>1227</v>
      </c>
      <c r="V43" t="s">
        <v>1255</v>
      </c>
      <c r="W43">
        <v>0</v>
      </c>
      <c r="X43" t="s">
        <v>1229</v>
      </c>
      <c r="Y43" t="s">
        <v>1229</v>
      </c>
      <c r="Z43" t="s">
        <v>1230</v>
      </c>
      <c r="AA43" t="s">
        <v>23</v>
      </c>
      <c r="AB43" t="s">
        <v>1231</v>
      </c>
      <c r="AC43" t="s">
        <v>1232</v>
      </c>
      <c r="AD43" t="s">
        <v>1233</v>
      </c>
      <c r="AE43" t="s">
        <v>1234</v>
      </c>
      <c r="AF43" t="s">
        <v>1235</v>
      </c>
      <c r="AG43" t="s">
        <v>1217</v>
      </c>
      <c r="AH43" t="s">
        <v>1236</v>
      </c>
      <c r="AI43" t="s">
        <v>1217</v>
      </c>
      <c r="AJ43" t="s">
        <v>1217</v>
      </c>
      <c r="AK43" t="s">
        <v>1237</v>
      </c>
      <c r="AL43">
        <v>0</v>
      </c>
      <c r="AM43" t="s">
        <v>1269</v>
      </c>
      <c r="AN43" t="s">
        <v>1239</v>
      </c>
      <c r="AO43" t="s">
        <v>1240</v>
      </c>
      <c r="AP43" t="s">
        <v>1241</v>
      </c>
      <c r="AQ43" t="s">
        <v>1242</v>
      </c>
      <c r="AR43" t="s">
        <v>1257</v>
      </c>
      <c r="AS43">
        <v>0</v>
      </c>
      <c r="AT43" t="s">
        <v>1217</v>
      </c>
      <c r="AU43" t="s">
        <v>1244</v>
      </c>
      <c r="AV43" t="s">
        <v>1217</v>
      </c>
      <c r="AW43" t="s">
        <v>1217</v>
      </c>
      <c r="AX43" t="s">
        <v>1217</v>
      </c>
      <c r="AY43">
        <v>10</v>
      </c>
      <c r="AZ43" t="s">
        <v>1245</v>
      </c>
      <c r="BA43">
        <v>0</v>
      </c>
      <c r="BB43" t="s">
        <v>217</v>
      </c>
      <c r="BC43" t="s">
        <v>1230</v>
      </c>
      <c r="BD43">
        <v>0</v>
      </c>
      <c r="BE43" t="s">
        <v>1246</v>
      </c>
      <c r="BF43">
        <v>446</v>
      </c>
      <c r="BG43" t="s">
        <v>1217</v>
      </c>
      <c r="BH43" t="s">
        <v>1217</v>
      </c>
      <c r="BI43">
        <v>15</v>
      </c>
      <c r="BJ43" t="s">
        <v>1217</v>
      </c>
      <c r="BK43" t="s">
        <v>1217</v>
      </c>
      <c r="BL43">
        <v>0</v>
      </c>
      <c r="BM43" t="s">
        <v>1239</v>
      </c>
      <c r="BN43" t="s">
        <v>1247</v>
      </c>
      <c r="BO43">
        <v>0</v>
      </c>
      <c r="BP43" t="s">
        <v>1229</v>
      </c>
      <c r="BQ43" t="s">
        <v>1217</v>
      </c>
    </row>
    <row r="44" spans="1:69" x14ac:dyDescent="0.25">
      <c r="A44">
        <v>159829</v>
      </c>
      <c r="B44" t="s">
        <v>1310</v>
      </c>
      <c r="C44" t="s">
        <v>1217</v>
      </c>
      <c r="D44" t="s">
        <v>1218</v>
      </c>
      <c r="E44">
        <v>320</v>
      </c>
      <c r="F44" t="s">
        <v>1254</v>
      </c>
      <c r="G44" t="s">
        <v>1220</v>
      </c>
      <c r="H44" t="s">
        <v>1221</v>
      </c>
      <c r="I44" t="s">
        <v>1217</v>
      </c>
      <c r="J44" t="s">
        <v>1222</v>
      </c>
      <c r="K44" t="s">
        <v>217</v>
      </c>
      <c r="L44">
        <v>17.23</v>
      </c>
      <c r="M44">
        <v>15.93</v>
      </c>
      <c r="N44" t="s">
        <v>40</v>
      </c>
      <c r="O44">
        <v>18</v>
      </c>
      <c r="P44" t="s">
        <v>1223</v>
      </c>
      <c r="Q44" t="s">
        <v>1311</v>
      </c>
      <c r="R44" t="s">
        <v>1225</v>
      </c>
      <c r="S44" t="s">
        <v>1226</v>
      </c>
      <c r="T44" t="s">
        <v>1217</v>
      </c>
      <c r="U44" t="s">
        <v>1227</v>
      </c>
      <c r="V44" t="s">
        <v>1255</v>
      </c>
      <c r="W44">
        <v>0</v>
      </c>
      <c r="X44" t="s">
        <v>1229</v>
      </c>
      <c r="Y44" t="s">
        <v>1229</v>
      </c>
      <c r="Z44" t="s">
        <v>1230</v>
      </c>
      <c r="AA44" t="s">
        <v>23</v>
      </c>
      <c r="AB44" t="s">
        <v>1231</v>
      </c>
      <c r="AC44" t="s">
        <v>1232</v>
      </c>
      <c r="AD44" t="s">
        <v>1233</v>
      </c>
      <c r="AE44" t="s">
        <v>1234</v>
      </c>
      <c r="AF44" t="s">
        <v>1235</v>
      </c>
      <c r="AG44" t="s">
        <v>1217</v>
      </c>
      <c r="AH44" t="s">
        <v>1236</v>
      </c>
      <c r="AI44" t="s">
        <v>1217</v>
      </c>
      <c r="AJ44" t="s">
        <v>1217</v>
      </c>
      <c r="AK44" t="s">
        <v>1237</v>
      </c>
      <c r="AL44">
        <v>0</v>
      </c>
      <c r="AM44" t="s">
        <v>1269</v>
      </c>
      <c r="AN44" t="s">
        <v>1239</v>
      </c>
      <c r="AO44" t="s">
        <v>1240</v>
      </c>
      <c r="AP44" t="s">
        <v>1241</v>
      </c>
      <c r="AQ44" t="s">
        <v>1242</v>
      </c>
      <c r="AR44" t="s">
        <v>1257</v>
      </c>
      <c r="AS44">
        <v>0</v>
      </c>
      <c r="AT44" t="s">
        <v>1217</v>
      </c>
      <c r="AU44" t="s">
        <v>1244</v>
      </c>
      <c r="AV44" t="s">
        <v>1217</v>
      </c>
      <c r="AW44" t="s">
        <v>1217</v>
      </c>
      <c r="AX44" t="s">
        <v>1217</v>
      </c>
      <c r="AY44">
        <v>10</v>
      </c>
      <c r="AZ44" t="s">
        <v>1245</v>
      </c>
      <c r="BA44">
        <v>0</v>
      </c>
      <c r="BB44" t="s">
        <v>217</v>
      </c>
      <c r="BC44" t="s">
        <v>1230</v>
      </c>
      <c r="BD44">
        <v>0</v>
      </c>
      <c r="BE44" t="s">
        <v>1246</v>
      </c>
      <c r="BF44">
        <v>332</v>
      </c>
      <c r="BG44" t="s">
        <v>1217</v>
      </c>
      <c r="BH44" t="s">
        <v>1217</v>
      </c>
      <c r="BI44">
        <v>15</v>
      </c>
      <c r="BJ44" t="s">
        <v>1217</v>
      </c>
      <c r="BK44" t="s">
        <v>1217</v>
      </c>
      <c r="BL44">
        <v>0</v>
      </c>
      <c r="BM44" t="s">
        <v>1239</v>
      </c>
      <c r="BN44" t="s">
        <v>1247</v>
      </c>
      <c r="BO44">
        <v>0</v>
      </c>
      <c r="BP44" t="s">
        <v>1229</v>
      </c>
      <c r="BQ44" t="s">
        <v>1217</v>
      </c>
    </row>
    <row r="45" spans="1:69" x14ac:dyDescent="0.25">
      <c r="A45">
        <v>159835</v>
      </c>
      <c r="B45" t="s">
        <v>1312</v>
      </c>
      <c r="C45" t="s">
        <v>1217</v>
      </c>
      <c r="D45" t="s">
        <v>1218</v>
      </c>
      <c r="E45">
        <v>0</v>
      </c>
      <c r="F45" t="s">
        <v>1254</v>
      </c>
      <c r="G45" t="s">
        <v>1220</v>
      </c>
      <c r="H45" t="s">
        <v>1221</v>
      </c>
      <c r="I45" t="s">
        <v>1217</v>
      </c>
      <c r="J45" t="s">
        <v>1222</v>
      </c>
      <c r="K45" t="s">
        <v>217</v>
      </c>
      <c r="L45">
        <v>17.27</v>
      </c>
      <c r="M45">
        <v>15.97</v>
      </c>
      <c r="N45" t="s">
        <v>40</v>
      </c>
      <c r="O45">
        <v>18</v>
      </c>
      <c r="P45" t="s">
        <v>1223</v>
      </c>
      <c r="Q45" t="s">
        <v>1313</v>
      </c>
      <c r="R45" t="s">
        <v>1225</v>
      </c>
      <c r="S45" t="s">
        <v>1226</v>
      </c>
      <c r="T45" t="s">
        <v>1217</v>
      </c>
      <c r="U45" t="s">
        <v>1227</v>
      </c>
      <c r="V45" t="s">
        <v>1255</v>
      </c>
      <c r="W45">
        <v>0</v>
      </c>
      <c r="X45" t="s">
        <v>1229</v>
      </c>
      <c r="Y45" t="s">
        <v>1229</v>
      </c>
      <c r="Z45" t="s">
        <v>1230</v>
      </c>
      <c r="AA45" t="s">
        <v>23</v>
      </c>
      <c r="AB45" t="s">
        <v>1231</v>
      </c>
      <c r="AC45" t="s">
        <v>1232</v>
      </c>
      <c r="AD45" t="s">
        <v>1233</v>
      </c>
      <c r="AE45" t="s">
        <v>1234</v>
      </c>
      <c r="AF45" t="s">
        <v>1235</v>
      </c>
      <c r="AG45" t="s">
        <v>1217</v>
      </c>
      <c r="AH45" t="s">
        <v>1236</v>
      </c>
      <c r="AI45" t="s">
        <v>1217</v>
      </c>
      <c r="AJ45" t="s">
        <v>1217</v>
      </c>
      <c r="AK45" t="s">
        <v>1237</v>
      </c>
      <c r="AL45">
        <v>0</v>
      </c>
      <c r="AM45" t="s">
        <v>1269</v>
      </c>
      <c r="AN45" t="s">
        <v>1239</v>
      </c>
      <c r="AO45" t="s">
        <v>1240</v>
      </c>
      <c r="AP45" t="s">
        <v>1241</v>
      </c>
      <c r="AQ45" t="s">
        <v>1242</v>
      </c>
      <c r="AR45" t="s">
        <v>1257</v>
      </c>
      <c r="AS45">
        <v>0</v>
      </c>
      <c r="AT45" t="s">
        <v>1217</v>
      </c>
      <c r="AU45" t="s">
        <v>1244</v>
      </c>
      <c r="AV45" t="s">
        <v>1217</v>
      </c>
      <c r="AW45" t="s">
        <v>1217</v>
      </c>
      <c r="AX45" t="s">
        <v>1217</v>
      </c>
      <c r="AY45">
        <v>10</v>
      </c>
      <c r="AZ45" t="s">
        <v>1245</v>
      </c>
      <c r="BA45">
        <v>0</v>
      </c>
      <c r="BB45" t="s">
        <v>217</v>
      </c>
      <c r="BC45" t="s">
        <v>1230</v>
      </c>
      <c r="BD45">
        <v>0</v>
      </c>
      <c r="BE45" t="s">
        <v>1246</v>
      </c>
      <c r="BF45">
        <v>288</v>
      </c>
      <c r="BG45" t="s">
        <v>1217</v>
      </c>
      <c r="BH45" t="s">
        <v>1217</v>
      </c>
      <c r="BI45">
        <v>15</v>
      </c>
      <c r="BJ45" t="s">
        <v>1217</v>
      </c>
      <c r="BK45" t="s">
        <v>1217</v>
      </c>
      <c r="BL45">
        <v>0</v>
      </c>
      <c r="BM45" t="s">
        <v>1239</v>
      </c>
      <c r="BN45" t="s">
        <v>1247</v>
      </c>
      <c r="BO45">
        <v>0</v>
      </c>
      <c r="BP45" t="s">
        <v>1229</v>
      </c>
      <c r="BQ45" t="s">
        <v>1217</v>
      </c>
    </row>
    <row r="46" spans="1:69" x14ac:dyDescent="0.25">
      <c r="A46">
        <v>159868</v>
      </c>
      <c r="B46" t="s">
        <v>1314</v>
      </c>
      <c r="C46" t="s">
        <v>1217</v>
      </c>
      <c r="D46" t="s">
        <v>1218</v>
      </c>
      <c r="E46">
        <v>300</v>
      </c>
      <c r="F46" t="s">
        <v>1254</v>
      </c>
      <c r="G46" t="s">
        <v>1220</v>
      </c>
      <c r="H46" t="s">
        <v>1221</v>
      </c>
      <c r="I46" t="s">
        <v>1217</v>
      </c>
      <c r="J46" t="s">
        <v>1222</v>
      </c>
      <c r="K46" t="s">
        <v>217</v>
      </c>
      <c r="L46">
        <v>18.62</v>
      </c>
      <c r="M46">
        <v>17.22</v>
      </c>
      <c r="N46" t="s">
        <v>40</v>
      </c>
      <c r="O46">
        <v>20</v>
      </c>
      <c r="P46" t="s">
        <v>1223</v>
      </c>
      <c r="Q46" t="s">
        <v>1283</v>
      </c>
      <c r="R46" t="s">
        <v>1225</v>
      </c>
      <c r="S46" t="s">
        <v>1226</v>
      </c>
      <c r="T46" t="s">
        <v>1217</v>
      </c>
      <c r="U46" t="s">
        <v>1227</v>
      </c>
      <c r="V46" t="s">
        <v>1255</v>
      </c>
      <c r="W46">
        <v>0</v>
      </c>
      <c r="X46" t="s">
        <v>1229</v>
      </c>
      <c r="Y46" t="s">
        <v>1229</v>
      </c>
      <c r="Z46" t="s">
        <v>1230</v>
      </c>
      <c r="AA46" t="s">
        <v>23</v>
      </c>
      <c r="AB46" t="s">
        <v>1231</v>
      </c>
      <c r="AC46" t="s">
        <v>1232</v>
      </c>
      <c r="AD46" t="s">
        <v>1233</v>
      </c>
      <c r="AE46" t="s">
        <v>1234</v>
      </c>
      <c r="AF46" t="s">
        <v>1235</v>
      </c>
      <c r="AG46" t="s">
        <v>1217</v>
      </c>
      <c r="AH46" t="s">
        <v>1236</v>
      </c>
      <c r="AI46" t="s">
        <v>1217</v>
      </c>
      <c r="AJ46" t="s">
        <v>1217</v>
      </c>
      <c r="AK46" t="s">
        <v>1237</v>
      </c>
      <c r="AL46">
        <v>0</v>
      </c>
      <c r="AM46" t="s">
        <v>1281</v>
      </c>
      <c r="AN46" t="s">
        <v>1239</v>
      </c>
      <c r="AO46" t="s">
        <v>1240</v>
      </c>
      <c r="AP46" t="s">
        <v>1241</v>
      </c>
      <c r="AQ46" t="s">
        <v>1242</v>
      </c>
      <c r="AR46" t="s">
        <v>1257</v>
      </c>
      <c r="AS46">
        <v>0</v>
      </c>
      <c r="AT46" t="s">
        <v>1217</v>
      </c>
      <c r="AU46" t="s">
        <v>1244</v>
      </c>
      <c r="AV46" t="s">
        <v>1217</v>
      </c>
      <c r="AW46" t="s">
        <v>1217</v>
      </c>
      <c r="AX46" t="s">
        <v>1217</v>
      </c>
      <c r="AY46">
        <v>10</v>
      </c>
      <c r="AZ46" t="s">
        <v>1245</v>
      </c>
      <c r="BA46">
        <v>0</v>
      </c>
      <c r="BB46" t="s">
        <v>217</v>
      </c>
      <c r="BC46" t="s">
        <v>1230</v>
      </c>
      <c r="BD46">
        <v>0</v>
      </c>
      <c r="BE46" t="s">
        <v>1246</v>
      </c>
      <c r="BF46">
        <v>311</v>
      </c>
      <c r="BG46" t="s">
        <v>1217</v>
      </c>
      <c r="BH46" t="s">
        <v>1217</v>
      </c>
      <c r="BI46">
        <v>15</v>
      </c>
      <c r="BJ46" t="s">
        <v>1217</v>
      </c>
      <c r="BK46" t="s">
        <v>1217</v>
      </c>
      <c r="BL46">
        <v>0</v>
      </c>
      <c r="BM46" t="s">
        <v>1239</v>
      </c>
      <c r="BN46" t="s">
        <v>1247</v>
      </c>
      <c r="BO46">
        <v>0</v>
      </c>
      <c r="BP46" t="s">
        <v>1229</v>
      </c>
      <c r="BQ46" t="s">
        <v>1217</v>
      </c>
    </row>
    <row r="47" spans="1:69" x14ac:dyDescent="0.25">
      <c r="A47">
        <v>159871</v>
      </c>
      <c r="B47" t="s">
        <v>808</v>
      </c>
      <c r="C47" t="s">
        <v>1217</v>
      </c>
      <c r="D47" t="s">
        <v>1218</v>
      </c>
      <c r="E47">
        <v>280</v>
      </c>
      <c r="F47" t="s">
        <v>1254</v>
      </c>
      <c r="G47" t="s">
        <v>1220</v>
      </c>
      <c r="H47" t="s">
        <v>1221</v>
      </c>
      <c r="I47" t="s">
        <v>1217</v>
      </c>
      <c r="J47" t="s">
        <v>1222</v>
      </c>
      <c r="K47" t="s">
        <v>217</v>
      </c>
      <c r="L47">
        <v>18.739999999999998</v>
      </c>
      <c r="M47">
        <v>17.34</v>
      </c>
      <c r="N47" t="s">
        <v>40</v>
      </c>
      <c r="O47">
        <v>20</v>
      </c>
      <c r="P47" t="s">
        <v>1223</v>
      </c>
      <c r="Q47" t="s">
        <v>1273</v>
      </c>
      <c r="R47" t="s">
        <v>1225</v>
      </c>
      <c r="S47" t="s">
        <v>1226</v>
      </c>
      <c r="T47" t="s">
        <v>1217</v>
      </c>
      <c r="U47" t="s">
        <v>1227</v>
      </c>
      <c r="V47" t="s">
        <v>1255</v>
      </c>
      <c r="W47">
        <v>0</v>
      </c>
      <c r="X47" t="s">
        <v>1229</v>
      </c>
      <c r="Y47" t="s">
        <v>1229</v>
      </c>
      <c r="Z47" t="s">
        <v>1230</v>
      </c>
      <c r="AA47" t="s">
        <v>23</v>
      </c>
      <c r="AB47" t="s">
        <v>1231</v>
      </c>
      <c r="AC47" t="s">
        <v>1232</v>
      </c>
      <c r="AD47" t="s">
        <v>1233</v>
      </c>
      <c r="AE47" t="s">
        <v>1234</v>
      </c>
      <c r="AF47" t="s">
        <v>1235</v>
      </c>
      <c r="AG47" t="s">
        <v>1217</v>
      </c>
      <c r="AH47" t="s">
        <v>1236</v>
      </c>
      <c r="AI47" t="s">
        <v>1217</v>
      </c>
      <c r="AJ47" t="s">
        <v>1217</v>
      </c>
      <c r="AK47" t="s">
        <v>1237</v>
      </c>
      <c r="AL47">
        <v>0</v>
      </c>
      <c r="AM47" t="s">
        <v>1281</v>
      </c>
      <c r="AN47" t="s">
        <v>1239</v>
      </c>
      <c r="AO47" t="s">
        <v>1240</v>
      </c>
      <c r="AP47" t="s">
        <v>1241</v>
      </c>
      <c r="AQ47" t="s">
        <v>1242</v>
      </c>
      <c r="AR47" t="s">
        <v>1257</v>
      </c>
      <c r="AS47">
        <v>0</v>
      </c>
      <c r="AT47" t="s">
        <v>1217</v>
      </c>
      <c r="AU47" t="s">
        <v>1244</v>
      </c>
      <c r="AV47" t="s">
        <v>1217</v>
      </c>
      <c r="AW47" t="s">
        <v>1217</v>
      </c>
      <c r="AX47" t="s">
        <v>1217</v>
      </c>
      <c r="AY47">
        <v>10</v>
      </c>
      <c r="AZ47" t="s">
        <v>1245</v>
      </c>
      <c r="BA47">
        <v>0</v>
      </c>
      <c r="BB47" t="s">
        <v>217</v>
      </c>
      <c r="BC47" t="s">
        <v>1230</v>
      </c>
      <c r="BD47">
        <v>0</v>
      </c>
      <c r="BE47" t="s">
        <v>1246</v>
      </c>
      <c r="BF47">
        <v>1172</v>
      </c>
      <c r="BG47" t="s">
        <v>1217</v>
      </c>
      <c r="BH47" t="s">
        <v>1217</v>
      </c>
      <c r="BI47">
        <v>10</v>
      </c>
      <c r="BJ47" t="s">
        <v>1217</v>
      </c>
      <c r="BK47" t="s">
        <v>1217</v>
      </c>
      <c r="BL47">
        <v>0</v>
      </c>
      <c r="BM47" t="s">
        <v>1239</v>
      </c>
      <c r="BN47" t="s">
        <v>1247</v>
      </c>
      <c r="BO47">
        <v>0</v>
      </c>
      <c r="BP47" t="s">
        <v>1229</v>
      </c>
      <c r="BQ47" t="s">
        <v>1217</v>
      </c>
    </row>
    <row r="48" spans="1:69" x14ac:dyDescent="0.25">
      <c r="A48">
        <v>159890</v>
      </c>
      <c r="B48" t="s">
        <v>1315</v>
      </c>
      <c r="C48" t="s">
        <v>1217</v>
      </c>
      <c r="D48" t="s">
        <v>1218</v>
      </c>
      <c r="E48">
        <v>300</v>
      </c>
      <c r="F48" t="s">
        <v>1254</v>
      </c>
      <c r="G48" t="s">
        <v>1220</v>
      </c>
      <c r="H48" t="s">
        <v>1221</v>
      </c>
      <c r="I48" t="s">
        <v>1217</v>
      </c>
      <c r="J48" t="s">
        <v>1222</v>
      </c>
      <c r="K48" t="s">
        <v>217</v>
      </c>
      <c r="L48">
        <v>19.02</v>
      </c>
      <c r="M48">
        <v>17.62</v>
      </c>
      <c r="N48" t="s">
        <v>40</v>
      </c>
      <c r="O48">
        <v>20</v>
      </c>
      <c r="P48" t="s">
        <v>1223</v>
      </c>
      <c r="Q48" t="s">
        <v>1316</v>
      </c>
      <c r="R48" t="s">
        <v>1225</v>
      </c>
      <c r="S48" t="s">
        <v>1226</v>
      </c>
      <c r="T48" t="s">
        <v>1217</v>
      </c>
      <c r="U48" t="s">
        <v>1227</v>
      </c>
      <c r="V48" t="s">
        <v>1255</v>
      </c>
      <c r="W48">
        <v>0</v>
      </c>
      <c r="X48" t="s">
        <v>1229</v>
      </c>
      <c r="Y48" t="s">
        <v>1229</v>
      </c>
      <c r="Z48" t="s">
        <v>1230</v>
      </c>
      <c r="AA48" t="s">
        <v>23</v>
      </c>
      <c r="AB48" t="s">
        <v>1231</v>
      </c>
      <c r="AC48" t="s">
        <v>1232</v>
      </c>
      <c r="AD48" t="s">
        <v>1233</v>
      </c>
      <c r="AE48" t="s">
        <v>1234</v>
      </c>
      <c r="AF48" t="s">
        <v>1235</v>
      </c>
      <c r="AG48" t="s">
        <v>1217</v>
      </c>
      <c r="AH48" t="s">
        <v>1236</v>
      </c>
      <c r="AI48" t="s">
        <v>1217</v>
      </c>
      <c r="AJ48" t="s">
        <v>1217</v>
      </c>
      <c r="AK48" t="s">
        <v>1237</v>
      </c>
      <c r="AL48">
        <v>0</v>
      </c>
      <c r="AM48" t="s">
        <v>1281</v>
      </c>
      <c r="AN48" t="s">
        <v>1239</v>
      </c>
      <c r="AO48" t="s">
        <v>1240</v>
      </c>
      <c r="AP48" t="s">
        <v>1241</v>
      </c>
      <c r="AQ48" t="s">
        <v>1242</v>
      </c>
      <c r="AR48" t="s">
        <v>1257</v>
      </c>
      <c r="AS48">
        <v>0</v>
      </c>
      <c r="AT48" t="s">
        <v>1217</v>
      </c>
      <c r="AU48" t="s">
        <v>1244</v>
      </c>
      <c r="AV48" t="s">
        <v>1217</v>
      </c>
      <c r="AW48" t="s">
        <v>1217</v>
      </c>
      <c r="AX48" t="s">
        <v>1217</v>
      </c>
      <c r="AY48">
        <v>10</v>
      </c>
      <c r="AZ48" t="s">
        <v>1245</v>
      </c>
      <c r="BA48">
        <v>0</v>
      </c>
      <c r="BB48" t="s">
        <v>217</v>
      </c>
      <c r="BC48" t="s">
        <v>1230</v>
      </c>
      <c r="BD48">
        <v>0</v>
      </c>
      <c r="BE48" t="s">
        <v>1246</v>
      </c>
      <c r="BF48">
        <v>324</v>
      </c>
      <c r="BG48" t="s">
        <v>1217</v>
      </c>
      <c r="BH48" t="s">
        <v>1217</v>
      </c>
      <c r="BI48">
        <v>15</v>
      </c>
      <c r="BJ48" t="s">
        <v>1217</v>
      </c>
      <c r="BK48" t="s">
        <v>1217</v>
      </c>
      <c r="BL48">
        <v>0</v>
      </c>
      <c r="BM48" t="s">
        <v>1239</v>
      </c>
      <c r="BN48" t="s">
        <v>1247</v>
      </c>
      <c r="BO48">
        <v>0</v>
      </c>
      <c r="BP48" t="s">
        <v>1229</v>
      </c>
      <c r="BQ48" t="s">
        <v>1217</v>
      </c>
    </row>
    <row r="49" spans="1:69" x14ac:dyDescent="0.25">
      <c r="A49">
        <v>159903</v>
      </c>
      <c r="B49" t="s">
        <v>1317</v>
      </c>
      <c r="C49" t="s">
        <v>1217</v>
      </c>
      <c r="D49" t="s">
        <v>1218</v>
      </c>
      <c r="E49">
        <v>300</v>
      </c>
      <c r="F49" t="s">
        <v>1254</v>
      </c>
      <c r="G49" t="s">
        <v>1220</v>
      </c>
      <c r="H49" t="s">
        <v>1221</v>
      </c>
      <c r="I49" t="s">
        <v>1217</v>
      </c>
      <c r="J49" t="s">
        <v>1222</v>
      </c>
      <c r="K49" t="s">
        <v>217</v>
      </c>
      <c r="L49">
        <v>18.600000000000001</v>
      </c>
      <c r="M49">
        <v>17.420000000000002</v>
      </c>
      <c r="N49" t="s">
        <v>40</v>
      </c>
      <c r="O49">
        <v>20</v>
      </c>
      <c r="P49" t="s">
        <v>1223</v>
      </c>
      <c r="Q49" t="s">
        <v>1309</v>
      </c>
      <c r="R49" t="s">
        <v>1225</v>
      </c>
      <c r="S49" t="s">
        <v>1226</v>
      </c>
      <c r="T49" t="s">
        <v>1217</v>
      </c>
      <c r="U49" t="s">
        <v>1227</v>
      </c>
      <c r="V49" t="s">
        <v>1255</v>
      </c>
      <c r="W49">
        <v>0</v>
      </c>
      <c r="X49" t="s">
        <v>1229</v>
      </c>
      <c r="Y49" t="s">
        <v>1229</v>
      </c>
      <c r="Z49" t="s">
        <v>1230</v>
      </c>
      <c r="AA49" t="s">
        <v>23</v>
      </c>
      <c r="AB49" t="s">
        <v>1231</v>
      </c>
      <c r="AC49" t="s">
        <v>1232</v>
      </c>
      <c r="AD49" t="s">
        <v>1233</v>
      </c>
      <c r="AE49" t="s">
        <v>1234</v>
      </c>
      <c r="AF49" t="s">
        <v>1235</v>
      </c>
      <c r="AG49" t="s">
        <v>1217</v>
      </c>
      <c r="AH49" t="s">
        <v>1236</v>
      </c>
      <c r="AI49" t="s">
        <v>1217</v>
      </c>
      <c r="AJ49" t="s">
        <v>1217</v>
      </c>
      <c r="AK49" t="s">
        <v>1237</v>
      </c>
      <c r="AL49">
        <v>0</v>
      </c>
      <c r="AM49" t="s">
        <v>1281</v>
      </c>
      <c r="AN49" t="s">
        <v>1239</v>
      </c>
      <c r="AO49" t="s">
        <v>1240</v>
      </c>
      <c r="AP49" t="s">
        <v>1241</v>
      </c>
      <c r="AQ49" t="s">
        <v>1242</v>
      </c>
      <c r="AR49" t="s">
        <v>1257</v>
      </c>
      <c r="AS49">
        <v>0</v>
      </c>
      <c r="AT49" t="s">
        <v>1217</v>
      </c>
      <c r="AU49" t="s">
        <v>1244</v>
      </c>
      <c r="AV49" t="s">
        <v>1217</v>
      </c>
      <c r="AW49" t="s">
        <v>1217</v>
      </c>
      <c r="AX49" t="s">
        <v>1217</v>
      </c>
      <c r="AY49">
        <v>10</v>
      </c>
      <c r="AZ49" t="s">
        <v>1245</v>
      </c>
      <c r="BA49">
        <v>0</v>
      </c>
      <c r="BB49" t="s">
        <v>217</v>
      </c>
      <c r="BC49" t="s">
        <v>1230</v>
      </c>
      <c r="BD49">
        <v>0</v>
      </c>
      <c r="BE49" t="s">
        <v>1246</v>
      </c>
      <c r="BF49">
        <v>306</v>
      </c>
      <c r="BG49" t="s">
        <v>1217</v>
      </c>
      <c r="BH49" t="s">
        <v>1217</v>
      </c>
      <c r="BI49">
        <v>15</v>
      </c>
      <c r="BJ49" t="s">
        <v>1217</v>
      </c>
      <c r="BK49" t="s">
        <v>1217</v>
      </c>
      <c r="BL49">
        <v>0</v>
      </c>
      <c r="BM49" t="s">
        <v>1239</v>
      </c>
      <c r="BN49" t="s">
        <v>1247</v>
      </c>
      <c r="BO49">
        <v>0</v>
      </c>
      <c r="BP49" t="s">
        <v>1229</v>
      </c>
      <c r="BQ49" t="s">
        <v>1217</v>
      </c>
    </row>
    <row r="50" spans="1:69" x14ac:dyDescent="0.25">
      <c r="A50">
        <v>159904</v>
      </c>
      <c r="B50" t="s">
        <v>1318</v>
      </c>
      <c r="C50" t="s">
        <v>1217</v>
      </c>
      <c r="D50" t="s">
        <v>1218</v>
      </c>
      <c r="E50">
        <v>300</v>
      </c>
      <c r="F50" t="s">
        <v>1254</v>
      </c>
      <c r="G50" t="s">
        <v>1220</v>
      </c>
      <c r="H50" t="s">
        <v>1221</v>
      </c>
      <c r="I50" t="s">
        <v>1217</v>
      </c>
      <c r="J50" t="s">
        <v>1222</v>
      </c>
      <c r="K50" t="s">
        <v>217</v>
      </c>
      <c r="L50">
        <v>19.239999999999998</v>
      </c>
      <c r="M50">
        <v>17.84</v>
      </c>
      <c r="N50" t="s">
        <v>40</v>
      </c>
      <c r="O50">
        <v>20</v>
      </c>
      <c r="P50" t="s">
        <v>1223</v>
      </c>
      <c r="Q50" t="s">
        <v>1319</v>
      </c>
      <c r="R50" t="s">
        <v>1225</v>
      </c>
      <c r="S50" t="s">
        <v>1226</v>
      </c>
      <c r="T50" t="s">
        <v>1217</v>
      </c>
      <c r="U50" t="s">
        <v>1227</v>
      </c>
      <c r="V50" t="s">
        <v>1255</v>
      </c>
      <c r="W50">
        <v>0</v>
      </c>
      <c r="X50" t="s">
        <v>1229</v>
      </c>
      <c r="Y50" t="s">
        <v>1229</v>
      </c>
      <c r="Z50" t="s">
        <v>1230</v>
      </c>
      <c r="AA50" t="s">
        <v>23</v>
      </c>
      <c r="AB50" t="s">
        <v>1231</v>
      </c>
      <c r="AC50" t="s">
        <v>1232</v>
      </c>
      <c r="AD50" t="s">
        <v>1233</v>
      </c>
      <c r="AE50" t="s">
        <v>1234</v>
      </c>
      <c r="AF50" t="s">
        <v>1235</v>
      </c>
      <c r="AG50" t="s">
        <v>1217</v>
      </c>
      <c r="AH50" t="s">
        <v>1236</v>
      </c>
      <c r="AI50" t="s">
        <v>1217</v>
      </c>
      <c r="AJ50" t="s">
        <v>1217</v>
      </c>
      <c r="AK50" t="s">
        <v>1237</v>
      </c>
      <c r="AL50">
        <v>0</v>
      </c>
      <c r="AM50" t="s">
        <v>1281</v>
      </c>
      <c r="AN50" t="s">
        <v>1239</v>
      </c>
      <c r="AO50" t="s">
        <v>1240</v>
      </c>
      <c r="AP50" t="s">
        <v>1241</v>
      </c>
      <c r="AQ50" t="s">
        <v>1242</v>
      </c>
      <c r="AR50" t="s">
        <v>1257</v>
      </c>
      <c r="AS50">
        <v>0</v>
      </c>
      <c r="AT50" t="s">
        <v>1217</v>
      </c>
      <c r="AU50" t="s">
        <v>1244</v>
      </c>
      <c r="AV50" t="s">
        <v>1217</v>
      </c>
      <c r="AW50" t="s">
        <v>1217</v>
      </c>
      <c r="AX50" t="s">
        <v>1217</v>
      </c>
      <c r="AY50">
        <v>10</v>
      </c>
      <c r="AZ50" t="s">
        <v>1245</v>
      </c>
      <c r="BA50">
        <v>0</v>
      </c>
      <c r="BB50" t="s">
        <v>217</v>
      </c>
      <c r="BC50" t="s">
        <v>1230</v>
      </c>
      <c r="BD50">
        <v>0</v>
      </c>
      <c r="BE50" t="s">
        <v>1246</v>
      </c>
      <c r="BF50">
        <v>313</v>
      </c>
      <c r="BG50" t="s">
        <v>1217</v>
      </c>
      <c r="BH50" t="s">
        <v>1217</v>
      </c>
      <c r="BI50">
        <v>15</v>
      </c>
      <c r="BJ50" t="s">
        <v>1217</v>
      </c>
      <c r="BK50" t="s">
        <v>1217</v>
      </c>
      <c r="BL50">
        <v>0</v>
      </c>
      <c r="BM50" t="s">
        <v>1239</v>
      </c>
      <c r="BN50" t="s">
        <v>1247</v>
      </c>
      <c r="BO50">
        <v>0</v>
      </c>
      <c r="BP50" t="s">
        <v>1229</v>
      </c>
      <c r="BQ50" t="s">
        <v>1217</v>
      </c>
    </row>
    <row r="51" spans="1:69" x14ac:dyDescent="0.25">
      <c r="A51">
        <v>160075</v>
      </c>
      <c r="B51" t="s">
        <v>1320</v>
      </c>
      <c r="C51" t="s">
        <v>1217</v>
      </c>
      <c r="D51" t="s">
        <v>1218</v>
      </c>
      <c r="E51">
        <v>0</v>
      </c>
      <c r="F51" t="s">
        <v>1254</v>
      </c>
      <c r="G51" t="s">
        <v>1220</v>
      </c>
      <c r="H51" t="s">
        <v>1221</v>
      </c>
      <c r="I51" t="s">
        <v>1217</v>
      </c>
      <c r="J51" t="s">
        <v>1222</v>
      </c>
      <c r="K51" t="s">
        <v>217</v>
      </c>
      <c r="L51">
        <v>22.96</v>
      </c>
      <c r="M51">
        <v>21.55</v>
      </c>
      <c r="N51" t="s">
        <v>40</v>
      </c>
      <c r="O51">
        <v>25</v>
      </c>
      <c r="P51" t="s">
        <v>1223</v>
      </c>
      <c r="Q51" t="s">
        <v>1321</v>
      </c>
      <c r="R51" t="s">
        <v>1225</v>
      </c>
      <c r="S51" t="s">
        <v>1226</v>
      </c>
      <c r="T51" t="s">
        <v>1217</v>
      </c>
      <c r="U51" t="s">
        <v>1227</v>
      </c>
      <c r="V51" t="s">
        <v>1255</v>
      </c>
      <c r="W51">
        <v>0</v>
      </c>
      <c r="X51" t="s">
        <v>1229</v>
      </c>
      <c r="Y51">
        <v>43376</v>
      </c>
      <c r="Z51" t="s">
        <v>1230</v>
      </c>
      <c r="AA51" t="s">
        <v>23</v>
      </c>
      <c r="AB51" t="s">
        <v>1231</v>
      </c>
      <c r="AC51" t="s">
        <v>1232</v>
      </c>
      <c r="AD51" t="s">
        <v>1233</v>
      </c>
      <c r="AE51" t="s">
        <v>1234</v>
      </c>
      <c r="AF51" t="s">
        <v>1235</v>
      </c>
      <c r="AG51" t="s">
        <v>1217</v>
      </c>
      <c r="AH51" t="s">
        <v>1236</v>
      </c>
      <c r="AI51" t="s">
        <v>1217</v>
      </c>
      <c r="AJ51" t="s">
        <v>1217</v>
      </c>
      <c r="AK51" t="s">
        <v>1237</v>
      </c>
      <c r="AL51">
        <v>0</v>
      </c>
      <c r="AM51" t="s">
        <v>1322</v>
      </c>
      <c r="AN51" t="s">
        <v>1239</v>
      </c>
      <c r="AO51" t="s">
        <v>1240</v>
      </c>
      <c r="AP51" t="s">
        <v>1241</v>
      </c>
      <c r="AQ51" t="s">
        <v>1242</v>
      </c>
      <c r="AR51" t="s">
        <v>1257</v>
      </c>
      <c r="AS51">
        <v>0</v>
      </c>
      <c r="AT51" t="s">
        <v>1217</v>
      </c>
      <c r="AU51" t="s">
        <v>1244</v>
      </c>
      <c r="AV51" t="s">
        <v>1217</v>
      </c>
      <c r="AW51" t="s">
        <v>1217</v>
      </c>
      <c r="AX51" t="s">
        <v>1217</v>
      </c>
      <c r="AY51">
        <v>10</v>
      </c>
      <c r="AZ51" t="s">
        <v>1245</v>
      </c>
      <c r="BA51">
        <v>0</v>
      </c>
      <c r="BB51" t="s">
        <v>217</v>
      </c>
      <c r="BC51" t="s">
        <v>1230</v>
      </c>
      <c r="BD51">
        <v>0</v>
      </c>
      <c r="BE51" t="s">
        <v>1246</v>
      </c>
      <c r="BF51">
        <v>275</v>
      </c>
      <c r="BG51" t="s">
        <v>1217</v>
      </c>
      <c r="BH51" t="s">
        <v>1205</v>
      </c>
      <c r="BI51">
        <v>19</v>
      </c>
      <c r="BJ51" t="s">
        <v>1217</v>
      </c>
      <c r="BK51" t="s">
        <v>1217</v>
      </c>
      <c r="BL51">
        <v>0</v>
      </c>
      <c r="BM51" t="s">
        <v>1239</v>
      </c>
      <c r="BN51" t="s">
        <v>1247</v>
      </c>
      <c r="BO51">
        <v>0</v>
      </c>
      <c r="BP51" t="s">
        <v>1229</v>
      </c>
      <c r="BQ51" t="s">
        <v>1217</v>
      </c>
    </row>
    <row r="52" spans="1:69" x14ac:dyDescent="0.25">
      <c r="A52">
        <v>160077</v>
      </c>
      <c r="B52" t="s">
        <v>1323</v>
      </c>
      <c r="C52" t="s">
        <v>1217</v>
      </c>
      <c r="D52" t="s">
        <v>1218</v>
      </c>
      <c r="E52">
        <v>0</v>
      </c>
      <c r="F52" t="s">
        <v>1254</v>
      </c>
      <c r="G52" t="s">
        <v>1220</v>
      </c>
      <c r="H52" t="s">
        <v>1221</v>
      </c>
      <c r="I52" t="s">
        <v>1217</v>
      </c>
      <c r="J52" t="s">
        <v>1222</v>
      </c>
      <c r="K52" t="s">
        <v>217</v>
      </c>
      <c r="L52">
        <v>23.3</v>
      </c>
      <c r="M52">
        <v>21.9</v>
      </c>
      <c r="N52" t="s">
        <v>40</v>
      </c>
      <c r="O52">
        <v>25</v>
      </c>
      <c r="P52" t="s">
        <v>1223</v>
      </c>
      <c r="Q52" t="s">
        <v>1324</v>
      </c>
      <c r="R52" t="s">
        <v>1225</v>
      </c>
      <c r="S52" t="s">
        <v>1226</v>
      </c>
      <c r="T52" t="s">
        <v>1217</v>
      </c>
      <c r="U52" t="s">
        <v>1227</v>
      </c>
      <c r="V52" t="s">
        <v>1255</v>
      </c>
      <c r="W52">
        <v>0</v>
      </c>
      <c r="X52" t="s">
        <v>1229</v>
      </c>
      <c r="Y52" t="s">
        <v>1229</v>
      </c>
      <c r="Z52" t="s">
        <v>1230</v>
      </c>
      <c r="AA52" t="s">
        <v>23</v>
      </c>
      <c r="AB52" t="s">
        <v>1231</v>
      </c>
      <c r="AC52" t="s">
        <v>1232</v>
      </c>
      <c r="AD52" t="s">
        <v>1233</v>
      </c>
      <c r="AE52" t="s">
        <v>1234</v>
      </c>
      <c r="AF52" t="s">
        <v>1235</v>
      </c>
      <c r="AG52" t="s">
        <v>1217</v>
      </c>
      <c r="AH52" t="s">
        <v>1236</v>
      </c>
      <c r="AI52" t="s">
        <v>1217</v>
      </c>
      <c r="AJ52" t="s">
        <v>1217</v>
      </c>
      <c r="AK52" t="s">
        <v>1237</v>
      </c>
      <c r="AL52">
        <v>0</v>
      </c>
      <c r="AM52" t="s">
        <v>1322</v>
      </c>
      <c r="AN52" t="s">
        <v>1239</v>
      </c>
      <c r="AO52" t="s">
        <v>1240</v>
      </c>
      <c r="AP52" t="s">
        <v>1241</v>
      </c>
      <c r="AQ52" t="s">
        <v>1242</v>
      </c>
      <c r="AR52" t="s">
        <v>1257</v>
      </c>
      <c r="AS52">
        <v>0</v>
      </c>
      <c r="AT52" t="s">
        <v>1217</v>
      </c>
      <c r="AU52" t="s">
        <v>1244</v>
      </c>
      <c r="AV52" t="s">
        <v>1217</v>
      </c>
      <c r="AW52" t="s">
        <v>1217</v>
      </c>
      <c r="AX52" t="s">
        <v>1217</v>
      </c>
      <c r="AY52">
        <v>10</v>
      </c>
      <c r="AZ52" t="s">
        <v>1245</v>
      </c>
      <c r="BA52">
        <v>0</v>
      </c>
      <c r="BB52" t="s">
        <v>217</v>
      </c>
      <c r="BC52" t="s">
        <v>1230</v>
      </c>
      <c r="BD52">
        <v>0</v>
      </c>
      <c r="BE52" t="s">
        <v>1246</v>
      </c>
      <c r="BF52">
        <v>354</v>
      </c>
      <c r="BG52" t="s">
        <v>1217</v>
      </c>
      <c r="BH52" t="s">
        <v>1217</v>
      </c>
      <c r="BI52">
        <v>19</v>
      </c>
      <c r="BJ52" t="s">
        <v>1217</v>
      </c>
      <c r="BK52" t="s">
        <v>1217</v>
      </c>
      <c r="BL52">
        <v>0</v>
      </c>
      <c r="BM52" t="s">
        <v>1239</v>
      </c>
      <c r="BN52" t="s">
        <v>1247</v>
      </c>
      <c r="BO52">
        <v>0</v>
      </c>
      <c r="BP52" t="s">
        <v>1229</v>
      </c>
      <c r="BQ52" t="s">
        <v>1217</v>
      </c>
    </row>
    <row r="53" spans="1:69" x14ac:dyDescent="0.25">
      <c r="A53">
        <v>160336</v>
      </c>
      <c r="B53" t="s">
        <v>1325</v>
      </c>
      <c r="C53" t="s">
        <v>1217</v>
      </c>
      <c r="D53" t="s">
        <v>1218</v>
      </c>
      <c r="E53">
        <v>40</v>
      </c>
      <c r="F53" t="s">
        <v>1289</v>
      </c>
      <c r="G53" t="s">
        <v>1220</v>
      </c>
      <c r="H53" t="s">
        <v>1221</v>
      </c>
      <c r="I53" t="s">
        <v>1217</v>
      </c>
      <c r="J53" t="s">
        <v>1222</v>
      </c>
      <c r="K53" t="s">
        <v>217</v>
      </c>
      <c r="L53">
        <v>936.15</v>
      </c>
      <c r="M53">
        <v>876.15</v>
      </c>
      <c r="N53" t="s">
        <v>40</v>
      </c>
      <c r="O53">
        <v>990</v>
      </c>
      <c r="P53" t="s">
        <v>1223</v>
      </c>
      <c r="Q53" t="s">
        <v>1326</v>
      </c>
      <c r="R53" t="s">
        <v>1225</v>
      </c>
      <c r="S53" t="s">
        <v>1226</v>
      </c>
      <c r="T53" t="s">
        <v>1217</v>
      </c>
      <c r="U53" t="s">
        <v>1227</v>
      </c>
      <c r="V53" t="s">
        <v>1255</v>
      </c>
      <c r="W53">
        <v>80</v>
      </c>
      <c r="X53" t="s">
        <v>1229</v>
      </c>
      <c r="Y53" t="s">
        <v>1229</v>
      </c>
      <c r="Z53" t="s">
        <v>1230</v>
      </c>
      <c r="AA53" t="s">
        <v>23</v>
      </c>
      <c r="AB53" t="s">
        <v>1231</v>
      </c>
      <c r="AC53" t="s">
        <v>1232</v>
      </c>
      <c r="AD53" t="s">
        <v>1233</v>
      </c>
      <c r="AE53" t="s">
        <v>1234</v>
      </c>
      <c r="AF53" t="s">
        <v>1235</v>
      </c>
      <c r="AG53" t="s">
        <v>1217</v>
      </c>
      <c r="AH53" t="s">
        <v>1236</v>
      </c>
      <c r="AI53" t="s">
        <v>1217</v>
      </c>
      <c r="AJ53" t="s">
        <v>1217</v>
      </c>
      <c r="AK53" t="s">
        <v>1237</v>
      </c>
      <c r="AL53">
        <v>0</v>
      </c>
      <c r="AM53" t="s">
        <v>1290</v>
      </c>
      <c r="AN53" t="s">
        <v>1239</v>
      </c>
      <c r="AO53" t="s">
        <v>1240</v>
      </c>
      <c r="AP53" t="s">
        <v>1241</v>
      </c>
      <c r="AQ53" t="s">
        <v>1242</v>
      </c>
      <c r="AR53" t="s">
        <v>1291</v>
      </c>
      <c r="AS53">
        <v>0</v>
      </c>
      <c r="AT53" t="s">
        <v>1217</v>
      </c>
      <c r="AU53" t="s">
        <v>1244</v>
      </c>
      <c r="AV53" t="s">
        <v>1217</v>
      </c>
      <c r="AW53" t="s">
        <v>1217</v>
      </c>
      <c r="AX53" t="s">
        <v>1217</v>
      </c>
      <c r="AY53">
        <v>10</v>
      </c>
      <c r="AZ53" t="s">
        <v>1245</v>
      </c>
      <c r="BA53">
        <v>0</v>
      </c>
      <c r="BB53" t="s">
        <v>217</v>
      </c>
      <c r="BC53" t="s">
        <v>1230</v>
      </c>
      <c r="BD53">
        <v>0</v>
      </c>
      <c r="BE53" t="s">
        <v>1246</v>
      </c>
      <c r="BF53">
        <v>57</v>
      </c>
      <c r="BG53" t="s">
        <v>1217</v>
      </c>
      <c r="BH53" t="s">
        <v>1217</v>
      </c>
      <c r="BI53">
        <v>8</v>
      </c>
      <c r="BJ53" t="s">
        <v>1217</v>
      </c>
      <c r="BK53" t="s">
        <v>1217</v>
      </c>
      <c r="BL53">
        <v>0</v>
      </c>
      <c r="BM53" t="s">
        <v>1239</v>
      </c>
      <c r="BN53" t="s">
        <v>1247</v>
      </c>
      <c r="BO53">
        <v>0</v>
      </c>
      <c r="BP53" t="s">
        <v>1229</v>
      </c>
      <c r="BQ53" t="s">
        <v>1217</v>
      </c>
    </row>
    <row r="54" spans="1:69" x14ac:dyDescent="0.25">
      <c r="A54">
        <v>160341</v>
      </c>
      <c r="B54" t="s">
        <v>1327</v>
      </c>
      <c r="C54" t="s">
        <v>1217</v>
      </c>
      <c r="D54" t="s">
        <v>1218</v>
      </c>
      <c r="E54">
        <v>10</v>
      </c>
      <c r="F54" t="s">
        <v>1289</v>
      </c>
      <c r="G54" t="s">
        <v>1220</v>
      </c>
      <c r="H54" t="s">
        <v>1221</v>
      </c>
      <c r="I54" t="s">
        <v>1217</v>
      </c>
      <c r="J54" t="s">
        <v>1222</v>
      </c>
      <c r="K54" t="s">
        <v>217</v>
      </c>
      <c r="L54">
        <v>942.09</v>
      </c>
      <c r="M54">
        <v>882.09</v>
      </c>
      <c r="N54" t="s">
        <v>40</v>
      </c>
      <c r="O54">
        <v>990</v>
      </c>
      <c r="P54" t="s">
        <v>1223</v>
      </c>
      <c r="Q54" t="s">
        <v>1264</v>
      </c>
      <c r="R54" t="s">
        <v>1225</v>
      </c>
      <c r="S54" t="s">
        <v>1226</v>
      </c>
      <c r="T54" t="s">
        <v>1217</v>
      </c>
      <c r="U54" t="s">
        <v>1227</v>
      </c>
      <c r="V54" t="s">
        <v>1255</v>
      </c>
      <c r="W54">
        <v>40</v>
      </c>
      <c r="X54" t="s">
        <v>1229</v>
      </c>
      <c r="Y54" t="s">
        <v>1229</v>
      </c>
      <c r="Z54" t="s">
        <v>1230</v>
      </c>
      <c r="AA54" t="s">
        <v>23</v>
      </c>
      <c r="AB54" t="s">
        <v>1231</v>
      </c>
      <c r="AC54" t="s">
        <v>1232</v>
      </c>
      <c r="AD54" t="s">
        <v>1233</v>
      </c>
      <c r="AE54" t="s">
        <v>1234</v>
      </c>
      <c r="AF54" t="s">
        <v>1235</v>
      </c>
      <c r="AG54" t="s">
        <v>1217</v>
      </c>
      <c r="AH54" t="s">
        <v>1236</v>
      </c>
      <c r="AI54" t="s">
        <v>1217</v>
      </c>
      <c r="AJ54" t="s">
        <v>1217</v>
      </c>
      <c r="AK54" t="s">
        <v>1237</v>
      </c>
      <c r="AL54">
        <v>0</v>
      </c>
      <c r="AM54" t="s">
        <v>1290</v>
      </c>
      <c r="AN54" t="s">
        <v>1239</v>
      </c>
      <c r="AO54" t="s">
        <v>1240</v>
      </c>
      <c r="AP54" t="s">
        <v>1241</v>
      </c>
      <c r="AQ54" t="s">
        <v>1242</v>
      </c>
      <c r="AR54" t="s">
        <v>1291</v>
      </c>
      <c r="AS54">
        <v>0</v>
      </c>
      <c r="AT54" t="s">
        <v>1217</v>
      </c>
      <c r="AU54" t="s">
        <v>1244</v>
      </c>
      <c r="AV54" t="s">
        <v>1217</v>
      </c>
      <c r="AW54" t="s">
        <v>1217</v>
      </c>
      <c r="AX54" t="s">
        <v>1217</v>
      </c>
      <c r="AY54">
        <v>10</v>
      </c>
      <c r="AZ54" t="s">
        <v>1245</v>
      </c>
      <c r="BA54">
        <v>0</v>
      </c>
      <c r="BB54" t="s">
        <v>217</v>
      </c>
      <c r="BC54" t="s">
        <v>1230</v>
      </c>
      <c r="BD54">
        <v>0</v>
      </c>
      <c r="BE54" t="s">
        <v>1246</v>
      </c>
      <c r="BF54">
        <v>20</v>
      </c>
      <c r="BG54" t="s">
        <v>1217</v>
      </c>
      <c r="BH54" t="s">
        <v>1217</v>
      </c>
      <c r="BI54">
        <v>13</v>
      </c>
      <c r="BJ54" t="s">
        <v>1217</v>
      </c>
      <c r="BK54" t="s">
        <v>1217</v>
      </c>
      <c r="BL54">
        <v>0</v>
      </c>
      <c r="BM54" t="s">
        <v>1239</v>
      </c>
      <c r="BN54" t="s">
        <v>1247</v>
      </c>
      <c r="BO54">
        <v>0</v>
      </c>
      <c r="BP54" t="s">
        <v>1229</v>
      </c>
      <c r="BQ54" t="s">
        <v>1217</v>
      </c>
    </row>
    <row r="55" spans="1:69" x14ac:dyDescent="0.25">
      <c r="A55">
        <v>160342</v>
      </c>
      <c r="B55" t="s">
        <v>1328</v>
      </c>
      <c r="C55" t="s">
        <v>1217</v>
      </c>
      <c r="D55" t="s">
        <v>1218</v>
      </c>
      <c r="E55">
        <v>10</v>
      </c>
      <c r="F55" t="s">
        <v>1289</v>
      </c>
      <c r="G55" t="s">
        <v>1220</v>
      </c>
      <c r="H55" t="s">
        <v>1221</v>
      </c>
      <c r="I55" t="s">
        <v>1217</v>
      </c>
      <c r="J55" t="s">
        <v>1222</v>
      </c>
      <c r="K55" t="s">
        <v>217</v>
      </c>
      <c r="L55">
        <v>946.05</v>
      </c>
      <c r="M55">
        <v>886.05</v>
      </c>
      <c r="N55" t="s">
        <v>40</v>
      </c>
      <c r="O55">
        <v>990</v>
      </c>
      <c r="P55" t="s">
        <v>1223</v>
      </c>
      <c r="Q55" t="s">
        <v>1265</v>
      </c>
      <c r="R55" t="s">
        <v>1225</v>
      </c>
      <c r="S55" t="s">
        <v>1226</v>
      </c>
      <c r="T55" t="s">
        <v>1217</v>
      </c>
      <c r="U55" t="s">
        <v>1227</v>
      </c>
      <c r="V55" t="s">
        <v>1255</v>
      </c>
      <c r="W55">
        <v>40</v>
      </c>
      <c r="X55" t="s">
        <v>1229</v>
      </c>
      <c r="Y55" t="s">
        <v>1229</v>
      </c>
      <c r="Z55" t="s">
        <v>1230</v>
      </c>
      <c r="AA55" t="s">
        <v>23</v>
      </c>
      <c r="AB55" t="s">
        <v>1231</v>
      </c>
      <c r="AC55" t="s">
        <v>1232</v>
      </c>
      <c r="AD55" t="s">
        <v>1233</v>
      </c>
      <c r="AE55" t="s">
        <v>1234</v>
      </c>
      <c r="AF55" t="s">
        <v>1235</v>
      </c>
      <c r="AG55" t="s">
        <v>1217</v>
      </c>
      <c r="AH55" t="s">
        <v>1236</v>
      </c>
      <c r="AI55" t="s">
        <v>1217</v>
      </c>
      <c r="AJ55" t="s">
        <v>1217</v>
      </c>
      <c r="AK55" t="s">
        <v>1237</v>
      </c>
      <c r="AL55">
        <v>0</v>
      </c>
      <c r="AM55" t="s">
        <v>1290</v>
      </c>
      <c r="AN55" t="s">
        <v>1239</v>
      </c>
      <c r="AO55" t="s">
        <v>1240</v>
      </c>
      <c r="AP55" t="s">
        <v>1241</v>
      </c>
      <c r="AQ55" t="s">
        <v>1242</v>
      </c>
      <c r="AR55" t="s">
        <v>1291</v>
      </c>
      <c r="AS55">
        <v>0</v>
      </c>
      <c r="AT55" t="s">
        <v>1217</v>
      </c>
      <c r="AU55" t="s">
        <v>1244</v>
      </c>
      <c r="AV55" t="s">
        <v>1217</v>
      </c>
      <c r="AW55" t="s">
        <v>1217</v>
      </c>
      <c r="AX55" t="s">
        <v>1217</v>
      </c>
      <c r="AY55">
        <v>10</v>
      </c>
      <c r="AZ55" t="s">
        <v>1245</v>
      </c>
      <c r="BA55">
        <v>0</v>
      </c>
      <c r="BB55" t="s">
        <v>217</v>
      </c>
      <c r="BC55" t="s">
        <v>1230</v>
      </c>
      <c r="BD55">
        <v>0</v>
      </c>
      <c r="BE55" t="s">
        <v>1246</v>
      </c>
      <c r="BF55">
        <v>22</v>
      </c>
      <c r="BG55" t="s">
        <v>1217</v>
      </c>
      <c r="BH55" t="s">
        <v>1217</v>
      </c>
      <c r="BI55">
        <v>13</v>
      </c>
      <c r="BJ55" t="s">
        <v>1217</v>
      </c>
      <c r="BK55" t="s">
        <v>1217</v>
      </c>
      <c r="BL55">
        <v>0</v>
      </c>
      <c r="BM55" t="s">
        <v>1239</v>
      </c>
      <c r="BN55" t="s">
        <v>1247</v>
      </c>
      <c r="BO55">
        <v>0</v>
      </c>
      <c r="BP55" t="s">
        <v>1229</v>
      </c>
      <c r="BQ55" t="s">
        <v>1217</v>
      </c>
    </row>
    <row r="56" spans="1:69" x14ac:dyDescent="0.25">
      <c r="A56">
        <v>160343</v>
      </c>
      <c r="B56" t="s">
        <v>1329</v>
      </c>
      <c r="C56" t="s">
        <v>1217</v>
      </c>
      <c r="D56" t="s">
        <v>1218</v>
      </c>
      <c r="E56">
        <v>40</v>
      </c>
      <c r="F56" t="s">
        <v>1289</v>
      </c>
      <c r="G56" t="s">
        <v>1220</v>
      </c>
      <c r="H56" t="s">
        <v>1221</v>
      </c>
      <c r="I56" t="s">
        <v>1217</v>
      </c>
      <c r="J56" t="s">
        <v>1222</v>
      </c>
      <c r="K56" t="s">
        <v>217</v>
      </c>
      <c r="L56">
        <v>975.75</v>
      </c>
      <c r="M56">
        <v>915.75</v>
      </c>
      <c r="N56" t="s">
        <v>40</v>
      </c>
      <c r="O56">
        <v>990</v>
      </c>
      <c r="P56" t="s">
        <v>1223</v>
      </c>
      <c r="Q56" t="s">
        <v>1330</v>
      </c>
      <c r="R56" t="s">
        <v>1225</v>
      </c>
      <c r="S56" t="s">
        <v>1226</v>
      </c>
      <c r="T56" t="s">
        <v>1217</v>
      </c>
      <c r="U56" t="s">
        <v>1227</v>
      </c>
      <c r="V56" t="s">
        <v>1255</v>
      </c>
      <c r="W56">
        <v>80</v>
      </c>
      <c r="X56" t="s">
        <v>1229</v>
      </c>
      <c r="Y56" t="s">
        <v>1229</v>
      </c>
      <c r="Z56" t="s">
        <v>1230</v>
      </c>
      <c r="AA56" t="s">
        <v>23</v>
      </c>
      <c r="AB56" t="s">
        <v>1231</v>
      </c>
      <c r="AC56" t="s">
        <v>1232</v>
      </c>
      <c r="AD56" t="s">
        <v>1233</v>
      </c>
      <c r="AE56" t="s">
        <v>1234</v>
      </c>
      <c r="AF56" t="s">
        <v>1235</v>
      </c>
      <c r="AG56" t="s">
        <v>1217</v>
      </c>
      <c r="AH56" t="s">
        <v>1236</v>
      </c>
      <c r="AI56" t="s">
        <v>1217</v>
      </c>
      <c r="AJ56" t="s">
        <v>1217</v>
      </c>
      <c r="AK56" t="s">
        <v>1237</v>
      </c>
      <c r="AL56">
        <v>0</v>
      </c>
      <c r="AM56" t="s">
        <v>1290</v>
      </c>
      <c r="AN56" t="s">
        <v>1239</v>
      </c>
      <c r="AO56" t="s">
        <v>1240</v>
      </c>
      <c r="AP56" t="s">
        <v>1241</v>
      </c>
      <c r="AQ56" t="s">
        <v>1242</v>
      </c>
      <c r="AR56" t="s">
        <v>1291</v>
      </c>
      <c r="AS56">
        <v>0</v>
      </c>
      <c r="AT56" t="s">
        <v>1217</v>
      </c>
      <c r="AU56" t="s">
        <v>1244</v>
      </c>
      <c r="AV56" t="s">
        <v>1217</v>
      </c>
      <c r="AW56" t="s">
        <v>1217</v>
      </c>
      <c r="AX56" t="s">
        <v>1217</v>
      </c>
      <c r="AY56">
        <v>10</v>
      </c>
      <c r="AZ56" t="s">
        <v>1245</v>
      </c>
      <c r="BA56">
        <v>0</v>
      </c>
      <c r="BB56" t="s">
        <v>217</v>
      </c>
      <c r="BC56" t="s">
        <v>1230</v>
      </c>
      <c r="BD56">
        <v>0</v>
      </c>
      <c r="BE56" t="s">
        <v>1246</v>
      </c>
      <c r="BF56">
        <v>52</v>
      </c>
      <c r="BG56" t="s">
        <v>1217</v>
      </c>
      <c r="BH56" t="s">
        <v>1217</v>
      </c>
      <c r="BI56">
        <v>8</v>
      </c>
      <c r="BJ56" t="s">
        <v>1217</v>
      </c>
      <c r="BK56" t="s">
        <v>1217</v>
      </c>
      <c r="BL56">
        <v>0</v>
      </c>
      <c r="BM56" t="s">
        <v>1239</v>
      </c>
      <c r="BN56" t="s">
        <v>1247</v>
      </c>
      <c r="BO56">
        <v>0</v>
      </c>
      <c r="BP56" t="s">
        <v>1229</v>
      </c>
      <c r="BQ56" t="s">
        <v>1217</v>
      </c>
    </row>
    <row r="57" spans="1:69" x14ac:dyDescent="0.25">
      <c r="A57">
        <v>160345</v>
      </c>
      <c r="B57" t="s">
        <v>1331</v>
      </c>
      <c r="C57" t="s">
        <v>1217</v>
      </c>
      <c r="D57" t="s">
        <v>1218</v>
      </c>
      <c r="E57">
        <v>40</v>
      </c>
      <c r="F57" t="s">
        <v>1289</v>
      </c>
      <c r="G57" t="s">
        <v>1220</v>
      </c>
      <c r="H57" t="s">
        <v>1221</v>
      </c>
      <c r="I57" t="s">
        <v>1217</v>
      </c>
      <c r="J57" t="s">
        <v>1222</v>
      </c>
      <c r="K57" t="s">
        <v>217</v>
      </c>
      <c r="L57">
        <v>980.7</v>
      </c>
      <c r="M57">
        <v>920.7</v>
      </c>
      <c r="N57" t="s">
        <v>40</v>
      </c>
      <c r="O57">
        <v>990</v>
      </c>
      <c r="P57" t="s">
        <v>1223</v>
      </c>
      <c r="Q57" t="s">
        <v>1224</v>
      </c>
      <c r="R57" t="s">
        <v>1225</v>
      </c>
      <c r="S57" t="s">
        <v>1226</v>
      </c>
      <c r="T57" t="s">
        <v>1217</v>
      </c>
      <c r="U57" t="s">
        <v>1227</v>
      </c>
      <c r="V57" t="s">
        <v>1255</v>
      </c>
      <c r="W57">
        <v>80</v>
      </c>
      <c r="X57" t="s">
        <v>1229</v>
      </c>
      <c r="Y57" t="s">
        <v>1229</v>
      </c>
      <c r="Z57" t="s">
        <v>1230</v>
      </c>
      <c r="AA57" t="s">
        <v>23</v>
      </c>
      <c r="AB57" t="s">
        <v>1231</v>
      </c>
      <c r="AC57" t="s">
        <v>1232</v>
      </c>
      <c r="AD57" t="s">
        <v>1233</v>
      </c>
      <c r="AE57" t="s">
        <v>1234</v>
      </c>
      <c r="AF57" t="s">
        <v>1235</v>
      </c>
      <c r="AG57" t="s">
        <v>1217</v>
      </c>
      <c r="AH57" t="s">
        <v>1236</v>
      </c>
      <c r="AI57" t="s">
        <v>1217</v>
      </c>
      <c r="AJ57" t="s">
        <v>1217</v>
      </c>
      <c r="AK57" t="s">
        <v>1237</v>
      </c>
      <c r="AL57">
        <v>0</v>
      </c>
      <c r="AM57" t="s">
        <v>1290</v>
      </c>
      <c r="AN57" t="s">
        <v>1239</v>
      </c>
      <c r="AO57" t="s">
        <v>1240</v>
      </c>
      <c r="AP57" t="s">
        <v>1241</v>
      </c>
      <c r="AQ57" t="s">
        <v>1242</v>
      </c>
      <c r="AR57" t="s">
        <v>1291</v>
      </c>
      <c r="AS57">
        <v>0</v>
      </c>
      <c r="AT57" t="s">
        <v>1217</v>
      </c>
      <c r="AU57" t="s">
        <v>1244</v>
      </c>
      <c r="AV57" t="s">
        <v>1217</v>
      </c>
      <c r="AW57" t="s">
        <v>1217</v>
      </c>
      <c r="AX57" t="s">
        <v>1217</v>
      </c>
      <c r="AY57">
        <v>10</v>
      </c>
      <c r="AZ57" t="s">
        <v>1245</v>
      </c>
      <c r="BA57">
        <v>0</v>
      </c>
      <c r="BB57" t="s">
        <v>217</v>
      </c>
      <c r="BC57" t="s">
        <v>1230</v>
      </c>
      <c r="BD57">
        <v>0</v>
      </c>
      <c r="BE57" t="s">
        <v>1246</v>
      </c>
      <c r="BF57">
        <v>54</v>
      </c>
      <c r="BG57" t="s">
        <v>1217</v>
      </c>
      <c r="BH57" t="s">
        <v>1217</v>
      </c>
      <c r="BI57">
        <v>8</v>
      </c>
      <c r="BJ57" t="s">
        <v>1217</v>
      </c>
      <c r="BK57" t="s">
        <v>1217</v>
      </c>
      <c r="BL57">
        <v>0</v>
      </c>
      <c r="BM57" t="s">
        <v>1239</v>
      </c>
      <c r="BN57" t="s">
        <v>1247</v>
      </c>
      <c r="BO57">
        <v>0</v>
      </c>
      <c r="BP57" t="s">
        <v>1229</v>
      </c>
      <c r="BQ57" t="s">
        <v>1217</v>
      </c>
    </row>
    <row r="58" spans="1:69" x14ac:dyDescent="0.25">
      <c r="A58">
        <v>160353</v>
      </c>
      <c r="B58" t="s">
        <v>1332</v>
      </c>
      <c r="C58" t="s">
        <v>1217</v>
      </c>
      <c r="D58" t="s">
        <v>1275</v>
      </c>
      <c r="E58">
        <v>0</v>
      </c>
      <c r="F58" t="s">
        <v>1333</v>
      </c>
      <c r="G58" t="s">
        <v>1220</v>
      </c>
      <c r="H58" t="s">
        <v>1221</v>
      </c>
      <c r="I58" t="s">
        <v>1217</v>
      </c>
      <c r="J58" t="s">
        <v>1222</v>
      </c>
      <c r="K58" t="s">
        <v>217</v>
      </c>
      <c r="L58">
        <v>14.13</v>
      </c>
      <c r="M58">
        <v>12.6</v>
      </c>
      <c r="N58" t="s">
        <v>40</v>
      </c>
      <c r="O58">
        <v>12</v>
      </c>
      <c r="P58" t="s">
        <v>1223</v>
      </c>
      <c r="Q58" t="s">
        <v>1334</v>
      </c>
      <c r="R58" t="s">
        <v>1217</v>
      </c>
      <c r="S58" t="s">
        <v>1226</v>
      </c>
      <c r="T58" t="s">
        <v>1217</v>
      </c>
      <c r="U58" t="s">
        <v>1227</v>
      </c>
      <c r="V58" t="s">
        <v>1255</v>
      </c>
      <c r="W58">
        <v>0</v>
      </c>
      <c r="X58" t="s">
        <v>1229</v>
      </c>
      <c r="Y58" t="s">
        <v>1229</v>
      </c>
      <c r="Z58" t="s">
        <v>1230</v>
      </c>
      <c r="AA58" t="s">
        <v>23</v>
      </c>
      <c r="AB58" t="s">
        <v>1231</v>
      </c>
      <c r="AC58" t="s">
        <v>1232</v>
      </c>
      <c r="AD58" t="s">
        <v>1233</v>
      </c>
      <c r="AE58" t="s">
        <v>1302</v>
      </c>
      <c r="AF58" t="s">
        <v>1235</v>
      </c>
      <c r="AG58" t="s">
        <v>1217</v>
      </c>
      <c r="AH58" t="s">
        <v>1335</v>
      </c>
      <c r="AI58" t="s">
        <v>1217</v>
      </c>
      <c r="AJ58" t="s">
        <v>1217</v>
      </c>
      <c r="AK58" t="s">
        <v>1336</v>
      </c>
      <c r="AL58">
        <v>0</v>
      </c>
      <c r="AM58" t="s">
        <v>1337</v>
      </c>
      <c r="AN58" t="s">
        <v>1217</v>
      </c>
      <c r="AO58" t="s">
        <v>1240</v>
      </c>
      <c r="AP58" t="s">
        <v>1241</v>
      </c>
      <c r="AQ58" t="s">
        <v>1242</v>
      </c>
      <c r="AR58" t="s">
        <v>1338</v>
      </c>
      <c r="AS58">
        <v>0</v>
      </c>
      <c r="AT58" t="s">
        <v>1217</v>
      </c>
      <c r="AU58" t="s">
        <v>1244</v>
      </c>
      <c r="AV58" t="s">
        <v>1339</v>
      </c>
      <c r="AW58" t="s">
        <v>1217</v>
      </c>
      <c r="AX58" t="s">
        <v>1217</v>
      </c>
      <c r="AY58">
        <v>0</v>
      </c>
      <c r="AZ58" t="s">
        <v>1217</v>
      </c>
      <c r="BA58">
        <v>0</v>
      </c>
      <c r="BB58" t="s">
        <v>217</v>
      </c>
      <c r="BC58" t="s">
        <v>1230</v>
      </c>
      <c r="BD58">
        <v>0</v>
      </c>
      <c r="BE58" t="s">
        <v>1246</v>
      </c>
      <c r="BF58">
        <v>1</v>
      </c>
      <c r="BG58" t="s">
        <v>1217</v>
      </c>
      <c r="BH58" t="s">
        <v>1217</v>
      </c>
      <c r="BI58">
        <v>0</v>
      </c>
      <c r="BJ58" t="s">
        <v>1217</v>
      </c>
      <c r="BK58" t="s">
        <v>1217</v>
      </c>
      <c r="BL58">
        <v>0</v>
      </c>
      <c r="BM58" t="s">
        <v>1217</v>
      </c>
      <c r="BN58" t="s">
        <v>1217</v>
      </c>
      <c r="BO58">
        <v>0</v>
      </c>
      <c r="BP58" t="s">
        <v>1229</v>
      </c>
      <c r="BQ58" t="s">
        <v>1217</v>
      </c>
    </row>
    <row r="59" spans="1:69" x14ac:dyDescent="0.25">
      <c r="A59">
        <v>160355</v>
      </c>
      <c r="B59" t="s">
        <v>1340</v>
      </c>
      <c r="C59" t="s">
        <v>1217</v>
      </c>
      <c r="D59" t="s">
        <v>1275</v>
      </c>
      <c r="E59">
        <v>0</v>
      </c>
      <c r="F59" t="s">
        <v>1341</v>
      </c>
      <c r="G59" t="s">
        <v>1220</v>
      </c>
      <c r="H59" t="s">
        <v>1221</v>
      </c>
      <c r="I59" t="s">
        <v>1217</v>
      </c>
      <c r="J59" t="s">
        <v>1222</v>
      </c>
      <c r="K59" t="s">
        <v>217</v>
      </c>
      <c r="L59">
        <v>14.25</v>
      </c>
      <c r="M59">
        <v>12.72</v>
      </c>
      <c r="N59" t="s">
        <v>40</v>
      </c>
      <c r="O59">
        <v>12</v>
      </c>
      <c r="P59" t="s">
        <v>1223</v>
      </c>
      <c r="Q59" t="s">
        <v>1342</v>
      </c>
      <c r="R59" t="s">
        <v>1217</v>
      </c>
      <c r="S59" t="s">
        <v>1226</v>
      </c>
      <c r="T59" t="s">
        <v>1217</v>
      </c>
      <c r="U59" t="s">
        <v>1227</v>
      </c>
      <c r="V59" t="s">
        <v>1255</v>
      </c>
      <c r="W59">
        <v>0</v>
      </c>
      <c r="X59" t="s">
        <v>1229</v>
      </c>
      <c r="Y59" t="s">
        <v>1229</v>
      </c>
      <c r="Z59" t="s">
        <v>1230</v>
      </c>
      <c r="AA59" t="s">
        <v>23</v>
      </c>
      <c r="AB59" t="s">
        <v>1231</v>
      </c>
      <c r="AC59" t="s">
        <v>1232</v>
      </c>
      <c r="AD59" t="s">
        <v>1233</v>
      </c>
      <c r="AE59" t="s">
        <v>1343</v>
      </c>
      <c r="AF59" t="s">
        <v>1235</v>
      </c>
      <c r="AG59" t="s">
        <v>1217</v>
      </c>
      <c r="AH59" t="s">
        <v>1335</v>
      </c>
      <c r="AI59" t="s">
        <v>1217</v>
      </c>
      <c r="AJ59" t="s">
        <v>1217</v>
      </c>
      <c r="AK59" t="s">
        <v>1336</v>
      </c>
      <c r="AL59">
        <v>0</v>
      </c>
      <c r="AM59" t="s">
        <v>1337</v>
      </c>
      <c r="AN59" t="s">
        <v>1217</v>
      </c>
      <c r="AO59" t="s">
        <v>1240</v>
      </c>
      <c r="AP59" t="s">
        <v>1241</v>
      </c>
      <c r="AQ59" t="s">
        <v>1242</v>
      </c>
      <c r="AR59" t="s">
        <v>1338</v>
      </c>
      <c r="AS59">
        <v>0</v>
      </c>
      <c r="AT59" t="s">
        <v>1217</v>
      </c>
      <c r="AU59" t="s">
        <v>1244</v>
      </c>
      <c r="AV59" t="s">
        <v>1217</v>
      </c>
      <c r="AW59" t="s">
        <v>1217</v>
      </c>
      <c r="AX59" t="s">
        <v>1217</v>
      </c>
      <c r="AY59">
        <v>0</v>
      </c>
      <c r="AZ59" t="s">
        <v>1217</v>
      </c>
      <c r="BA59">
        <v>0</v>
      </c>
      <c r="BB59" t="s">
        <v>217</v>
      </c>
      <c r="BC59" t="s">
        <v>1230</v>
      </c>
      <c r="BD59">
        <v>0</v>
      </c>
      <c r="BE59" t="s">
        <v>1246</v>
      </c>
      <c r="BF59">
        <v>1</v>
      </c>
      <c r="BG59" t="s">
        <v>1217</v>
      </c>
      <c r="BH59" t="s">
        <v>1217</v>
      </c>
      <c r="BI59">
        <v>0</v>
      </c>
      <c r="BJ59" t="s">
        <v>1217</v>
      </c>
      <c r="BK59" t="s">
        <v>1217</v>
      </c>
      <c r="BL59">
        <v>0</v>
      </c>
      <c r="BM59" t="s">
        <v>1217</v>
      </c>
      <c r="BN59" t="s">
        <v>1217</v>
      </c>
      <c r="BO59">
        <v>0</v>
      </c>
      <c r="BP59" t="s">
        <v>1229</v>
      </c>
      <c r="BQ59" t="s">
        <v>1217</v>
      </c>
    </row>
    <row r="60" spans="1:69" x14ac:dyDescent="0.25">
      <c r="A60">
        <v>160360</v>
      </c>
      <c r="B60" t="s">
        <v>1344</v>
      </c>
      <c r="C60" t="s">
        <v>1217</v>
      </c>
      <c r="D60" t="s">
        <v>1218</v>
      </c>
      <c r="E60">
        <v>28</v>
      </c>
      <c r="F60" t="s">
        <v>1219</v>
      </c>
      <c r="G60" t="s">
        <v>1220</v>
      </c>
      <c r="H60" t="s">
        <v>1221</v>
      </c>
      <c r="I60" t="s">
        <v>1217</v>
      </c>
      <c r="J60" t="s">
        <v>1222</v>
      </c>
      <c r="K60" t="s">
        <v>217</v>
      </c>
      <c r="L60">
        <v>197.51</v>
      </c>
      <c r="M60">
        <v>182.86</v>
      </c>
      <c r="N60" t="s">
        <v>40</v>
      </c>
      <c r="O60">
        <v>205</v>
      </c>
      <c r="P60" t="s">
        <v>1223</v>
      </c>
      <c r="Q60" t="s">
        <v>1345</v>
      </c>
      <c r="R60" t="s">
        <v>1225</v>
      </c>
      <c r="S60" t="s">
        <v>1226</v>
      </c>
      <c r="T60" t="s">
        <v>1217</v>
      </c>
      <c r="U60" t="s">
        <v>1227</v>
      </c>
      <c r="V60" t="s">
        <v>1255</v>
      </c>
      <c r="W60">
        <v>30</v>
      </c>
      <c r="X60" t="s">
        <v>1229</v>
      </c>
      <c r="Y60" t="s">
        <v>1229</v>
      </c>
      <c r="Z60" t="s">
        <v>1230</v>
      </c>
      <c r="AA60" t="s">
        <v>23</v>
      </c>
      <c r="AB60" t="s">
        <v>1231</v>
      </c>
      <c r="AC60" t="s">
        <v>1232</v>
      </c>
      <c r="AD60" t="s">
        <v>1233</v>
      </c>
      <c r="AE60" t="s">
        <v>1234</v>
      </c>
      <c r="AF60" t="s">
        <v>1235</v>
      </c>
      <c r="AG60" t="s">
        <v>1217</v>
      </c>
      <c r="AH60" t="s">
        <v>1236</v>
      </c>
      <c r="AI60" t="s">
        <v>1217</v>
      </c>
      <c r="AJ60" t="s">
        <v>1217</v>
      </c>
      <c r="AK60" t="s">
        <v>1237</v>
      </c>
      <c r="AL60">
        <v>0</v>
      </c>
      <c r="AM60" t="s">
        <v>1238</v>
      </c>
      <c r="AN60" t="s">
        <v>1239</v>
      </c>
      <c r="AO60" t="s">
        <v>1240</v>
      </c>
      <c r="AP60" t="s">
        <v>1241</v>
      </c>
      <c r="AQ60" t="s">
        <v>1242</v>
      </c>
      <c r="AR60" t="s">
        <v>1243</v>
      </c>
      <c r="AS60">
        <v>0</v>
      </c>
      <c r="AT60" t="s">
        <v>1217</v>
      </c>
      <c r="AU60" t="s">
        <v>1244</v>
      </c>
      <c r="AV60" t="s">
        <v>1217</v>
      </c>
      <c r="AW60" t="s">
        <v>1217</v>
      </c>
      <c r="AX60" t="s">
        <v>1217</v>
      </c>
      <c r="AY60">
        <v>10</v>
      </c>
      <c r="AZ60" t="s">
        <v>1245</v>
      </c>
      <c r="BA60">
        <v>0</v>
      </c>
      <c r="BB60" t="s">
        <v>217</v>
      </c>
      <c r="BC60" t="s">
        <v>1230</v>
      </c>
      <c r="BD60">
        <v>0</v>
      </c>
      <c r="BE60" t="s">
        <v>1246</v>
      </c>
      <c r="BF60">
        <v>29</v>
      </c>
      <c r="BG60" t="s">
        <v>1217</v>
      </c>
      <c r="BH60" t="s">
        <v>1217</v>
      </c>
      <c r="BI60">
        <v>13</v>
      </c>
      <c r="BJ60" t="s">
        <v>1217</v>
      </c>
      <c r="BK60" t="s">
        <v>1217</v>
      </c>
      <c r="BL60">
        <v>0</v>
      </c>
      <c r="BM60" t="s">
        <v>1239</v>
      </c>
      <c r="BN60" t="s">
        <v>1247</v>
      </c>
      <c r="BO60">
        <v>0</v>
      </c>
      <c r="BP60" t="s">
        <v>1229</v>
      </c>
      <c r="BQ60" t="s">
        <v>1217</v>
      </c>
    </row>
    <row r="61" spans="1:69" x14ac:dyDescent="0.25">
      <c r="A61">
        <v>160361</v>
      </c>
      <c r="B61" t="s">
        <v>730</v>
      </c>
      <c r="C61" t="s">
        <v>1217</v>
      </c>
      <c r="D61" t="s">
        <v>1218</v>
      </c>
      <c r="E61">
        <v>80</v>
      </c>
      <c r="F61" t="s">
        <v>1219</v>
      </c>
      <c r="G61" t="s">
        <v>1220</v>
      </c>
      <c r="H61" t="s">
        <v>1221</v>
      </c>
      <c r="I61" t="s">
        <v>1217</v>
      </c>
      <c r="J61" t="s">
        <v>1222</v>
      </c>
      <c r="K61" t="s">
        <v>217</v>
      </c>
      <c r="L61">
        <v>191.36</v>
      </c>
      <c r="M61">
        <v>176.71</v>
      </c>
      <c r="N61" t="s">
        <v>40</v>
      </c>
      <c r="O61">
        <v>205</v>
      </c>
      <c r="P61" t="s">
        <v>1223</v>
      </c>
      <c r="Q61" t="s">
        <v>1346</v>
      </c>
      <c r="R61" t="s">
        <v>1225</v>
      </c>
      <c r="S61" t="s">
        <v>1226</v>
      </c>
      <c r="T61" t="s">
        <v>1217</v>
      </c>
      <c r="U61" t="s">
        <v>1227</v>
      </c>
      <c r="V61" t="s">
        <v>1255</v>
      </c>
      <c r="W61">
        <v>120</v>
      </c>
      <c r="X61" t="s">
        <v>1229</v>
      </c>
      <c r="Y61" t="s">
        <v>1229</v>
      </c>
      <c r="Z61" t="s">
        <v>1230</v>
      </c>
      <c r="AA61" t="s">
        <v>23</v>
      </c>
      <c r="AB61" t="s">
        <v>1231</v>
      </c>
      <c r="AC61" t="s">
        <v>1232</v>
      </c>
      <c r="AD61" t="s">
        <v>1233</v>
      </c>
      <c r="AE61" t="s">
        <v>1234</v>
      </c>
      <c r="AF61" t="s">
        <v>1235</v>
      </c>
      <c r="AG61" t="s">
        <v>1217</v>
      </c>
      <c r="AH61" t="s">
        <v>1236</v>
      </c>
      <c r="AI61" t="s">
        <v>1217</v>
      </c>
      <c r="AJ61" t="s">
        <v>1217</v>
      </c>
      <c r="AK61" t="s">
        <v>1237</v>
      </c>
      <c r="AL61">
        <v>0</v>
      </c>
      <c r="AM61" t="s">
        <v>1238</v>
      </c>
      <c r="AN61" t="s">
        <v>1239</v>
      </c>
      <c r="AO61" t="s">
        <v>1240</v>
      </c>
      <c r="AP61" t="s">
        <v>1241</v>
      </c>
      <c r="AQ61" t="s">
        <v>1242</v>
      </c>
      <c r="AR61" t="s">
        <v>1243</v>
      </c>
      <c r="AS61">
        <v>0</v>
      </c>
      <c r="AT61" t="s">
        <v>1217</v>
      </c>
      <c r="AU61" t="s">
        <v>1244</v>
      </c>
      <c r="AV61" t="s">
        <v>1217</v>
      </c>
      <c r="AW61" t="s">
        <v>1217</v>
      </c>
      <c r="AX61" t="s">
        <v>1217</v>
      </c>
      <c r="AY61">
        <v>10</v>
      </c>
      <c r="AZ61" t="s">
        <v>1245</v>
      </c>
      <c r="BA61">
        <v>0</v>
      </c>
      <c r="BB61" t="s">
        <v>217</v>
      </c>
      <c r="BC61" t="s">
        <v>1230</v>
      </c>
      <c r="BD61">
        <v>0</v>
      </c>
      <c r="BE61" t="s">
        <v>1246</v>
      </c>
      <c r="BF61">
        <v>88</v>
      </c>
      <c r="BG61" t="s">
        <v>1217</v>
      </c>
      <c r="BH61" t="s">
        <v>1217</v>
      </c>
      <c r="BI61">
        <v>8</v>
      </c>
      <c r="BJ61" t="s">
        <v>1217</v>
      </c>
      <c r="BK61" t="s">
        <v>1217</v>
      </c>
      <c r="BL61">
        <v>0</v>
      </c>
      <c r="BM61" t="s">
        <v>1239</v>
      </c>
      <c r="BN61" t="s">
        <v>1247</v>
      </c>
      <c r="BO61">
        <v>0</v>
      </c>
      <c r="BP61" t="s">
        <v>1229</v>
      </c>
      <c r="BQ61" t="s">
        <v>1217</v>
      </c>
    </row>
    <row r="62" spans="1:69" x14ac:dyDescent="0.25">
      <c r="A62">
        <v>160363</v>
      </c>
      <c r="B62" t="s">
        <v>731</v>
      </c>
      <c r="C62" t="s">
        <v>1217</v>
      </c>
      <c r="D62" t="s">
        <v>1218</v>
      </c>
      <c r="E62">
        <v>60</v>
      </c>
      <c r="F62" t="s">
        <v>1219</v>
      </c>
      <c r="G62" t="s">
        <v>1220</v>
      </c>
      <c r="H62" t="s">
        <v>1221</v>
      </c>
      <c r="I62" t="s">
        <v>1217</v>
      </c>
      <c r="J62" t="s">
        <v>1222</v>
      </c>
      <c r="K62" t="s">
        <v>217</v>
      </c>
      <c r="L62">
        <v>194.02</v>
      </c>
      <c r="M62">
        <v>179.37</v>
      </c>
      <c r="N62" t="s">
        <v>40</v>
      </c>
      <c r="O62">
        <v>205</v>
      </c>
      <c r="P62" t="s">
        <v>1223</v>
      </c>
      <c r="Q62" t="s">
        <v>1347</v>
      </c>
      <c r="R62" t="s">
        <v>1225</v>
      </c>
      <c r="S62" t="s">
        <v>1226</v>
      </c>
      <c r="T62" t="s">
        <v>1217</v>
      </c>
      <c r="U62" t="s">
        <v>1227</v>
      </c>
      <c r="V62" t="s">
        <v>1252</v>
      </c>
      <c r="W62">
        <v>100</v>
      </c>
      <c r="X62" t="s">
        <v>1229</v>
      </c>
      <c r="Y62" t="s">
        <v>1229</v>
      </c>
      <c r="Z62" t="s">
        <v>1230</v>
      </c>
      <c r="AA62" t="s">
        <v>23</v>
      </c>
      <c r="AB62" t="s">
        <v>1231</v>
      </c>
      <c r="AC62" t="s">
        <v>1232</v>
      </c>
      <c r="AD62" t="s">
        <v>1233</v>
      </c>
      <c r="AE62" t="s">
        <v>1234</v>
      </c>
      <c r="AF62" t="s">
        <v>1235</v>
      </c>
      <c r="AG62" t="s">
        <v>1217</v>
      </c>
      <c r="AH62" t="s">
        <v>1236</v>
      </c>
      <c r="AI62" t="s">
        <v>1217</v>
      </c>
      <c r="AJ62" t="s">
        <v>1217</v>
      </c>
      <c r="AK62" t="s">
        <v>1237</v>
      </c>
      <c r="AL62">
        <v>0</v>
      </c>
      <c r="AM62" t="s">
        <v>1238</v>
      </c>
      <c r="AN62" t="s">
        <v>1239</v>
      </c>
      <c r="AO62" t="s">
        <v>1240</v>
      </c>
      <c r="AP62" t="s">
        <v>1241</v>
      </c>
      <c r="AQ62" t="s">
        <v>1242</v>
      </c>
      <c r="AR62" t="s">
        <v>1243</v>
      </c>
      <c r="AS62">
        <v>0</v>
      </c>
      <c r="AT62" t="s">
        <v>1217</v>
      </c>
      <c r="AU62" t="s">
        <v>1244</v>
      </c>
      <c r="AV62" t="s">
        <v>1217</v>
      </c>
      <c r="AW62" t="s">
        <v>1217</v>
      </c>
      <c r="AX62" t="s">
        <v>1217</v>
      </c>
      <c r="AY62">
        <v>10</v>
      </c>
      <c r="AZ62" t="s">
        <v>1245</v>
      </c>
      <c r="BA62">
        <v>0</v>
      </c>
      <c r="BB62" t="s">
        <v>217</v>
      </c>
      <c r="BC62" t="s">
        <v>1230</v>
      </c>
      <c r="BD62">
        <v>0</v>
      </c>
      <c r="BE62" t="s">
        <v>1246</v>
      </c>
      <c r="BF62">
        <v>69</v>
      </c>
      <c r="BG62" t="s">
        <v>1217</v>
      </c>
      <c r="BH62" t="s">
        <v>1217</v>
      </c>
      <c r="BI62">
        <v>13</v>
      </c>
      <c r="BJ62" t="s">
        <v>1217</v>
      </c>
      <c r="BK62" t="s">
        <v>1217</v>
      </c>
      <c r="BL62">
        <v>0</v>
      </c>
      <c r="BM62" t="s">
        <v>1239</v>
      </c>
      <c r="BN62" t="s">
        <v>1247</v>
      </c>
      <c r="BO62">
        <v>0</v>
      </c>
      <c r="BP62" t="s">
        <v>1229</v>
      </c>
      <c r="BQ62" t="s">
        <v>1217</v>
      </c>
    </row>
    <row r="63" spans="1:69" x14ac:dyDescent="0.25">
      <c r="A63">
        <v>160364</v>
      </c>
      <c r="B63" t="s">
        <v>388</v>
      </c>
      <c r="C63" t="s">
        <v>1217</v>
      </c>
      <c r="D63" t="s">
        <v>1218</v>
      </c>
      <c r="E63">
        <v>28</v>
      </c>
      <c r="F63" t="s">
        <v>1219</v>
      </c>
      <c r="G63" t="s">
        <v>1220</v>
      </c>
      <c r="H63" t="s">
        <v>1221</v>
      </c>
      <c r="I63" t="s">
        <v>1217</v>
      </c>
      <c r="J63" t="s">
        <v>1222</v>
      </c>
      <c r="K63" t="s">
        <v>217</v>
      </c>
      <c r="L63">
        <v>194.84</v>
      </c>
      <c r="M63">
        <v>180.19</v>
      </c>
      <c r="N63" t="s">
        <v>40</v>
      </c>
      <c r="O63">
        <v>205</v>
      </c>
      <c r="P63" t="s">
        <v>1223</v>
      </c>
      <c r="Q63" t="s">
        <v>1348</v>
      </c>
      <c r="R63" t="s">
        <v>1225</v>
      </c>
      <c r="S63" t="s">
        <v>1226</v>
      </c>
      <c r="T63" t="s">
        <v>1217</v>
      </c>
      <c r="U63" t="s">
        <v>1227</v>
      </c>
      <c r="V63" t="s">
        <v>1252</v>
      </c>
      <c r="W63">
        <v>30</v>
      </c>
      <c r="X63" t="s">
        <v>1229</v>
      </c>
      <c r="Y63" t="s">
        <v>1229</v>
      </c>
      <c r="Z63" t="s">
        <v>1230</v>
      </c>
      <c r="AA63" t="s">
        <v>23</v>
      </c>
      <c r="AB63" t="s">
        <v>1231</v>
      </c>
      <c r="AC63" t="s">
        <v>1232</v>
      </c>
      <c r="AD63" t="s">
        <v>1233</v>
      </c>
      <c r="AE63" t="s">
        <v>1234</v>
      </c>
      <c r="AF63" t="s">
        <v>1235</v>
      </c>
      <c r="AG63" t="s">
        <v>1217</v>
      </c>
      <c r="AH63" t="s">
        <v>1236</v>
      </c>
      <c r="AI63" t="s">
        <v>1217</v>
      </c>
      <c r="AJ63" t="s">
        <v>1217</v>
      </c>
      <c r="AK63" t="s">
        <v>1237</v>
      </c>
      <c r="AL63">
        <v>0</v>
      </c>
      <c r="AM63" t="s">
        <v>1238</v>
      </c>
      <c r="AN63" t="s">
        <v>1239</v>
      </c>
      <c r="AO63" t="s">
        <v>1240</v>
      </c>
      <c r="AP63" t="s">
        <v>1241</v>
      </c>
      <c r="AQ63" t="s">
        <v>1242</v>
      </c>
      <c r="AR63" t="s">
        <v>1243</v>
      </c>
      <c r="AS63">
        <v>0</v>
      </c>
      <c r="AT63" t="s">
        <v>1217</v>
      </c>
      <c r="AU63" t="s">
        <v>1244</v>
      </c>
      <c r="AV63" t="s">
        <v>1217</v>
      </c>
      <c r="AW63" t="s">
        <v>1217</v>
      </c>
      <c r="AX63" t="s">
        <v>1217</v>
      </c>
      <c r="AY63">
        <v>10</v>
      </c>
      <c r="AZ63" t="s">
        <v>1245</v>
      </c>
      <c r="BA63">
        <v>0</v>
      </c>
      <c r="BB63" t="s">
        <v>217</v>
      </c>
      <c r="BC63" t="s">
        <v>1230</v>
      </c>
      <c r="BD63">
        <v>0</v>
      </c>
      <c r="BE63" t="s">
        <v>1246</v>
      </c>
      <c r="BF63">
        <v>30</v>
      </c>
      <c r="BG63" t="s">
        <v>1217</v>
      </c>
      <c r="BH63" t="s">
        <v>1217</v>
      </c>
      <c r="BI63">
        <v>13</v>
      </c>
      <c r="BJ63" t="s">
        <v>1217</v>
      </c>
      <c r="BK63" t="s">
        <v>1217</v>
      </c>
      <c r="BL63">
        <v>0</v>
      </c>
      <c r="BM63" t="s">
        <v>1239</v>
      </c>
      <c r="BN63" t="s">
        <v>1247</v>
      </c>
      <c r="BO63">
        <v>0</v>
      </c>
      <c r="BP63" t="s">
        <v>1229</v>
      </c>
      <c r="BQ63" t="s">
        <v>1217</v>
      </c>
    </row>
    <row r="64" spans="1:69" x14ac:dyDescent="0.25">
      <c r="A64">
        <v>160367</v>
      </c>
      <c r="B64" t="s">
        <v>389</v>
      </c>
      <c r="C64" t="s">
        <v>1217</v>
      </c>
      <c r="D64" t="s">
        <v>1218</v>
      </c>
      <c r="E64">
        <v>200</v>
      </c>
      <c r="F64" t="s">
        <v>1219</v>
      </c>
      <c r="G64" t="s">
        <v>1220</v>
      </c>
      <c r="H64" t="s">
        <v>1221</v>
      </c>
      <c r="I64" t="s">
        <v>1217</v>
      </c>
      <c r="J64" t="s">
        <v>1222</v>
      </c>
      <c r="K64" t="s">
        <v>217</v>
      </c>
      <c r="L64">
        <v>195.46</v>
      </c>
      <c r="M64">
        <v>180.81</v>
      </c>
      <c r="N64" t="s">
        <v>40</v>
      </c>
      <c r="O64">
        <v>205</v>
      </c>
      <c r="P64" t="s">
        <v>1223</v>
      </c>
      <c r="Q64" t="s">
        <v>1326</v>
      </c>
      <c r="R64" t="s">
        <v>1225</v>
      </c>
      <c r="S64" t="s">
        <v>1226</v>
      </c>
      <c r="T64" t="s">
        <v>1217</v>
      </c>
      <c r="U64" t="s">
        <v>1227</v>
      </c>
      <c r="V64" t="s">
        <v>1228</v>
      </c>
      <c r="W64">
        <v>300</v>
      </c>
      <c r="X64" t="s">
        <v>1229</v>
      </c>
      <c r="Y64" t="s">
        <v>1229</v>
      </c>
      <c r="Z64" t="s">
        <v>1230</v>
      </c>
      <c r="AA64" t="s">
        <v>23</v>
      </c>
      <c r="AB64" t="s">
        <v>1231</v>
      </c>
      <c r="AC64" t="s">
        <v>1232</v>
      </c>
      <c r="AD64" t="s">
        <v>1233</v>
      </c>
      <c r="AE64" t="s">
        <v>1234</v>
      </c>
      <c r="AF64" t="s">
        <v>1235</v>
      </c>
      <c r="AG64" t="s">
        <v>1217</v>
      </c>
      <c r="AH64" t="s">
        <v>1236</v>
      </c>
      <c r="AI64" t="s">
        <v>1217</v>
      </c>
      <c r="AJ64" t="s">
        <v>1217</v>
      </c>
      <c r="AK64" t="s">
        <v>1237</v>
      </c>
      <c r="AL64">
        <v>0</v>
      </c>
      <c r="AM64" t="s">
        <v>1238</v>
      </c>
      <c r="AN64" t="s">
        <v>1239</v>
      </c>
      <c r="AO64" t="s">
        <v>1240</v>
      </c>
      <c r="AP64" t="s">
        <v>1241</v>
      </c>
      <c r="AQ64" t="s">
        <v>1242</v>
      </c>
      <c r="AR64" t="s">
        <v>1243</v>
      </c>
      <c r="AS64">
        <v>0</v>
      </c>
      <c r="AT64" t="s">
        <v>1217</v>
      </c>
      <c r="AU64" t="s">
        <v>1244</v>
      </c>
      <c r="AV64" t="s">
        <v>1217</v>
      </c>
      <c r="AW64" t="s">
        <v>1217</v>
      </c>
      <c r="AX64" t="s">
        <v>1217</v>
      </c>
      <c r="AY64">
        <v>10</v>
      </c>
      <c r="AZ64" t="s">
        <v>1245</v>
      </c>
      <c r="BA64">
        <v>0</v>
      </c>
      <c r="BB64" t="s">
        <v>217</v>
      </c>
      <c r="BC64" t="s">
        <v>1230</v>
      </c>
      <c r="BD64">
        <v>0</v>
      </c>
      <c r="BE64" t="s">
        <v>1246</v>
      </c>
      <c r="BF64">
        <v>272</v>
      </c>
      <c r="BG64" t="s">
        <v>1217</v>
      </c>
      <c r="BH64" t="s">
        <v>1217</v>
      </c>
      <c r="BI64">
        <v>8</v>
      </c>
      <c r="BJ64" t="s">
        <v>1217</v>
      </c>
      <c r="BK64" t="s">
        <v>1217</v>
      </c>
      <c r="BL64">
        <v>0</v>
      </c>
      <c r="BM64" t="s">
        <v>1239</v>
      </c>
      <c r="BN64" t="s">
        <v>1247</v>
      </c>
      <c r="BO64">
        <v>0</v>
      </c>
      <c r="BP64" t="s">
        <v>1229</v>
      </c>
      <c r="BQ64" t="s">
        <v>1217</v>
      </c>
    </row>
    <row r="65" spans="1:69" x14ac:dyDescent="0.25">
      <c r="A65">
        <v>160368</v>
      </c>
      <c r="B65" t="s">
        <v>1349</v>
      </c>
      <c r="C65" t="s">
        <v>1217</v>
      </c>
      <c r="D65" t="s">
        <v>1218</v>
      </c>
      <c r="E65">
        <v>28</v>
      </c>
      <c r="F65" t="s">
        <v>1219</v>
      </c>
      <c r="G65" t="s">
        <v>1220</v>
      </c>
      <c r="H65" t="s">
        <v>1221</v>
      </c>
      <c r="I65" t="s">
        <v>1217</v>
      </c>
      <c r="J65" t="s">
        <v>1222</v>
      </c>
      <c r="K65" t="s">
        <v>217</v>
      </c>
      <c r="L65">
        <v>192.59</v>
      </c>
      <c r="M65">
        <v>177.94</v>
      </c>
      <c r="N65" t="s">
        <v>40</v>
      </c>
      <c r="O65">
        <v>205</v>
      </c>
      <c r="P65" t="s">
        <v>1223</v>
      </c>
      <c r="Q65" t="s">
        <v>1350</v>
      </c>
      <c r="R65" t="s">
        <v>1225</v>
      </c>
      <c r="S65" t="s">
        <v>1226</v>
      </c>
      <c r="T65" t="s">
        <v>1217</v>
      </c>
      <c r="U65" t="s">
        <v>1227</v>
      </c>
      <c r="V65" t="s">
        <v>1255</v>
      </c>
      <c r="W65">
        <v>30</v>
      </c>
      <c r="X65" t="s">
        <v>1229</v>
      </c>
      <c r="Y65" t="s">
        <v>1229</v>
      </c>
      <c r="Z65" t="s">
        <v>1230</v>
      </c>
      <c r="AA65" t="s">
        <v>23</v>
      </c>
      <c r="AB65" t="s">
        <v>1231</v>
      </c>
      <c r="AC65" t="s">
        <v>1232</v>
      </c>
      <c r="AD65" t="s">
        <v>1233</v>
      </c>
      <c r="AE65" t="s">
        <v>1234</v>
      </c>
      <c r="AF65" t="s">
        <v>1235</v>
      </c>
      <c r="AG65" t="s">
        <v>1217</v>
      </c>
      <c r="AH65" t="s">
        <v>1236</v>
      </c>
      <c r="AI65" t="s">
        <v>1217</v>
      </c>
      <c r="AJ65" t="s">
        <v>1217</v>
      </c>
      <c r="AK65" t="s">
        <v>1237</v>
      </c>
      <c r="AL65">
        <v>0</v>
      </c>
      <c r="AM65" t="s">
        <v>1238</v>
      </c>
      <c r="AN65" t="s">
        <v>1239</v>
      </c>
      <c r="AO65" t="s">
        <v>1240</v>
      </c>
      <c r="AP65" t="s">
        <v>1241</v>
      </c>
      <c r="AQ65" t="s">
        <v>1242</v>
      </c>
      <c r="AR65" t="s">
        <v>1243</v>
      </c>
      <c r="AS65">
        <v>0</v>
      </c>
      <c r="AT65" t="s">
        <v>1217</v>
      </c>
      <c r="AU65" t="s">
        <v>1244</v>
      </c>
      <c r="AV65" t="s">
        <v>1217</v>
      </c>
      <c r="AW65" t="s">
        <v>1217</v>
      </c>
      <c r="AX65" t="s">
        <v>1217</v>
      </c>
      <c r="AY65">
        <v>10</v>
      </c>
      <c r="AZ65" t="s">
        <v>1245</v>
      </c>
      <c r="BA65">
        <v>0</v>
      </c>
      <c r="BB65" t="s">
        <v>217</v>
      </c>
      <c r="BC65" t="s">
        <v>1230</v>
      </c>
      <c r="BD65">
        <v>0</v>
      </c>
      <c r="BE65" t="s">
        <v>1246</v>
      </c>
      <c r="BF65">
        <v>28</v>
      </c>
      <c r="BG65" t="s">
        <v>1217</v>
      </c>
      <c r="BH65" t="s">
        <v>1217</v>
      </c>
      <c r="BI65">
        <v>13</v>
      </c>
      <c r="BJ65" t="s">
        <v>1217</v>
      </c>
      <c r="BK65" t="s">
        <v>1217</v>
      </c>
      <c r="BL65">
        <v>0</v>
      </c>
      <c r="BM65" t="s">
        <v>1239</v>
      </c>
      <c r="BN65" t="s">
        <v>1247</v>
      </c>
      <c r="BO65">
        <v>0</v>
      </c>
      <c r="BP65" t="s">
        <v>1229</v>
      </c>
      <c r="BQ65" t="s">
        <v>1217</v>
      </c>
    </row>
    <row r="66" spans="1:69" x14ac:dyDescent="0.25">
      <c r="A66">
        <v>160369</v>
      </c>
      <c r="B66" t="s">
        <v>390</v>
      </c>
      <c r="C66" t="s">
        <v>1217</v>
      </c>
      <c r="D66" t="s">
        <v>1218</v>
      </c>
      <c r="E66">
        <v>200</v>
      </c>
      <c r="F66" t="s">
        <v>1219</v>
      </c>
      <c r="G66" t="s">
        <v>1220</v>
      </c>
      <c r="H66" t="s">
        <v>1221</v>
      </c>
      <c r="I66" t="s">
        <v>1217</v>
      </c>
      <c r="J66" t="s">
        <v>1222</v>
      </c>
      <c r="K66" t="s">
        <v>217</v>
      </c>
      <c r="L66">
        <v>199.56</v>
      </c>
      <c r="M66">
        <v>184.91</v>
      </c>
      <c r="N66" t="s">
        <v>40</v>
      </c>
      <c r="O66">
        <v>205</v>
      </c>
      <c r="P66" t="s">
        <v>1223</v>
      </c>
      <c r="Q66" t="s">
        <v>1351</v>
      </c>
      <c r="R66" t="s">
        <v>1225</v>
      </c>
      <c r="S66" t="s">
        <v>1226</v>
      </c>
      <c r="T66" t="s">
        <v>1217</v>
      </c>
      <c r="U66" t="s">
        <v>1227</v>
      </c>
      <c r="V66" t="s">
        <v>1228</v>
      </c>
      <c r="W66">
        <v>300</v>
      </c>
      <c r="X66" t="s">
        <v>1229</v>
      </c>
      <c r="Y66" t="s">
        <v>1229</v>
      </c>
      <c r="Z66" t="s">
        <v>1230</v>
      </c>
      <c r="AA66" t="s">
        <v>23</v>
      </c>
      <c r="AB66" t="s">
        <v>1231</v>
      </c>
      <c r="AC66" t="s">
        <v>1232</v>
      </c>
      <c r="AD66" t="s">
        <v>1233</v>
      </c>
      <c r="AE66" t="s">
        <v>1234</v>
      </c>
      <c r="AF66" t="s">
        <v>1235</v>
      </c>
      <c r="AG66" t="s">
        <v>1217</v>
      </c>
      <c r="AH66" t="s">
        <v>1236</v>
      </c>
      <c r="AI66" t="s">
        <v>1217</v>
      </c>
      <c r="AJ66" t="s">
        <v>1217</v>
      </c>
      <c r="AK66" t="s">
        <v>1237</v>
      </c>
      <c r="AL66">
        <v>0</v>
      </c>
      <c r="AM66" t="s">
        <v>1238</v>
      </c>
      <c r="AN66" t="s">
        <v>1239</v>
      </c>
      <c r="AO66" t="s">
        <v>1240</v>
      </c>
      <c r="AP66" t="s">
        <v>1241</v>
      </c>
      <c r="AQ66" t="s">
        <v>1242</v>
      </c>
      <c r="AR66" t="s">
        <v>1243</v>
      </c>
      <c r="AS66">
        <v>0</v>
      </c>
      <c r="AT66" t="s">
        <v>1217</v>
      </c>
      <c r="AU66" t="s">
        <v>1244</v>
      </c>
      <c r="AV66" t="s">
        <v>1217</v>
      </c>
      <c r="AW66" t="s">
        <v>1217</v>
      </c>
      <c r="AX66" t="s">
        <v>1217</v>
      </c>
      <c r="AY66">
        <v>10</v>
      </c>
      <c r="AZ66" t="s">
        <v>1245</v>
      </c>
      <c r="BA66">
        <v>0</v>
      </c>
      <c r="BB66" t="s">
        <v>217</v>
      </c>
      <c r="BC66" t="s">
        <v>1230</v>
      </c>
      <c r="BD66">
        <v>0</v>
      </c>
      <c r="BE66" t="s">
        <v>1246</v>
      </c>
      <c r="BF66">
        <v>201</v>
      </c>
      <c r="BG66" t="s">
        <v>1217</v>
      </c>
      <c r="BH66" t="s">
        <v>1217</v>
      </c>
      <c r="BI66">
        <v>8</v>
      </c>
      <c r="BJ66" t="s">
        <v>1217</v>
      </c>
      <c r="BK66" t="s">
        <v>1217</v>
      </c>
      <c r="BL66">
        <v>0</v>
      </c>
      <c r="BM66" t="s">
        <v>1239</v>
      </c>
      <c r="BN66" t="s">
        <v>1247</v>
      </c>
      <c r="BO66">
        <v>0</v>
      </c>
      <c r="BP66" t="s">
        <v>1229</v>
      </c>
      <c r="BQ66" t="s">
        <v>1217</v>
      </c>
    </row>
    <row r="67" spans="1:69" x14ac:dyDescent="0.25">
      <c r="A67">
        <v>160370</v>
      </c>
      <c r="B67" t="s">
        <v>1352</v>
      </c>
      <c r="C67" t="s">
        <v>1217</v>
      </c>
      <c r="D67" t="s">
        <v>1218</v>
      </c>
      <c r="E67">
        <v>132</v>
      </c>
      <c r="F67" t="s">
        <v>1219</v>
      </c>
      <c r="G67" t="s">
        <v>1220</v>
      </c>
      <c r="H67" t="s">
        <v>1221</v>
      </c>
      <c r="I67" t="s">
        <v>1217</v>
      </c>
      <c r="J67" t="s">
        <v>1222</v>
      </c>
      <c r="K67" t="s">
        <v>217</v>
      </c>
      <c r="L67">
        <v>203.66</v>
      </c>
      <c r="M67">
        <v>189.01</v>
      </c>
      <c r="N67" t="s">
        <v>40</v>
      </c>
      <c r="O67">
        <v>205</v>
      </c>
      <c r="P67" t="s">
        <v>1223</v>
      </c>
      <c r="Q67" t="s">
        <v>1330</v>
      </c>
      <c r="R67" t="s">
        <v>1225</v>
      </c>
      <c r="S67" t="s">
        <v>1226</v>
      </c>
      <c r="T67" t="s">
        <v>1217</v>
      </c>
      <c r="U67" t="s">
        <v>1227</v>
      </c>
      <c r="V67" t="s">
        <v>1228</v>
      </c>
      <c r="W67">
        <v>200</v>
      </c>
      <c r="X67" t="s">
        <v>1229</v>
      </c>
      <c r="Y67" t="s">
        <v>1229</v>
      </c>
      <c r="Z67" t="s">
        <v>1230</v>
      </c>
      <c r="AA67" t="s">
        <v>23</v>
      </c>
      <c r="AB67" t="s">
        <v>1231</v>
      </c>
      <c r="AC67" t="s">
        <v>1232</v>
      </c>
      <c r="AD67" t="s">
        <v>1233</v>
      </c>
      <c r="AE67" t="s">
        <v>1234</v>
      </c>
      <c r="AF67" t="s">
        <v>1235</v>
      </c>
      <c r="AG67" t="s">
        <v>1217</v>
      </c>
      <c r="AH67" t="s">
        <v>1236</v>
      </c>
      <c r="AI67" t="s">
        <v>1217</v>
      </c>
      <c r="AJ67" t="s">
        <v>1217</v>
      </c>
      <c r="AK67" t="s">
        <v>1237</v>
      </c>
      <c r="AL67">
        <v>0</v>
      </c>
      <c r="AM67" t="s">
        <v>1238</v>
      </c>
      <c r="AN67" t="s">
        <v>1239</v>
      </c>
      <c r="AO67" t="s">
        <v>1240</v>
      </c>
      <c r="AP67" t="s">
        <v>1241</v>
      </c>
      <c r="AQ67" t="s">
        <v>1242</v>
      </c>
      <c r="AR67" t="s">
        <v>1243</v>
      </c>
      <c r="AS67">
        <v>0</v>
      </c>
      <c r="AT67" t="s">
        <v>1217</v>
      </c>
      <c r="AU67" t="s">
        <v>1244</v>
      </c>
      <c r="AV67" t="s">
        <v>1217</v>
      </c>
      <c r="AW67" t="s">
        <v>1217</v>
      </c>
      <c r="AX67" t="s">
        <v>1217</v>
      </c>
      <c r="AY67">
        <v>10</v>
      </c>
      <c r="AZ67" t="s">
        <v>1245</v>
      </c>
      <c r="BA67">
        <v>0</v>
      </c>
      <c r="BB67" t="s">
        <v>217</v>
      </c>
      <c r="BC67" t="s">
        <v>1230</v>
      </c>
      <c r="BD67">
        <v>0</v>
      </c>
      <c r="BE67" t="s">
        <v>1246</v>
      </c>
      <c r="BF67">
        <v>177</v>
      </c>
      <c r="BG67" t="s">
        <v>1217</v>
      </c>
      <c r="BH67" t="s">
        <v>1217</v>
      </c>
      <c r="BI67">
        <v>8</v>
      </c>
      <c r="BJ67" t="s">
        <v>1217</v>
      </c>
      <c r="BK67" t="s">
        <v>1217</v>
      </c>
      <c r="BL67">
        <v>0</v>
      </c>
      <c r="BM67" t="s">
        <v>1239</v>
      </c>
      <c r="BN67" t="s">
        <v>1247</v>
      </c>
      <c r="BO67">
        <v>0</v>
      </c>
      <c r="BP67" t="s">
        <v>1229</v>
      </c>
      <c r="BQ67" t="s">
        <v>1217</v>
      </c>
    </row>
    <row r="68" spans="1:69" x14ac:dyDescent="0.25">
      <c r="A68">
        <v>160681</v>
      </c>
      <c r="B68" t="s">
        <v>1353</v>
      </c>
      <c r="C68" t="s">
        <v>1205</v>
      </c>
      <c r="D68" t="s">
        <v>1218</v>
      </c>
      <c r="E68">
        <v>0</v>
      </c>
      <c r="F68" t="s">
        <v>1289</v>
      </c>
      <c r="G68" t="s">
        <v>1220</v>
      </c>
      <c r="H68" t="s">
        <v>1221</v>
      </c>
      <c r="I68" t="s">
        <v>1217</v>
      </c>
      <c r="J68" t="s">
        <v>1222</v>
      </c>
      <c r="K68" t="s">
        <v>217</v>
      </c>
      <c r="L68">
        <v>938</v>
      </c>
      <c r="M68">
        <v>879</v>
      </c>
      <c r="N68" t="s">
        <v>40</v>
      </c>
      <c r="O68">
        <v>1000</v>
      </c>
      <c r="P68" t="s">
        <v>1223</v>
      </c>
      <c r="Q68" t="s">
        <v>1354</v>
      </c>
      <c r="R68" t="s">
        <v>1225</v>
      </c>
      <c r="S68" t="s">
        <v>1226</v>
      </c>
      <c r="T68" t="s">
        <v>1217</v>
      </c>
      <c r="U68" t="s">
        <v>1227</v>
      </c>
      <c r="V68" t="s">
        <v>1255</v>
      </c>
      <c r="W68">
        <v>0</v>
      </c>
      <c r="X68">
        <v>43032</v>
      </c>
      <c r="Y68" t="s">
        <v>1229</v>
      </c>
      <c r="Z68" t="s">
        <v>1230</v>
      </c>
      <c r="AA68" t="s">
        <v>23</v>
      </c>
      <c r="AB68" t="s">
        <v>1231</v>
      </c>
      <c r="AC68" t="s">
        <v>1232</v>
      </c>
      <c r="AD68" t="s">
        <v>1233</v>
      </c>
      <c r="AE68" t="s">
        <v>1234</v>
      </c>
      <c r="AF68" t="s">
        <v>1235</v>
      </c>
      <c r="AG68" t="s">
        <v>1217</v>
      </c>
      <c r="AH68" t="s">
        <v>1236</v>
      </c>
      <c r="AI68" t="s">
        <v>1217</v>
      </c>
      <c r="AJ68" t="s">
        <v>1217</v>
      </c>
      <c r="AK68" t="s">
        <v>1237</v>
      </c>
      <c r="AL68">
        <v>0</v>
      </c>
      <c r="AM68" t="s">
        <v>1290</v>
      </c>
      <c r="AN68" t="s">
        <v>1239</v>
      </c>
      <c r="AO68" t="s">
        <v>1240</v>
      </c>
      <c r="AP68" t="s">
        <v>1241</v>
      </c>
      <c r="AQ68" t="s">
        <v>1242</v>
      </c>
      <c r="AR68" t="s">
        <v>1291</v>
      </c>
      <c r="AS68">
        <v>0</v>
      </c>
      <c r="AT68" t="s">
        <v>1217</v>
      </c>
      <c r="AU68" t="s">
        <v>1244</v>
      </c>
      <c r="AV68" t="s">
        <v>1217</v>
      </c>
      <c r="AW68" t="s">
        <v>1217</v>
      </c>
      <c r="AX68" t="s">
        <v>1217</v>
      </c>
      <c r="AY68">
        <v>10</v>
      </c>
      <c r="AZ68" t="s">
        <v>1245</v>
      </c>
      <c r="BA68">
        <v>0</v>
      </c>
      <c r="BB68" t="s">
        <v>217</v>
      </c>
      <c r="BC68" t="s">
        <v>1230</v>
      </c>
      <c r="BD68">
        <v>0</v>
      </c>
      <c r="BE68" t="s">
        <v>1246</v>
      </c>
      <c r="BF68">
        <v>26</v>
      </c>
      <c r="BG68" t="s">
        <v>1217</v>
      </c>
      <c r="BH68" t="s">
        <v>1217</v>
      </c>
      <c r="BI68">
        <v>13</v>
      </c>
      <c r="BJ68" t="s">
        <v>1217</v>
      </c>
      <c r="BK68" t="s">
        <v>1217</v>
      </c>
      <c r="BL68">
        <v>0</v>
      </c>
      <c r="BM68" t="s">
        <v>1239</v>
      </c>
      <c r="BN68" t="s">
        <v>1247</v>
      </c>
      <c r="BO68">
        <v>0</v>
      </c>
      <c r="BP68" t="s">
        <v>1229</v>
      </c>
      <c r="BQ68" t="s">
        <v>1217</v>
      </c>
    </row>
    <row r="69" spans="1:69" x14ac:dyDescent="0.25">
      <c r="A69">
        <v>160711</v>
      </c>
      <c r="B69" t="s">
        <v>1355</v>
      </c>
      <c r="C69" t="s">
        <v>1205</v>
      </c>
      <c r="D69" t="s">
        <v>1218</v>
      </c>
      <c r="E69">
        <v>0</v>
      </c>
      <c r="F69" t="s">
        <v>1289</v>
      </c>
      <c r="G69" t="s">
        <v>1220</v>
      </c>
      <c r="H69" t="s">
        <v>1221</v>
      </c>
      <c r="I69" t="s">
        <v>1217</v>
      </c>
      <c r="J69" t="s">
        <v>1222</v>
      </c>
      <c r="K69" t="s">
        <v>217</v>
      </c>
      <c r="L69">
        <v>952</v>
      </c>
      <c r="M69">
        <v>893</v>
      </c>
      <c r="N69" t="s">
        <v>40</v>
      </c>
      <c r="O69">
        <v>1000</v>
      </c>
      <c r="P69" t="s">
        <v>1223</v>
      </c>
      <c r="Q69" t="s">
        <v>1356</v>
      </c>
      <c r="R69" t="s">
        <v>1225</v>
      </c>
      <c r="S69" t="s">
        <v>1226</v>
      </c>
      <c r="T69" t="s">
        <v>1217</v>
      </c>
      <c r="U69" t="s">
        <v>1227</v>
      </c>
      <c r="V69" t="s">
        <v>1255</v>
      </c>
      <c r="W69">
        <v>0</v>
      </c>
      <c r="X69">
        <v>43032</v>
      </c>
      <c r="Y69" t="s">
        <v>1229</v>
      </c>
      <c r="Z69" t="s">
        <v>1230</v>
      </c>
      <c r="AA69" t="s">
        <v>23</v>
      </c>
      <c r="AB69" t="s">
        <v>1231</v>
      </c>
      <c r="AC69" t="s">
        <v>1232</v>
      </c>
      <c r="AD69" t="s">
        <v>1233</v>
      </c>
      <c r="AE69" t="s">
        <v>1234</v>
      </c>
      <c r="AF69" t="s">
        <v>1235</v>
      </c>
      <c r="AG69" t="s">
        <v>1217</v>
      </c>
      <c r="AH69" t="s">
        <v>1236</v>
      </c>
      <c r="AI69" t="s">
        <v>1217</v>
      </c>
      <c r="AJ69" t="s">
        <v>1217</v>
      </c>
      <c r="AK69" t="s">
        <v>1237</v>
      </c>
      <c r="AL69">
        <v>0</v>
      </c>
      <c r="AM69" t="s">
        <v>1290</v>
      </c>
      <c r="AN69" t="s">
        <v>1239</v>
      </c>
      <c r="AO69" t="s">
        <v>1240</v>
      </c>
      <c r="AP69" t="s">
        <v>1241</v>
      </c>
      <c r="AQ69" t="s">
        <v>1242</v>
      </c>
      <c r="AR69" t="s">
        <v>1291</v>
      </c>
      <c r="AS69">
        <v>0</v>
      </c>
      <c r="AT69" t="s">
        <v>1217</v>
      </c>
      <c r="AU69" t="s">
        <v>1244</v>
      </c>
      <c r="AV69" t="s">
        <v>1217</v>
      </c>
      <c r="AW69" t="s">
        <v>1217</v>
      </c>
      <c r="AX69" t="s">
        <v>1217</v>
      </c>
      <c r="AY69">
        <v>10</v>
      </c>
      <c r="AZ69" t="s">
        <v>1245</v>
      </c>
      <c r="BA69">
        <v>0</v>
      </c>
      <c r="BB69" t="s">
        <v>217</v>
      </c>
      <c r="BC69" t="s">
        <v>1230</v>
      </c>
      <c r="BD69">
        <v>0</v>
      </c>
      <c r="BE69" t="s">
        <v>1246</v>
      </c>
      <c r="BF69">
        <v>16</v>
      </c>
      <c r="BG69" t="s">
        <v>1217</v>
      </c>
      <c r="BH69" t="s">
        <v>1217</v>
      </c>
      <c r="BI69">
        <v>13</v>
      </c>
      <c r="BJ69" t="s">
        <v>1217</v>
      </c>
      <c r="BK69" t="s">
        <v>1217</v>
      </c>
      <c r="BL69">
        <v>0</v>
      </c>
      <c r="BM69" t="s">
        <v>1239</v>
      </c>
      <c r="BN69" t="s">
        <v>1247</v>
      </c>
      <c r="BO69">
        <v>0</v>
      </c>
      <c r="BP69" t="s">
        <v>1229</v>
      </c>
      <c r="BQ69" t="s">
        <v>1217</v>
      </c>
    </row>
    <row r="70" spans="1:69" x14ac:dyDescent="0.25">
      <c r="A70">
        <v>160714</v>
      </c>
      <c r="B70" t="s">
        <v>391</v>
      </c>
      <c r="C70" t="s">
        <v>1217</v>
      </c>
      <c r="D70" t="s">
        <v>1275</v>
      </c>
      <c r="E70">
        <v>280</v>
      </c>
      <c r="F70" t="s">
        <v>1254</v>
      </c>
      <c r="G70" t="s">
        <v>1220</v>
      </c>
      <c r="H70" t="s">
        <v>1221</v>
      </c>
      <c r="I70" t="s">
        <v>1217</v>
      </c>
      <c r="J70" t="s">
        <v>1222</v>
      </c>
      <c r="K70" t="s">
        <v>217</v>
      </c>
      <c r="L70">
        <v>19.32</v>
      </c>
      <c r="M70">
        <v>17.920000000000002</v>
      </c>
      <c r="N70" t="s">
        <v>40</v>
      </c>
      <c r="O70">
        <v>20</v>
      </c>
      <c r="P70" t="s">
        <v>1223</v>
      </c>
      <c r="Q70" t="s">
        <v>1260</v>
      </c>
      <c r="R70" t="s">
        <v>1225</v>
      </c>
      <c r="S70" t="s">
        <v>1226</v>
      </c>
      <c r="T70" t="s">
        <v>1217</v>
      </c>
      <c r="U70" t="s">
        <v>1227</v>
      </c>
      <c r="V70" t="s">
        <v>1255</v>
      </c>
      <c r="W70">
        <v>0</v>
      </c>
      <c r="X70" t="s">
        <v>1229</v>
      </c>
      <c r="Y70" t="s">
        <v>1229</v>
      </c>
      <c r="Z70" t="s">
        <v>1230</v>
      </c>
      <c r="AA70" t="s">
        <v>23</v>
      </c>
      <c r="AB70" t="s">
        <v>1231</v>
      </c>
      <c r="AC70" t="s">
        <v>1232</v>
      </c>
      <c r="AD70" t="s">
        <v>1233</v>
      </c>
      <c r="AE70" t="s">
        <v>1234</v>
      </c>
      <c r="AF70" t="s">
        <v>1235</v>
      </c>
      <c r="AG70" t="s">
        <v>1217</v>
      </c>
      <c r="AH70" t="s">
        <v>1236</v>
      </c>
      <c r="AI70" t="s">
        <v>1217</v>
      </c>
      <c r="AJ70" t="s">
        <v>1217</v>
      </c>
      <c r="AK70" t="s">
        <v>1237</v>
      </c>
      <c r="AL70">
        <v>0</v>
      </c>
      <c r="AM70" t="s">
        <v>1281</v>
      </c>
      <c r="AN70" t="s">
        <v>1239</v>
      </c>
      <c r="AO70" t="s">
        <v>1240</v>
      </c>
      <c r="AP70" t="s">
        <v>1241</v>
      </c>
      <c r="AQ70" t="s">
        <v>1242</v>
      </c>
      <c r="AR70" t="s">
        <v>1257</v>
      </c>
      <c r="AS70">
        <v>0</v>
      </c>
      <c r="AT70" t="s">
        <v>1217</v>
      </c>
      <c r="AU70" t="s">
        <v>1244</v>
      </c>
      <c r="AV70" t="s">
        <v>1217</v>
      </c>
      <c r="AW70" t="s">
        <v>1217</v>
      </c>
      <c r="AX70" t="s">
        <v>1217</v>
      </c>
      <c r="AY70">
        <v>10</v>
      </c>
      <c r="AZ70" t="s">
        <v>1245</v>
      </c>
      <c r="BA70">
        <v>0</v>
      </c>
      <c r="BB70" t="s">
        <v>217</v>
      </c>
      <c r="BC70" t="s">
        <v>1230</v>
      </c>
      <c r="BD70">
        <v>0</v>
      </c>
      <c r="BE70" t="s">
        <v>1246</v>
      </c>
      <c r="BF70">
        <v>286</v>
      </c>
      <c r="BG70" t="s">
        <v>1217</v>
      </c>
      <c r="BH70" t="s">
        <v>1217</v>
      </c>
      <c r="BI70">
        <v>15</v>
      </c>
      <c r="BJ70" t="s">
        <v>1217</v>
      </c>
      <c r="BK70" t="s">
        <v>1217</v>
      </c>
      <c r="BL70">
        <v>0</v>
      </c>
      <c r="BM70" t="s">
        <v>1239</v>
      </c>
      <c r="BN70" t="s">
        <v>1247</v>
      </c>
      <c r="BO70">
        <v>0</v>
      </c>
      <c r="BP70" t="s">
        <v>1229</v>
      </c>
      <c r="BQ70" t="s">
        <v>1217</v>
      </c>
    </row>
    <row r="71" spans="1:69" x14ac:dyDescent="0.25">
      <c r="A71">
        <v>160717</v>
      </c>
      <c r="B71" t="s">
        <v>811</v>
      </c>
      <c r="C71" t="s">
        <v>1217</v>
      </c>
      <c r="D71" t="s">
        <v>1218</v>
      </c>
      <c r="E71">
        <v>0</v>
      </c>
      <c r="F71" t="s">
        <v>1254</v>
      </c>
      <c r="G71" t="s">
        <v>1220</v>
      </c>
      <c r="H71" t="s">
        <v>1221</v>
      </c>
      <c r="I71" t="s">
        <v>1217</v>
      </c>
      <c r="J71" t="s">
        <v>1222</v>
      </c>
      <c r="K71" t="s">
        <v>217</v>
      </c>
      <c r="L71">
        <v>19.48</v>
      </c>
      <c r="M71">
        <v>18.079999999999998</v>
      </c>
      <c r="N71" t="s">
        <v>40</v>
      </c>
      <c r="O71">
        <v>20</v>
      </c>
      <c r="P71" t="s">
        <v>1223</v>
      </c>
      <c r="Q71" t="s">
        <v>1357</v>
      </c>
      <c r="R71" t="s">
        <v>1225</v>
      </c>
      <c r="S71" t="s">
        <v>1226</v>
      </c>
      <c r="T71" t="s">
        <v>1217</v>
      </c>
      <c r="U71" t="s">
        <v>1227</v>
      </c>
      <c r="V71" t="s">
        <v>1255</v>
      </c>
      <c r="W71">
        <v>0</v>
      </c>
      <c r="X71" t="s">
        <v>1229</v>
      </c>
      <c r="Y71" t="s">
        <v>1229</v>
      </c>
      <c r="Z71" t="s">
        <v>1230</v>
      </c>
      <c r="AA71" t="s">
        <v>23</v>
      </c>
      <c r="AB71" t="s">
        <v>1231</v>
      </c>
      <c r="AC71" t="s">
        <v>1232</v>
      </c>
      <c r="AD71" t="s">
        <v>1233</v>
      </c>
      <c r="AE71" t="s">
        <v>1234</v>
      </c>
      <c r="AF71" t="s">
        <v>1235</v>
      </c>
      <c r="AG71" t="s">
        <v>1217</v>
      </c>
      <c r="AH71" t="s">
        <v>1236</v>
      </c>
      <c r="AI71" t="s">
        <v>1217</v>
      </c>
      <c r="AJ71" t="s">
        <v>1217</v>
      </c>
      <c r="AK71" t="s">
        <v>1237</v>
      </c>
      <c r="AL71">
        <v>0</v>
      </c>
      <c r="AM71" t="s">
        <v>1281</v>
      </c>
      <c r="AN71" t="s">
        <v>1239</v>
      </c>
      <c r="AO71" t="s">
        <v>1240</v>
      </c>
      <c r="AP71" t="s">
        <v>1241</v>
      </c>
      <c r="AQ71" t="s">
        <v>1242</v>
      </c>
      <c r="AR71" t="s">
        <v>1257</v>
      </c>
      <c r="AS71">
        <v>0</v>
      </c>
      <c r="AT71" t="s">
        <v>1217</v>
      </c>
      <c r="AU71" t="s">
        <v>1244</v>
      </c>
      <c r="AV71" t="s">
        <v>1217</v>
      </c>
      <c r="AW71" t="s">
        <v>1217</v>
      </c>
      <c r="AX71" t="s">
        <v>1217</v>
      </c>
      <c r="AY71">
        <v>10</v>
      </c>
      <c r="AZ71" t="s">
        <v>1245</v>
      </c>
      <c r="BA71">
        <v>0</v>
      </c>
      <c r="BB71" t="s">
        <v>217</v>
      </c>
      <c r="BC71" t="s">
        <v>1230</v>
      </c>
      <c r="BD71">
        <v>0</v>
      </c>
      <c r="BE71" t="s">
        <v>1246</v>
      </c>
      <c r="BF71">
        <v>384</v>
      </c>
      <c r="BG71" t="s">
        <v>1217</v>
      </c>
      <c r="BH71" t="s">
        <v>1217</v>
      </c>
      <c r="BI71">
        <v>15</v>
      </c>
      <c r="BJ71" t="s">
        <v>1217</v>
      </c>
      <c r="BK71" t="s">
        <v>1217</v>
      </c>
      <c r="BL71">
        <v>0</v>
      </c>
      <c r="BM71" t="s">
        <v>1239</v>
      </c>
      <c r="BN71" t="s">
        <v>1247</v>
      </c>
      <c r="BO71">
        <v>0</v>
      </c>
      <c r="BP71" t="s">
        <v>1229</v>
      </c>
      <c r="BQ71" t="s">
        <v>1217</v>
      </c>
    </row>
    <row r="72" spans="1:69" x14ac:dyDescent="0.25">
      <c r="A72">
        <v>160719</v>
      </c>
      <c r="B72" t="s">
        <v>392</v>
      </c>
      <c r="C72" t="s">
        <v>1217</v>
      </c>
      <c r="D72" t="s">
        <v>1218</v>
      </c>
      <c r="E72">
        <v>300</v>
      </c>
      <c r="F72" t="s">
        <v>1254</v>
      </c>
      <c r="G72" t="s">
        <v>1220</v>
      </c>
      <c r="H72" t="s">
        <v>1221</v>
      </c>
      <c r="I72" t="s">
        <v>1217</v>
      </c>
      <c r="J72" t="s">
        <v>1222</v>
      </c>
      <c r="K72" t="s">
        <v>217</v>
      </c>
      <c r="L72">
        <v>19.34</v>
      </c>
      <c r="M72">
        <v>17.940000000000001</v>
      </c>
      <c r="N72" t="s">
        <v>40</v>
      </c>
      <c r="O72">
        <v>20</v>
      </c>
      <c r="P72" t="s">
        <v>1223</v>
      </c>
      <c r="Q72" t="s">
        <v>1358</v>
      </c>
      <c r="R72" t="s">
        <v>1225</v>
      </c>
      <c r="S72" t="s">
        <v>1226</v>
      </c>
      <c r="T72" t="s">
        <v>1217</v>
      </c>
      <c r="U72" t="s">
        <v>1227</v>
      </c>
      <c r="V72" t="s">
        <v>1255</v>
      </c>
      <c r="W72">
        <v>0</v>
      </c>
      <c r="X72" t="s">
        <v>1229</v>
      </c>
      <c r="Y72" t="s">
        <v>1229</v>
      </c>
      <c r="Z72" t="s">
        <v>1230</v>
      </c>
      <c r="AA72" t="s">
        <v>23</v>
      </c>
      <c r="AB72" t="s">
        <v>1231</v>
      </c>
      <c r="AC72" t="s">
        <v>1232</v>
      </c>
      <c r="AD72" t="s">
        <v>1233</v>
      </c>
      <c r="AE72" t="s">
        <v>1234</v>
      </c>
      <c r="AF72" t="s">
        <v>1235</v>
      </c>
      <c r="AG72" t="s">
        <v>1217</v>
      </c>
      <c r="AH72" t="s">
        <v>1236</v>
      </c>
      <c r="AI72" t="s">
        <v>1217</v>
      </c>
      <c r="AJ72" t="s">
        <v>1217</v>
      </c>
      <c r="AK72" t="s">
        <v>1237</v>
      </c>
      <c r="AL72">
        <v>0</v>
      </c>
      <c r="AM72" t="s">
        <v>1281</v>
      </c>
      <c r="AN72" t="s">
        <v>1239</v>
      </c>
      <c r="AO72" t="s">
        <v>1240</v>
      </c>
      <c r="AP72" t="s">
        <v>1241</v>
      </c>
      <c r="AQ72" t="s">
        <v>1242</v>
      </c>
      <c r="AR72" t="s">
        <v>1257</v>
      </c>
      <c r="AS72">
        <v>0</v>
      </c>
      <c r="AT72" t="s">
        <v>1217</v>
      </c>
      <c r="AU72" t="s">
        <v>1244</v>
      </c>
      <c r="AV72" t="s">
        <v>1217</v>
      </c>
      <c r="AW72" t="s">
        <v>1217</v>
      </c>
      <c r="AX72" t="s">
        <v>1217</v>
      </c>
      <c r="AY72">
        <v>10</v>
      </c>
      <c r="AZ72" t="s">
        <v>1245</v>
      </c>
      <c r="BA72">
        <v>0</v>
      </c>
      <c r="BB72" t="s">
        <v>217</v>
      </c>
      <c r="BC72" t="s">
        <v>1230</v>
      </c>
      <c r="BD72">
        <v>0</v>
      </c>
      <c r="BE72" t="s">
        <v>1246</v>
      </c>
      <c r="BF72">
        <v>332</v>
      </c>
      <c r="BG72" t="s">
        <v>1217</v>
      </c>
      <c r="BH72" t="s">
        <v>1217</v>
      </c>
      <c r="BI72">
        <v>15</v>
      </c>
      <c r="BJ72" t="s">
        <v>1217</v>
      </c>
      <c r="BK72" t="s">
        <v>1217</v>
      </c>
      <c r="BL72">
        <v>0</v>
      </c>
      <c r="BM72" t="s">
        <v>1239</v>
      </c>
      <c r="BN72" t="s">
        <v>1247</v>
      </c>
      <c r="BO72">
        <v>0</v>
      </c>
      <c r="BP72" t="s">
        <v>1229</v>
      </c>
      <c r="BQ72" t="s">
        <v>1217</v>
      </c>
    </row>
    <row r="73" spans="1:69" x14ac:dyDescent="0.25">
      <c r="A73">
        <v>160738</v>
      </c>
      <c r="B73" t="s">
        <v>1359</v>
      </c>
      <c r="C73" t="s">
        <v>1217</v>
      </c>
      <c r="D73" t="s">
        <v>1218</v>
      </c>
      <c r="E73">
        <v>0</v>
      </c>
      <c r="F73" t="s">
        <v>1254</v>
      </c>
      <c r="G73" t="s">
        <v>1220</v>
      </c>
      <c r="H73" t="s">
        <v>1221</v>
      </c>
      <c r="I73" t="s">
        <v>1217</v>
      </c>
      <c r="J73" t="s">
        <v>1222</v>
      </c>
      <c r="K73" t="s">
        <v>217</v>
      </c>
      <c r="L73">
        <v>17.085999999999999</v>
      </c>
      <c r="M73">
        <v>15.786</v>
      </c>
      <c r="N73" t="s">
        <v>40</v>
      </c>
      <c r="O73">
        <v>18</v>
      </c>
      <c r="P73" t="s">
        <v>1223</v>
      </c>
      <c r="Q73" t="s">
        <v>1360</v>
      </c>
      <c r="R73" t="s">
        <v>1225</v>
      </c>
      <c r="S73" t="s">
        <v>1226</v>
      </c>
      <c r="T73" t="s">
        <v>1217</v>
      </c>
      <c r="U73" t="s">
        <v>1227</v>
      </c>
      <c r="V73" t="s">
        <v>1255</v>
      </c>
      <c r="W73">
        <v>0</v>
      </c>
      <c r="X73" t="s">
        <v>1229</v>
      </c>
      <c r="Y73" t="s">
        <v>1229</v>
      </c>
      <c r="Z73" t="s">
        <v>1230</v>
      </c>
      <c r="AA73" t="s">
        <v>23</v>
      </c>
      <c r="AB73" t="s">
        <v>1231</v>
      </c>
      <c r="AC73" t="s">
        <v>1232</v>
      </c>
      <c r="AD73" t="s">
        <v>1233</v>
      </c>
      <c r="AE73" t="s">
        <v>1234</v>
      </c>
      <c r="AF73" t="s">
        <v>1235</v>
      </c>
      <c r="AG73" t="s">
        <v>1217</v>
      </c>
      <c r="AH73" t="s">
        <v>1236</v>
      </c>
      <c r="AI73" t="s">
        <v>1217</v>
      </c>
      <c r="AJ73" t="s">
        <v>1217</v>
      </c>
      <c r="AK73" t="s">
        <v>1237</v>
      </c>
      <c r="AL73">
        <v>0</v>
      </c>
      <c r="AM73" t="s">
        <v>1269</v>
      </c>
      <c r="AN73" t="s">
        <v>1239</v>
      </c>
      <c r="AO73" t="s">
        <v>1240</v>
      </c>
      <c r="AP73" t="s">
        <v>1241</v>
      </c>
      <c r="AQ73" t="s">
        <v>1242</v>
      </c>
      <c r="AR73" t="s">
        <v>1257</v>
      </c>
      <c r="AS73">
        <v>0</v>
      </c>
      <c r="AT73" t="s">
        <v>1217</v>
      </c>
      <c r="AU73" t="s">
        <v>1244</v>
      </c>
      <c r="AV73" t="s">
        <v>1217</v>
      </c>
      <c r="AW73" t="s">
        <v>1217</v>
      </c>
      <c r="AX73" t="s">
        <v>1217</v>
      </c>
      <c r="AY73">
        <v>10</v>
      </c>
      <c r="AZ73" t="s">
        <v>1245</v>
      </c>
      <c r="BA73">
        <v>0</v>
      </c>
      <c r="BB73" t="s">
        <v>217</v>
      </c>
      <c r="BC73" t="s">
        <v>1230</v>
      </c>
      <c r="BD73">
        <v>0</v>
      </c>
      <c r="BE73" t="s">
        <v>1246</v>
      </c>
      <c r="BF73">
        <v>300</v>
      </c>
      <c r="BG73" t="s">
        <v>1217</v>
      </c>
      <c r="BH73" t="s">
        <v>1217</v>
      </c>
      <c r="BI73">
        <v>15</v>
      </c>
      <c r="BJ73" t="s">
        <v>1217</v>
      </c>
      <c r="BK73" t="s">
        <v>1217</v>
      </c>
      <c r="BL73">
        <v>0</v>
      </c>
      <c r="BM73" t="s">
        <v>1239</v>
      </c>
      <c r="BN73" t="s">
        <v>1247</v>
      </c>
      <c r="BO73">
        <v>0</v>
      </c>
      <c r="BP73" t="s">
        <v>1229</v>
      </c>
      <c r="BQ73" t="s">
        <v>1217</v>
      </c>
    </row>
    <row r="74" spans="1:69" x14ac:dyDescent="0.25">
      <c r="A74">
        <v>160960</v>
      </c>
      <c r="B74" t="s">
        <v>1361</v>
      </c>
      <c r="C74" t="s">
        <v>1217</v>
      </c>
      <c r="D74" t="s">
        <v>1218</v>
      </c>
      <c r="E74">
        <v>0</v>
      </c>
      <c r="F74" t="s">
        <v>1254</v>
      </c>
      <c r="G74" t="s">
        <v>1220</v>
      </c>
      <c r="H74" t="s">
        <v>1221</v>
      </c>
      <c r="I74" t="s">
        <v>1217</v>
      </c>
      <c r="J74" t="s">
        <v>1222</v>
      </c>
      <c r="K74" t="s">
        <v>217</v>
      </c>
      <c r="L74">
        <v>19.100000000000001</v>
      </c>
      <c r="M74">
        <v>17.7</v>
      </c>
      <c r="N74" t="s">
        <v>40</v>
      </c>
      <c r="O74">
        <v>20</v>
      </c>
      <c r="P74" t="s">
        <v>1223</v>
      </c>
      <c r="Q74" t="s">
        <v>1362</v>
      </c>
      <c r="R74" t="s">
        <v>1225</v>
      </c>
      <c r="S74" t="s">
        <v>1226</v>
      </c>
      <c r="T74" t="s">
        <v>1217</v>
      </c>
      <c r="U74" t="s">
        <v>1227</v>
      </c>
      <c r="V74" t="s">
        <v>1255</v>
      </c>
      <c r="W74">
        <v>0</v>
      </c>
      <c r="X74" t="s">
        <v>1229</v>
      </c>
      <c r="Y74" t="s">
        <v>1229</v>
      </c>
      <c r="Z74" t="s">
        <v>1230</v>
      </c>
      <c r="AA74" t="s">
        <v>23</v>
      </c>
      <c r="AB74" t="s">
        <v>1231</v>
      </c>
      <c r="AC74" t="s">
        <v>1232</v>
      </c>
      <c r="AD74" t="s">
        <v>1233</v>
      </c>
      <c r="AE74" t="s">
        <v>1234</v>
      </c>
      <c r="AF74" t="s">
        <v>1235</v>
      </c>
      <c r="AG74" t="s">
        <v>1217</v>
      </c>
      <c r="AH74" t="s">
        <v>1236</v>
      </c>
      <c r="AI74" t="s">
        <v>1217</v>
      </c>
      <c r="AJ74" t="s">
        <v>1217</v>
      </c>
      <c r="AK74" t="s">
        <v>1237</v>
      </c>
      <c r="AL74">
        <v>0</v>
      </c>
      <c r="AM74" t="s">
        <v>1281</v>
      </c>
      <c r="AN74" t="s">
        <v>1239</v>
      </c>
      <c r="AO74" t="s">
        <v>1240</v>
      </c>
      <c r="AP74" t="s">
        <v>1241</v>
      </c>
      <c r="AQ74" t="s">
        <v>1242</v>
      </c>
      <c r="AR74" t="s">
        <v>1257</v>
      </c>
      <c r="AS74">
        <v>0</v>
      </c>
      <c r="AT74" t="s">
        <v>1217</v>
      </c>
      <c r="AU74" t="s">
        <v>1244</v>
      </c>
      <c r="AV74" t="s">
        <v>1217</v>
      </c>
      <c r="AW74" t="s">
        <v>1217</v>
      </c>
      <c r="AX74" t="s">
        <v>1217</v>
      </c>
      <c r="AY74">
        <v>10</v>
      </c>
      <c r="AZ74" t="s">
        <v>1245</v>
      </c>
      <c r="BA74">
        <v>0</v>
      </c>
      <c r="BB74" t="s">
        <v>217</v>
      </c>
      <c r="BC74" t="s">
        <v>1230</v>
      </c>
      <c r="BD74">
        <v>0</v>
      </c>
      <c r="BE74" t="s">
        <v>1246</v>
      </c>
      <c r="BF74">
        <v>311</v>
      </c>
      <c r="BG74" t="s">
        <v>1217</v>
      </c>
      <c r="BH74" t="s">
        <v>1217</v>
      </c>
      <c r="BI74">
        <v>15</v>
      </c>
      <c r="BJ74" t="s">
        <v>1217</v>
      </c>
      <c r="BK74" t="s">
        <v>1217</v>
      </c>
      <c r="BL74">
        <v>0</v>
      </c>
      <c r="BM74" t="s">
        <v>1239</v>
      </c>
      <c r="BN74" t="s">
        <v>1247</v>
      </c>
      <c r="BO74">
        <v>0</v>
      </c>
      <c r="BP74" t="s">
        <v>1229</v>
      </c>
      <c r="BQ74" t="s">
        <v>1217</v>
      </c>
    </row>
    <row r="75" spans="1:69" x14ac:dyDescent="0.25">
      <c r="A75">
        <v>160970</v>
      </c>
      <c r="B75" t="s">
        <v>812</v>
      </c>
      <c r="C75" t="s">
        <v>1217</v>
      </c>
      <c r="D75" t="s">
        <v>1275</v>
      </c>
      <c r="E75">
        <v>6</v>
      </c>
      <c r="F75" t="s">
        <v>1289</v>
      </c>
      <c r="G75" t="s">
        <v>1220</v>
      </c>
      <c r="H75" t="s">
        <v>1221</v>
      </c>
      <c r="I75" t="s">
        <v>1217</v>
      </c>
      <c r="J75" t="s">
        <v>1222</v>
      </c>
      <c r="K75" t="s">
        <v>217</v>
      </c>
      <c r="L75">
        <v>943</v>
      </c>
      <c r="M75">
        <v>883</v>
      </c>
      <c r="N75" t="s">
        <v>40</v>
      </c>
      <c r="O75">
        <v>1000</v>
      </c>
      <c r="P75" t="s">
        <v>1223</v>
      </c>
      <c r="Q75" t="s">
        <v>1285</v>
      </c>
      <c r="R75" t="s">
        <v>1225</v>
      </c>
      <c r="S75" t="s">
        <v>1226</v>
      </c>
      <c r="T75" t="s">
        <v>1217</v>
      </c>
      <c r="U75" t="s">
        <v>1227</v>
      </c>
      <c r="V75" t="s">
        <v>1255</v>
      </c>
      <c r="W75">
        <v>0</v>
      </c>
      <c r="X75" t="s">
        <v>1229</v>
      </c>
      <c r="Y75" t="s">
        <v>1229</v>
      </c>
      <c r="Z75" t="s">
        <v>1230</v>
      </c>
      <c r="AA75" t="s">
        <v>23</v>
      </c>
      <c r="AB75" t="s">
        <v>1231</v>
      </c>
      <c r="AC75" t="s">
        <v>1232</v>
      </c>
      <c r="AD75" t="s">
        <v>1233</v>
      </c>
      <c r="AE75" t="s">
        <v>1234</v>
      </c>
      <c r="AF75" t="s">
        <v>1235</v>
      </c>
      <c r="AG75" t="s">
        <v>1217</v>
      </c>
      <c r="AH75" t="s">
        <v>1236</v>
      </c>
      <c r="AI75" t="s">
        <v>1217</v>
      </c>
      <c r="AJ75" t="s">
        <v>1217</v>
      </c>
      <c r="AK75" t="s">
        <v>1237</v>
      </c>
      <c r="AL75">
        <v>0</v>
      </c>
      <c r="AM75" t="s">
        <v>1290</v>
      </c>
      <c r="AN75" t="s">
        <v>1239</v>
      </c>
      <c r="AO75" t="s">
        <v>1240</v>
      </c>
      <c r="AP75" t="s">
        <v>1241</v>
      </c>
      <c r="AQ75" t="s">
        <v>1242</v>
      </c>
      <c r="AR75" t="s">
        <v>1291</v>
      </c>
      <c r="AS75">
        <v>0</v>
      </c>
      <c r="AT75" t="s">
        <v>1217</v>
      </c>
      <c r="AU75" t="s">
        <v>1244</v>
      </c>
      <c r="AV75" t="s">
        <v>1217</v>
      </c>
      <c r="AW75" t="s">
        <v>1217</v>
      </c>
      <c r="AX75" t="s">
        <v>1217</v>
      </c>
      <c r="AY75">
        <v>10</v>
      </c>
      <c r="AZ75" t="s">
        <v>1245</v>
      </c>
      <c r="BA75">
        <v>0</v>
      </c>
      <c r="BB75" t="s">
        <v>217</v>
      </c>
      <c r="BC75" t="s">
        <v>1230</v>
      </c>
      <c r="BD75">
        <v>0</v>
      </c>
      <c r="BE75" t="s">
        <v>1246</v>
      </c>
      <c r="BF75">
        <v>13</v>
      </c>
      <c r="BG75" t="s">
        <v>1217</v>
      </c>
      <c r="BH75" t="s">
        <v>1217</v>
      </c>
      <c r="BI75">
        <v>13</v>
      </c>
      <c r="BJ75" t="s">
        <v>1217</v>
      </c>
      <c r="BK75" t="s">
        <v>1217</v>
      </c>
      <c r="BL75">
        <v>0</v>
      </c>
      <c r="BM75" t="s">
        <v>1239</v>
      </c>
      <c r="BN75" t="s">
        <v>1247</v>
      </c>
      <c r="BO75">
        <v>0</v>
      </c>
      <c r="BP75" t="s">
        <v>1229</v>
      </c>
      <c r="BQ75" t="s">
        <v>1217</v>
      </c>
    </row>
    <row r="76" spans="1:69" x14ac:dyDescent="0.25">
      <c r="A76">
        <v>160991</v>
      </c>
      <c r="B76" t="s">
        <v>732</v>
      </c>
      <c r="C76" t="s">
        <v>1217</v>
      </c>
      <c r="D76" t="s">
        <v>1275</v>
      </c>
      <c r="E76">
        <v>320</v>
      </c>
      <c r="F76" t="s">
        <v>1254</v>
      </c>
      <c r="G76" t="s">
        <v>1220</v>
      </c>
      <c r="H76" t="s">
        <v>1221</v>
      </c>
      <c r="I76" t="s">
        <v>1217</v>
      </c>
      <c r="J76" t="s">
        <v>1222</v>
      </c>
      <c r="K76" t="s">
        <v>217</v>
      </c>
      <c r="L76">
        <v>17.212</v>
      </c>
      <c r="M76">
        <v>15.912000000000001</v>
      </c>
      <c r="N76" t="s">
        <v>40</v>
      </c>
      <c r="O76">
        <v>18</v>
      </c>
      <c r="P76" t="s">
        <v>1223</v>
      </c>
      <c r="Q76" t="s">
        <v>1363</v>
      </c>
      <c r="R76" t="s">
        <v>1225</v>
      </c>
      <c r="S76" t="s">
        <v>1226</v>
      </c>
      <c r="T76" t="s">
        <v>1217</v>
      </c>
      <c r="U76" t="s">
        <v>1227</v>
      </c>
      <c r="V76" t="s">
        <v>1255</v>
      </c>
      <c r="W76">
        <v>0</v>
      </c>
      <c r="X76" t="s">
        <v>1229</v>
      </c>
      <c r="Y76" t="s">
        <v>1229</v>
      </c>
      <c r="Z76" t="s">
        <v>1230</v>
      </c>
      <c r="AA76" t="s">
        <v>23</v>
      </c>
      <c r="AB76" t="s">
        <v>1231</v>
      </c>
      <c r="AC76" t="s">
        <v>1232</v>
      </c>
      <c r="AD76" t="s">
        <v>1233</v>
      </c>
      <c r="AE76" t="s">
        <v>1234</v>
      </c>
      <c r="AF76" t="s">
        <v>1235</v>
      </c>
      <c r="AG76" t="s">
        <v>1217</v>
      </c>
      <c r="AH76" t="s">
        <v>1236</v>
      </c>
      <c r="AI76" t="s">
        <v>1217</v>
      </c>
      <c r="AJ76" t="s">
        <v>1217</v>
      </c>
      <c r="AK76" t="s">
        <v>1237</v>
      </c>
      <c r="AL76">
        <v>0</v>
      </c>
      <c r="AM76" t="s">
        <v>1269</v>
      </c>
      <c r="AN76" t="s">
        <v>1239</v>
      </c>
      <c r="AO76" t="s">
        <v>1240</v>
      </c>
      <c r="AP76" t="s">
        <v>1241</v>
      </c>
      <c r="AQ76" t="s">
        <v>1242</v>
      </c>
      <c r="AR76" t="s">
        <v>1257</v>
      </c>
      <c r="AS76">
        <v>0</v>
      </c>
      <c r="AT76" t="s">
        <v>1217</v>
      </c>
      <c r="AU76" t="s">
        <v>1244</v>
      </c>
      <c r="AV76" t="s">
        <v>1217</v>
      </c>
      <c r="AW76" t="s">
        <v>1217</v>
      </c>
      <c r="AX76" t="s">
        <v>1217</v>
      </c>
      <c r="AY76">
        <v>10</v>
      </c>
      <c r="AZ76" t="s">
        <v>1245</v>
      </c>
      <c r="BA76">
        <v>0</v>
      </c>
      <c r="BB76" t="s">
        <v>217</v>
      </c>
      <c r="BC76" t="s">
        <v>1230</v>
      </c>
      <c r="BD76">
        <v>0</v>
      </c>
      <c r="BE76" t="s">
        <v>1246</v>
      </c>
      <c r="BF76">
        <v>351</v>
      </c>
      <c r="BG76" t="s">
        <v>1217</v>
      </c>
      <c r="BH76" t="s">
        <v>1217</v>
      </c>
      <c r="BI76">
        <v>15</v>
      </c>
      <c r="BJ76" t="s">
        <v>1217</v>
      </c>
      <c r="BK76" t="s">
        <v>1217</v>
      </c>
      <c r="BL76">
        <v>0</v>
      </c>
      <c r="BM76" t="s">
        <v>1239</v>
      </c>
      <c r="BN76" t="s">
        <v>1247</v>
      </c>
      <c r="BO76">
        <v>0</v>
      </c>
      <c r="BP76" t="s">
        <v>1229</v>
      </c>
      <c r="BQ76" t="s">
        <v>1217</v>
      </c>
    </row>
    <row r="77" spans="1:69" x14ac:dyDescent="0.25">
      <c r="A77">
        <v>161022</v>
      </c>
      <c r="B77" t="s">
        <v>1364</v>
      </c>
      <c r="C77" t="s">
        <v>1217</v>
      </c>
      <c r="D77" t="s">
        <v>1218</v>
      </c>
      <c r="E77">
        <v>0</v>
      </c>
      <c r="F77" t="s">
        <v>1254</v>
      </c>
      <c r="G77" t="s">
        <v>1220</v>
      </c>
      <c r="H77" t="s">
        <v>1221</v>
      </c>
      <c r="I77" t="s">
        <v>1217</v>
      </c>
      <c r="J77" t="s">
        <v>1222</v>
      </c>
      <c r="K77" t="s">
        <v>217</v>
      </c>
      <c r="L77">
        <v>17.32</v>
      </c>
      <c r="M77">
        <v>16.02</v>
      </c>
      <c r="N77" t="s">
        <v>40</v>
      </c>
      <c r="O77">
        <v>18</v>
      </c>
      <c r="P77" t="s">
        <v>1223</v>
      </c>
      <c r="Q77" t="s">
        <v>1316</v>
      </c>
      <c r="R77" t="s">
        <v>1225</v>
      </c>
      <c r="S77" t="s">
        <v>1226</v>
      </c>
      <c r="T77" t="s">
        <v>1217</v>
      </c>
      <c r="U77" t="s">
        <v>1227</v>
      </c>
      <c r="V77" t="s">
        <v>1255</v>
      </c>
      <c r="W77">
        <v>0</v>
      </c>
      <c r="X77" t="s">
        <v>1229</v>
      </c>
      <c r="Y77" t="s">
        <v>1229</v>
      </c>
      <c r="Z77" t="s">
        <v>1230</v>
      </c>
      <c r="AA77" t="s">
        <v>23</v>
      </c>
      <c r="AB77" t="s">
        <v>1231</v>
      </c>
      <c r="AC77" t="s">
        <v>1232</v>
      </c>
      <c r="AD77" t="s">
        <v>1233</v>
      </c>
      <c r="AE77" t="s">
        <v>1234</v>
      </c>
      <c r="AF77" t="s">
        <v>1235</v>
      </c>
      <c r="AG77" t="s">
        <v>1217</v>
      </c>
      <c r="AH77" t="s">
        <v>1236</v>
      </c>
      <c r="AI77" t="s">
        <v>1217</v>
      </c>
      <c r="AJ77" t="s">
        <v>1217</v>
      </c>
      <c r="AK77" t="s">
        <v>1237</v>
      </c>
      <c r="AL77">
        <v>0</v>
      </c>
      <c r="AM77" t="s">
        <v>1269</v>
      </c>
      <c r="AN77" t="s">
        <v>1239</v>
      </c>
      <c r="AO77" t="s">
        <v>1240</v>
      </c>
      <c r="AP77" t="s">
        <v>1241</v>
      </c>
      <c r="AQ77" t="s">
        <v>1242</v>
      </c>
      <c r="AR77" t="s">
        <v>1257</v>
      </c>
      <c r="AS77">
        <v>0</v>
      </c>
      <c r="AT77" t="s">
        <v>1217</v>
      </c>
      <c r="AU77" t="s">
        <v>1244</v>
      </c>
      <c r="AV77" t="s">
        <v>1217</v>
      </c>
      <c r="AW77" t="s">
        <v>1217</v>
      </c>
      <c r="AX77" t="s">
        <v>1217</v>
      </c>
      <c r="AY77">
        <v>10</v>
      </c>
      <c r="AZ77" t="s">
        <v>1245</v>
      </c>
      <c r="BA77">
        <v>0</v>
      </c>
      <c r="BB77" t="s">
        <v>217</v>
      </c>
      <c r="BC77" t="s">
        <v>1230</v>
      </c>
      <c r="BD77">
        <v>0</v>
      </c>
      <c r="BE77" t="s">
        <v>1246</v>
      </c>
      <c r="BF77">
        <v>324</v>
      </c>
      <c r="BG77" t="s">
        <v>1217</v>
      </c>
      <c r="BH77" t="s">
        <v>1217</v>
      </c>
      <c r="BI77">
        <v>15</v>
      </c>
      <c r="BJ77" t="s">
        <v>1217</v>
      </c>
      <c r="BK77" t="s">
        <v>1217</v>
      </c>
      <c r="BL77">
        <v>0</v>
      </c>
      <c r="BM77" t="s">
        <v>1239</v>
      </c>
      <c r="BN77" t="s">
        <v>1247</v>
      </c>
      <c r="BO77">
        <v>0</v>
      </c>
      <c r="BP77" t="s">
        <v>1229</v>
      </c>
      <c r="BQ77" t="s">
        <v>1217</v>
      </c>
    </row>
    <row r="78" spans="1:69" x14ac:dyDescent="0.25">
      <c r="A78">
        <v>163745</v>
      </c>
      <c r="B78" t="s">
        <v>396</v>
      </c>
      <c r="C78" t="s">
        <v>1217</v>
      </c>
      <c r="D78" t="s">
        <v>1218</v>
      </c>
      <c r="E78">
        <v>300</v>
      </c>
      <c r="F78" t="s">
        <v>1254</v>
      </c>
      <c r="G78" t="s">
        <v>1220</v>
      </c>
      <c r="H78" t="s">
        <v>1221</v>
      </c>
      <c r="I78" t="s">
        <v>1217</v>
      </c>
      <c r="J78" t="s">
        <v>1222</v>
      </c>
      <c r="K78" t="s">
        <v>217</v>
      </c>
      <c r="L78">
        <v>19.23</v>
      </c>
      <c r="M78">
        <v>17.239999999999998</v>
      </c>
      <c r="N78" t="s">
        <v>40</v>
      </c>
      <c r="O78">
        <v>20</v>
      </c>
      <c r="P78" t="s">
        <v>1223</v>
      </c>
      <c r="Q78" t="s">
        <v>1346</v>
      </c>
      <c r="R78" t="s">
        <v>1225</v>
      </c>
      <c r="S78" t="s">
        <v>1226</v>
      </c>
      <c r="T78" t="s">
        <v>1217</v>
      </c>
      <c r="U78" t="s">
        <v>1227</v>
      </c>
      <c r="V78" t="s">
        <v>1255</v>
      </c>
      <c r="W78">
        <v>400</v>
      </c>
      <c r="X78" t="s">
        <v>1229</v>
      </c>
      <c r="Y78" t="s">
        <v>1229</v>
      </c>
      <c r="Z78" t="s">
        <v>1230</v>
      </c>
      <c r="AA78" t="s">
        <v>23</v>
      </c>
      <c r="AB78" t="s">
        <v>1231</v>
      </c>
      <c r="AC78" t="s">
        <v>1232</v>
      </c>
      <c r="AD78" t="s">
        <v>1233</v>
      </c>
      <c r="AE78" t="s">
        <v>1234</v>
      </c>
      <c r="AF78" t="s">
        <v>1235</v>
      </c>
      <c r="AG78" t="s">
        <v>1217</v>
      </c>
      <c r="AH78" t="s">
        <v>1236</v>
      </c>
      <c r="AI78" t="s">
        <v>1217</v>
      </c>
      <c r="AJ78" t="s">
        <v>1217</v>
      </c>
      <c r="AK78" t="s">
        <v>1237</v>
      </c>
      <c r="AL78">
        <v>0</v>
      </c>
      <c r="AM78" t="s">
        <v>1256</v>
      </c>
      <c r="AN78" t="s">
        <v>1239</v>
      </c>
      <c r="AO78" t="s">
        <v>1240</v>
      </c>
      <c r="AP78" t="s">
        <v>1241</v>
      </c>
      <c r="AQ78" t="s">
        <v>1242</v>
      </c>
      <c r="AR78" t="s">
        <v>1257</v>
      </c>
      <c r="AS78">
        <v>0</v>
      </c>
      <c r="AT78" t="s">
        <v>1217</v>
      </c>
      <c r="AU78" t="s">
        <v>1244</v>
      </c>
      <c r="AV78" t="s">
        <v>1217</v>
      </c>
      <c r="AW78" t="s">
        <v>1217</v>
      </c>
      <c r="AX78" t="s">
        <v>1217</v>
      </c>
      <c r="AY78">
        <v>10</v>
      </c>
      <c r="AZ78" t="s">
        <v>1245</v>
      </c>
      <c r="BA78">
        <v>0</v>
      </c>
      <c r="BB78" t="s">
        <v>217</v>
      </c>
      <c r="BC78" t="s">
        <v>1230</v>
      </c>
      <c r="BD78">
        <v>0</v>
      </c>
      <c r="BE78" t="s">
        <v>1246</v>
      </c>
      <c r="BF78">
        <v>300</v>
      </c>
      <c r="BG78" t="s">
        <v>1217</v>
      </c>
      <c r="BH78" t="s">
        <v>1217</v>
      </c>
      <c r="BI78">
        <v>10</v>
      </c>
      <c r="BJ78" t="s">
        <v>1217</v>
      </c>
      <c r="BK78" t="s">
        <v>1217</v>
      </c>
      <c r="BL78">
        <v>0</v>
      </c>
      <c r="BM78" t="s">
        <v>1239</v>
      </c>
      <c r="BN78" t="s">
        <v>1247</v>
      </c>
      <c r="BO78">
        <v>0</v>
      </c>
      <c r="BP78" t="s">
        <v>1229</v>
      </c>
      <c r="BQ78" t="s">
        <v>1217</v>
      </c>
    </row>
    <row r="79" spans="1:69" x14ac:dyDescent="0.25">
      <c r="A79">
        <v>163755</v>
      </c>
      <c r="B79" t="s">
        <v>733</v>
      </c>
      <c r="C79" t="s">
        <v>1217</v>
      </c>
      <c r="D79" t="s">
        <v>1218</v>
      </c>
      <c r="E79">
        <v>300</v>
      </c>
      <c r="F79" t="s">
        <v>1254</v>
      </c>
      <c r="G79" t="s">
        <v>1220</v>
      </c>
      <c r="H79" t="s">
        <v>1221</v>
      </c>
      <c r="I79" t="s">
        <v>1217</v>
      </c>
      <c r="J79" t="s">
        <v>1222</v>
      </c>
      <c r="K79" t="s">
        <v>217</v>
      </c>
      <c r="L79">
        <v>18.63</v>
      </c>
      <c r="M79">
        <v>17.7</v>
      </c>
      <c r="N79" t="s">
        <v>40</v>
      </c>
      <c r="O79">
        <v>20</v>
      </c>
      <c r="P79" t="s">
        <v>1223</v>
      </c>
      <c r="Q79" t="s">
        <v>1248</v>
      </c>
      <c r="R79" t="s">
        <v>1225</v>
      </c>
      <c r="S79" t="s">
        <v>1226</v>
      </c>
      <c r="T79" t="s">
        <v>1217</v>
      </c>
      <c r="U79" t="s">
        <v>1227</v>
      </c>
      <c r="V79" t="s">
        <v>1249</v>
      </c>
      <c r="W79">
        <v>400</v>
      </c>
      <c r="X79" t="s">
        <v>1229</v>
      </c>
      <c r="Y79" t="s">
        <v>1229</v>
      </c>
      <c r="Z79" t="s">
        <v>1230</v>
      </c>
      <c r="AA79" t="s">
        <v>23</v>
      </c>
      <c r="AB79" t="s">
        <v>1231</v>
      </c>
      <c r="AC79" t="s">
        <v>1232</v>
      </c>
      <c r="AD79" t="s">
        <v>1233</v>
      </c>
      <c r="AE79" t="s">
        <v>1234</v>
      </c>
      <c r="AF79" t="s">
        <v>1235</v>
      </c>
      <c r="AG79" t="s">
        <v>1217</v>
      </c>
      <c r="AH79" t="s">
        <v>1236</v>
      </c>
      <c r="AI79" t="s">
        <v>1217</v>
      </c>
      <c r="AJ79" t="s">
        <v>1217</v>
      </c>
      <c r="AK79" t="s">
        <v>1237</v>
      </c>
      <c r="AL79">
        <v>0</v>
      </c>
      <c r="AM79" t="s">
        <v>1256</v>
      </c>
      <c r="AN79" t="s">
        <v>1239</v>
      </c>
      <c r="AO79" t="s">
        <v>1240</v>
      </c>
      <c r="AP79" t="s">
        <v>1241</v>
      </c>
      <c r="AQ79" t="s">
        <v>1242</v>
      </c>
      <c r="AR79" t="s">
        <v>1257</v>
      </c>
      <c r="AS79">
        <v>0</v>
      </c>
      <c r="AT79" t="s">
        <v>1217</v>
      </c>
      <c r="AU79" t="s">
        <v>1244</v>
      </c>
      <c r="AV79" t="s">
        <v>1217</v>
      </c>
      <c r="AW79" t="s">
        <v>1217</v>
      </c>
      <c r="AX79" t="s">
        <v>1217</v>
      </c>
      <c r="AY79">
        <v>10</v>
      </c>
      <c r="AZ79" t="s">
        <v>1245</v>
      </c>
      <c r="BA79">
        <v>0</v>
      </c>
      <c r="BB79" t="s">
        <v>217</v>
      </c>
      <c r="BC79" t="s">
        <v>1230</v>
      </c>
      <c r="BD79">
        <v>0</v>
      </c>
      <c r="BE79" t="s">
        <v>1246</v>
      </c>
      <c r="BF79">
        <v>331</v>
      </c>
      <c r="BG79" t="s">
        <v>1217</v>
      </c>
      <c r="BH79" t="s">
        <v>1217</v>
      </c>
      <c r="BI79">
        <v>15</v>
      </c>
      <c r="BJ79" t="s">
        <v>1217</v>
      </c>
      <c r="BK79" t="s">
        <v>1217</v>
      </c>
      <c r="BL79">
        <v>0</v>
      </c>
      <c r="BM79" t="s">
        <v>1239</v>
      </c>
      <c r="BN79" t="s">
        <v>1247</v>
      </c>
      <c r="BO79">
        <v>0</v>
      </c>
      <c r="BP79" t="s">
        <v>1229</v>
      </c>
      <c r="BQ79" t="s">
        <v>1217</v>
      </c>
    </row>
    <row r="80" spans="1:69" x14ac:dyDescent="0.25">
      <c r="A80">
        <v>163760</v>
      </c>
      <c r="B80" t="s">
        <v>734</v>
      </c>
      <c r="C80" t="s">
        <v>1217</v>
      </c>
      <c r="D80" t="s">
        <v>1218</v>
      </c>
      <c r="E80">
        <v>300</v>
      </c>
      <c r="F80" t="s">
        <v>1254</v>
      </c>
      <c r="G80" t="s">
        <v>1220</v>
      </c>
      <c r="H80" t="s">
        <v>1221</v>
      </c>
      <c r="I80" t="s">
        <v>1217</v>
      </c>
      <c r="J80" t="s">
        <v>1222</v>
      </c>
      <c r="K80" t="s">
        <v>217</v>
      </c>
      <c r="L80">
        <v>18.739999999999998</v>
      </c>
      <c r="M80">
        <v>17.739999999999998</v>
      </c>
      <c r="N80" t="s">
        <v>40</v>
      </c>
      <c r="O80">
        <v>20</v>
      </c>
      <c r="P80" t="s">
        <v>1223</v>
      </c>
      <c r="Q80" t="s">
        <v>1260</v>
      </c>
      <c r="R80" t="s">
        <v>1225</v>
      </c>
      <c r="S80" t="s">
        <v>1226</v>
      </c>
      <c r="T80" t="s">
        <v>1217</v>
      </c>
      <c r="U80" t="s">
        <v>1227</v>
      </c>
      <c r="V80" t="s">
        <v>1249</v>
      </c>
      <c r="W80">
        <v>400</v>
      </c>
      <c r="X80" t="s">
        <v>1229</v>
      </c>
      <c r="Y80" t="s">
        <v>1229</v>
      </c>
      <c r="Z80" t="s">
        <v>1230</v>
      </c>
      <c r="AA80" t="s">
        <v>23</v>
      </c>
      <c r="AB80" t="s">
        <v>1231</v>
      </c>
      <c r="AC80" t="s">
        <v>1232</v>
      </c>
      <c r="AD80" t="s">
        <v>1233</v>
      </c>
      <c r="AE80" t="s">
        <v>1234</v>
      </c>
      <c r="AF80" t="s">
        <v>1235</v>
      </c>
      <c r="AG80" t="s">
        <v>1217</v>
      </c>
      <c r="AH80" t="s">
        <v>1236</v>
      </c>
      <c r="AI80" t="s">
        <v>1217</v>
      </c>
      <c r="AJ80" t="s">
        <v>1217</v>
      </c>
      <c r="AK80" t="s">
        <v>1237</v>
      </c>
      <c r="AL80">
        <v>0</v>
      </c>
      <c r="AM80" t="s">
        <v>1256</v>
      </c>
      <c r="AN80" t="s">
        <v>1239</v>
      </c>
      <c r="AO80" t="s">
        <v>1240</v>
      </c>
      <c r="AP80" t="s">
        <v>1241</v>
      </c>
      <c r="AQ80" t="s">
        <v>1242</v>
      </c>
      <c r="AR80" t="s">
        <v>1257</v>
      </c>
      <c r="AS80">
        <v>0</v>
      </c>
      <c r="AT80" t="s">
        <v>1217</v>
      </c>
      <c r="AU80" t="s">
        <v>1244</v>
      </c>
      <c r="AV80" t="s">
        <v>1217</v>
      </c>
      <c r="AW80" t="s">
        <v>1217</v>
      </c>
      <c r="AX80" t="s">
        <v>1217</v>
      </c>
      <c r="AY80">
        <v>10</v>
      </c>
      <c r="AZ80" t="s">
        <v>1245</v>
      </c>
      <c r="BA80">
        <v>0</v>
      </c>
      <c r="BB80" t="s">
        <v>217</v>
      </c>
      <c r="BC80" t="s">
        <v>1230</v>
      </c>
      <c r="BD80">
        <v>0</v>
      </c>
      <c r="BE80" t="s">
        <v>1246</v>
      </c>
      <c r="BF80">
        <v>306</v>
      </c>
      <c r="BG80" t="s">
        <v>1217</v>
      </c>
      <c r="BH80" t="s">
        <v>1217</v>
      </c>
      <c r="BI80">
        <v>15</v>
      </c>
      <c r="BJ80" t="s">
        <v>1217</v>
      </c>
      <c r="BK80" t="s">
        <v>1217</v>
      </c>
      <c r="BL80">
        <v>0</v>
      </c>
      <c r="BM80" t="s">
        <v>1239</v>
      </c>
      <c r="BN80" t="s">
        <v>1247</v>
      </c>
      <c r="BO80">
        <v>0</v>
      </c>
      <c r="BP80" t="s">
        <v>1229</v>
      </c>
      <c r="BQ80" t="s">
        <v>1217</v>
      </c>
    </row>
    <row r="81" spans="1:69" x14ac:dyDescent="0.25">
      <c r="A81">
        <v>163764</v>
      </c>
      <c r="B81" t="s">
        <v>735</v>
      </c>
      <c r="C81" t="s">
        <v>1217</v>
      </c>
      <c r="D81" t="s">
        <v>1218</v>
      </c>
      <c r="E81">
        <v>200</v>
      </c>
      <c r="F81" t="s">
        <v>1254</v>
      </c>
      <c r="G81" t="s">
        <v>1220</v>
      </c>
      <c r="H81" t="s">
        <v>1221</v>
      </c>
      <c r="I81" t="s">
        <v>1217</v>
      </c>
      <c r="J81" t="s">
        <v>1222</v>
      </c>
      <c r="K81" t="s">
        <v>217</v>
      </c>
      <c r="L81">
        <v>18.86</v>
      </c>
      <c r="M81">
        <v>17.86</v>
      </c>
      <c r="N81" t="s">
        <v>40</v>
      </c>
      <c r="O81">
        <v>20</v>
      </c>
      <c r="P81" t="s">
        <v>1223</v>
      </c>
      <c r="Q81" t="s">
        <v>1250</v>
      </c>
      <c r="R81" t="s">
        <v>1225</v>
      </c>
      <c r="S81" t="s">
        <v>1226</v>
      </c>
      <c r="T81" t="s">
        <v>1217</v>
      </c>
      <c r="U81" t="s">
        <v>1227</v>
      </c>
      <c r="V81" t="s">
        <v>1249</v>
      </c>
      <c r="W81">
        <v>300</v>
      </c>
      <c r="X81" t="s">
        <v>1229</v>
      </c>
      <c r="Y81" t="s">
        <v>1229</v>
      </c>
      <c r="Z81" t="s">
        <v>1230</v>
      </c>
      <c r="AA81" t="s">
        <v>23</v>
      </c>
      <c r="AB81" t="s">
        <v>1231</v>
      </c>
      <c r="AC81" t="s">
        <v>1232</v>
      </c>
      <c r="AD81" t="s">
        <v>1233</v>
      </c>
      <c r="AE81" t="s">
        <v>1234</v>
      </c>
      <c r="AF81" t="s">
        <v>1235</v>
      </c>
      <c r="AG81" t="s">
        <v>1217</v>
      </c>
      <c r="AH81" t="s">
        <v>1236</v>
      </c>
      <c r="AI81" t="s">
        <v>1217</v>
      </c>
      <c r="AJ81" t="s">
        <v>1217</v>
      </c>
      <c r="AK81" t="s">
        <v>1237</v>
      </c>
      <c r="AL81">
        <v>0</v>
      </c>
      <c r="AM81" t="s">
        <v>1256</v>
      </c>
      <c r="AN81" t="s">
        <v>1239</v>
      </c>
      <c r="AO81" t="s">
        <v>1240</v>
      </c>
      <c r="AP81" t="s">
        <v>1241</v>
      </c>
      <c r="AQ81" t="s">
        <v>1242</v>
      </c>
      <c r="AR81" t="s">
        <v>1257</v>
      </c>
      <c r="AS81">
        <v>0</v>
      </c>
      <c r="AT81" t="s">
        <v>1217</v>
      </c>
      <c r="AU81" t="s">
        <v>1244</v>
      </c>
      <c r="AV81" t="s">
        <v>1217</v>
      </c>
      <c r="AW81" t="s">
        <v>1217</v>
      </c>
      <c r="AX81" t="s">
        <v>1217</v>
      </c>
      <c r="AY81">
        <v>10</v>
      </c>
      <c r="AZ81" t="s">
        <v>1245</v>
      </c>
      <c r="BA81">
        <v>0</v>
      </c>
      <c r="BB81" t="s">
        <v>217</v>
      </c>
      <c r="BC81" t="s">
        <v>1230</v>
      </c>
      <c r="BD81">
        <v>0</v>
      </c>
      <c r="BE81" t="s">
        <v>1246</v>
      </c>
      <c r="BF81">
        <v>212</v>
      </c>
      <c r="BG81" t="s">
        <v>1217</v>
      </c>
      <c r="BH81" t="s">
        <v>1217</v>
      </c>
      <c r="BI81">
        <v>15</v>
      </c>
      <c r="BJ81" t="s">
        <v>1217</v>
      </c>
      <c r="BK81" t="s">
        <v>1217</v>
      </c>
      <c r="BL81">
        <v>0</v>
      </c>
      <c r="BM81" t="s">
        <v>1239</v>
      </c>
      <c r="BN81" t="s">
        <v>1247</v>
      </c>
      <c r="BO81">
        <v>0</v>
      </c>
      <c r="BP81" t="s">
        <v>1229</v>
      </c>
      <c r="BQ81" t="s">
        <v>1217</v>
      </c>
    </row>
    <row r="82" spans="1:69" x14ac:dyDescent="0.25">
      <c r="A82">
        <v>163769</v>
      </c>
      <c r="B82" t="s">
        <v>736</v>
      </c>
      <c r="C82" t="s">
        <v>1217</v>
      </c>
      <c r="D82" t="s">
        <v>1218</v>
      </c>
      <c r="E82">
        <v>100</v>
      </c>
      <c r="F82" t="s">
        <v>1254</v>
      </c>
      <c r="G82" t="s">
        <v>1220</v>
      </c>
      <c r="H82" t="s">
        <v>1221</v>
      </c>
      <c r="I82" t="s">
        <v>1217</v>
      </c>
      <c r="J82" t="s">
        <v>1222</v>
      </c>
      <c r="K82" t="s">
        <v>217</v>
      </c>
      <c r="L82">
        <v>18.899999999999999</v>
      </c>
      <c r="M82">
        <v>17.899999999999999</v>
      </c>
      <c r="N82" t="s">
        <v>40</v>
      </c>
      <c r="O82">
        <v>20</v>
      </c>
      <c r="P82" t="s">
        <v>1223</v>
      </c>
      <c r="Q82" t="s">
        <v>1263</v>
      </c>
      <c r="R82" t="s">
        <v>1225</v>
      </c>
      <c r="S82" t="s">
        <v>1226</v>
      </c>
      <c r="T82" t="s">
        <v>1217</v>
      </c>
      <c r="U82" t="s">
        <v>1227</v>
      </c>
      <c r="V82" t="s">
        <v>1255</v>
      </c>
      <c r="W82">
        <v>150</v>
      </c>
      <c r="X82" t="s">
        <v>1229</v>
      </c>
      <c r="Y82" t="s">
        <v>1229</v>
      </c>
      <c r="Z82" t="s">
        <v>1230</v>
      </c>
      <c r="AA82" t="s">
        <v>23</v>
      </c>
      <c r="AB82" t="s">
        <v>1231</v>
      </c>
      <c r="AC82" t="s">
        <v>1232</v>
      </c>
      <c r="AD82" t="s">
        <v>1233</v>
      </c>
      <c r="AE82" t="s">
        <v>1234</v>
      </c>
      <c r="AF82" t="s">
        <v>1235</v>
      </c>
      <c r="AG82" t="s">
        <v>1217</v>
      </c>
      <c r="AH82" t="s">
        <v>1236</v>
      </c>
      <c r="AI82" t="s">
        <v>1217</v>
      </c>
      <c r="AJ82" t="s">
        <v>1217</v>
      </c>
      <c r="AK82" t="s">
        <v>1237</v>
      </c>
      <c r="AL82">
        <v>0</v>
      </c>
      <c r="AM82" t="s">
        <v>1256</v>
      </c>
      <c r="AN82" t="s">
        <v>1239</v>
      </c>
      <c r="AO82" t="s">
        <v>1240</v>
      </c>
      <c r="AP82" t="s">
        <v>1241</v>
      </c>
      <c r="AQ82" t="s">
        <v>1242</v>
      </c>
      <c r="AR82" t="s">
        <v>1257</v>
      </c>
      <c r="AS82">
        <v>0</v>
      </c>
      <c r="AT82" t="s">
        <v>1217</v>
      </c>
      <c r="AU82" t="s">
        <v>1244</v>
      </c>
      <c r="AV82" t="s">
        <v>1217</v>
      </c>
      <c r="AW82" t="s">
        <v>1217</v>
      </c>
      <c r="AX82" t="s">
        <v>1217</v>
      </c>
      <c r="AY82">
        <v>10</v>
      </c>
      <c r="AZ82" t="s">
        <v>1245</v>
      </c>
      <c r="BA82">
        <v>0</v>
      </c>
      <c r="BB82" t="s">
        <v>217</v>
      </c>
      <c r="BC82" t="s">
        <v>1230</v>
      </c>
      <c r="BD82">
        <v>0</v>
      </c>
      <c r="BE82" t="s">
        <v>1246</v>
      </c>
      <c r="BF82">
        <v>100</v>
      </c>
      <c r="BG82" t="s">
        <v>1217</v>
      </c>
      <c r="BH82" t="s">
        <v>1217</v>
      </c>
      <c r="BI82">
        <v>15</v>
      </c>
      <c r="BJ82" t="s">
        <v>1217</v>
      </c>
      <c r="BK82" t="s">
        <v>1217</v>
      </c>
      <c r="BL82">
        <v>0</v>
      </c>
      <c r="BM82" t="s">
        <v>1239</v>
      </c>
      <c r="BN82" t="s">
        <v>1247</v>
      </c>
      <c r="BO82">
        <v>0</v>
      </c>
      <c r="BP82" t="s">
        <v>1229</v>
      </c>
      <c r="BQ82" t="s">
        <v>1217</v>
      </c>
    </row>
    <row r="83" spans="1:69" x14ac:dyDescent="0.25">
      <c r="A83">
        <v>163786</v>
      </c>
      <c r="B83" t="s">
        <v>737</v>
      </c>
      <c r="C83" t="s">
        <v>1217</v>
      </c>
      <c r="D83" t="s">
        <v>1218</v>
      </c>
      <c r="E83">
        <v>200</v>
      </c>
      <c r="F83" t="s">
        <v>1254</v>
      </c>
      <c r="G83" t="s">
        <v>1220</v>
      </c>
      <c r="H83" t="s">
        <v>1221</v>
      </c>
      <c r="I83" t="s">
        <v>1217</v>
      </c>
      <c r="J83" t="s">
        <v>1222</v>
      </c>
      <c r="K83" t="s">
        <v>217</v>
      </c>
      <c r="L83">
        <v>18.3</v>
      </c>
      <c r="M83">
        <v>17.3</v>
      </c>
      <c r="N83" t="s">
        <v>40</v>
      </c>
      <c r="O83">
        <v>20</v>
      </c>
      <c r="P83" t="s">
        <v>1223</v>
      </c>
      <c r="Q83" t="s">
        <v>1347</v>
      </c>
      <c r="R83" t="s">
        <v>1225</v>
      </c>
      <c r="S83" t="s">
        <v>1226</v>
      </c>
      <c r="T83" t="s">
        <v>1217</v>
      </c>
      <c r="U83" t="s">
        <v>1227</v>
      </c>
      <c r="V83" t="s">
        <v>1252</v>
      </c>
      <c r="W83">
        <v>300</v>
      </c>
      <c r="X83" t="s">
        <v>1229</v>
      </c>
      <c r="Y83" t="s">
        <v>1229</v>
      </c>
      <c r="Z83" t="s">
        <v>1230</v>
      </c>
      <c r="AA83" t="s">
        <v>23</v>
      </c>
      <c r="AB83" t="s">
        <v>1231</v>
      </c>
      <c r="AC83" t="s">
        <v>1232</v>
      </c>
      <c r="AD83" t="s">
        <v>1233</v>
      </c>
      <c r="AE83" t="s">
        <v>1234</v>
      </c>
      <c r="AF83" t="s">
        <v>1235</v>
      </c>
      <c r="AG83" t="s">
        <v>1217</v>
      </c>
      <c r="AH83" t="s">
        <v>1236</v>
      </c>
      <c r="AI83" t="s">
        <v>1217</v>
      </c>
      <c r="AJ83" t="s">
        <v>1217</v>
      </c>
      <c r="AK83" t="s">
        <v>1237</v>
      </c>
      <c r="AL83">
        <v>0</v>
      </c>
      <c r="AM83" t="s">
        <v>1256</v>
      </c>
      <c r="AN83" t="s">
        <v>1239</v>
      </c>
      <c r="AO83" t="s">
        <v>1240</v>
      </c>
      <c r="AP83" t="s">
        <v>1241</v>
      </c>
      <c r="AQ83" t="s">
        <v>1242</v>
      </c>
      <c r="AR83" t="s">
        <v>1257</v>
      </c>
      <c r="AS83">
        <v>0</v>
      </c>
      <c r="AT83" t="s">
        <v>1217</v>
      </c>
      <c r="AU83" t="s">
        <v>1244</v>
      </c>
      <c r="AV83" t="s">
        <v>1217</v>
      </c>
      <c r="AW83" t="s">
        <v>1217</v>
      </c>
      <c r="AX83" t="s">
        <v>1217</v>
      </c>
      <c r="AY83">
        <v>10</v>
      </c>
      <c r="AZ83" t="s">
        <v>1245</v>
      </c>
      <c r="BA83">
        <v>0</v>
      </c>
      <c r="BB83" t="s">
        <v>217</v>
      </c>
      <c r="BC83" t="s">
        <v>1230</v>
      </c>
      <c r="BD83">
        <v>0</v>
      </c>
      <c r="BE83" t="s">
        <v>1246</v>
      </c>
      <c r="BF83">
        <v>200</v>
      </c>
      <c r="BG83" t="s">
        <v>1217</v>
      </c>
      <c r="BH83" t="s">
        <v>1217</v>
      </c>
      <c r="BI83">
        <v>15</v>
      </c>
      <c r="BJ83" t="s">
        <v>1217</v>
      </c>
      <c r="BK83" t="s">
        <v>1217</v>
      </c>
      <c r="BL83">
        <v>0</v>
      </c>
      <c r="BM83" t="s">
        <v>1239</v>
      </c>
      <c r="BN83" t="s">
        <v>1247</v>
      </c>
      <c r="BO83">
        <v>0</v>
      </c>
      <c r="BP83" t="s">
        <v>1229</v>
      </c>
      <c r="BQ83" t="s">
        <v>1217</v>
      </c>
    </row>
    <row r="84" spans="1:69" x14ac:dyDescent="0.25">
      <c r="A84">
        <v>163792</v>
      </c>
      <c r="B84" t="s">
        <v>738</v>
      </c>
      <c r="C84" t="s">
        <v>1217</v>
      </c>
      <c r="D84" t="s">
        <v>1218</v>
      </c>
      <c r="E84">
        <v>60</v>
      </c>
      <c r="F84" t="s">
        <v>1254</v>
      </c>
      <c r="G84" t="s">
        <v>1220</v>
      </c>
      <c r="H84" t="s">
        <v>1221</v>
      </c>
      <c r="I84" t="s">
        <v>1217</v>
      </c>
      <c r="J84" t="s">
        <v>1222</v>
      </c>
      <c r="K84" t="s">
        <v>217</v>
      </c>
      <c r="L84">
        <v>18.64</v>
      </c>
      <c r="M84">
        <v>17.64</v>
      </c>
      <c r="N84" t="s">
        <v>40</v>
      </c>
      <c r="O84">
        <v>20</v>
      </c>
      <c r="P84" t="s">
        <v>1223</v>
      </c>
      <c r="Q84" t="s">
        <v>1348</v>
      </c>
      <c r="R84" t="s">
        <v>1225</v>
      </c>
      <c r="S84" t="s">
        <v>1226</v>
      </c>
      <c r="T84" t="s">
        <v>1217</v>
      </c>
      <c r="U84" t="s">
        <v>1227</v>
      </c>
      <c r="V84" t="s">
        <v>1255</v>
      </c>
      <c r="W84">
        <v>100</v>
      </c>
      <c r="X84" t="s">
        <v>1229</v>
      </c>
      <c r="Y84" t="s">
        <v>1229</v>
      </c>
      <c r="Z84" t="s">
        <v>1230</v>
      </c>
      <c r="AA84" t="s">
        <v>23</v>
      </c>
      <c r="AB84" t="s">
        <v>1231</v>
      </c>
      <c r="AC84" t="s">
        <v>1232</v>
      </c>
      <c r="AD84" t="s">
        <v>1233</v>
      </c>
      <c r="AE84" t="s">
        <v>1234</v>
      </c>
      <c r="AF84" t="s">
        <v>1235</v>
      </c>
      <c r="AG84" t="s">
        <v>1217</v>
      </c>
      <c r="AH84" t="s">
        <v>1236</v>
      </c>
      <c r="AI84" t="s">
        <v>1217</v>
      </c>
      <c r="AJ84" t="s">
        <v>1217</v>
      </c>
      <c r="AK84" t="s">
        <v>1237</v>
      </c>
      <c r="AL84">
        <v>0</v>
      </c>
      <c r="AM84" t="s">
        <v>1256</v>
      </c>
      <c r="AN84" t="s">
        <v>1239</v>
      </c>
      <c r="AO84" t="s">
        <v>1240</v>
      </c>
      <c r="AP84" t="s">
        <v>1241</v>
      </c>
      <c r="AQ84" t="s">
        <v>1242</v>
      </c>
      <c r="AR84" t="s">
        <v>1257</v>
      </c>
      <c r="AS84">
        <v>0</v>
      </c>
      <c r="AT84" t="s">
        <v>1217</v>
      </c>
      <c r="AU84" t="s">
        <v>1244</v>
      </c>
      <c r="AV84" t="s">
        <v>1217</v>
      </c>
      <c r="AW84" t="s">
        <v>1217</v>
      </c>
      <c r="AX84" t="s">
        <v>1217</v>
      </c>
      <c r="AY84">
        <v>10</v>
      </c>
      <c r="AZ84" t="s">
        <v>1245</v>
      </c>
      <c r="BA84">
        <v>0</v>
      </c>
      <c r="BB84" t="s">
        <v>217</v>
      </c>
      <c r="BC84" t="s">
        <v>1230</v>
      </c>
      <c r="BD84">
        <v>0</v>
      </c>
      <c r="BE84" t="s">
        <v>1246</v>
      </c>
      <c r="BF84">
        <v>273</v>
      </c>
      <c r="BG84" t="s">
        <v>1217</v>
      </c>
      <c r="BH84" t="s">
        <v>1217</v>
      </c>
      <c r="BI84">
        <v>15</v>
      </c>
      <c r="BJ84" t="s">
        <v>1217</v>
      </c>
      <c r="BK84" t="s">
        <v>1217</v>
      </c>
      <c r="BL84">
        <v>0</v>
      </c>
      <c r="BM84" t="s">
        <v>1239</v>
      </c>
      <c r="BN84" t="s">
        <v>1247</v>
      </c>
      <c r="BO84">
        <v>0</v>
      </c>
      <c r="BP84" t="s">
        <v>1229</v>
      </c>
      <c r="BQ84" t="s">
        <v>1217</v>
      </c>
    </row>
    <row r="85" spans="1:69" x14ac:dyDescent="0.25">
      <c r="A85">
        <v>163802</v>
      </c>
      <c r="B85" t="s">
        <v>739</v>
      </c>
      <c r="C85" t="s">
        <v>1217</v>
      </c>
      <c r="D85" t="s">
        <v>1218</v>
      </c>
      <c r="E85">
        <v>200</v>
      </c>
      <c r="F85" t="s">
        <v>1254</v>
      </c>
      <c r="G85" t="s">
        <v>1220</v>
      </c>
      <c r="H85" t="s">
        <v>1221</v>
      </c>
      <c r="I85" t="s">
        <v>1217</v>
      </c>
      <c r="J85" t="s">
        <v>1222</v>
      </c>
      <c r="K85" t="s">
        <v>217</v>
      </c>
      <c r="L85">
        <v>18.16</v>
      </c>
      <c r="M85">
        <v>17.16</v>
      </c>
      <c r="N85" t="s">
        <v>40</v>
      </c>
      <c r="O85">
        <v>20</v>
      </c>
      <c r="P85" t="s">
        <v>1223</v>
      </c>
      <c r="Q85" t="s">
        <v>1261</v>
      </c>
      <c r="R85" t="s">
        <v>1225</v>
      </c>
      <c r="S85" t="s">
        <v>1226</v>
      </c>
      <c r="T85" t="s">
        <v>1217</v>
      </c>
      <c r="U85" t="s">
        <v>1227</v>
      </c>
      <c r="V85" t="s">
        <v>1252</v>
      </c>
      <c r="W85">
        <v>300</v>
      </c>
      <c r="X85" t="s">
        <v>1229</v>
      </c>
      <c r="Y85" t="s">
        <v>1229</v>
      </c>
      <c r="Z85" t="s">
        <v>1230</v>
      </c>
      <c r="AA85" t="s">
        <v>23</v>
      </c>
      <c r="AB85" t="s">
        <v>1231</v>
      </c>
      <c r="AC85" t="s">
        <v>1232</v>
      </c>
      <c r="AD85" t="s">
        <v>1233</v>
      </c>
      <c r="AE85" t="s">
        <v>1234</v>
      </c>
      <c r="AF85" t="s">
        <v>1235</v>
      </c>
      <c r="AG85" t="s">
        <v>1217</v>
      </c>
      <c r="AH85" t="s">
        <v>1236</v>
      </c>
      <c r="AI85" t="s">
        <v>1217</v>
      </c>
      <c r="AJ85" t="s">
        <v>1217</v>
      </c>
      <c r="AK85" t="s">
        <v>1237</v>
      </c>
      <c r="AL85">
        <v>0</v>
      </c>
      <c r="AM85" t="s">
        <v>1256</v>
      </c>
      <c r="AN85" t="s">
        <v>1239</v>
      </c>
      <c r="AO85" t="s">
        <v>1240</v>
      </c>
      <c r="AP85" t="s">
        <v>1241</v>
      </c>
      <c r="AQ85" t="s">
        <v>1242</v>
      </c>
      <c r="AR85" t="s">
        <v>1257</v>
      </c>
      <c r="AS85">
        <v>0</v>
      </c>
      <c r="AT85" t="s">
        <v>1217</v>
      </c>
      <c r="AU85" t="s">
        <v>1244</v>
      </c>
      <c r="AV85" t="s">
        <v>1217</v>
      </c>
      <c r="AW85" t="s">
        <v>1217</v>
      </c>
      <c r="AX85" t="s">
        <v>1217</v>
      </c>
      <c r="AY85">
        <v>10</v>
      </c>
      <c r="AZ85" t="s">
        <v>1245</v>
      </c>
      <c r="BA85">
        <v>0</v>
      </c>
      <c r="BB85" t="s">
        <v>217</v>
      </c>
      <c r="BC85" t="s">
        <v>1230</v>
      </c>
      <c r="BD85">
        <v>0</v>
      </c>
      <c r="BE85" t="s">
        <v>1246</v>
      </c>
      <c r="BF85">
        <v>360</v>
      </c>
      <c r="BG85" t="s">
        <v>1217</v>
      </c>
      <c r="BH85" t="s">
        <v>1217</v>
      </c>
      <c r="BI85">
        <v>15</v>
      </c>
      <c r="BJ85" t="s">
        <v>1217</v>
      </c>
      <c r="BK85" t="s">
        <v>1217</v>
      </c>
      <c r="BL85">
        <v>0</v>
      </c>
      <c r="BM85" t="s">
        <v>1239</v>
      </c>
      <c r="BN85" t="s">
        <v>1247</v>
      </c>
      <c r="BO85">
        <v>0</v>
      </c>
      <c r="BP85" t="s">
        <v>1229</v>
      </c>
      <c r="BQ85" t="s">
        <v>1217</v>
      </c>
    </row>
    <row r="86" spans="1:69" x14ac:dyDescent="0.25">
      <c r="A86">
        <v>163807</v>
      </c>
      <c r="B86" t="s">
        <v>397</v>
      </c>
      <c r="C86" t="s">
        <v>1217</v>
      </c>
      <c r="D86" t="s">
        <v>1218</v>
      </c>
      <c r="E86">
        <v>200</v>
      </c>
      <c r="F86" t="s">
        <v>1254</v>
      </c>
      <c r="G86" t="s">
        <v>1220</v>
      </c>
      <c r="H86" t="s">
        <v>1221</v>
      </c>
      <c r="I86" t="s">
        <v>1217</v>
      </c>
      <c r="J86" t="s">
        <v>1222</v>
      </c>
      <c r="K86" t="s">
        <v>217</v>
      </c>
      <c r="L86">
        <v>18.3</v>
      </c>
      <c r="M86">
        <v>17.3</v>
      </c>
      <c r="N86" t="s">
        <v>40</v>
      </c>
      <c r="O86">
        <v>20</v>
      </c>
      <c r="P86" t="s">
        <v>1223</v>
      </c>
      <c r="Q86" t="s">
        <v>1253</v>
      </c>
      <c r="R86" t="s">
        <v>1225</v>
      </c>
      <c r="S86" t="s">
        <v>1226</v>
      </c>
      <c r="T86" t="s">
        <v>1217</v>
      </c>
      <c r="U86" t="s">
        <v>1227</v>
      </c>
      <c r="V86" t="s">
        <v>1252</v>
      </c>
      <c r="W86">
        <v>300</v>
      </c>
      <c r="X86" t="s">
        <v>1229</v>
      </c>
      <c r="Y86" t="s">
        <v>1229</v>
      </c>
      <c r="Z86" t="s">
        <v>1230</v>
      </c>
      <c r="AA86" t="s">
        <v>23</v>
      </c>
      <c r="AB86" t="s">
        <v>1231</v>
      </c>
      <c r="AC86" t="s">
        <v>1232</v>
      </c>
      <c r="AD86" t="s">
        <v>1233</v>
      </c>
      <c r="AE86" t="s">
        <v>1234</v>
      </c>
      <c r="AF86" t="s">
        <v>1235</v>
      </c>
      <c r="AG86" t="s">
        <v>1217</v>
      </c>
      <c r="AH86" t="s">
        <v>1236</v>
      </c>
      <c r="AI86" t="s">
        <v>1217</v>
      </c>
      <c r="AJ86" t="s">
        <v>1217</v>
      </c>
      <c r="AK86" t="s">
        <v>1237</v>
      </c>
      <c r="AL86">
        <v>0</v>
      </c>
      <c r="AM86" t="s">
        <v>1256</v>
      </c>
      <c r="AN86" t="s">
        <v>1239</v>
      </c>
      <c r="AO86" t="s">
        <v>1240</v>
      </c>
      <c r="AP86" t="s">
        <v>1241</v>
      </c>
      <c r="AQ86" t="s">
        <v>1242</v>
      </c>
      <c r="AR86" t="s">
        <v>1257</v>
      </c>
      <c r="AS86">
        <v>0</v>
      </c>
      <c r="AT86" t="s">
        <v>1217</v>
      </c>
      <c r="AU86" t="s">
        <v>1244</v>
      </c>
      <c r="AV86" t="s">
        <v>1217</v>
      </c>
      <c r="AW86" t="s">
        <v>1217</v>
      </c>
      <c r="AX86" t="s">
        <v>1217</v>
      </c>
      <c r="AY86">
        <v>10</v>
      </c>
      <c r="AZ86" t="s">
        <v>1245</v>
      </c>
      <c r="BA86">
        <v>0</v>
      </c>
      <c r="BB86" t="s">
        <v>217</v>
      </c>
      <c r="BC86" t="s">
        <v>1230</v>
      </c>
      <c r="BD86">
        <v>0</v>
      </c>
      <c r="BE86" t="s">
        <v>1246</v>
      </c>
      <c r="BF86">
        <v>249</v>
      </c>
      <c r="BG86" t="s">
        <v>1217</v>
      </c>
      <c r="BH86" t="s">
        <v>1217</v>
      </c>
      <c r="BI86">
        <v>15</v>
      </c>
      <c r="BJ86" t="s">
        <v>1217</v>
      </c>
      <c r="BK86" t="s">
        <v>1217</v>
      </c>
      <c r="BL86">
        <v>0</v>
      </c>
      <c r="BM86" t="s">
        <v>1239</v>
      </c>
      <c r="BN86" t="s">
        <v>1247</v>
      </c>
      <c r="BO86">
        <v>0</v>
      </c>
      <c r="BP86" t="s">
        <v>1229</v>
      </c>
      <c r="BQ86" t="s">
        <v>1217</v>
      </c>
    </row>
    <row r="87" spans="1:69" x14ac:dyDescent="0.25">
      <c r="A87">
        <v>163812</v>
      </c>
      <c r="B87" t="s">
        <v>740</v>
      </c>
      <c r="C87" t="s">
        <v>1217</v>
      </c>
      <c r="D87" t="s">
        <v>1218</v>
      </c>
      <c r="E87">
        <v>200</v>
      </c>
      <c r="F87" t="s">
        <v>1254</v>
      </c>
      <c r="G87" t="s">
        <v>1220</v>
      </c>
      <c r="H87" t="s">
        <v>1221</v>
      </c>
      <c r="I87" t="s">
        <v>1217</v>
      </c>
      <c r="J87" t="s">
        <v>1222</v>
      </c>
      <c r="K87" t="s">
        <v>217</v>
      </c>
      <c r="L87">
        <v>18.22</v>
      </c>
      <c r="M87">
        <v>17.22</v>
      </c>
      <c r="N87" t="s">
        <v>40</v>
      </c>
      <c r="O87">
        <v>20</v>
      </c>
      <c r="P87" t="s">
        <v>1223</v>
      </c>
      <c r="Q87" t="s">
        <v>1259</v>
      </c>
      <c r="R87" t="s">
        <v>1225</v>
      </c>
      <c r="S87" t="s">
        <v>1226</v>
      </c>
      <c r="T87" t="s">
        <v>1217</v>
      </c>
      <c r="U87" t="s">
        <v>1227</v>
      </c>
      <c r="V87" t="s">
        <v>1252</v>
      </c>
      <c r="W87">
        <v>300</v>
      </c>
      <c r="X87" t="s">
        <v>1229</v>
      </c>
      <c r="Y87" t="s">
        <v>1229</v>
      </c>
      <c r="Z87" t="s">
        <v>1230</v>
      </c>
      <c r="AA87" t="s">
        <v>23</v>
      </c>
      <c r="AB87" t="s">
        <v>1231</v>
      </c>
      <c r="AC87" t="s">
        <v>1232</v>
      </c>
      <c r="AD87" t="s">
        <v>1233</v>
      </c>
      <c r="AE87" t="s">
        <v>1234</v>
      </c>
      <c r="AF87" t="s">
        <v>1235</v>
      </c>
      <c r="AG87" t="s">
        <v>1217</v>
      </c>
      <c r="AH87" t="s">
        <v>1236</v>
      </c>
      <c r="AI87" t="s">
        <v>1217</v>
      </c>
      <c r="AJ87" t="s">
        <v>1217</v>
      </c>
      <c r="AK87" t="s">
        <v>1237</v>
      </c>
      <c r="AL87">
        <v>0</v>
      </c>
      <c r="AM87" t="s">
        <v>1256</v>
      </c>
      <c r="AN87" t="s">
        <v>1239</v>
      </c>
      <c r="AO87" t="s">
        <v>1240</v>
      </c>
      <c r="AP87" t="s">
        <v>1241</v>
      </c>
      <c r="AQ87" t="s">
        <v>1242</v>
      </c>
      <c r="AR87" t="s">
        <v>1257</v>
      </c>
      <c r="AS87">
        <v>0</v>
      </c>
      <c r="AT87" t="s">
        <v>1217</v>
      </c>
      <c r="AU87" t="s">
        <v>1244</v>
      </c>
      <c r="AV87" t="s">
        <v>1217</v>
      </c>
      <c r="AW87" t="s">
        <v>1217</v>
      </c>
      <c r="AX87" t="s">
        <v>1217</v>
      </c>
      <c r="AY87">
        <v>10</v>
      </c>
      <c r="AZ87" t="s">
        <v>1245</v>
      </c>
      <c r="BA87">
        <v>0</v>
      </c>
      <c r="BB87" t="s">
        <v>217</v>
      </c>
      <c r="BC87" t="s">
        <v>1230</v>
      </c>
      <c r="BD87">
        <v>0</v>
      </c>
      <c r="BE87" t="s">
        <v>1246</v>
      </c>
      <c r="BF87">
        <v>200</v>
      </c>
      <c r="BG87" t="s">
        <v>1217</v>
      </c>
      <c r="BH87" t="s">
        <v>1217</v>
      </c>
      <c r="BI87">
        <v>15</v>
      </c>
      <c r="BJ87" t="s">
        <v>1217</v>
      </c>
      <c r="BK87" t="s">
        <v>1217</v>
      </c>
      <c r="BL87">
        <v>0</v>
      </c>
      <c r="BM87" t="s">
        <v>1239</v>
      </c>
      <c r="BN87" t="s">
        <v>1247</v>
      </c>
      <c r="BO87">
        <v>0</v>
      </c>
      <c r="BP87" t="s">
        <v>1229</v>
      </c>
      <c r="BQ87" t="s">
        <v>1217</v>
      </c>
    </row>
    <row r="88" spans="1:69" x14ac:dyDescent="0.25">
      <c r="A88">
        <v>163860</v>
      </c>
      <c r="B88" t="s">
        <v>550</v>
      </c>
      <c r="C88" t="s">
        <v>1217</v>
      </c>
      <c r="D88" t="s">
        <v>1218</v>
      </c>
      <c r="E88">
        <v>14</v>
      </c>
      <c r="F88" t="s">
        <v>1289</v>
      </c>
      <c r="G88" t="s">
        <v>1220</v>
      </c>
      <c r="H88" t="s">
        <v>1221</v>
      </c>
      <c r="I88" t="s">
        <v>1217</v>
      </c>
      <c r="J88" t="s">
        <v>1222</v>
      </c>
      <c r="K88" t="s">
        <v>217</v>
      </c>
      <c r="L88">
        <v>928</v>
      </c>
      <c r="M88">
        <v>869</v>
      </c>
      <c r="N88" t="s">
        <v>40</v>
      </c>
      <c r="O88">
        <v>1000</v>
      </c>
      <c r="P88" t="s">
        <v>1223</v>
      </c>
      <c r="Q88" t="s">
        <v>1365</v>
      </c>
      <c r="R88" t="s">
        <v>1225</v>
      </c>
      <c r="S88" t="s">
        <v>1226</v>
      </c>
      <c r="T88" t="s">
        <v>1217</v>
      </c>
      <c r="U88" t="s">
        <v>1227</v>
      </c>
      <c r="V88" t="s">
        <v>1255</v>
      </c>
      <c r="W88">
        <v>0</v>
      </c>
      <c r="X88" t="s">
        <v>1229</v>
      </c>
      <c r="Y88" t="s">
        <v>1229</v>
      </c>
      <c r="Z88" t="s">
        <v>1230</v>
      </c>
      <c r="AA88" t="s">
        <v>23</v>
      </c>
      <c r="AB88" t="s">
        <v>1231</v>
      </c>
      <c r="AC88" t="s">
        <v>1232</v>
      </c>
      <c r="AD88" t="s">
        <v>1233</v>
      </c>
      <c r="AE88" t="s">
        <v>1234</v>
      </c>
      <c r="AF88" t="s">
        <v>1235</v>
      </c>
      <c r="AG88" t="s">
        <v>1217</v>
      </c>
      <c r="AH88" t="s">
        <v>1236</v>
      </c>
      <c r="AI88" t="s">
        <v>1217</v>
      </c>
      <c r="AJ88" t="s">
        <v>1217</v>
      </c>
      <c r="AK88" t="s">
        <v>1237</v>
      </c>
      <c r="AL88">
        <v>0</v>
      </c>
      <c r="AM88" t="s">
        <v>1290</v>
      </c>
      <c r="AN88" t="s">
        <v>1239</v>
      </c>
      <c r="AO88" t="s">
        <v>1240</v>
      </c>
      <c r="AP88" t="s">
        <v>1241</v>
      </c>
      <c r="AQ88" t="s">
        <v>1242</v>
      </c>
      <c r="AR88" t="s">
        <v>1291</v>
      </c>
      <c r="AS88">
        <v>0</v>
      </c>
      <c r="AT88" t="s">
        <v>1217</v>
      </c>
      <c r="AU88" t="s">
        <v>1244</v>
      </c>
      <c r="AV88" t="s">
        <v>1217</v>
      </c>
      <c r="AW88" t="s">
        <v>1217</v>
      </c>
      <c r="AX88" t="s">
        <v>1217</v>
      </c>
      <c r="AY88">
        <v>10</v>
      </c>
      <c r="AZ88" t="s">
        <v>1245</v>
      </c>
      <c r="BA88">
        <v>0</v>
      </c>
      <c r="BB88" t="s">
        <v>217</v>
      </c>
      <c r="BC88" t="s">
        <v>1230</v>
      </c>
      <c r="BD88">
        <v>0</v>
      </c>
      <c r="BE88" t="s">
        <v>1246</v>
      </c>
      <c r="BF88">
        <v>22</v>
      </c>
      <c r="BG88" t="s">
        <v>1217</v>
      </c>
      <c r="BH88" t="s">
        <v>1217</v>
      </c>
      <c r="BI88">
        <v>10</v>
      </c>
      <c r="BJ88" t="s">
        <v>1217</v>
      </c>
      <c r="BK88" t="s">
        <v>1217</v>
      </c>
      <c r="BL88">
        <v>0</v>
      </c>
      <c r="BM88" t="s">
        <v>1239</v>
      </c>
      <c r="BN88" t="s">
        <v>1247</v>
      </c>
      <c r="BO88">
        <v>0</v>
      </c>
      <c r="BP88" t="s">
        <v>1229</v>
      </c>
      <c r="BQ88" t="s">
        <v>1217</v>
      </c>
    </row>
    <row r="89" spans="1:69" x14ac:dyDescent="0.25">
      <c r="A89">
        <v>163861</v>
      </c>
      <c r="B89" t="s">
        <v>813</v>
      </c>
      <c r="C89" t="s">
        <v>1217</v>
      </c>
      <c r="D89" t="s">
        <v>1218</v>
      </c>
      <c r="E89">
        <v>320</v>
      </c>
      <c r="F89" t="s">
        <v>1254</v>
      </c>
      <c r="G89" t="s">
        <v>1220</v>
      </c>
      <c r="H89" t="s">
        <v>1221</v>
      </c>
      <c r="I89" t="s">
        <v>1217</v>
      </c>
      <c r="J89" t="s">
        <v>1222</v>
      </c>
      <c r="K89" t="s">
        <v>217</v>
      </c>
      <c r="L89">
        <v>16.942</v>
      </c>
      <c r="M89">
        <v>15.641999999999999</v>
      </c>
      <c r="N89" t="s">
        <v>40</v>
      </c>
      <c r="O89">
        <v>18</v>
      </c>
      <c r="P89" t="s">
        <v>1223</v>
      </c>
      <c r="Q89" t="s">
        <v>1365</v>
      </c>
      <c r="R89" t="s">
        <v>1225</v>
      </c>
      <c r="S89" t="s">
        <v>1226</v>
      </c>
      <c r="T89" t="s">
        <v>1217</v>
      </c>
      <c r="U89" t="s">
        <v>1227</v>
      </c>
      <c r="V89" t="s">
        <v>1255</v>
      </c>
      <c r="W89">
        <v>0</v>
      </c>
      <c r="X89" t="s">
        <v>1229</v>
      </c>
      <c r="Y89" t="s">
        <v>1229</v>
      </c>
      <c r="Z89" t="s">
        <v>1230</v>
      </c>
      <c r="AA89" t="s">
        <v>23</v>
      </c>
      <c r="AB89" t="s">
        <v>1231</v>
      </c>
      <c r="AC89" t="s">
        <v>1232</v>
      </c>
      <c r="AD89" t="s">
        <v>1233</v>
      </c>
      <c r="AE89" t="s">
        <v>1234</v>
      </c>
      <c r="AF89" t="s">
        <v>1235</v>
      </c>
      <c r="AG89" t="s">
        <v>1217</v>
      </c>
      <c r="AH89" t="s">
        <v>1236</v>
      </c>
      <c r="AI89" t="s">
        <v>1217</v>
      </c>
      <c r="AJ89" t="s">
        <v>1217</v>
      </c>
      <c r="AK89" t="s">
        <v>1237</v>
      </c>
      <c r="AL89">
        <v>0</v>
      </c>
      <c r="AM89" t="s">
        <v>1269</v>
      </c>
      <c r="AN89" t="s">
        <v>1239</v>
      </c>
      <c r="AO89" t="s">
        <v>1240</v>
      </c>
      <c r="AP89" t="s">
        <v>1241</v>
      </c>
      <c r="AQ89" t="s">
        <v>1242</v>
      </c>
      <c r="AR89" t="s">
        <v>1257</v>
      </c>
      <c r="AS89">
        <v>0</v>
      </c>
      <c r="AT89" t="s">
        <v>1217</v>
      </c>
      <c r="AU89" t="s">
        <v>1244</v>
      </c>
      <c r="AV89" t="s">
        <v>1217</v>
      </c>
      <c r="AW89" t="s">
        <v>1217</v>
      </c>
      <c r="AX89" t="s">
        <v>1217</v>
      </c>
      <c r="AY89">
        <v>10</v>
      </c>
      <c r="AZ89" t="s">
        <v>1245</v>
      </c>
      <c r="BA89">
        <v>0</v>
      </c>
      <c r="BB89" t="s">
        <v>217</v>
      </c>
      <c r="BC89" t="s">
        <v>1230</v>
      </c>
      <c r="BD89">
        <v>0</v>
      </c>
      <c r="BE89" t="s">
        <v>1246</v>
      </c>
      <c r="BF89">
        <v>377</v>
      </c>
      <c r="BG89" t="s">
        <v>1217</v>
      </c>
      <c r="BH89" t="s">
        <v>1217</v>
      </c>
      <c r="BI89">
        <v>10</v>
      </c>
      <c r="BJ89" t="s">
        <v>1217</v>
      </c>
      <c r="BK89" t="s">
        <v>1217</v>
      </c>
      <c r="BL89">
        <v>0</v>
      </c>
      <c r="BM89" t="s">
        <v>1239</v>
      </c>
      <c r="BN89" t="s">
        <v>1247</v>
      </c>
      <c r="BO89">
        <v>0</v>
      </c>
      <c r="BP89" t="s">
        <v>1229</v>
      </c>
      <c r="BQ89" t="s">
        <v>1217</v>
      </c>
    </row>
    <row r="90" spans="1:69" x14ac:dyDescent="0.25">
      <c r="A90">
        <v>163863</v>
      </c>
      <c r="B90" t="s">
        <v>398</v>
      </c>
      <c r="C90" t="s">
        <v>1217</v>
      </c>
      <c r="D90" t="s">
        <v>1218</v>
      </c>
      <c r="E90">
        <v>477</v>
      </c>
      <c r="F90" t="s">
        <v>1254</v>
      </c>
      <c r="G90" t="s">
        <v>1220</v>
      </c>
      <c r="H90" t="s">
        <v>1221</v>
      </c>
      <c r="I90" t="s">
        <v>1217</v>
      </c>
      <c r="J90" t="s">
        <v>1222</v>
      </c>
      <c r="K90" t="s">
        <v>217</v>
      </c>
      <c r="L90">
        <v>18.78</v>
      </c>
      <c r="M90">
        <v>17.38</v>
      </c>
      <c r="N90" t="s">
        <v>40</v>
      </c>
      <c r="O90">
        <v>20</v>
      </c>
      <c r="P90" t="s">
        <v>1223</v>
      </c>
      <c r="Q90" t="s">
        <v>1365</v>
      </c>
      <c r="R90" t="s">
        <v>1225</v>
      </c>
      <c r="S90" t="s">
        <v>1226</v>
      </c>
      <c r="T90" t="s">
        <v>1217</v>
      </c>
      <c r="U90" t="s">
        <v>1227</v>
      </c>
      <c r="V90" t="s">
        <v>1255</v>
      </c>
      <c r="W90">
        <v>0</v>
      </c>
      <c r="X90" t="s">
        <v>1229</v>
      </c>
      <c r="Y90" t="s">
        <v>1229</v>
      </c>
      <c r="Z90" t="s">
        <v>1230</v>
      </c>
      <c r="AA90" t="s">
        <v>23</v>
      </c>
      <c r="AB90" t="s">
        <v>1231</v>
      </c>
      <c r="AC90" t="s">
        <v>1232</v>
      </c>
      <c r="AD90" t="s">
        <v>1233</v>
      </c>
      <c r="AE90" t="s">
        <v>1234</v>
      </c>
      <c r="AF90" t="s">
        <v>1235</v>
      </c>
      <c r="AG90" t="s">
        <v>1217</v>
      </c>
      <c r="AH90" t="s">
        <v>1236</v>
      </c>
      <c r="AI90" t="s">
        <v>1217</v>
      </c>
      <c r="AJ90" t="s">
        <v>1217</v>
      </c>
      <c r="AK90" t="s">
        <v>1237</v>
      </c>
      <c r="AL90">
        <v>0</v>
      </c>
      <c r="AM90" t="s">
        <v>1281</v>
      </c>
      <c r="AN90" t="s">
        <v>1239</v>
      </c>
      <c r="AO90" t="s">
        <v>1240</v>
      </c>
      <c r="AP90" t="s">
        <v>1241</v>
      </c>
      <c r="AQ90" t="s">
        <v>1242</v>
      </c>
      <c r="AR90" t="s">
        <v>1257</v>
      </c>
      <c r="AS90">
        <v>0</v>
      </c>
      <c r="AT90" t="s">
        <v>1217</v>
      </c>
      <c r="AU90" t="s">
        <v>1244</v>
      </c>
      <c r="AV90" t="s">
        <v>1217</v>
      </c>
      <c r="AW90" t="s">
        <v>1217</v>
      </c>
      <c r="AX90" t="s">
        <v>1217</v>
      </c>
      <c r="AY90">
        <v>10</v>
      </c>
      <c r="AZ90" t="s">
        <v>1245</v>
      </c>
      <c r="BA90">
        <v>0</v>
      </c>
      <c r="BB90" t="s">
        <v>217</v>
      </c>
      <c r="BC90" t="s">
        <v>1230</v>
      </c>
      <c r="BD90">
        <v>0</v>
      </c>
      <c r="BE90" t="s">
        <v>1246</v>
      </c>
      <c r="BF90">
        <v>814</v>
      </c>
      <c r="BG90" t="s">
        <v>1217</v>
      </c>
      <c r="BH90" t="s">
        <v>1217</v>
      </c>
      <c r="BI90">
        <v>10</v>
      </c>
      <c r="BJ90" t="s">
        <v>1217</v>
      </c>
      <c r="BK90" t="s">
        <v>1217</v>
      </c>
      <c r="BL90">
        <v>0</v>
      </c>
      <c r="BM90" t="s">
        <v>1239</v>
      </c>
      <c r="BN90" t="s">
        <v>1247</v>
      </c>
      <c r="BO90">
        <v>0</v>
      </c>
      <c r="BP90" t="s">
        <v>1229</v>
      </c>
      <c r="BQ90" t="s">
        <v>1217</v>
      </c>
    </row>
    <row r="91" spans="1:69" x14ac:dyDescent="0.25">
      <c r="A91">
        <v>163864</v>
      </c>
      <c r="B91" t="s">
        <v>1366</v>
      </c>
      <c r="C91" t="s">
        <v>1217</v>
      </c>
      <c r="D91" t="s">
        <v>1218</v>
      </c>
      <c r="E91">
        <v>1529</v>
      </c>
      <c r="F91" t="s">
        <v>1298</v>
      </c>
      <c r="G91" t="s">
        <v>1220</v>
      </c>
      <c r="H91" t="s">
        <v>1221</v>
      </c>
      <c r="I91" t="s">
        <v>1217</v>
      </c>
      <c r="J91" t="s">
        <v>1222</v>
      </c>
      <c r="K91" t="s">
        <v>217</v>
      </c>
      <c r="L91">
        <v>14.275</v>
      </c>
      <c r="M91">
        <v>13.035</v>
      </c>
      <c r="N91" t="s">
        <v>40</v>
      </c>
      <c r="O91">
        <v>15</v>
      </c>
      <c r="P91" t="s">
        <v>1223</v>
      </c>
      <c r="Q91" t="s">
        <v>1365</v>
      </c>
      <c r="R91" t="s">
        <v>1225</v>
      </c>
      <c r="S91" t="s">
        <v>1226</v>
      </c>
      <c r="T91" t="s">
        <v>1217</v>
      </c>
      <c r="U91" t="s">
        <v>1227</v>
      </c>
      <c r="V91" t="s">
        <v>1255</v>
      </c>
      <c r="W91">
        <v>0</v>
      </c>
      <c r="X91" t="s">
        <v>1229</v>
      </c>
      <c r="Y91" t="s">
        <v>1229</v>
      </c>
      <c r="Z91" t="s">
        <v>1230</v>
      </c>
      <c r="AA91" t="s">
        <v>23</v>
      </c>
      <c r="AB91" t="s">
        <v>1231</v>
      </c>
      <c r="AC91" t="s">
        <v>1232</v>
      </c>
      <c r="AD91" t="s">
        <v>1233</v>
      </c>
      <c r="AE91" t="s">
        <v>1234</v>
      </c>
      <c r="AF91" t="s">
        <v>1235</v>
      </c>
      <c r="AG91" t="s">
        <v>1217</v>
      </c>
      <c r="AH91" t="s">
        <v>1236</v>
      </c>
      <c r="AI91" t="s">
        <v>1217</v>
      </c>
      <c r="AJ91" t="s">
        <v>1217</v>
      </c>
      <c r="AK91" t="s">
        <v>1237</v>
      </c>
      <c r="AL91">
        <v>0</v>
      </c>
      <c r="AM91" t="s">
        <v>1299</v>
      </c>
      <c r="AN91" t="s">
        <v>1239</v>
      </c>
      <c r="AO91" t="s">
        <v>1240</v>
      </c>
      <c r="AP91" t="s">
        <v>1241</v>
      </c>
      <c r="AQ91" t="s">
        <v>1242</v>
      </c>
      <c r="AR91" t="s">
        <v>1300</v>
      </c>
      <c r="AS91">
        <v>0</v>
      </c>
      <c r="AT91" t="s">
        <v>1217</v>
      </c>
      <c r="AU91" t="s">
        <v>1244</v>
      </c>
      <c r="AV91" t="s">
        <v>1217</v>
      </c>
      <c r="AW91" t="s">
        <v>1217</v>
      </c>
      <c r="AX91" t="s">
        <v>1217</v>
      </c>
      <c r="AY91">
        <v>10</v>
      </c>
      <c r="AZ91" t="s">
        <v>1245</v>
      </c>
      <c r="BA91">
        <v>0</v>
      </c>
      <c r="BB91" t="s">
        <v>217</v>
      </c>
      <c r="BC91" t="s">
        <v>1230</v>
      </c>
      <c r="BD91">
        <v>0</v>
      </c>
      <c r="BE91" t="s">
        <v>1246</v>
      </c>
      <c r="BF91">
        <v>2037</v>
      </c>
      <c r="BG91" t="s">
        <v>1217</v>
      </c>
      <c r="BH91" t="s">
        <v>1217</v>
      </c>
      <c r="BI91">
        <v>15</v>
      </c>
      <c r="BJ91" t="s">
        <v>1217</v>
      </c>
      <c r="BK91" t="s">
        <v>1217</v>
      </c>
      <c r="BL91">
        <v>0</v>
      </c>
      <c r="BM91" t="s">
        <v>1239</v>
      </c>
      <c r="BN91" t="s">
        <v>1247</v>
      </c>
      <c r="BO91">
        <v>0</v>
      </c>
      <c r="BP91" t="s">
        <v>1229</v>
      </c>
      <c r="BQ91" t="s">
        <v>1217</v>
      </c>
    </row>
    <row r="92" spans="1:69" x14ac:dyDescent="0.25">
      <c r="A92">
        <v>164126</v>
      </c>
      <c r="B92" t="s">
        <v>1367</v>
      </c>
      <c r="C92" t="s">
        <v>1217</v>
      </c>
      <c r="D92" t="s">
        <v>1218</v>
      </c>
      <c r="E92">
        <v>320</v>
      </c>
      <c r="F92" t="s">
        <v>1254</v>
      </c>
      <c r="G92" t="s">
        <v>1220</v>
      </c>
      <c r="H92" t="s">
        <v>1221</v>
      </c>
      <c r="I92" t="s">
        <v>1217</v>
      </c>
      <c r="J92" t="s">
        <v>1222</v>
      </c>
      <c r="K92" t="s">
        <v>217</v>
      </c>
      <c r="L92">
        <v>16.489999999999998</v>
      </c>
      <c r="M92">
        <v>15.52</v>
      </c>
      <c r="N92" t="s">
        <v>40</v>
      </c>
      <c r="O92">
        <v>18</v>
      </c>
      <c r="P92" t="s">
        <v>1223</v>
      </c>
      <c r="Q92" t="s">
        <v>1368</v>
      </c>
      <c r="R92" t="s">
        <v>1225</v>
      </c>
      <c r="S92" t="s">
        <v>1226</v>
      </c>
      <c r="T92" t="s">
        <v>1217</v>
      </c>
      <c r="U92" t="s">
        <v>1227</v>
      </c>
      <c r="V92" t="s">
        <v>1255</v>
      </c>
      <c r="W92">
        <v>0</v>
      </c>
      <c r="X92" t="s">
        <v>1229</v>
      </c>
      <c r="Y92" t="s">
        <v>1229</v>
      </c>
      <c r="Z92" t="s">
        <v>1230</v>
      </c>
      <c r="AA92" t="s">
        <v>23</v>
      </c>
      <c r="AB92" t="s">
        <v>1231</v>
      </c>
      <c r="AC92" t="s">
        <v>1232</v>
      </c>
      <c r="AD92" t="s">
        <v>1233</v>
      </c>
      <c r="AE92" t="s">
        <v>1234</v>
      </c>
      <c r="AF92" t="s">
        <v>1235</v>
      </c>
      <c r="AG92" t="s">
        <v>1217</v>
      </c>
      <c r="AH92" t="s">
        <v>1236</v>
      </c>
      <c r="AI92" t="s">
        <v>1217</v>
      </c>
      <c r="AJ92" t="s">
        <v>1217</v>
      </c>
      <c r="AK92" t="s">
        <v>1237</v>
      </c>
      <c r="AL92">
        <v>0</v>
      </c>
      <c r="AM92" t="s">
        <v>1269</v>
      </c>
      <c r="AN92" t="s">
        <v>1239</v>
      </c>
      <c r="AO92" t="s">
        <v>1240</v>
      </c>
      <c r="AP92" t="s">
        <v>1241</v>
      </c>
      <c r="AQ92" t="s">
        <v>1242</v>
      </c>
      <c r="AR92" t="s">
        <v>1257</v>
      </c>
      <c r="AS92">
        <v>0</v>
      </c>
      <c r="AT92" t="s">
        <v>1217</v>
      </c>
      <c r="AU92" t="s">
        <v>1244</v>
      </c>
      <c r="AV92" t="s">
        <v>1217</v>
      </c>
      <c r="AW92" t="s">
        <v>1217</v>
      </c>
      <c r="AX92" t="s">
        <v>1217</v>
      </c>
      <c r="AY92">
        <v>10</v>
      </c>
      <c r="AZ92" t="s">
        <v>1245</v>
      </c>
      <c r="BA92">
        <v>0</v>
      </c>
      <c r="BB92" t="s">
        <v>217</v>
      </c>
      <c r="BC92" t="s">
        <v>1230</v>
      </c>
      <c r="BD92">
        <v>0</v>
      </c>
      <c r="BE92" t="s">
        <v>1246</v>
      </c>
      <c r="BF92">
        <v>313</v>
      </c>
      <c r="BG92" t="s">
        <v>1217</v>
      </c>
      <c r="BH92" t="s">
        <v>1217</v>
      </c>
      <c r="BI92">
        <v>15</v>
      </c>
      <c r="BJ92" t="s">
        <v>1217</v>
      </c>
      <c r="BK92" t="s">
        <v>1217</v>
      </c>
      <c r="BL92">
        <v>0</v>
      </c>
      <c r="BM92" t="s">
        <v>1239</v>
      </c>
      <c r="BN92" t="s">
        <v>1247</v>
      </c>
      <c r="BO92">
        <v>0</v>
      </c>
      <c r="BP92" t="s">
        <v>1229</v>
      </c>
      <c r="BQ92" t="s">
        <v>1217</v>
      </c>
    </row>
    <row r="93" spans="1:69" x14ac:dyDescent="0.25">
      <c r="A93">
        <v>164128</v>
      </c>
      <c r="B93" t="s">
        <v>1369</v>
      </c>
      <c r="C93" t="s">
        <v>1217</v>
      </c>
      <c r="D93" t="s">
        <v>1275</v>
      </c>
      <c r="E93">
        <v>0</v>
      </c>
      <c r="F93" t="s">
        <v>1254</v>
      </c>
      <c r="G93" t="s">
        <v>1220</v>
      </c>
      <c r="H93" t="s">
        <v>1221</v>
      </c>
      <c r="I93" t="s">
        <v>1217</v>
      </c>
      <c r="J93" t="s">
        <v>1222</v>
      </c>
      <c r="K93" t="s">
        <v>217</v>
      </c>
      <c r="L93">
        <v>18.39</v>
      </c>
      <c r="M93">
        <v>17.239999999999998</v>
      </c>
      <c r="N93" t="s">
        <v>40</v>
      </c>
      <c r="O93">
        <v>20</v>
      </c>
      <c r="P93" t="s">
        <v>1223</v>
      </c>
      <c r="Q93" t="s">
        <v>1368</v>
      </c>
      <c r="R93" t="s">
        <v>1225</v>
      </c>
      <c r="S93" t="s">
        <v>1226</v>
      </c>
      <c r="T93" t="s">
        <v>1217</v>
      </c>
      <c r="U93" t="s">
        <v>1227</v>
      </c>
      <c r="V93" t="s">
        <v>1255</v>
      </c>
      <c r="W93">
        <v>0</v>
      </c>
      <c r="X93" t="s">
        <v>1229</v>
      </c>
      <c r="Y93">
        <v>43173</v>
      </c>
      <c r="Z93" t="s">
        <v>1230</v>
      </c>
      <c r="AA93" t="s">
        <v>23</v>
      </c>
      <c r="AB93" t="s">
        <v>1231</v>
      </c>
      <c r="AC93" t="s">
        <v>1232</v>
      </c>
      <c r="AD93" t="s">
        <v>1233</v>
      </c>
      <c r="AE93" t="s">
        <v>1234</v>
      </c>
      <c r="AF93" t="s">
        <v>1235</v>
      </c>
      <c r="AG93" t="s">
        <v>1217</v>
      </c>
      <c r="AH93" t="s">
        <v>1236</v>
      </c>
      <c r="AI93" t="s">
        <v>1217</v>
      </c>
      <c r="AJ93" t="s">
        <v>1217</v>
      </c>
      <c r="AK93" t="s">
        <v>1237</v>
      </c>
      <c r="AL93">
        <v>0</v>
      </c>
      <c r="AM93" t="s">
        <v>1281</v>
      </c>
      <c r="AN93" t="s">
        <v>1239</v>
      </c>
      <c r="AO93" t="s">
        <v>1240</v>
      </c>
      <c r="AP93" t="s">
        <v>1241</v>
      </c>
      <c r="AQ93" t="s">
        <v>1242</v>
      </c>
      <c r="AR93" t="s">
        <v>1257</v>
      </c>
      <c r="AS93">
        <v>0</v>
      </c>
      <c r="AT93" t="s">
        <v>1217</v>
      </c>
      <c r="AU93" t="s">
        <v>1244</v>
      </c>
      <c r="AV93" t="s">
        <v>1217</v>
      </c>
      <c r="AW93" t="s">
        <v>1217</v>
      </c>
      <c r="AX93" t="s">
        <v>1217</v>
      </c>
      <c r="AY93">
        <v>10</v>
      </c>
      <c r="AZ93" t="s">
        <v>1245</v>
      </c>
      <c r="BA93">
        <v>0</v>
      </c>
      <c r="BB93" t="s">
        <v>217</v>
      </c>
      <c r="BC93" t="s">
        <v>1230</v>
      </c>
      <c r="BD93">
        <v>0</v>
      </c>
      <c r="BE93" t="s">
        <v>1246</v>
      </c>
      <c r="BF93">
        <v>368</v>
      </c>
      <c r="BG93" t="s">
        <v>1217</v>
      </c>
      <c r="BH93" t="s">
        <v>1205</v>
      </c>
      <c r="BI93">
        <v>15</v>
      </c>
      <c r="BJ93" t="s">
        <v>1217</v>
      </c>
      <c r="BK93" t="s">
        <v>1217</v>
      </c>
      <c r="BL93">
        <v>0</v>
      </c>
      <c r="BM93" t="s">
        <v>1239</v>
      </c>
      <c r="BN93" t="s">
        <v>1247</v>
      </c>
      <c r="BO93">
        <v>0</v>
      </c>
      <c r="BP93" t="s">
        <v>1229</v>
      </c>
      <c r="BQ93" t="s">
        <v>1217</v>
      </c>
    </row>
    <row r="94" spans="1:69" x14ac:dyDescent="0.25">
      <c r="A94">
        <v>164715</v>
      </c>
      <c r="B94" t="s">
        <v>1370</v>
      </c>
      <c r="C94" t="s">
        <v>1217</v>
      </c>
      <c r="D94" t="s">
        <v>1218</v>
      </c>
      <c r="E94">
        <v>300</v>
      </c>
      <c r="F94" t="s">
        <v>1254</v>
      </c>
      <c r="G94" t="s">
        <v>1220</v>
      </c>
      <c r="H94" t="s">
        <v>1221</v>
      </c>
      <c r="I94" t="s">
        <v>1217</v>
      </c>
      <c r="J94" t="s">
        <v>1222</v>
      </c>
      <c r="K94" t="s">
        <v>217</v>
      </c>
      <c r="L94">
        <v>18.215</v>
      </c>
      <c r="M94">
        <v>17.239999999999998</v>
      </c>
      <c r="N94" t="s">
        <v>40</v>
      </c>
      <c r="O94">
        <v>20</v>
      </c>
      <c r="P94" t="s">
        <v>1223</v>
      </c>
      <c r="Q94" t="s">
        <v>1371</v>
      </c>
      <c r="R94" t="s">
        <v>1225</v>
      </c>
      <c r="S94" t="s">
        <v>1226</v>
      </c>
      <c r="T94" t="s">
        <v>1217</v>
      </c>
      <c r="U94" t="s">
        <v>1227</v>
      </c>
      <c r="V94" t="s">
        <v>1255</v>
      </c>
      <c r="W94">
        <v>0</v>
      </c>
      <c r="X94" t="s">
        <v>1229</v>
      </c>
      <c r="Y94" t="s">
        <v>1229</v>
      </c>
      <c r="Z94" t="s">
        <v>1230</v>
      </c>
      <c r="AA94" t="s">
        <v>23</v>
      </c>
      <c r="AB94" t="s">
        <v>1231</v>
      </c>
      <c r="AC94" t="s">
        <v>1232</v>
      </c>
      <c r="AD94" t="s">
        <v>1233</v>
      </c>
      <c r="AE94" t="s">
        <v>1234</v>
      </c>
      <c r="AF94" t="s">
        <v>1235</v>
      </c>
      <c r="AG94" t="s">
        <v>1217</v>
      </c>
      <c r="AH94" t="s">
        <v>1236</v>
      </c>
      <c r="AI94" t="s">
        <v>1217</v>
      </c>
      <c r="AJ94" t="s">
        <v>1217</v>
      </c>
      <c r="AK94" t="s">
        <v>1237</v>
      </c>
      <c r="AL94">
        <v>0</v>
      </c>
      <c r="AM94" t="s">
        <v>1281</v>
      </c>
      <c r="AN94" t="s">
        <v>1239</v>
      </c>
      <c r="AO94" t="s">
        <v>1240</v>
      </c>
      <c r="AP94" t="s">
        <v>1241</v>
      </c>
      <c r="AQ94" t="s">
        <v>1242</v>
      </c>
      <c r="AR94" t="s">
        <v>1257</v>
      </c>
      <c r="AS94">
        <v>0</v>
      </c>
      <c r="AT94" t="s">
        <v>1217</v>
      </c>
      <c r="AU94" t="s">
        <v>1244</v>
      </c>
      <c r="AV94" t="s">
        <v>1217</v>
      </c>
      <c r="AW94" t="s">
        <v>1217</v>
      </c>
      <c r="AX94" t="s">
        <v>1217</v>
      </c>
      <c r="AY94">
        <v>10</v>
      </c>
      <c r="AZ94" t="s">
        <v>1245</v>
      </c>
      <c r="BA94">
        <v>0</v>
      </c>
      <c r="BB94" t="s">
        <v>217</v>
      </c>
      <c r="BC94" t="s">
        <v>1230</v>
      </c>
      <c r="BD94">
        <v>0</v>
      </c>
      <c r="BE94" t="s">
        <v>1246</v>
      </c>
      <c r="BF94">
        <v>310</v>
      </c>
      <c r="BG94" t="s">
        <v>1217</v>
      </c>
      <c r="BH94" t="s">
        <v>1217</v>
      </c>
      <c r="BI94">
        <v>15</v>
      </c>
      <c r="BJ94" t="s">
        <v>1217</v>
      </c>
      <c r="BK94" t="s">
        <v>1217</v>
      </c>
      <c r="BL94">
        <v>0</v>
      </c>
      <c r="BM94" t="s">
        <v>1239</v>
      </c>
      <c r="BN94" t="s">
        <v>1247</v>
      </c>
      <c r="BO94">
        <v>0</v>
      </c>
      <c r="BP94" t="s">
        <v>1229</v>
      </c>
      <c r="BQ94" t="s">
        <v>1217</v>
      </c>
    </row>
    <row r="95" spans="1:69" x14ac:dyDescent="0.25">
      <c r="A95">
        <v>165104</v>
      </c>
      <c r="B95" t="s">
        <v>1372</v>
      </c>
      <c r="C95" t="s">
        <v>1217</v>
      </c>
      <c r="D95" t="s">
        <v>1218</v>
      </c>
      <c r="E95">
        <v>320</v>
      </c>
      <c r="F95" t="s">
        <v>1254</v>
      </c>
      <c r="G95" t="s">
        <v>1220</v>
      </c>
      <c r="H95" t="s">
        <v>1221</v>
      </c>
      <c r="I95" t="s">
        <v>1217</v>
      </c>
      <c r="J95" t="s">
        <v>1222</v>
      </c>
      <c r="K95" t="s">
        <v>217</v>
      </c>
      <c r="L95">
        <v>17.155000000000001</v>
      </c>
      <c r="M95">
        <v>15.904999999999999</v>
      </c>
      <c r="N95" t="s">
        <v>40</v>
      </c>
      <c r="O95">
        <v>18</v>
      </c>
      <c r="P95" t="s">
        <v>1223</v>
      </c>
      <c r="Q95" t="s">
        <v>1365</v>
      </c>
      <c r="R95" t="s">
        <v>1225</v>
      </c>
      <c r="S95" t="s">
        <v>1226</v>
      </c>
      <c r="T95" t="s">
        <v>1217</v>
      </c>
      <c r="U95" t="s">
        <v>1227</v>
      </c>
      <c r="V95" t="s">
        <v>1255</v>
      </c>
      <c r="W95">
        <v>0</v>
      </c>
      <c r="X95" t="s">
        <v>1229</v>
      </c>
      <c r="Y95" t="s">
        <v>1229</v>
      </c>
      <c r="Z95" t="s">
        <v>1230</v>
      </c>
      <c r="AA95" t="s">
        <v>23</v>
      </c>
      <c r="AB95" t="s">
        <v>1231</v>
      </c>
      <c r="AC95" t="s">
        <v>1232</v>
      </c>
      <c r="AD95" t="s">
        <v>1233</v>
      </c>
      <c r="AE95" t="s">
        <v>1234</v>
      </c>
      <c r="AF95" t="s">
        <v>1235</v>
      </c>
      <c r="AG95" t="s">
        <v>1217</v>
      </c>
      <c r="AH95" t="s">
        <v>1236</v>
      </c>
      <c r="AI95" t="s">
        <v>1217</v>
      </c>
      <c r="AJ95" t="s">
        <v>1217</v>
      </c>
      <c r="AK95" t="s">
        <v>1237</v>
      </c>
      <c r="AL95">
        <v>0</v>
      </c>
      <c r="AM95" t="s">
        <v>1269</v>
      </c>
      <c r="AN95" t="s">
        <v>1239</v>
      </c>
      <c r="AO95" t="s">
        <v>1240</v>
      </c>
      <c r="AP95" t="s">
        <v>1241</v>
      </c>
      <c r="AQ95" t="s">
        <v>1242</v>
      </c>
      <c r="AR95" t="s">
        <v>1257</v>
      </c>
      <c r="AS95">
        <v>0</v>
      </c>
      <c r="AT95" t="s">
        <v>1217</v>
      </c>
      <c r="AU95" t="s">
        <v>1244</v>
      </c>
      <c r="AV95" t="s">
        <v>1217</v>
      </c>
      <c r="AW95" t="s">
        <v>1217</v>
      </c>
      <c r="AX95" t="s">
        <v>1217</v>
      </c>
      <c r="AY95">
        <v>10</v>
      </c>
      <c r="AZ95" t="s">
        <v>1245</v>
      </c>
      <c r="BA95">
        <v>0</v>
      </c>
      <c r="BB95" t="s">
        <v>217</v>
      </c>
      <c r="BC95" t="s">
        <v>1230</v>
      </c>
      <c r="BD95">
        <v>0</v>
      </c>
      <c r="BE95" t="s">
        <v>1246</v>
      </c>
      <c r="BF95">
        <v>353</v>
      </c>
      <c r="BG95" t="s">
        <v>1217</v>
      </c>
      <c r="BH95" t="s">
        <v>1217</v>
      </c>
      <c r="BI95">
        <v>10</v>
      </c>
      <c r="BJ95" t="s">
        <v>1217</v>
      </c>
      <c r="BK95" t="s">
        <v>1217</v>
      </c>
      <c r="BL95">
        <v>0</v>
      </c>
      <c r="BM95" t="s">
        <v>1239</v>
      </c>
      <c r="BN95" t="s">
        <v>1247</v>
      </c>
      <c r="BO95">
        <v>0</v>
      </c>
      <c r="BP95" t="s">
        <v>1229</v>
      </c>
      <c r="BQ95" t="s">
        <v>1217</v>
      </c>
    </row>
    <row r="96" spans="1:69" x14ac:dyDescent="0.25">
      <c r="A96">
        <v>165106</v>
      </c>
      <c r="B96" t="s">
        <v>1373</v>
      </c>
      <c r="C96" t="s">
        <v>1217</v>
      </c>
      <c r="D96" t="s">
        <v>1218</v>
      </c>
      <c r="E96">
        <v>160</v>
      </c>
      <c r="F96" t="s">
        <v>1254</v>
      </c>
      <c r="G96" t="s">
        <v>1220</v>
      </c>
      <c r="H96" t="s">
        <v>1221</v>
      </c>
      <c r="I96" t="s">
        <v>1217</v>
      </c>
      <c r="J96" t="s">
        <v>1222</v>
      </c>
      <c r="K96" t="s">
        <v>217</v>
      </c>
      <c r="L96">
        <v>18.821999999999999</v>
      </c>
      <c r="M96">
        <v>17.672000000000001</v>
      </c>
      <c r="N96" t="s">
        <v>40</v>
      </c>
      <c r="O96">
        <v>20</v>
      </c>
      <c r="P96" t="s">
        <v>1223</v>
      </c>
      <c r="Q96" t="s">
        <v>1365</v>
      </c>
      <c r="R96" t="s">
        <v>1225</v>
      </c>
      <c r="S96" t="s">
        <v>1226</v>
      </c>
      <c r="T96" t="s">
        <v>1217</v>
      </c>
      <c r="U96" t="s">
        <v>1227</v>
      </c>
      <c r="V96" t="s">
        <v>1255</v>
      </c>
      <c r="W96">
        <v>0</v>
      </c>
      <c r="X96" t="s">
        <v>1229</v>
      </c>
      <c r="Y96" t="s">
        <v>1229</v>
      </c>
      <c r="Z96" t="s">
        <v>1230</v>
      </c>
      <c r="AA96" t="s">
        <v>23</v>
      </c>
      <c r="AB96" t="s">
        <v>1231</v>
      </c>
      <c r="AC96" t="s">
        <v>1232</v>
      </c>
      <c r="AD96" t="s">
        <v>1233</v>
      </c>
      <c r="AE96" t="s">
        <v>1234</v>
      </c>
      <c r="AF96" t="s">
        <v>1235</v>
      </c>
      <c r="AG96" t="s">
        <v>1217</v>
      </c>
      <c r="AH96" t="s">
        <v>1236</v>
      </c>
      <c r="AI96" t="s">
        <v>1217</v>
      </c>
      <c r="AJ96" t="s">
        <v>1217</v>
      </c>
      <c r="AK96" t="s">
        <v>1237</v>
      </c>
      <c r="AL96">
        <v>0</v>
      </c>
      <c r="AM96" t="s">
        <v>1281</v>
      </c>
      <c r="AN96" t="s">
        <v>1239</v>
      </c>
      <c r="AO96" t="s">
        <v>1240</v>
      </c>
      <c r="AP96" t="s">
        <v>1241</v>
      </c>
      <c r="AQ96" t="s">
        <v>1242</v>
      </c>
      <c r="AR96" t="s">
        <v>1257</v>
      </c>
      <c r="AS96">
        <v>0</v>
      </c>
      <c r="AT96" t="s">
        <v>1217</v>
      </c>
      <c r="AU96" t="s">
        <v>1244</v>
      </c>
      <c r="AV96" t="s">
        <v>1217</v>
      </c>
      <c r="AW96" t="s">
        <v>1217</v>
      </c>
      <c r="AX96" t="s">
        <v>1217</v>
      </c>
      <c r="AY96">
        <v>10</v>
      </c>
      <c r="AZ96" t="s">
        <v>1245</v>
      </c>
      <c r="BA96">
        <v>0</v>
      </c>
      <c r="BB96" t="s">
        <v>217</v>
      </c>
      <c r="BC96" t="s">
        <v>1230</v>
      </c>
      <c r="BD96">
        <v>0</v>
      </c>
      <c r="BE96" t="s">
        <v>1246</v>
      </c>
      <c r="BF96">
        <v>456</v>
      </c>
      <c r="BG96" t="s">
        <v>1217</v>
      </c>
      <c r="BH96" t="s">
        <v>1217</v>
      </c>
      <c r="BI96">
        <v>10</v>
      </c>
      <c r="BJ96" t="s">
        <v>1217</v>
      </c>
      <c r="BK96" t="s">
        <v>1217</v>
      </c>
      <c r="BL96">
        <v>0</v>
      </c>
      <c r="BM96" t="s">
        <v>1239</v>
      </c>
      <c r="BN96" t="s">
        <v>1247</v>
      </c>
      <c r="BO96">
        <v>0</v>
      </c>
      <c r="BP96" t="s">
        <v>1229</v>
      </c>
      <c r="BQ96" t="s">
        <v>1217</v>
      </c>
    </row>
    <row r="97" spans="1:69" x14ac:dyDescent="0.25">
      <c r="A97">
        <v>165997</v>
      </c>
      <c r="B97" t="s">
        <v>1374</v>
      </c>
      <c r="C97" t="s">
        <v>1217</v>
      </c>
      <c r="D97" t="s">
        <v>1218</v>
      </c>
      <c r="E97">
        <v>0</v>
      </c>
      <c r="F97" t="s">
        <v>1254</v>
      </c>
      <c r="G97" t="s">
        <v>1220</v>
      </c>
      <c r="H97" t="s">
        <v>1221</v>
      </c>
      <c r="I97" t="s">
        <v>1217</v>
      </c>
      <c r="J97" t="s">
        <v>1222</v>
      </c>
      <c r="K97" t="s">
        <v>217</v>
      </c>
      <c r="L97">
        <v>16.978000000000002</v>
      </c>
      <c r="M97">
        <v>15.728</v>
      </c>
      <c r="N97" t="s">
        <v>40</v>
      </c>
      <c r="O97">
        <v>18</v>
      </c>
      <c r="P97" t="s">
        <v>1223</v>
      </c>
      <c r="Q97" t="s">
        <v>1375</v>
      </c>
      <c r="R97" t="s">
        <v>1225</v>
      </c>
      <c r="S97" t="s">
        <v>1226</v>
      </c>
      <c r="T97" t="s">
        <v>1217</v>
      </c>
      <c r="U97" t="s">
        <v>1227</v>
      </c>
      <c r="V97" t="s">
        <v>1255</v>
      </c>
      <c r="W97">
        <v>0</v>
      </c>
      <c r="X97" t="s">
        <v>1229</v>
      </c>
      <c r="Y97" t="s">
        <v>1229</v>
      </c>
      <c r="Z97" t="s">
        <v>1230</v>
      </c>
      <c r="AA97" t="s">
        <v>23</v>
      </c>
      <c r="AB97" t="s">
        <v>1231</v>
      </c>
      <c r="AC97" t="s">
        <v>1232</v>
      </c>
      <c r="AD97" t="s">
        <v>1233</v>
      </c>
      <c r="AE97" t="s">
        <v>1234</v>
      </c>
      <c r="AF97" t="s">
        <v>1235</v>
      </c>
      <c r="AG97" t="s">
        <v>1217</v>
      </c>
      <c r="AH97" t="s">
        <v>1236</v>
      </c>
      <c r="AI97" t="s">
        <v>1217</v>
      </c>
      <c r="AJ97" t="s">
        <v>1217</v>
      </c>
      <c r="AK97" t="s">
        <v>1237</v>
      </c>
      <c r="AL97">
        <v>0</v>
      </c>
      <c r="AM97" t="s">
        <v>1269</v>
      </c>
      <c r="AN97" t="s">
        <v>1239</v>
      </c>
      <c r="AO97" t="s">
        <v>1240</v>
      </c>
      <c r="AP97" t="s">
        <v>1241</v>
      </c>
      <c r="AQ97" t="s">
        <v>1242</v>
      </c>
      <c r="AR97" t="s">
        <v>1257</v>
      </c>
      <c r="AS97">
        <v>0</v>
      </c>
      <c r="AT97" t="s">
        <v>1217</v>
      </c>
      <c r="AU97" t="s">
        <v>1244</v>
      </c>
      <c r="AV97" t="s">
        <v>1217</v>
      </c>
      <c r="AW97" t="s">
        <v>1217</v>
      </c>
      <c r="AX97" t="s">
        <v>1217</v>
      </c>
      <c r="AY97">
        <v>10</v>
      </c>
      <c r="AZ97" t="s">
        <v>1245</v>
      </c>
      <c r="BA97">
        <v>0</v>
      </c>
      <c r="BB97" t="s">
        <v>217</v>
      </c>
      <c r="BC97" t="s">
        <v>1230</v>
      </c>
      <c r="BD97">
        <v>0</v>
      </c>
      <c r="BE97" t="s">
        <v>1246</v>
      </c>
      <c r="BF97">
        <v>300</v>
      </c>
      <c r="BG97" t="s">
        <v>1217</v>
      </c>
      <c r="BH97" t="s">
        <v>1217</v>
      </c>
      <c r="BI97">
        <v>15</v>
      </c>
      <c r="BJ97" t="s">
        <v>1217</v>
      </c>
      <c r="BK97" t="s">
        <v>1217</v>
      </c>
      <c r="BL97">
        <v>0</v>
      </c>
      <c r="BM97" t="s">
        <v>1239</v>
      </c>
      <c r="BN97" t="s">
        <v>1247</v>
      </c>
      <c r="BO97">
        <v>0</v>
      </c>
      <c r="BP97" t="s">
        <v>1229</v>
      </c>
      <c r="BQ97" t="s">
        <v>1217</v>
      </c>
    </row>
    <row r="98" spans="1:69" x14ac:dyDescent="0.25">
      <c r="A98">
        <v>166153</v>
      </c>
      <c r="B98" t="s">
        <v>551</v>
      </c>
      <c r="C98" t="s">
        <v>1217</v>
      </c>
      <c r="D98" t="s">
        <v>1218</v>
      </c>
      <c r="E98">
        <v>7</v>
      </c>
      <c r="F98" t="s">
        <v>1289</v>
      </c>
      <c r="G98" t="s">
        <v>1220</v>
      </c>
      <c r="H98" t="s">
        <v>1221</v>
      </c>
      <c r="I98" t="s">
        <v>1217</v>
      </c>
      <c r="J98" t="s">
        <v>1222</v>
      </c>
      <c r="K98" t="s">
        <v>217</v>
      </c>
      <c r="L98">
        <v>931.75</v>
      </c>
      <c r="M98">
        <v>869.75</v>
      </c>
      <c r="N98" t="s">
        <v>40</v>
      </c>
      <c r="O98">
        <v>1000</v>
      </c>
      <c r="P98" t="s">
        <v>1223</v>
      </c>
      <c r="Q98" t="s">
        <v>1273</v>
      </c>
      <c r="R98" t="s">
        <v>1225</v>
      </c>
      <c r="S98" t="s">
        <v>1226</v>
      </c>
      <c r="T98" t="s">
        <v>1217</v>
      </c>
      <c r="U98" t="s">
        <v>1227</v>
      </c>
      <c r="V98" t="s">
        <v>1255</v>
      </c>
      <c r="W98">
        <v>0</v>
      </c>
      <c r="X98" t="s">
        <v>1229</v>
      </c>
      <c r="Y98" t="s">
        <v>1229</v>
      </c>
      <c r="Z98" t="s">
        <v>1230</v>
      </c>
      <c r="AA98" t="s">
        <v>23</v>
      </c>
      <c r="AB98" t="s">
        <v>1231</v>
      </c>
      <c r="AC98" t="s">
        <v>1232</v>
      </c>
      <c r="AD98" t="s">
        <v>1233</v>
      </c>
      <c r="AE98" t="s">
        <v>1234</v>
      </c>
      <c r="AF98" t="s">
        <v>1235</v>
      </c>
      <c r="AG98" t="s">
        <v>1217</v>
      </c>
      <c r="AH98" t="s">
        <v>1236</v>
      </c>
      <c r="AI98" t="s">
        <v>1217</v>
      </c>
      <c r="AJ98" t="s">
        <v>1217</v>
      </c>
      <c r="AK98" t="s">
        <v>1237</v>
      </c>
      <c r="AL98">
        <v>0</v>
      </c>
      <c r="AM98" t="s">
        <v>1290</v>
      </c>
      <c r="AN98" t="s">
        <v>1239</v>
      </c>
      <c r="AO98" t="s">
        <v>1240</v>
      </c>
      <c r="AP98" t="s">
        <v>1241</v>
      </c>
      <c r="AQ98" t="s">
        <v>1242</v>
      </c>
      <c r="AR98" t="s">
        <v>1291</v>
      </c>
      <c r="AS98">
        <v>0</v>
      </c>
      <c r="AT98" t="s">
        <v>1217</v>
      </c>
      <c r="AU98" t="s">
        <v>1244</v>
      </c>
      <c r="AV98" t="s">
        <v>1217</v>
      </c>
      <c r="AW98" t="s">
        <v>1217</v>
      </c>
      <c r="AX98" t="s">
        <v>1217</v>
      </c>
      <c r="AY98">
        <v>10</v>
      </c>
      <c r="AZ98" t="s">
        <v>1245</v>
      </c>
      <c r="BA98">
        <v>0</v>
      </c>
      <c r="BB98" t="s">
        <v>217</v>
      </c>
      <c r="BC98" t="s">
        <v>1230</v>
      </c>
      <c r="BD98">
        <v>0</v>
      </c>
      <c r="BE98" t="s">
        <v>1246</v>
      </c>
      <c r="BF98">
        <v>7</v>
      </c>
      <c r="BG98" t="s">
        <v>1217</v>
      </c>
      <c r="BH98" t="s">
        <v>1217</v>
      </c>
      <c r="BI98">
        <v>10</v>
      </c>
      <c r="BJ98" t="s">
        <v>1217</v>
      </c>
      <c r="BK98" t="s">
        <v>1217</v>
      </c>
      <c r="BL98">
        <v>0</v>
      </c>
      <c r="BM98" t="s">
        <v>1239</v>
      </c>
      <c r="BN98" t="s">
        <v>1247</v>
      </c>
      <c r="BO98">
        <v>0</v>
      </c>
      <c r="BP98" t="s">
        <v>1229</v>
      </c>
      <c r="BQ98" t="s">
        <v>1217</v>
      </c>
    </row>
    <row r="99" spans="1:69" x14ac:dyDescent="0.25">
      <c r="A99">
        <v>166305</v>
      </c>
      <c r="B99" t="s">
        <v>1376</v>
      </c>
      <c r="C99" t="s">
        <v>1217</v>
      </c>
      <c r="D99" t="s">
        <v>1218</v>
      </c>
      <c r="E99">
        <v>0</v>
      </c>
      <c r="F99" t="s">
        <v>1289</v>
      </c>
      <c r="G99" t="s">
        <v>1220</v>
      </c>
      <c r="H99" t="s">
        <v>1221</v>
      </c>
      <c r="I99" t="s">
        <v>1217</v>
      </c>
      <c r="J99" t="s">
        <v>1222</v>
      </c>
      <c r="K99" t="s">
        <v>217</v>
      </c>
      <c r="L99">
        <v>966.84</v>
      </c>
      <c r="M99">
        <v>906.84</v>
      </c>
      <c r="N99" t="s">
        <v>40</v>
      </c>
      <c r="O99">
        <v>990</v>
      </c>
      <c r="P99" t="s">
        <v>1223</v>
      </c>
      <c r="Q99" t="s">
        <v>1377</v>
      </c>
      <c r="R99" t="s">
        <v>1225</v>
      </c>
      <c r="S99" t="s">
        <v>1226</v>
      </c>
      <c r="T99" t="s">
        <v>1217</v>
      </c>
      <c r="U99" t="s">
        <v>1227</v>
      </c>
      <c r="V99" t="s">
        <v>1255</v>
      </c>
      <c r="W99">
        <v>0</v>
      </c>
      <c r="X99" t="s">
        <v>1229</v>
      </c>
      <c r="Y99" t="s">
        <v>1229</v>
      </c>
      <c r="Z99" t="s">
        <v>1230</v>
      </c>
      <c r="AA99" t="s">
        <v>23</v>
      </c>
      <c r="AB99" t="s">
        <v>1231</v>
      </c>
      <c r="AC99" t="s">
        <v>1232</v>
      </c>
      <c r="AD99" t="s">
        <v>1233</v>
      </c>
      <c r="AE99" t="s">
        <v>1234</v>
      </c>
      <c r="AF99" t="s">
        <v>1235</v>
      </c>
      <c r="AG99" t="s">
        <v>1217</v>
      </c>
      <c r="AH99" t="s">
        <v>1236</v>
      </c>
      <c r="AI99" t="s">
        <v>1217</v>
      </c>
      <c r="AJ99" t="s">
        <v>1217</v>
      </c>
      <c r="AK99" t="s">
        <v>1237</v>
      </c>
      <c r="AL99">
        <v>0</v>
      </c>
      <c r="AM99" t="s">
        <v>1290</v>
      </c>
      <c r="AN99" t="s">
        <v>1239</v>
      </c>
      <c r="AO99" t="s">
        <v>1240</v>
      </c>
      <c r="AP99" t="s">
        <v>1241</v>
      </c>
      <c r="AQ99" t="s">
        <v>1242</v>
      </c>
      <c r="AR99" t="s">
        <v>1291</v>
      </c>
      <c r="AS99">
        <v>0</v>
      </c>
      <c r="AT99" t="s">
        <v>1217</v>
      </c>
      <c r="AU99" t="s">
        <v>1244</v>
      </c>
      <c r="AV99" t="s">
        <v>1217</v>
      </c>
      <c r="AW99" t="s">
        <v>1217</v>
      </c>
      <c r="AX99" t="s">
        <v>1217</v>
      </c>
      <c r="AY99">
        <v>10</v>
      </c>
      <c r="AZ99" t="s">
        <v>1245</v>
      </c>
      <c r="BA99">
        <v>0</v>
      </c>
      <c r="BB99" t="s">
        <v>217</v>
      </c>
      <c r="BC99" t="s">
        <v>1230</v>
      </c>
      <c r="BD99">
        <v>0</v>
      </c>
      <c r="BE99" t="s">
        <v>1246</v>
      </c>
      <c r="BF99">
        <v>21</v>
      </c>
      <c r="BG99" t="s">
        <v>1217</v>
      </c>
      <c r="BH99" t="s">
        <v>1217</v>
      </c>
      <c r="BI99">
        <v>13</v>
      </c>
      <c r="BJ99" t="s">
        <v>1217</v>
      </c>
      <c r="BK99" t="s">
        <v>1217</v>
      </c>
      <c r="BL99">
        <v>0</v>
      </c>
      <c r="BM99" t="s">
        <v>1239</v>
      </c>
      <c r="BN99" t="s">
        <v>1247</v>
      </c>
      <c r="BO99">
        <v>0</v>
      </c>
      <c r="BP99" t="s">
        <v>1229</v>
      </c>
      <c r="BQ99" t="s">
        <v>1217</v>
      </c>
    </row>
    <row r="100" spans="1:69" x14ac:dyDescent="0.25">
      <c r="A100">
        <v>166319</v>
      </c>
      <c r="B100" t="s">
        <v>1378</v>
      </c>
      <c r="C100" t="s">
        <v>1205</v>
      </c>
      <c r="D100" t="s">
        <v>1275</v>
      </c>
      <c r="E100">
        <v>0</v>
      </c>
      <c r="F100" t="s">
        <v>1333</v>
      </c>
      <c r="G100" t="s">
        <v>1220</v>
      </c>
      <c r="H100" t="s">
        <v>1221</v>
      </c>
      <c r="I100" t="s">
        <v>1217</v>
      </c>
      <c r="J100" t="s">
        <v>1222</v>
      </c>
      <c r="K100" t="s">
        <v>217</v>
      </c>
      <c r="L100">
        <v>21.024000000000001</v>
      </c>
      <c r="M100">
        <v>18.899999999999999</v>
      </c>
      <c r="N100" t="s">
        <v>40</v>
      </c>
      <c r="O100">
        <v>18</v>
      </c>
      <c r="P100" t="s">
        <v>1223</v>
      </c>
      <c r="Q100" t="s">
        <v>1334</v>
      </c>
      <c r="R100" t="s">
        <v>1217</v>
      </c>
      <c r="S100" t="s">
        <v>1226</v>
      </c>
      <c r="T100" t="s">
        <v>1217</v>
      </c>
      <c r="U100" t="s">
        <v>1227</v>
      </c>
      <c r="V100" t="s">
        <v>1255</v>
      </c>
      <c r="W100">
        <v>0</v>
      </c>
      <c r="X100">
        <v>41431</v>
      </c>
      <c r="Y100" t="s">
        <v>1229</v>
      </c>
      <c r="Z100" t="s">
        <v>1230</v>
      </c>
      <c r="AA100" t="s">
        <v>23</v>
      </c>
      <c r="AB100" t="s">
        <v>1231</v>
      </c>
      <c r="AC100" t="s">
        <v>1232</v>
      </c>
      <c r="AD100" t="s">
        <v>1233</v>
      </c>
      <c r="AE100" t="s">
        <v>1302</v>
      </c>
      <c r="AF100" t="s">
        <v>1235</v>
      </c>
      <c r="AG100" t="s">
        <v>1217</v>
      </c>
      <c r="AH100" t="s">
        <v>1335</v>
      </c>
      <c r="AI100" t="s">
        <v>1217</v>
      </c>
      <c r="AJ100" t="s">
        <v>1217</v>
      </c>
      <c r="AK100" t="s">
        <v>1336</v>
      </c>
      <c r="AL100">
        <v>0</v>
      </c>
      <c r="AM100" t="s">
        <v>1379</v>
      </c>
      <c r="AN100" t="s">
        <v>1217</v>
      </c>
      <c r="AO100" t="s">
        <v>1240</v>
      </c>
      <c r="AP100" t="s">
        <v>1241</v>
      </c>
      <c r="AQ100" t="s">
        <v>1242</v>
      </c>
      <c r="AR100" t="s">
        <v>1380</v>
      </c>
      <c r="AS100">
        <v>0</v>
      </c>
      <c r="AT100" t="s">
        <v>1217</v>
      </c>
      <c r="AU100" t="s">
        <v>1244</v>
      </c>
      <c r="AV100" t="s">
        <v>1339</v>
      </c>
      <c r="AW100" t="s">
        <v>1217</v>
      </c>
      <c r="AX100" t="s">
        <v>1217</v>
      </c>
      <c r="AY100">
        <v>0</v>
      </c>
      <c r="AZ100" t="s">
        <v>1217</v>
      </c>
      <c r="BA100">
        <v>0</v>
      </c>
      <c r="BB100" t="s">
        <v>217</v>
      </c>
      <c r="BC100" t="s">
        <v>1230</v>
      </c>
      <c r="BD100">
        <v>0</v>
      </c>
      <c r="BE100" t="s">
        <v>1246</v>
      </c>
      <c r="BF100">
        <v>1</v>
      </c>
      <c r="BG100" t="s">
        <v>1217</v>
      </c>
      <c r="BH100" t="s">
        <v>1217</v>
      </c>
      <c r="BI100">
        <v>0</v>
      </c>
      <c r="BJ100" t="s">
        <v>1217</v>
      </c>
      <c r="BK100" t="s">
        <v>1217</v>
      </c>
      <c r="BL100">
        <v>0</v>
      </c>
      <c r="BM100" t="s">
        <v>1217</v>
      </c>
      <c r="BN100" t="s">
        <v>1217</v>
      </c>
      <c r="BO100">
        <v>0</v>
      </c>
      <c r="BP100" t="s">
        <v>1229</v>
      </c>
      <c r="BQ100" t="s">
        <v>1217</v>
      </c>
    </row>
    <row r="101" spans="1:69" x14ac:dyDescent="0.25">
      <c r="A101">
        <v>167010</v>
      </c>
      <c r="B101" t="s">
        <v>1381</v>
      </c>
      <c r="C101" t="s">
        <v>1217</v>
      </c>
      <c r="D101" t="s">
        <v>1275</v>
      </c>
      <c r="E101">
        <v>0</v>
      </c>
      <c r="F101" t="s">
        <v>1333</v>
      </c>
      <c r="G101" t="s">
        <v>1220</v>
      </c>
      <c r="H101" t="s">
        <v>1221</v>
      </c>
      <c r="I101" t="s">
        <v>1217</v>
      </c>
      <c r="J101" t="s">
        <v>1222</v>
      </c>
      <c r="K101" t="s">
        <v>217</v>
      </c>
      <c r="L101">
        <v>21.204000000000001</v>
      </c>
      <c r="M101">
        <v>19.079999999999998</v>
      </c>
      <c r="N101" t="s">
        <v>40</v>
      </c>
      <c r="O101">
        <v>18</v>
      </c>
      <c r="P101" t="s">
        <v>1223</v>
      </c>
      <c r="Q101" t="s">
        <v>1342</v>
      </c>
      <c r="R101" t="s">
        <v>1217</v>
      </c>
      <c r="S101" t="s">
        <v>1226</v>
      </c>
      <c r="T101" t="s">
        <v>1217</v>
      </c>
      <c r="U101" t="s">
        <v>1227</v>
      </c>
      <c r="V101" t="s">
        <v>1255</v>
      </c>
      <c r="W101">
        <v>0</v>
      </c>
      <c r="X101" t="s">
        <v>1229</v>
      </c>
      <c r="Y101" t="s">
        <v>1229</v>
      </c>
      <c r="Z101" t="s">
        <v>1230</v>
      </c>
      <c r="AA101" t="s">
        <v>23</v>
      </c>
      <c r="AB101" t="s">
        <v>1231</v>
      </c>
      <c r="AC101" t="s">
        <v>1232</v>
      </c>
      <c r="AD101" t="s">
        <v>1233</v>
      </c>
      <c r="AE101" t="s">
        <v>1302</v>
      </c>
      <c r="AF101" t="s">
        <v>1235</v>
      </c>
      <c r="AG101" t="s">
        <v>1217</v>
      </c>
      <c r="AH101" t="s">
        <v>1335</v>
      </c>
      <c r="AI101" t="s">
        <v>1217</v>
      </c>
      <c r="AJ101" t="s">
        <v>1217</v>
      </c>
      <c r="AK101" t="s">
        <v>1336</v>
      </c>
      <c r="AL101">
        <v>0</v>
      </c>
      <c r="AM101" t="s">
        <v>1379</v>
      </c>
      <c r="AN101" t="s">
        <v>1217</v>
      </c>
      <c r="AO101" t="s">
        <v>1240</v>
      </c>
      <c r="AP101" t="s">
        <v>1241</v>
      </c>
      <c r="AQ101" t="s">
        <v>1242</v>
      </c>
      <c r="AR101" t="s">
        <v>1380</v>
      </c>
      <c r="AS101">
        <v>0</v>
      </c>
      <c r="AT101" t="s">
        <v>1217</v>
      </c>
      <c r="AU101" t="s">
        <v>1244</v>
      </c>
      <c r="AV101" t="s">
        <v>1339</v>
      </c>
      <c r="AW101" t="s">
        <v>1217</v>
      </c>
      <c r="AX101" t="s">
        <v>1217</v>
      </c>
      <c r="AY101">
        <v>0</v>
      </c>
      <c r="AZ101" t="s">
        <v>1217</v>
      </c>
      <c r="BA101">
        <v>0</v>
      </c>
      <c r="BB101" t="s">
        <v>217</v>
      </c>
      <c r="BC101" t="s">
        <v>1230</v>
      </c>
      <c r="BD101">
        <v>0</v>
      </c>
      <c r="BE101" t="s">
        <v>1246</v>
      </c>
      <c r="BF101">
        <v>1</v>
      </c>
      <c r="BG101" t="s">
        <v>1217</v>
      </c>
      <c r="BH101" t="s">
        <v>1217</v>
      </c>
      <c r="BI101">
        <v>0</v>
      </c>
      <c r="BJ101" t="s">
        <v>1217</v>
      </c>
      <c r="BK101" t="s">
        <v>1217</v>
      </c>
      <c r="BL101">
        <v>0</v>
      </c>
      <c r="BM101" t="s">
        <v>1217</v>
      </c>
      <c r="BN101" t="s">
        <v>1217</v>
      </c>
      <c r="BO101">
        <v>0</v>
      </c>
      <c r="BP101" t="s">
        <v>1229</v>
      </c>
      <c r="BQ101" t="s">
        <v>1217</v>
      </c>
    </row>
    <row r="102" spans="1:69" x14ac:dyDescent="0.25">
      <c r="A102">
        <v>167040</v>
      </c>
      <c r="B102" t="s">
        <v>1382</v>
      </c>
      <c r="C102" t="s">
        <v>1217</v>
      </c>
      <c r="D102" t="s">
        <v>1218</v>
      </c>
      <c r="E102">
        <v>549</v>
      </c>
      <c r="F102" t="s">
        <v>1298</v>
      </c>
      <c r="G102" t="s">
        <v>1220</v>
      </c>
      <c r="H102" t="s">
        <v>1221</v>
      </c>
      <c r="I102" t="s">
        <v>1217</v>
      </c>
      <c r="J102" t="s">
        <v>1222</v>
      </c>
      <c r="K102" t="s">
        <v>217</v>
      </c>
      <c r="L102">
        <v>17.5</v>
      </c>
      <c r="M102">
        <v>15.37</v>
      </c>
      <c r="N102" t="s">
        <v>40</v>
      </c>
      <c r="O102">
        <v>18</v>
      </c>
      <c r="P102" t="s">
        <v>1223</v>
      </c>
      <c r="Q102" t="s">
        <v>1288</v>
      </c>
      <c r="R102" t="s">
        <v>1225</v>
      </c>
      <c r="S102" t="s">
        <v>1226</v>
      </c>
      <c r="T102" t="s">
        <v>1217</v>
      </c>
      <c r="U102" t="s">
        <v>1227</v>
      </c>
      <c r="V102" t="s">
        <v>1255</v>
      </c>
      <c r="W102">
        <v>0</v>
      </c>
      <c r="X102" t="s">
        <v>1229</v>
      </c>
      <c r="Y102" t="s">
        <v>1229</v>
      </c>
      <c r="Z102" t="s">
        <v>1230</v>
      </c>
      <c r="AA102" t="s">
        <v>23</v>
      </c>
      <c r="AB102" t="s">
        <v>1231</v>
      </c>
      <c r="AC102" t="s">
        <v>1232</v>
      </c>
      <c r="AD102" t="s">
        <v>1233</v>
      </c>
      <c r="AE102" t="s">
        <v>1234</v>
      </c>
      <c r="AF102" t="s">
        <v>1235</v>
      </c>
      <c r="AG102" t="s">
        <v>1217</v>
      </c>
      <c r="AH102" t="s">
        <v>1236</v>
      </c>
      <c r="AI102" t="s">
        <v>1217</v>
      </c>
      <c r="AJ102" t="s">
        <v>1217</v>
      </c>
      <c r="AK102" t="s">
        <v>1237</v>
      </c>
      <c r="AL102">
        <v>0</v>
      </c>
      <c r="AM102" t="s">
        <v>1379</v>
      </c>
      <c r="AN102" t="s">
        <v>1239</v>
      </c>
      <c r="AO102" t="s">
        <v>1240</v>
      </c>
      <c r="AP102" t="s">
        <v>1241</v>
      </c>
      <c r="AQ102" t="s">
        <v>1242</v>
      </c>
      <c r="AR102" t="s">
        <v>1380</v>
      </c>
      <c r="AS102">
        <v>0</v>
      </c>
      <c r="AT102" t="s">
        <v>1217</v>
      </c>
      <c r="AU102" t="s">
        <v>1244</v>
      </c>
      <c r="AV102" t="s">
        <v>1217</v>
      </c>
      <c r="AW102" t="s">
        <v>1217</v>
      </c>
      <c r="AX102" t="s">
        <v>1217</v>
      </c>
      <c r="AY102">
        <v>10</v>
      </c>
      <c r="AZ102" t="s">
        <v>1245</v>
      </c>
      <c r="BA102">
        <v>0</v>
      </c>
      <c r="BB102" t="s">
        <v>217</v>
      </c>
      <c r="BC102" t="s">
        <v>1230</v>
      </c>
      <c r="BD102">
        <v>0</v>
      </c>
      <c r="BE102" t="s">
        <v>1246</v>
      </c>
      <c r="BF102">
        <v>800</v>
      </c>
      <c r="BG102" t="s">
        <v>1217</v>
      </c>
      <c r="BH102" t="s">
        <v>1217</v>
      </c>
      <c r="BI102">
        <v>15</v>
      </c>
      <c r="BJ102" t="s">
        <v>1217</v>
      </c>
      <c r="BK102" t="s">
        <v>1217</v>
      </c>
      <c r="BL102">
        <v>0</v>
      </c>
      <c r="BM102" t="s">
        <v>1239</v>
      </c>
      <c r="BN102" t="s">
        <v>1247</v>
      </c>
      <c r="BO102">
        <v>0</v>
      </c>
      <c r="BP102" t="s">
        <v>1229</v>
      </c>
      <c r="BQ102" t="s">
        <v>1217</v>
      </c>
    </row>
    <row r="103" spans="1:69" x14ac:dyDescent="0.25">
      <c r="A103">
        <v>167048</v>
      </c>
      <c r="B103" t="s">
        <v>1383</v>
      </c>
      <c r="C103" t="s">
        <v>1217</v>
      </c>
      <c r="D103" t="s">
        <v>1218</v>
      </c>
      <c r="E103">
        <v>30</v>
      </c>
      <c r="F103" t="s">
        <v>1289</v>
      </c>
      <c r="G103" t="s">
        <v>1220</v>
      </c>
      <c r="H103" t="s">
        <v>1221</v>
      </c>
      <c r="I103" t="s">
        <v>1217</v>
      </c>
      <c r="J103" t="s">
        <v>1222</v>
      </c>
      <c r="K103" t="s">
        <v>217</v>
      </c>
      <c r="L103">
        <v>958.92</v>
      </c>
      <c r="M103">
        <v>898.92</v>
      </c>
      <c r="N103" t="s">
        <v>40</v>
      </c>
      <c r="O103">
        <v>990</v>
      </c>
      <c r="P103" t="s">
        <v>1223</v>
      </c>
      <c r="Q103" t="s">
        <v>1292</v>
      </c>
      <c r="R103" t="s">
        <v>1225</v>
      </c>
      <c r="S103" t="s">
        <v>1226</v>
      </c>
      <c r="T103" t="s">
        <v>1217</v>
      </c>
      <c r="U103" t="s">
        <v>1227</v>
      </c>
      <c r="V103" t="s">
        <v>1255</v>
      </c>
      <c r="W103">
        <v>60</v>
      </c>
      <c r="X103" t="s">
        <v>1229</v>
      </c>
      <c r="Y103" t="s">
        <v>1229</v>
      </c>
      <c r="Z103" t="s">
        <v>1230</v>
      </c>
      <c r="AA103" t="s">
        <v>23</v>
      </c>
      <c r="AB103" t="s">
        <v>1231</v>
      </c>
      <c r="AC103" t="s">
        <v>1232</v>
      </c>
      <c r="AD103" t="s">
        <v>1233</v>
      </c>
      <c r="AE103" t="s">
        <v>1234</v>
      </c>
      <c r="AF103" t="s">
        <v>1235</v>
      </c>
      <c r="AG103" t="s">
        <v>1217</v>
      </c>
      <c r="AH103" t="s">
        <v>1236</v>
      </c>
      <c r="AI103" t="s">
        <v>1217</v>
      </c>
      <c r="AJ103" t="s">
        <v>1217</v>
      </c>
      <c r="AK103" t="s">
        <v>1237</v>
      </c>
      <c r="AL103">
        <v>0</v>
      </c>
      <c r="AM103" t="s">
        <v>1290</v>
      </c>
      <c r="AN103" t="s">
        <v>1239</v>
      </c>
      <c r="AO103" t="s">
        <v>1240</v>
      </c>
      <c r="AP103" t="s">
        <v>1241</v>
      </c>
      <c r="AQ103" t="s">
        <v>1242</v>
      </c>
      <c r="AR103" t="s">
        <v>1291</v>
      </c>
      <c r="AS103">
        <v>0</v>
      </c>
      <c r="AT103" t="s">
        <v>1217</v>
      </c>
      <c r="AU103" t="s">
        <v>1244</v>
      </c>
      <c r="AV103" t="s">
        <v>1217</v>
      </c>
      <c r="AW103" t="s">
        <v>1217</v>
      </c>
      <c r="AX103" t="s">
        <v>1217</v>
      </c>
      <c r="AY103">
        <v>10</v>
      </c>
      <c r="AZ103" t="s">
        <v>1245</v>
      </c>
      <c r="BA103">
        <v>0</v>
      </c>
      <c r="BB103" t="s">
        <v>217</v>
      </c>
      <c r="BC103" t="s">
        <v>1230</v>
      </c>
      <c r="BD103">
        <v>0</v>
      </c>
      <c r="BE103" t="s">
        <v>1246</v>
      </c>
      <c r="BF103">
        <v>47</v>
      </c>
      <c r="BG103" t="s">
        <v>1217</v>
      </c>
      <c r="BH103" t="s">
        <v>1217</v>
      </c>
      <c r="BI103">
        <v>8</v>
      </c>
      <c r="BJ103" t="s">
        <v>1217</v>
      </c>
      <c r="BK103" t="s">
        <v>1217</v>
      </c>
      <c r="BL103">
        <v>0</v>
      </c>
      <c r="BM103" t="s">
        <v>1239</v>
      </c>
      <c r="BN103" t="s">
        <v>1247</v>
      </c>
      <c r="BO103">
        <v>0</v>
      </c>
      <c r="BP103" t="s">
        <v>1229</v>
      </c>
      <c r="BQ103" t="s">
        <v>1217</v>
      </c>
    </row>
    <row r="104" spans="1:69" x14ac:dyDescent="0.25">
      <c r="A104">
        <v>167049</v>
      </c>
      <c r="B104" t="s">
        <v>1384</v>
      </c>
      <c r="C104" t="s">
        <v>1217</v>
      </c>
      <c r="D104" t="s">
        <v>1218</v>
      </c>
      <c r="E104">
        <v>30</v>
      </c>
      <c r="F104" t="s">
        <v>1289</v>
      </c>
      <c r="G104" t="s">
        <v>1220</v>
      </c>
      <c r="H104" t="s">
        <v>1221</v>
      </c>
      <c r="I104" t="s">
        <v>1217</v>
      </c>
      <c r="J104" t="s">
        <v>1222</v>
      </c>
      <c r="K104" t="s">
        <v>217</v>
      </c>
      <c r="L104">
        <v>952.98</v>
      </c>
      <c r="M104">
        <v>892.98</v>
      </c>
      <c r="N104" t="s">
        <v>40</v>
      </c>
      <c r="O104">
        <v>990</v>
      </c>
      <c r="P104" t="s">
        <v>1223</v>
      </c>
      <c r="Q104" t="s">
        <v>1351</v>
      </c>
      <c r="R104" t="s">
        <v>1225</v>
      </c>
      <c r="S104" t="s">
        <v>1226</v>
      </c>
      <c r="T104" t="s">
        <v>1217</v>
      </c>
      <c r="U104" t="s">
        <v>1227</v>
      </c>
      <c r="V104" t="s">
        <v>1255</v>
      </c>
      <c r="W104">
        <v>60</v>
      </c>
      <c r="X104" t="s">
        <v>1229</v>
      </c>
      <c r="Y104" t="s">
        <v>1229</v>
      </c>
      <c r="Z104" t="s">
        <v>1230</v>
      </c>
      <c r="AA104" t="s">
        <v>23</v>
      </c>
      <c r="AB104" t="s">
        <v>1231</v>
      </c>
      <c r="AC104" t="s">
        <v>1232</v>
      </c>
      <c r="AD104" t="s">
        <v>1233</v>
      </c>
      <c r="AE104" t="s">
        <v>1234</v>
      </c>
      <c r="AF104" t="s">
        <v>1235</v>
      </c>
      <c r="AG104" t="s">
        <v>1217</v>
      </c>
      <c r="AH104" t="s">
        <v>1236</v>
      </c>
      <c r="AI104" t="s">
        <v>1217</v>
      </c>
      <c r="AJ104" t="s">
        <v>1217</v>
      </c>
      <c r="AK104" t="s">
        <v>1237</v>
      </c>
      <c r="AL104">
        <v>0</v>
      </c>
      <c r="AM104" t="s">
        <v>1290</v>
      </c>
      <c r="AN104" t="s">
        <v>1239</v>
      </c>
      <c r="AO104" t="s">
        <v>1240</v>
      </c>
      <c r="AP104" t="s">
        <v>1241</v>
      </c>
      <c r="AQ104" t="s">
        <v>1242</v>
      </c>
      <c r="AR104" t="s">
        <v>1291</v>
      </c>
      <c r="AS104">
        <v>0</v>
      </c>
      <c r="AT104" t="s">
        <v>1217</v>
      </c>
      <c r="AU104" t="s">
        <v>1244</v>
      </c>
      <c r="AV104" t="s">
        <v>1217</v>
      </c>
      <c r="AW104" t="s">
        <v>1217</v>
      </c>
      <c r="AX104" t="s">
        <v>1217</v>
      </c>
      <c r="AY104">
        <v>10</v>
      </c>
      <c r="AZ104" t="s">
        <v>1245</v>
      </c>
      <c r="BA104">
        <v>0</v>
      </c>
      <c r="BB104" t="s">
        <v>217</v>
      </c>
      <c r="BC104" t="s">
        <v>1230</v>
      </c>
      <c r="BD104">
        <v>0</v>
      </c>
      <c r="BE104" t="s">
        <v>1246</v>
      </c>
      <c r="BF104">
        <v>36</v>
      </c>
      <c r="BG104" t="s">
        <v>1217</v>
      </c>
      <c r="BH104" t="s">
        <v>1217</v>
      </c>
      <c r="BI104">
        <v>8</v>
      </c>
      <c r="BJ104" t="s">
        <v>1217</v>
      </c>
      <c r="BK104" t="s">
        <v>1217</v>
      </c>
      <c r="BL104">
        <v>0</v>
      </c>
      <c r="BM104" t="s">
        <v>1239</v>
      </c>
      <c r="BN104" t="s">
        <v>1247</v>
      </c>
      <c r="BO104">
        <v>0</v>
      </c>
      <c r="BP104" t="s">
        <v>1229</v>
      </c>
      <c r="BQ104" t="s">
        <v>1217</v>
      </c>
    </row>
    <row r="105" spans="1:69" x14ac:dyDescent="0.25">
      <c r="A105">
        <v>167141</v>
      </c>
      <c r="B105" t="s">
        <v>1385</v>
      </c>
      <c r="C105" t="s">
        <v>1217</v>
      </c>
      <c r="D105" t="s">
        <v>1218</v>
      </c>
      <c r="E105">
        <v>370</v>
      </c>
      <c r="F105" t="s">
        <v>1298</v>
      </c>
      <c r="G105" t="s">
        <v>1220</v>
      </c>
      <c r="H105" t="s">
        <v>1221</v>
      </c>
      <c r="I105" t="s">
        <v>1217</v>
      </c>
      <c r="J105" t="s">
        <v>1222</v>
      </c>
      <c r="K105" t="s">
        <v>217</v>
      </c>
      <c r="L105">
        <v>13.904</v>
      </c>
      <c r="M105">
        <v>12.929</v>
      </c>
      <c r="N105" t="s">
        <v>40</v>
      </c>
      <c r="O105">
        <v>15</v>
      </c>
      <c r="P105" t="s">
        <v>1223</v>
      </c>
      <c r="Q105" t="s">
        <v>1371</v>
      </c>
      <c r="R105" t="s">
        <v>1225</v>
      </c>
      <c r="S105" t="s">
        <v>1226</v>
      </c>
      <c r="T105" t="s">
        <v>1217</v>
      </c>
      <c r="U105" t="s">
        <v>1227</v>
      </c>
      <c r="V105" t="s">
        <v>1255</v>
      </c>
      <c r="W105">
        <v>0</v>
      </c>
      <c r="X105" t="s">
        <v>1229</v>
      </c>
      <c r="Y105" t="s">
        <v>1229</v>
      </c>
      <c r="Z105" t="s">
        <v>1230</v>
      </c>
      <c r="AA105" t="s">
        <v>23</v>
      </c>
      <c r="AB105" t="s">
        <v>1231</v>
      </c>
      <c r="AC105" t="s">
        <v>1232</v>
      </c>
      <c r="AD105" t="s">
        <v>1233</v>
      </c>
      <c r="AE105" t="s">
        <v>1234</v>
      </c>
      <c r="AF105" t="s">
        <v>1235</v>
      </c>
      <c r="AG105" t="s">
        <v>1217</v>
      </c>
      <c r="AH105" t="s">
        <v>1236</v>
      </c>
      <c r="AI105" t="s">
        <v>1217</v>
      </c>
      <c r="AJ105" t="s">
        <v>1217</v>
      </c>
      <c r="AK105" t="s">
        <v>1237</v>
      </c>
      <c r="AL105">
        <v>0</v>
      </c>
      <c r="AM105" t="s">
        <v>1299</v>
      </c>
      <c r="AN105" t="s">
        <v>1239</v>
      </c>
      <c r="AO105" t="s">
        <v>1240</v>
      </c>
      <c r="AP105" t="s">
        <v>1241</v>
      </c>
      <c r="AQ105" t="s">
        <v>1242</v>
      </c>
      <c r="AR105" t="s">
        <v>1300</v>
      </c>
      <c r="AS105">
        <v>0</v>
      </c>
      <c r="AT105" t="s">
        <v>1217</v>
      </c>
      <c r="AU105" t="s">
        <v>1244</v>
      </c>
      <c r="AV105" t="s">
        <v>1217</v>
      </c>
      <c r="AW105" t="s">
        <v>1217</v>
      </c>
      <c r="AX105" t="s">
        <v>1217</v>
      </c>
      <c r="AY105">
        <v>10</v>
      </c>
      <c r="AZ105" t="s">
        <v>1245</v>
      </c>
      <c r="BA105">
        <v>0</v>
      </c>
      <c r="BB105" t="s">
        <v>217</v>
      </c>
      <c r="BC105" t="s">
        <v>1230</v>
      </c>
      <c r="BD105">
        <v>0</v>
      </c>
      <c r="BE105" t="s">
        <v>1246</v>
      </c>
      <c r="BF105">
        <v>388</v>
      </c>
      <c r="BG105" t="s">
        <v>1217</v>
      </c>
      <c r="BH105" t="s">
        <v>1217</v>
      </c>
      <c r="BI105">
        <v>15</v>
      </c>
      <c r="BJ105" t="s">
        <v>1217</v>
      </c>
      <c r="BK105" t="s">
        <v>1217</v>
      </c>
      <c r="BL105">
        <v>0</v>
      </c>
      <c r="BM105" t="s">
        <v>1239</v>
      </c>
      <c r="BN105" t="s">
        <v>1247</v>
      </c>
      <c r="BO105">
        <v>0</v>
      </c>
      <c r="BP105" t="s">
        <v>1229</v>
      </c>
      <c r="BQ105" t="s">
        <v>1217</v>
      </c>
    </row>
    <row r="106" spans="1:69" x14ac:dyDescent="0.25">
      <c r="A106">
        <v>167891</v>
      </c>
      <c r="B106" t="s">
        <v>1386</v>
      </c>
      <c r="C106" t="s">
        <v>1217</v>
      </c>
      <c r="D106" t="s">
        <v>1218</v>
      </c>
      <c r="E106">
        <v>300</v>
      </c>
      <c r="F106" t="s">
        <v>1254</v>
      </c>
      <c r="G106" t="s">
        <v>1220</v>
      </c>
      <c r="H106" t="s">
        <v>1221</v>
      </c>
      <c r="I106" t="s">
        <v>1217</v>
      </c>
      <c r="J106" t="s">
        <v>1222</v>
      </c>
      <c r="K106" t="s">
        <v>217</v>
      </c>
      <c r="L106">
        <v>18.48</v>
      </c>
      <c r="M106">
        <v>17.079999999999998</v>
      </c>
      <c r="N106" t="s">
        <v>40</v>
      </c>
      <c r="O106">
        <v>20</v>
      </c>
      <c r="P106" t="s">
        <v>1223</v>
      </c>
      <c r="Q106" t="s">
        <v>1288</v>
      </c>
      <c r="R106" t="s">
        <v>1225</v>
      </c>
      <c r="S106" t="s">
        <v>1226</v>
      </c>
      <c r="T106" t="s">
        <v>1217</v>
      </c>
      <c r="U106" t="s">
        <v>1227</v>
      </c>
      <c r="V106" t="s">
        <v>1255</v>
      </c>
      <c r="W106">
        <v>0</v>
      </c>
      <c r="X106" t="s">
        <v>1229</v>
      </c>
      <c r="Y106" t="s">
        <v>1229</v>
      </c>
      <c r="Z106" t="s">
        <v>1230</v>
      </c>
      <c r="AA106" t="s">
        <v>23</v>
      </c>
      <c r="AB106" t="s">
        <v>1231</v>
      </c>
      <c r="AC106" t="s">
        <v>1232</v>
      </c>
      <c r="AD106" t="s">
        <v>1233</v>
      </c>
      <c r="AE106" t="s">
        <v>1234</v>
      </c>
      <c r="AF106" t="s">
        <v>1235</v>
      </c>
      <c r="AG106" t="s">
        <v>1217</v>
      </c>
      <c r="AH106" t="s">
        <v>1236</v>
      </c>
      <c r="AI106" t="s">
        <v>1217</v>
      </c>
      <c r="AJ106" t="s">
        <v>1217</v>
      </c>
      <c r="AK106" t="s">
        <v>1237</v>
      </c>
      <c r="AL106">
        <v>0</v>
      </c>
      <c r="AM106" t="s">
        <v>1281</v>
      </c>
      <c r="AN106" t="s">
        <v>1239</v>
      </c>
      <c r="AO106" t="s">
        <v>1240</v>
      </c>
      <c r="AP106" t="s">
        <v>1241</v>
      </c>
      <c r="AQ106" t="s">
        <v>1242</v>
      </c>
      <c r="AR106" t="s">
        <v>1257</v>
      </c>
      <c r="AS106">
        <v>0</v>
      </c>
      <c r="AT106" t="s">
        <v>1217</v>
      </c>
      <c r="AU106" t="s">
        <v>1244</v>
      </c>
      <c r="AV106" t="s">
        <v>1217</v>
      </c>
      <c r="AW106" t="s">
        <v>1217</v>
      </c>
      <c r="AX106" t="s">
        <v>1217</v>
      </c>
      <c r="AY106">
        <v>10</v>
      </c>
      <c r="AZ106" t="s">
        <v>1245</v>
      </c>
      <c r="BA106">
        <v>0</v>
      </c>
      <c r="BB106" t="s">
        <v>217</v>
      </c>
      <c r="BC106" t="s">
        <v>1230</v>
      </c>
      <c r="BD106">
        <v>0</v>
      </c>
      <c r="BE106" t="s">
        <v>1246</v>
      </c>
      <c r="BF106">
        <v>346</v>
      </c>
      <c r="BG106" t="s">
        <v>1217</v>
      </c>
      <c r="BH106" t="s">
        <v>1217</v>
      </c>
      <c r="BI106">
        <v>15</v>
      </c>
      <c r="BJ106" t="s">
        <v>1217</v>
      </c>
      <c r="BK106" t="s">
        <v>1217</v>
      </c>
      <c r="BL106">
        <v>0</v>
      </c>
      <c r="BM106" t="s">
        <v>1239</v>
      </c>
      <c r="BN106" t="s">
        <v>1247</v>
      </c>
      <c r="BO106">
        <v>0</v>
      </c>
      <c r="BP106" t="s">
        <v>1229</v>
      </c>
      <c r="BQ106" t="s">
        <v>1217</v>
      </c>
    </row>
    <row r="107" spans="1:69" x14ac:dyDescent="0.25">
      <c r="A107">
        <v>167893</v>
      </c>
      <c r="B107" t="s">
        <v>1387</v>
      </c>
      <c r="C107" t="s">
        <v>1217</v>
      </c>
      <c r="D107" t="s">
        <v>1218</v>
      </c>
      <c r="E107">
        <v>2453</v>
      </c>
      <c r="F107" t="s">
        <v>1298</v>
      </c>
      <c r="G107" t="s">
        <v>1220</v>
      </c>
      <c r="H107" t="s">
        <v>1221</v>
      </c>
      <c r="I107" t="s">
        <v>1217</v>
      </c>
      <c r="J107" t="s">
        <v>1222</v>
      </c>
      <c r="K107" t="s">
        <v>217</v>
      </c>
      <c r="L107">
        <v>14.946</v>
      </c>
      <c r="M107">
        <v>13.675000000000001</v>
      </c>
      <c r="N107" t="s">
        <v>40</v>
      </c>
      <c r="O107">
        <v>16</v>
      </c>
      <c r="P107" t="s">
        <v>1223</v>
      </c>
      <c r="Q107" t="s">
        <v>1388</v>
      </c>
      <c r="R107" t="s">
        <v>1225</v>
      </c>
      <c r="S107" t="s">
        <v>1226</v>
      </c>
      <c r="T107" t="s">
        <v>1217</v>
      </c>
      <c r="U107" t="s">
        <v>1227</v>
      </c>
      <c r="V107" t="s">
        <v>1255</v>
      </c>
      <c r="W107">
        <v>0</v>
      </c>
      <c r="X107" t="s">
        <v>1229</v>
      </c>
      <c r="Y107" t="s">
        <v>1229</v>
      </c>
      <c r="Z107" t="s">
        <v>1230</v>
      </c>
      <c r="AA107" t="s">
        <v>23</v>
      </c>
      <c r="AB107" t="s">
        <v>1231</v>
      </c>
      <c r="AC107" t="s">
        <v>1232</v>
      </c>
      <c r="AD107" t="s">
        <v>1233</v>
      </c>
      <c r="AE107" t="s">
        <v>1234</v>
      </c>
      <c r="AF107" t="s">
        <v>1235</v>
      </c>
      <c r="AG107" t="s">
        <v>1217</v>
      </c>
      <c r="AH107" t="s">
        <v>1236</v>
      </c>
      <c r="AI107" t="s">
        <v>1217</v>
      </c>
      <c r="AJ107" t="s">
        <v>1217</v>
      </c>
      <c r="AK107" t="s">
        <v>1237</v>
      </c>
      <c r="AL107">
        <v>0</v>
      </c>
      <c r="AM107" t="s">
        <v>1305</v>
      </c>
      <c r="AN107" t="s">
        <v>1239</v>
      </c>
      <c r="AO107" t="s">
        <v>1240</v>
      </c>
      <c r="AP107" t="s">
        <v>1241</v>
      </c>
      <c r="AQ107" t="s">
        <v>1242</v>
      </c>
      <c r="AR107" t="s">
        <v>1306</v>
      </c>
      <c r="AS107">
        <v>0</v>
      </c>
      <c r="AT107" t="s">
        <v>1217</v>
      </c>
      <c r="AU107" t="s">
        <v>1244</v>
      </c>
      <c r="AV107" t="s">
        <v>1217</v>
      </c>
      <c r="AW107" t="s">
        <v>1217</v>
      </c>
      <c r="AX107" t="s">
        <v>1217</v>
      </c>
      <c r="AY107">
        <v>10</v>
      </c>
      <c r="AZ107" t="s">
        <v>1245</v>
      </c>
      <c r="BA107">
        <v>0</v>
      </c>
      <c r="BB107" t="s">
        <v>217</v>
      </c>
      <c r="BC107" t="s">
        <v>1230</v>
      </c>
      <c r="BD107">
        <v>0</v>
      </c>
      <c r="BE107" t="s">
        <v>1246</v>
      </c>
      <c r="BF107">
        <v>1258</v>
      </c>
      <c r="BG107" t="s">
        <v>1217</v>
      </c>
      <c r="BH107" t="s">
        <v>1217</v>
      </c>
      <c r="BI107">
        <v>15</v>
      </c>
      <c r="BJ107" t="s">
        <v>1217</v>
      </c>
      <c r="BK107" t="s">
        <v>1217</v>
      </c>
      <c r="BL107">
        <v>0</v>
      </c>
      <c r="BM107" t="s">
        <v>1239</v>
      </c>
      <c r="BN107" t="s">
        <v>1247</v>
      </c>
      <c r="BO107">
        <v>0</v>
      </c>
      <c r="BP107" t="s">
        <v>1229</v>
      </c>
      <c r="BQ107" t="s">
        <v>1217</v>
      </c>
    </row>
    <row r="108" spans="1:69" x14ac:dyDescent="0.25">
      <c r="A108">
        <v>167894</v>
      </c>
      <c r="B108" t="s">
        <v>1389</v>
      </c>
      <c r="C108" t="s">
        <v>1217</v>
      </c>
      <c r="D108" t="s">
        <v>1218</v>
      </c>
      <c r="E108">
        <v>640</v>
      </c>
      <c r="F108" t="s">
        <v>1298</v>
      </c>
      <c r="G108" t="s">
        <v>1220</v>
      </c>
      <c r="H108" t="s">
        <v>1221</v>
      </c>
      <c r="I108" t="s">
        <v>1217</v>
      </c>
      <c r="J108" t="s">
        <v>1222</v>
      </c>
      <c r="K108" t="s">
        <v>217</v>
      </c>
      <c r="L108">
        <v>17.393000000000001</v>
      </c>
      <c r="M108">
        <v>15.385</v>
      </c>
      <c r="N108" t="s">
        <v>40</v>
      </c>
      <c r="O108">
        <v>18</v>
      </c>
      <c r="P108" t="s">
        <v>1223</v>
      </c>
      <c r="Q108" t="s">
        <v>1388</v>
      </c>
      <c r="R108" t="s">
        <v>1225</v>
      </c>
      <c r="S108" t="s">
        <v>1226</v>
      </c>
      <c r="T108" t="s">
        <v>1217</v>
      </c>
      <c r="U108" t="s">
        <v>1227</v>
      </c>
      <c r="V108" t="s">
        <v>1255</v>
      </c>
      <c r="W108">
        <v>0</v>
      </c>
      <c r="X108" t="s">
        <v>1229</v>
      </c>
      <c r="Y108" t="s">
        <v>1229</v>
      </c>
      <c r="Z108" t="s">
        <v>1230</v>
      </c>
      <c r="AA108" t="s">
        <v>23</v>
      </c>
      <c r="AB108" t="s">
        <v>1231</v>
      </c>
      <c r="AC108" t="s">
        <v>1232</v>
      </c>
      <c r="AD108" t="s">
        <v>1233</v>
      </c>
      <c r="AE108" t="s">
        <v>1234</v>
      </c>
      <c r="AF108" t="s">
        <v>1235</v>
      </c>
      <c r="AG108" t="s">
        <v>1217</v>
      </c>
      <c r="AH108" t="s">
        <v>1236</v>
      </c>
      <c r="AI108" t="s">
        <v>1217</v>
      </c>
      <c r="AJ108" t="s">
        <v>1217</v>
      </c>
      <c r="AK108" t="s">
        <v>1237</v>
      </c>
      <c r="AL108">
        <v>0</v>
      </c>
      <c r="AM108" t="s">
        <v>1379</v>
      </c>
      <c r="AN108" t="s">
        <v>1239</v>
      </c>
      <c r="AO108" t="s">
        <v>1240</v>
      </c>
      <c r="AP108" t="s">
        <v>1241</v>
      </c>
      <c r="AQ108" t="s">
        <v>1242</v>
      </c>
      <c r="AR108" t="s">
        <v>1380</v>
      </c>
      <c r="AS108">
        <v>0</v>
      </c>
      <c r="AT108" t="s">
        <v>1217</v>
      </c>
      <c r="AU108" t="s">
        <v>1244</v>
      </c>
      <c r="AV108" t="s">
        <v>1217</v>
      </c>
      <c r="AW108" t="s">
        <v>1217</v>
      </c>
      <c r="AX108" t="s">
        <v>1217</v>
      </c>
      <c r="AY108">
        <v>10</v>
      </c>
      <c r="AZ108" t="s">
        <v>1245</v>
      </c>
      <c r="BA108">
        <v>0</v>
      </c>
      <c r="BB108" t="s">
        <v>217</v>
      </c>
      <c r="BC108" t="s">
        <v>1230</v>
      </c>
      <c r="BD108">
        <v>0</v>
      </c>
      <c r="BE108" t="s">
        <v>1246</v>
      </c>
      <c r="BF108">
        <v>624</v>
      </c>
      <c r="BG108" t="s">
        <v>1217</v>
      </c>
      <c r="BH108" t="s">
        <v>1217</v>
      </c>
      <c r="BI108">
        <v>15</v>
      </c>
      <c r="BJ108" t="s">
        <v>1217</v>
      </c>
      <c r="BK108" t="s">
        <v>1217</v>
      </c>
      <c r="BL108">
        <v>0</v>
      </c>
      <c r="BM108" t="s">
        <v>1239</v>
      </c>
      <c r="BN108" t="s">
        <v>1247</v>
      </c>
      <c r="BO108">
        <v>0</v>
      </c>
      <c r="BP108" t="s">
        <v>1229</v>
      </c>
      <c r="BQ108" t="s">
        <v>1217</v>
      </c>
    </row>
    <row r="109" spans="1:69" x14ac:dyDescent="0.25">
      <c r="A109">
        <v>168003</v>
      </c>
      <c r="B109" t="s">
        <v>1390</v>
      </c>
      <c r="C109" t="s">
        <v>1217</v>
      </c>
      <c r="D109" t="s">
        <v>1275</v>
      </c>
      <c r="E109">
        <v>0</v>
      </c>
      <c r="F109" t="s">
        <v>1333</v>
      </c>
      <c r="G109" t="s">
        <v>1220</v>
      </c>
      <c r="H109" t="s">
        <v>1221</v>
      </c>
      <c r="I109" t="s">
        <v>1217</v>
      </c>
      <c r="J109" t="s">
        <v>1222</v>
      </c>
      <c r="K109" t="s">
        <v>217</v>
      </c>
      <c r="L109">
        <v>21.22</v>
      </c>
      <c r="M109">
        <v>19.010000000000002</v>
      </c>
      <c r="N109" t="s">
        <v>40</v>
      </c>
      <c r="O109">
        <v>18</v>
      </c>
      <c r="P109" t="s">
        <v>1223</v>
      </c>
      <c r="Q109" t="s">
        <v>1391</v>
      </c>
      <c r="R109" t="s">
        <v>1217</v>
      </c>
      <c r="S109" t="s">
        <v>1226</v>
      </c>
      <c r="T109" t="s">
        <v>1217</v>
      </c>
      <c r="U109" t="s">
        <v>1227</v>
      </c>
      <c r="V109" t="s">
        <v>1255</v>
      </c>
      <c r="W109">
        <v>0</v>
      </c>
      <c r="X109" t="s">
        <v>1229</v>
      </c>
      <c r="Y109" t="s">
        <v>1229</v>
      </c>
      <c r="Z109" t="s">
        <v>1230</v>
      </c>
      <c r="AA109" t="s">
        <v>23</v>
      </c>
      <c r="AB109" t="s">
        <v>1231</v>
      </c>
      <c r="AC109" t="s">
        <v>1232</v>
      </c>
      <c r="AD109" t="s">
        <v>1233</v>
      </c>
      <c r="AE109" t="s">
        <v>1302</v>
      </c>
      <c r="AF109" t="s">
        <v>1235</v>
      </c>
      <c r="AG109" t="s">
        <v>1217</v>
      </c>
      <c r="AH109" t="s">
        <v>1392</v>
      </c>
      <c r="AI109" t="s">
        <v>1217</v>
      </c>
      <c r="AJ109" t="s">
        <v>1217</v>
      </c>
      <c r="AK109" t="s">
        <v>1336</v>
      </c>
      <c r="AL109">
        <v>0</v>
      </c>
      <c r="AM109" t="s">
        <v>1379</v>
      </c>
      <c r="AN109" t="s">
        <v>1217</v>
      </c>
      <c r="AO109" t="s">
        <v>1240</v>
      </c>
      <c r="AP109" t="s">
        <v>1241</v>
      </c>
      <c r="AQ109" t="s">
        <v>1242</v>
      </c>
      <c r="AR109" t="s">
        <v>1380</v>
      </c>
      <c r="AS109">
        <v>0</v>
      </c>
      <c r="AT109" t="s">
        <v>1217</v>
      </c>
      <c r="AU109" t="s">
        <v>1244</v>
      </c>
      <c r="AV109" t="s">
        <v>1339</v>
      </c>
      <c r="AW109" t="s">
        <v>1217</v>
      </c>
      <c r="AX109" t="s">
        <v>1217</v>
      </c>
      <c r="AY109">
        <v>0</v>
      </c>
      <c r="AZ109" t="s">
        <v>1217</v>
      </c>
      <c r="BA109">
        <v>0</v>
      </c>
      <c r="BB109" t="s">
        <v>217</v>
      </c>
      <c r="BC109" t="s">
        <v>1230</v>
      </c>
      <c r="BD109">
        <v>0</v>
      </c>
      <c r="BE109" t="s">
        <v>1246</v>
      </c>
      <c r="BF109">
        <v>1</v>
      </c>
      <c r="BG109" t="s">
        <v>1217</v>
      </c>
      <c r="BH109" t="s">
        <v>1217</v>
      </c>
      <c r="BI109">
        <v>0</v>
      </c>
      <c r="BJ109" t="s">
        <v>1217</v>
      </c>
      <c r="BK109" t="s">
        <v>1217</v>
      </c>
      <c r="BL109">
        <v>0</v>
      </c>
      <c r="BM109" t="s">
        <v>1217</v>
      </c>
      <c r="BN109" t="s">
        <v>1217</v>
      </c>
      <c r="BO109">
        <v>0</v>
      </c>
      <c r="BP109" t="s">
        <v>1229</v>
      </c>
      <c r="BQ109" t="s">
        <v>1217</v>
      </c>
    </row>
    <row r="110" spans="1:69" x14ac:dyDescent="0.25">
      <c r="A110">
        <v>168846</v>
      </c>
      <c r="B110" t="s">
        <v>741</v>
      </c>
      <c r="C110" t="s">
        <v>1217</v>
      </c>
      <c r="D110" t="s">
        <v>1218</v>
      </c>
      <c r="E110">
        <v>28</v>
      </c>
      <c r="F110" t="s">
        <v>1219</v>
      </c>
      <c r="G110" t="s">
        <v>1220</v>
      </c>
      <c r="H110" t="s">
        <v>1221</v>
      </c>
      <c r="I110" t="s">
        <v>1217</v>
      </c>
      <c r="J110" t="s">
        <v>1222</v>
      </c>
      <c r="K110" t="s">
        <v>217</v>
      </c>
      <c r="L110">
        <v>196.44</v>
      </c>
      <c r="M110">
        <v>181.79</v>
      </c>
      <c r="N110" t="s">
        <v>40</v>
      </c>
      <c r="O110">
        <v>205</v>
      </c>
      <c r="P110" t="s">
        <v>1223</v>
      </c>
      <c r="Q110" t="s">
        <v>1393</v>
      </c>
      <c r="R110" t="s">
        <v>1225</v>
      </c>
      <c r="S110" t="s">
        <v>1226</v>
      </c>
      <c r="T110" t="s">
        <v>1217</v>
      </c>
      <c r="U110" t="s">
        <v>1227</v>
      </c>
      <c r="V110" t="s">
        <v>1255</v>
      </c>
      <c r="W110">
        <v>30</v>
      </c>
      <c r="X110" t="s">
        <v>1229</v>
      </c>
      <c r="Y110" t="s">
        <v>1229</v>
      </c>
      <c r="Z110" t="s">
        <v>1230</v>
      </c>
      <c r="AA110" t="s">
        <v>23</v>
      </c>
      <c r="AB110" t="s">
        <v>1231</v>
      </c>
      <c r="AC110" t="s">
        <v>1232</v>
      </c>
      <c r="AD110" t="s">
        <v>1233</v>
      </c>
      <c r="AE110" t="s">
        <v>1234</v>
      </c>
      <c r="AF110" t="s">
        <v>1235</v>
      </c>
      <c r="AG110" t="s">
        <v>1217</v>
      </c>
      <c r="AH110" t="s">
        <v>1236</v>
      </c>
      <c r="AI110" t="s">
        <v>1217</v>
      </c>
      <c r="AJ110" t="s">
        <v>1217</v>
      </c>
      <c r="AK110" t="s">
        <v>1237</v>
      </c>
      <c r="AL110">
        <v>0</v>
      </c>
      <c r="AM110" t="s">
        <v>1238</v>
      </c>
      <c r="AN110" t="s">
        <v>1239</v>
      </c>
      <c r="AO110" t="s">
        <v>1240</v>
      </c>
      <c r="AP110" t="s">
        <v>1241</v>
      </c>
      <c r="AQ110" t="s">
        <v>1242</v>
      </c>
      <c r="AR110" t="s">
        <v>1243</v>
      </c>
      <c r="AS110">
        <v>0</v>
      </c>
      <c r="AT110" t="s">
        <v>1217</v>
      </c>
      <c r="AU110" t="s">
        <v>1244</v>
      </c>
      <c r="AV110" t="s">
        <v>1217</v>
      </c>
      <c r="AW110" t="s">
        <v>1217</v>
      </c>
      <c r="AX110" t="s">
        <v>1217</v>
      </c>
      <c r="AY110">
        <v>10</v>
      </c>
      <c r="AZ110" t="s">
        <v>1245</v>
      </c>
      <c r="BA110">
        <v>0</v>
      </c>
      <c r="BB110" t="s">
        <v>217</v>
      </c>
      <c r="BC110" t="s">
        <v>1230</v>
      </c>
      <c r="BD110">
        <v>0</v>
      </c>
      <c r="BE110" t="s">
        <v>1246</v>
      </c>
      <c r="BF110">
        <v>93</v>
      </c>
      <c r="BG110" t="s">
        <v>1217</v>
      </c>
      <c r="BH110" t="s">
        <v>1217</v>
      </c>
      <c r="BI110">
        <v>13</v>
      </c>
      <c r="BJ110" t="s">
        <v>1217</v>
      </c>
      <c r="BK110" t="s">
        <v>1217</v>
      </c>
      <c r="BL110">
        <v>0</v>
      </c>
      <c r="BM110" t="s">
        <v>1239</v>
      </c>
      <c r="BN110" t="s">
        <v>1247</v>
      </c>
      <c r="BO110">
        <v>0</v>
      </c>
      <c r="BP110" t="s">
        <v>1229</v>
      </c>
      <c r="BQ110" t="s">
        <v>1217</v>
      </c>
    </row>
    <row r="111" spans="1:69" x14ac:dyDescent="0.25">
      <c r="A111">
        <v>169343</v>
      </c>
      <c r="B111" t="s">
        <v>552</v>
      </c>
      <c r="C111" t="s">
        <v>1217</v>
      </c>
      <c r="D111" t="s">
        <v>1218</v>
      </c>
      <c r="E111">
        <v>0</v>
      </c>
      <c r="F111" t="s">
        <v>1254</v>
      </c>
      <c r="G111" t="s">
        <v>1220</v>
      </c>
      <c r="H111" t="s">
        <v>1221</v>
      </c>
      <c r="I111" t="s">
        <v>1217</v>
      </c>
      <c r="J111" t="s">
        <v>1222</v>
      </c>
      <c r="K111" t="s">
        <v>217</v>
      </c>
      <c r="L111">
        <v>17.420000000000002</v>
      </c>
      <c r="M111">
        <v>16.172999999999998</v>
      </c>
      <c r="N111" t="s">
        <v>40</v>
      </c>
      <c r="O111">
        <v>18</v>
      </c>
      <c r="P111" t="s">
        <v>1223</v>
      </c>
      <c r="Q111" t="s">
        <v>1394</v>
      </c>
      <c r="R111" t="s">
        <v>1225</v>
      </c>
      <c r="S111" t="s">
        <v>1226</v>
      </c>
      <c r="T111" t="s">
        <v>1217</v>
      </c>
      <c r="U111" t="s">
        <v>1227</v>
      </c>
      <c r="V111" t="s">
        <v>1255</v>
      </c>
      <c r="W111">
        <v>0</v>
      </c>
      <c r="X111" t="s">
        <v>1229</v>
      </c>
      <c r="Y111" t="s">
        <v>1229</v>
      </c>
      <c r="Z111" t="s">
        <v>1230</v>
      </c>
      <c r="AA111" t="s">
        <v>23</v>
      </c>
      <c r="AB111" t="s">
        <v>1231</v>
      </c>
      <c r="AC111" t="s">
        <v>1232</v>
      </c>
      <c r="AD111" t="s">
        <v>1233</v>
      </c>
      <c r="AE111" t="s">
        <v>1234</v>
      </c>
      <c r="AF111" t="s">
        <v>1235</v>
      </c>
      <c r="AG111" t="s">
        <v>1217</v>
      </c>
      <c r="AH111" t="s">
        <v>1236</v>
      </c>
      <c r="AI111" t="s">
        <v>1217</v>
      </c>
      <c r="AJ111" t="s">
        <v>1217</v>
      </c>
      <c r="AK111" t="s">
        <v>1237</v>
      </c>
      <c r="AL111">
        <v>0</v>
      </c>
      <c r="AM111" t="s">
        <v>1269</v>
      </c>
      <c r="AN111" t="s">
        <v>1239</v>
      </c>
      <c r="AO111" t="s">
        <v>1240</v>
      </c>
      <c r="AP111" t="s">
        <v>1241</v>
      </c>
      <c r="AQ111" t="s">
        <v>1242</v>
      </c>
      <c r="AR111" t="s">
        <v>1257</v>
      </c>
      <c r="AS111">
        <v>0</v>
      </c>
      <c r="AT111" t="s">
        <v>1217</v>
      </c>
      <c r="AU111" t="s">
        <v>1244</v>
      </c>
      <c r="AV111" t="s">
        <v>1217</v>
      </c>
      <c r="AW111" t="s">
        <v>1217</v>
      </c>
      <c r="AX111" t="s">
        <v>1217</v>
      </c>
      <c r="AY111">
        <v>10</v>
      </c>
      <c r="AZ111" t="s">
        <v>1245</v>
      </c>
      <c r="BA111">
        <v>0</v>
      </c>
      <c r="BB111" t="s">
        <v>217</v>
      </c>
      <c r="BC111" t="s">
        <v>1230</v>
      </c>
      <c r="BD111">
        <v>0</v>
      </c>
      <c r="BE111" t="s">
        <v>1246</v>
      </c>
      <c r="BF111">
        <v>300</v>
      </c>
      <c r="BG111" t="s">
        <v>1217</v>
      </c>
      <c r="BH111" t="s">
        <v>1217</v>
      </c>
      <c r="BI111">
        <v>15</v>
      </c>
      <c r="BJ111" t="s">
        <v>1217</v>
      </c>
      <c r="BK111" t="s">
        <v>1217</v>
      </c>
      <c r="BL111">
        <v>0</v>
      </c>
      <c r="BM111" t="s">
        <v>1239</v>
      </c>
      <c r="BN111" t="s">
        <v>1247</v>
      </c>
      <c r="BO111">
        <v>0</v>
      </c>
      <c r="BP111" t="s">
        <v>1229</v>
      </c>
      <c r="BQ111" t="s">
        <v>1217</v>
      </c>
    </row>
    <row r="112" spans="1:69" x14ac:dyDescent="0.25">
      <c r="A112">
        <v>169901</v>
      </c>
      <c r="B112" t="s">
        <v>1395</v>
      </c>
      <c r="C112" t="s">
        <v>1217</v>
      </c>
      <c r="D112" t="s">
        <v>1218</v>
      </c>
      <c r="E112">
        <v>0</v>
      </c>
      <c r="F112" t="s">
        <v>1254</v>
      </c>
      <c r="G112" t="s">
        <v>1220</v>
      </c>
      <c r="H112" t="s">
        <v>1221</v>
      </c>
      <c r="I112" t="s">
        <v>1217</v>
      </c>
      <c r="J112" t="s">
        <v>1222</v>
      </c>
      <c r="K112" t="s">
        <v>217</v>
      </c>
      <c r="L112">
        <v>18.84</v>
      </c>
      <c r="M112">
        <v>17.440000000000001</v>
      </c>
      <c r="N112" t="s">
        <v>40</v>
      </c>
      <c r="O112">
        <v>20</v>
      </c>
      <c r="P112" t="s">
        <v>1223</v>
      </c>
      <c r="Q112" t="s">
        <v>1396</v>
      </c>
      <c r="R112" t="s">
        <v>1225</v>
      </c>
      <c r="S112" t="s">
        <v>1226</v>
      </c>
      <c r="T112" t="s">
        <v>1217</v>
      </c>
      <c r="U112" t="s">
        <v>1227</v>
      </c>
      <c r="V112" t="s">
        <v>1255</v>
      </c>
      <c r="W112">
        <v>0</v>
      </c>
      <c r="X112" t="s">
        <v>1229</v>
      </c>
      <c r="Y112">
        <v>43376</v>
      </c>
      <c r="Z112" t="s">
        <v>1230</v>
      </c>
      <c r="AA112" t="s">
        <v>23</v>
      </c>
      <c r="AB112" t="s">
        <v>1231</v>
      </c>
      <c r="AC112" t="s">
        <v>1232</v>
      </c>
      <c r="AD112" t="s">
        <v>1233</v>
      </c>
      <c r="AE112" t="s">
        <v>1234</v>
      </c>
      <c r="AF112" t="s">
        <v>1235</v>
      </c>
      <c r="AG112" t="s">
        <v>1217</v>
      </c>
      <c r="AH112" t="s">
        <v>1236</v>
      </c>
      <c r="AI112" t="s">
        <v>1217</v>
      </c>
      <c r="AJ112" t="s">
        <v>1217</v>
      </c>
      <c r="AK112" t="s">
        <v>1237</v>
      </c>
      <c r="AL112">
        <v>0</v>
      </c>
      <c r="AM112" t="s">
        <v>1281</v>
      </c>
      <c r="AN112" t="s">
        <v>1239</v>
      </c>
      <c r="AO112" t="s">
        <v>1240</v>
      </c>
      <c r="AP112" t="s">
        <v>1241</v>
      </c>
      <c r="AQ112" t="s">
        <v>1242</v>
      </c>
      <c r="AR112" t="s">
        <v>1257</v>
      </c>
      <c r="AS112">
        <v>0</v>
      </c>
      <c r="AT112" t="s">
        <v>1217</v>
      </c>
      <c r="AU112" t="s">
        <v>1244</v>
      </c>
      <c r="AV112" t="s">
        <v>1217</v>
      </c>
      <c r="AW112" t="s">
        <v>1217</v>
      </c>
      <c r="AX112" t="s">
        <v>1217</v>
      </c>
      <c r="AY112">
        <v>10</v>
      </c>
      <c r="AZ112" t="s">
        <v>1245</v>
      </c>
      <c r="BA112">
        <v>0</v>
      </c>
      <c r="BB112" t="s">
        <v>217</v>
      </c>
      <c r="BC112" t="s">
        <v>1230</v>
      </c>
      <c r="BD112">
        <v>0</v>
      </c>
      <c r="BE112" t="s">
        <v>1246</v>
      </c>
      <c r="BF112">
        <v>616</v>
      </c>
      <c r="BG112" t="s">
        <v>1217</v>
      </c>
      <c r="BH112" t="s">
        <v>1205</v>
      </c>
      <c r="BI112">
        <v>10</v>
      </c>
      <c r="BJ112" t="s">
        <v>1217</v>
      </c>
      <c r="BK112" t="s">
        <v>1217</v>
      </c>
      <c r="BL112">
        <v>0</v>
      </c>
      <c r="BM112" t="s">
        <v>1239</v>
      </c>
      <c r="BN112" t="s">
        <v>1247</v>
      </c>
      <c r="BO112">
        <v>0</v>
      </c>
      <c r="BP112" t="s">
        <v>1229</v>
      </c>
      <c r="BQ112" t="s">
        <v>1217</v>
      </c>
    </row>
    <row r="113" spans="1:69" x14ac:dyDescent="0.25">
      <c r="A113">
        <v>169902</v>
      </c>
      <c r="B113" t="s">
        <v>1397</v>
      </c>
      <c r="C113" t="s">
        <v>1217</v>
      </c>
      <c r="D113" t="s">
        <v>1218</v>
      </c>
      <c r="E113">
        <v>0</v>
      </c>
      <c r="F113" t="s">
        <v>1289</v>
      </c>
      <c r="G113" t="s">
        <v>1220</v>
      </c>
      <c r="H113" t="s">
        <v>1221</v>
      </c>
      <c r="I113" t="s">
        <v>1217</v>
      </c>
      <c r="J113" t="s">
        <v>1222</v>
      </c>
      <c r="K113" t="s">
        <v>217</v>
      </c>
      <c r="L113">
        <v>934</v>
      </c>
      <c r="M113">
        <v>872</v>
      </c>
      <c r="N113" t="s">
        <v>40</v>
      </c>
      <c r="O113">
        <v>1000</v>
      </c>
      <c r="P113" t="s">
        <v>1223</v>
      </c>
      <c r="Q113" t="s">
        <v>1396</v>
      </c>
      <c r="R113" t="s">
        <v>1225</v>
      </c>
      <c r="S113" t="s">
        <v>1226</v>
      </c>
      <c r="T113" t="s">
        <v>1217</v>
      </c>
      <c r="U113" t="s">
        <v>1227</v>
      </c>
      <c r="V113" t="s">
        <v>1255</v>
      </c>
      <c r="W113">
        <v>0</v>
      </c>
      <c r="X113" t="s">
        <v>1229</v>
      </c>
      <c r="Y113">
        <v>43376</v>
      </c>
      <c r="Z113" t="s">
        <v>1230</v>
      </c>
      <c r="AA113" t="s">
        <v>23</v>
      </c>
      <c r="AB113" t="s">
        <v>1231</v>
      </c>
      <c r="AC113" t="s">
        <v>1232</v>
      </c>
      <c r="AD113" t="s">
        <v>1233</v>
      </c>
      <c r="AE113" t="s">
        <v>1234</v>
      </c>
      <c r="AF113" t="s">
        <v>1235</v>
      </c>
      <c r="AG113" t="s">
        <v>1217</v>
      </c>
      <c r="AH113" t="s">
        <v>1236</v>
      </c>
      <c r="AI113" t="s">
        <v>1217</v>
      </c>
      <c r="AJ113" t="s">
        <v>1217</v>
      </c>
      <c r="AK113" t="s">
        <v>1237</v>
      </c>
      <c r="AL113">
        <v>0</v>
      </c>
      <c r="AM113" t="s">
        <v>1290</v>
      </c>
      <c r="AN113" t="s">
        <v>1239</v>
      </c>
      <c r="AO113" t="s">
        <v>1240</v>
      </c>
      <c r="AP113" t="s">
        <v>1241</v>
      </c>
      <c r="AQ113" t="s">
        <v>1242</v>
      </c>
      <c r="AR113" t="s">
        <v>1291</v>
      </c>
      <c r="AS113">
        <v>0</v>
      </c>
      <c r="AT113" t="s">
        <v>1217</v>
      </c>
      <c r="AU113" t="s">
        <v>1244</v>
      </c>
      <c r="AV113" t="s">
        <v>1217</v>
      </c>
      <c r="AW113" t="s">
        <v>1217</v>
      </c>
      <c r="AX113" t="s">
        <v>1217</v>
      </c>
      <c r="AY113">
        <v>10</v>
      </c>
      <c r="AZ113" t="s">
        <v>1245</v>
      </c>
      <c r="BA113">
        <v>0</v>
      </c>
      <c r="BB113" t="s">
        <v>217</v>
      </c>
      <c r="BC113" t="s">
        <v>1230</v>
      </c>
      <c r="BD113">
        <v>0</v>
      </c>
      <c r="BE113" t="s">
        <v>1246</v>
      </c>
      <c r="BF113">
        <v>20</v>
      </c>
      <c r="BG113" t="s">
        <v>1217</v>
      </c>
      <c r="BH113" t="s">
        <v>1205</v>
      </c>
      <c r="BI113">
        <v>13</v>
      </c>
      <c r="BJ113" t="s">
        <v>1217</v>
      </c>
      <c r="BK113" t="s">
        <v>1217</v>
      </c>
      <c r="BL113">
        <v>0</v>
      </c>
      <c r="BM113" t="s">
        <v>1239</v>
      </c>
      <c r="BN113" t="s">
        <v>1247</v>
      </c>
      <c r="BO113">
        <v>0</v>
      </c>
      <c r="BP113" t="s">
        <v>1229</v>
      </c>
      <c r="BQ113" t="s">
        <v>1217</v>
      </c>
    </row>
    <row r="114" spans="1:69" x14ac:dyDescent="0.25">
      <c r="A114">
        <v>170430</v>
      </c>
      <c r="B114" t="s">
        <v>1398</v>
      </c>
      <c r="C114" t="s">
        <v>1217</v>
      </c>
      <c r="D114" t="s">
        <v>1218</v>
      </c>
      <c r="E114">
        <v>0</v>
      </c>
      <c r="F114" t="s">
        <v>1254</v>
      </c>
      <c r="G114" t="s">
        <v>1220</v>
      </c>
      <c r="H114" t="s">
        <v>1221</v>
      </c>
      <c r="I114" t="s">
        <v>1217</v>
      </c>
      <c r="J114" t="s">
        <v>1222</v>
      </c>
      <c r="K114" t="s">
        <v>217</v>
      </c>
      <c r="L114">
        <v>19.225999999999999</v>
      </c>
      <c r="M114">
        <v>17.925999999999998</v>
      </c>
      <c r="N114" t="s">
        <v>40</v>
      </c>
      <c r="O114">
        <v>20</v>
      </c>
      <c r="P114" t="s">
        <v>1223</v>
      </c>
      <c r="Q114" t="s">
        <v>1399</v>
      </c>
      <c r="R114" t="s">
        <v>1225</v>
      </c>
      <c r="S114" t="s">
        <v>1226</v>
      </c>
      <c r="T114" t="s">
        <v>1217</v>
      </c>
      <c r="U114" t="s">
        <v>1227</v>
      </c>
      <c r="V114" t="s">
        <v>1255</v>
      </c>
      <c r="W114">
        <v>0</v>
      </c>
      <c r="X114" t="s">
        <v>1229</v>
      </c>
      <c r="Y114" t="s">
        <v>1229</v>
      </c>
      <c r="Z114" t="s">
        <v>1230</v>
      </c>
      <c r="AA114" t="s">
        <v>23</v>
      </c>
      <c r="AB114" t="s">
        <v>1231</v>
      </c>
      <c r="AC114" t="s">
        <v>1232</v>
      </c>
      <c r="AD114" t="s">
        <v>1233</v>
      </c>
      <c r="AE114" t="s">
        <v>1234</v>
      </c>
      <c r="AF114" t="s">
        <v>1235</v>
      </c>
      <c r="AG114" t="s">
        <v>1217</v>
      </c>
      <c r="AH114" t="s">
        <v>1236</v>
      </c>
      <c r="AI114" t="s">
        <v>1217</v>
      </c>
      <c r="AJ114" t="s">
        <v>1217</v>
      </c>
      <c r="AK114" t="s">
        <v>1237</v>
      </c>
      <c r="AL114">
        <v>0</v>
      </c>
      <c r="AM114" t="s">
        <v>1281</v>
      </c>
      <c r="AN114" t="s">
        <v>1239</v>
      </c>
      <c r="AO114" t="s">
        <v>1240</v>
      </c>
      <c r="AP114" t="s">
        <v>1241</v>
      </c>
      <c r="AQ114" t="s">
        <v>1242</v>
      </c>
      <c r="AR114" t="s">
        <v>1257</v>
      </c>
      <c r="AS114">
        <v>0</v>
      </c>
      <c r="AT114" t="s">
        <v>1217</v>
      </c>
      <c r="AU114" t="s">
        <v>1244</v>
      </c>
      <c r="AV114" t="s">
        <v>1217</v>
      </c>
      <c r="AW114" t="s">
        <v>1217</v>
      </c>
      <c r="AX114" t="s">
        <v>1217</v>
      </c>
      <c r="AY114">
        <v>10</v>
      </c>
      <c r="AZ114" t="s">
        <v>1245</v>
      </c>
      <c r="BA114">
        <v>0</v>
      </c>
      <c r="BB114" t="s">
        <v>217</v>
      </c>
      <c r="BC114" t="s">
        <v>1230</v>
      </c>
      <c r="BD114">
        <v>0</v>
      </c>
      <c r="BE114" t="s">
        <v>1246</v>
      </c>
      <c r="BF114">
        <v>301</v>
      </c>
      <c r="BG114" t="s">
        <v>1217</v>
      </c>
      <c r="BH114" t="s">
        <v>1217</v>
      </c>
      <c r="BI114">
        <v>15</v>
      </c>
      <c r="BJ114" t="s">
        <v>1217</v>
      </c>
      <c r="BK114" t="s">
        <v>1217</v>
      </c>
      <c r="BL114">
        <v>0</v>
      </c>
      <c r="BM114" t="s">
        <v>1239</v>
      </c>
      <c r="BN114" t="s">
        <v>1247</v>
      </c>
      <c r="BO114">
        <v>0</v>
      </c>
      <c r="BP114" t="s">
        <v>1229</v>
      </c>
      <c r="BQ114" t="s">
        <v>1217</v>
      </c>
    </row>
    <row r="115" spans="1:69" x14ac:dyDescent="0.25">
      <c r="A115">
        <v>170431</v>
      </c>
      <c r="B115" t="s">
        <v>1400</v>
      </c>
      <c r="C115" t="s">
        <v>1217</v>
      </c>
      <c r="D115" t="s">
        <v>1218</v>
      </c>
      <c r="E115">
        <v>6</v>
      </c>
      <c r="F115" t="s">
        <v>1289</v>
      </c>
      <c r="G115" t="s">
        <v>1220</v>
      </c>
      <c r="H115" t="s">
        <v>1221</v>
      </c>
      <c r="I115" t="s">
        <v>1217</v>
      </c>
      <c r="J115" t="s">
        <v>1222</v>
      </c>
      <c r="K115" t="s">
        <v>217</v>
      </c>
      <c r="L115">
        <v>958.3</v>
      </c>
      <c r="M115">
        <v>896.3</v>
      </c>
      <c r="N115" t="s">
        <v>40</v>
      </c>
      <c r="O115">
        <v>1000</v>
      </c>
      <c r="P115" t="s">
        <v>1223</v>
      </c>
      <c r="Q115" t="s">
        <v>1399</v>
      </c>
      <c r="R115" t="s">
        <v>1225</v>
      </c>
      <c r="S115" t="s">
        <v>1226</v>
      </c>
      <c r="T115" t="s">
        <v>1217</v>
      </c>
      <c r="U115" t="s">
        <v>1227</v>
      </c>
      <c r="V115" t="s">
        <v>1255</v>
      </c>
      <c r="W115">
        <v>0</v>
      </c>
      <c r="X115" t="s">
        <v>1229</v>
      </c>
      <c r="Y115" t="s">
        <v>1229</v>
      </c>
      <c r="Z115" t="s">
        <v>1230</v>
      </c>
      <c r="AA115" t="s">
        <v>23</v>
      </c>
      <c r="AB115" t="s">
        <v>1231</v>
      </c>
      <c r="AC115" t="s">
        <v>1232</v>
      </c>
      <c r="AD115" t="s">
        <v>1233</v>
      </c>
      <c r="AE115" t="s">
        <v>1234</v>
      </c>
      <c r="AF115" t="s">
        <v>1235</v>
      </c>
      <c r="AG115" t="s">
        <v>1217</v>
      </c>
      <c r="AH115" t="s">
        <v>1236</v>
      </c>
      <c r="AI115" t="s">
        <v>1217</v>
      </c>
      <c r="AJ115" t="s">
        <v>1217</v>
      </c>
      <c r="AK115" t="s">
        <v>1237</v>
      </c>
      <c r="AL115">
        <v>0</v>
      </c>
      <c r="AM115" t="s">
        <v>1290</v>
      </c>
      <c r="AN115" t="s">
        <v>1239</v>
      </c>
      <c r="AO115" t="s">
        <v>1240</v>
      </c>
      <c r="AP115" t="s">
        <v>1241</v>
      </c>
      <c r="AQ115" t="s">
        <v>1242</v>
      </c>
      <c r="AR115" t="s">
        <v>1291</v>
      </c>
      <c r="AS115">
        <v>0</v>
      </c>
      <c r="AT115" t="s">
        <v>1217</v>
      </c>
      <c r="AU115" t="s">
        <v>1244</v>
      </c>
      <c r="AV115" t="s">
        <v>1217</v>
      </c>
      <c r="AW115" t="s">
        <v>1217</v>
      </c>
      <c r="AX115" t="s">
        <v>1217</v>
      </c>
      <c r="AY115">
        <v>10</v>
      </c>
      <c r="AZ115" t="s">
        <v>1245</v>
      </c>
      <c r="BA115">
        <v>0</v>
      </c>
      <c r="BB115" t="s">
        <v>217</v>
      </c>
      <c r="BC115" t="s">
        <v>1230</v>
      </c>
      <c r="BD115">
        <v>0</v>
      </c>
      <c r="BE115" t="s">
        <v>1246</v>
      </c>
      <c r="BF115">
        <v>7</v>
      </c>
      <c r="BG115" t="s">
        <v>1217</v>
      </c>
      <c r="BH115" t="s">
        <v>1217</v>
      </c>
      <c r="BI115">
        <v>13</v>
      </c>
      <c r="BJ115" t="s">
        <v>1217</v>
      </c>
      <c r="BK115" t="s">
        <v>1217</v>
      </c>
      <c r="BL115">
        <v>0</v>
      </c>
      <c r="BM115" t="s">
        <v>1239</v>
      </c>
      <c r="BN115" t="s">
        <v>1247</v>
      </c>
      <c r="BO115">
        <v>0</v>
      </c>
      <c r="BP115" t="s">
        <v>1229</v>
      </c>
      <c r="BQ115" t="s">
        <v>1217</v>
      </c>
    </row>
    <row r="116" spans="1:69" x14ac:dyDescent="0.25">
      <c r="A116">
        <v>170841</v>
      </c>
      <c r="B116" t="s">
        <v>1401</v>
      </c>
      <c r="C116" t="s">
        <v>1217</v>
      </c>
      <c r="D116" t="s">
        <v>1218</v>
      </c>
      <c r="E116">
        <v>370</v>
      </c>
      <c r="F116" t="s">
        <v>1298</v>
      </c>
      <c r="G116" t="s">
        <v>1220</v>
      </c>
      <c r="H116" t="s">
        <v>1221</v>
      </c>
      <c r="I116" t="s">
        <v>1217</v>
      </c>
      <c r="J116" t="s">
        <v>1222</v>
      </c>
      <c r="K116" t="s">
        <v>217</v>
      </c>
      <c r="L116">
        <v>14.05</v>
      </c>
      <c r="M116">
        <v>12.81</v>
      </c>
      <c r="N116" t="s">
        <v>40</v>
      </c>
      <c r="O116">
        <v>15</v>
      </c>
      <c r="P116" t="s">
        <v>1223</v>
      </c>
      <c r="Q116" t="s">
        <v>1288</v>
      </c>
      <c r="R116" t="s">
        <v>1225</v>
      </c>
      <c r="S116" t="s">
        <v>1226</v>
      </c>
      <c r="T116" t="s">
        <v>1217</v>
      </c>
      <c r="U116" t="s">
        <v>1227</v>
      </c>
      <c r="V116" t="s">
        <v>1255</v>
      </c>
      <c r="W116">
        <v>0</v>
      </c>
      <c r="X116" t="s">
        <v>1229</v>
      </c>
      <c r="Y116" t="s">
        <v>1229</v>
      </c>
      <c r="Z116" t="s">
        <v>1230</v>
      </c>
      <c r="AA116" t="s">
        <v>23</v>
      </c>
      <c r="AB116" t="s">
        <v>1231</v>
      </c>
      <c r="AC116" t="s">
        <v>1232</v>
      </c>
      <c r="AD116" t="s">
        <v>1233</v>
      </c>
      <c r="AE116" t="s">
        <v>1234</v>
      </c>
      <c r="AF116" t="s">
        <v>1235</v>
      </c>
      <c r="AG116" t="s">
        <v>1217</v>
      </c>
      <c r="AH116" t="s">
        <v>1236</v>
      </c>
      <c r="AI116" t="s">
        <v>1217</v>
      </c>
      <c r="AJ116" t="s">
        <v>1217</v>
      </c>
      <c r="AK116" t="s">
        <v>1237</v>
      </c>
      <c r="AL116">
        <v>0</v>
      </c>
      <c r="AM116" t="s">
        <v>1299</v>
      </c>
      <c r="AN116" t="s">
        <v>1239</v>
      </c>
      <c r="AO116" t="s">
        <v>1240</v>
      </c>
      <c r="AP116" t="s">
        <v>1241</v>
      </c>
      <c r="AQ116" t="s">
        <v>1242</v>
      </c>
      <c r="AR116" t="s">
        <v>1300</v>
      </c>
      <c r="AS116">
        <v>0</v>
      </c>
      <c r="AT116" t="s">
        <v>1217</v>
      </c>
      <c r="AU116" t="s">
        <v>1244</v>
      </c>
      <c r="AV116" t="s">
        <v>1217</v>
      </c>
      <c r="AW116" t="s">
        <v>1217</v>
      </c>
      <c r="AX116" t="s">
        <v>1217</v>
      </c>
      <c r="AY116">
        <v>10</v>
      </c>
      <c r="AZ116" t="s">
        <v>1245</v>
      </c>
      <c r="BA116">
        <v>0</v>
      </c>
      <c r="BB116" t="s">
        <v>217</v>
      </c>
      <c r="BC116" t="s">
        <v>1230</v>
      </c>
      <c r="BD116">
        <v>0</v>
      </c>
      <c r="BE116" t="s">
        <v>1246</v>
      </c>
      <c r="BF116">
        <v>754</v>
      </c>
      <c r="BG116" t="s">
        <v>1217</v>
      </c>
      <c r="BH116" t="s">
        <v>1217</v>
      </c>
      <c r="BI116">
        <v>15</v>
      </c>
      <c r="BJ116" t="s">
        <v>1217</v>
      </c>
      <c r="BK116" t="s">
        <v>1217</v>
      </c>
      <c r="BL116">
        <v>0</v>
      </c>
      <c r="BM116" t="s">
        <v>1239</v>
      </c>
      <c r="BN116" t="s">
        <v>1247</v>
      </c>
      <c r="BO116">
        <v>0</v>
      </c>
      <c r="BP116" t="s">
        <v>1229</v>
      </c>
      <c r="BQ116" t="s">
        <v>1217</v>
      </c>
    </row>
    <row r="117" spans="1:69" x14ac:dyDescent="0.25">
      <c r="A117">
        <v>170843</v>
      </c>
      <c r="B117" t="s">
        <v>1402</v>
      </c>
      <c r="C117" t="s">
        <v>1217</v>
      </c>
      <c r="D117" t="s">
        <v>1218</v>
      </c>
      <c r="E117">
        <v>0</v>
      </c>
      <c r="F117" t="s">
        <v>1289</v>
      </c>
      <c r="G117" t="s">
        <v>1220</v>
      </c>
      <c r="H117" t="s">
        <v>1221</v>
      </c>
      <c r="I117" t="s">
        <v>1217</v>
      </c>
      <c r="J117" t="s">
        <v>1222</v>
      </c>
      <c r="K117" t="s">
        <v>217</v>
      </c>
      <c r="L117">
        <v>916.8</v>
      </c>
      <c r="M117">
        <v>854.8</v>
      </c>
      <c r="N117" t="s">
        <v>40</v>
      </c>
      <c r="O117">
        <v>1000</v>
      </c>
      <c r="P117" t="s">
        <v>1223</v>
      </c>
      <c r="Q117" t="s">
        <v>1403</v>
      </c>
      <c r="R117" t="s">
        <v>1225</v>
      </c>
      <c r="S117" t="s">
        <v>1226</v>
      </c>
      <c r="T117" t="s">
        <v>1217</v>
      </c>
      <c r="U117" t="s">
        <v>1227</v>
      </c>
      <c r="V117" t="s">
        <v>1255</v>
      </c>
      <c r="W117">
        <v>0</v>
      </c>
      <c r="X117" t="s">
        <v>1229</v>
      </c>
      <c r="Y117" t="s">
        <v>1229</v>
      </c>
      <c r="Z117" t="s">
        <v>1230</v>
      </c>
      <c r="AA117" t="s">
        <v>23</v>
      </c>
      <c r="AB117" t="s">
        <v>1231</v>
      </c>
      <c r="AC117" t="s">
        <v>1232</v>
      </c>
      <c r="AD117" t="s">
        <v>1233</v>
      </c>
      <c r="AE117" t="s">
        <v>1234</v>
      </c>
      <c r="AF117" t="s">
        <v>1235</v>
      </c>
      <c r="AG117" t="s">
        <v>1217</v>
      </c>
      <c r="AH117" t="s">
        <v>1236</v>
      </c>
      <c r="AI117" t="s">
        <v>1217</v>
      </c>
      <c r="AJ117" t="s">
        <v>1217</v>
      </c>
      <c r="AK117" t="s">
        <v>1237</v>
      </c>
      <c r="AL117">
        <v>0</v>
      </c>
      <c r="AM117" t="s">
        <v>1290</v>
      </c>
      <c r="AN117" t="s">
        <v>1239</v>
      </c>
      <c r="AO117" t="s">
        <v>1240</v>
      </c>
      <c r="AP117" t="s">
        <v>1241</v>
      </c>
      <c r="AQ117" t="s">
        <v>1242</v>
      </c>
      <c r="AR117" t="s">
        <v>1291</v>
      </c>
      <c r="AS117">
        <v>0</v>
      </c>
      <c r="AT117" t="s">
        <v>1217</v>
      </c>
      <c r="AU117" t="s">
        <v>1244</v>
      </c>
      <c r="AV117" t="s">
        <v>1217</v>
      </c>
      <c r="AW117" t="s">
        <v>1217</v>
      </c>
      <c r="AX117" t="s">
        <v>1217</v>
      </c>
      <c r="AY117">
        <v>10</v>
      </c>
      <c r="AZ117" t="s">
        <v>1245</v>
      </c>
      <c r="BA117">
        <v>0</v>
      </c>
      <c r="BB117" t="s">
        <v>217</v>
      </c>
      <c r="BC117" t="s">
        <v>1230</v>
      </c>
      <c r="BD117">
        <v>0</v>
      </c>
      <c r="BE117" t="s">
        <v>1246</v>
      </c>
      <c r="BF117">
        <v>6</v>
      </c>
      <c r="BG117" t="s">
        <v>1217</v>
      </c>
      <c r="BH117" t="s">
        <v>1217</v>
      </c>
      <c r="BI117">
        <v>13</v>
      </c>
      <c r="BJ117" t="s">
        <v>1217</v>
      </c>
      <c r="BK117" t="s">
        <v>1217</v>
      </c>
      <c r="BL117">
        <v>0</v>
      </c>
      <c r="BM117" t="s">
        <v>1239</v>
      </c>
      <c r="BN117" t="s">
        <v>1247</v>
      </c>
      <c r="BO117">
        <v>0</v>
      </c>
      <c r="BP117" t="s">
        <v>1229</v>
      </c>
      <c r="BQ117" t="s">
        <v>1217</v>
      </c>
    </row>
    <row r="118" spans="1:69" x14ac:dyDescent="0.25">
      <c r="A118">
        <v>171571</v>
      </c>
      <c r="B118" t="s">
        <v>1404</v>
      </c>
      <c r="C118" t="s">
        <v>1217</v>
      </c>
      <c r="D118" t="s">
        <v>1218</v>
      </c>
      <c r="E118">
        <v>60</v>
      </c>
      <c r="F118" t="s">
        <v>1219</v>
      </c>
      <c r="G118" t="s">
        <v>1220</v>
      </c>
      <c r="H118" t="s">
        <v>1221</v>
      </c>
      <c r="I118" t="s">
        <v>1217</v>
      </c>
      <c r="J118" t="s">
        <v>1222</v>
      </c>
      <c r="K118" t="s">
        <v>217</v>
      </c>
      <c r="L118">
        <v>201.61</v>
      </c>
      <c r="M118">
        <v>186.96</v>
      </c>
      <c r="N118" t="s">
        <v>40</v>
      </c>
      <c r="O118">
        <v>205</v>
      </c>
      <c r="P118" t="s">
        <v>1223</v>
      </c>
      <c r="Q118" t="s">
        <v>1405</v>
      </c>
      <c r="R118" t="s">
        <v>1225</v>
      </c>
      <c r="S118" t="s">
        <v>1226</v>
      </c>
      <c r="T118" t="s">
        <v>1217</v>
      </c>
      <c r="U118" t="s">
        <v>1227</v>
      </c>
      <c r="V118" t="s">
        <v>1255</v>
      </c>
      <c r="W118">
        <v>100</v>
      </c>
      <c r="X118" t="s">
        <v>1229</v>
      </c>
      <c r="Y118" t="s">
        <v>1229</v>
      </c>
      <c r="Z118" t="s">
        <v>1230</v>
      </c>
      <c r="AA118" t="s">
        <v>23</v>
      </c>
      <c r="AB118" t="s">
        <v>1231</v>
      </c>
      <c r="AC118" t="s">
        <v>1232</v>
      </c>
      <c r="AD118" t="s">
        <v>1233</v>
      </c>
      <c r="AE118" t="s">
        <v>1234</v>
      </c>
      <c r="AF118" t="s">
        <v>1235</v>
      </c>
      <c r="AG118" t="s">
        <v>1217</v>
      </c>
      <c r="AH118" t="s">
        <v>1236</v>
      </c>
      <c r="AI118" t="s">
        <v>1217</v>
      </c>
      <c r="AJ118" t="s">
        <v>1217</v>
      </c>
      <c r="AK118" t="s">
        <v>1237</v>
      </c>
      <c r="AL118">
        <v>0</v>
      </c>
      <c r="AM118" t="s">
        <v>1238</v>
      </c>
      <c r="AN118" t="s">
        <v>1239</v>
      </c>
      <c r="AO118" t="s">
        <v>1240</v>
      </c>
      <c r="AP118" t="s">
        <v>1241</v>
      </c>
      <c r="AQ118" t="s">
        <v>1242</v>
      </c>
      <c r="AR118" t="s">
        <v>1243</v>
      </c>
      <c r="AS118">
        <v>0</v>
      </c>
      <c r="AT118" t="s">
        <v>1217</v>
      </c>
      <c r="AU118" t="s">
        <v>1244</v>
      </c>
      <c r="AV118" t="s">
        <v>1217</v>
      </c>
      <c r="AW118" t="s">
        <v>1217</v>
      </c>
      <c r="AX118" t="s">
        <v>1217</v>
      </c>
      <c r="AY118">
        <v>10</v>
      </c>
      <c r="AZ118" t="s">
        <v>1245</v>
      </c>
      <c r="BA118">
        <v>0</v>
      </c>
      <c r="BB118" t="s">
        <v>217</v>
      </c>
      <c r="BC118" t="s">
        <v>1230</v>
      </c>
      <c r="BD118">
        <v>0</v>
      </c>
      <c r="BE118" t="s">
        <v>1246</v>
      </c>
      <c r="BF118">
        <v>126</v>
      </c>
      <c r="BG118" t="s">
        <v>1217</v>
      </c>
      <c r="BH118" t="s">
        <v>1217</v>
      </c>
      <c r="BI118">
        <v>13</v>
      </c>
      <c r="BJ118" t="s">
        <v>1217</v>
      </c>
      <c r="BK118" t="s">
        <v>1217</v>
      </c>
      <c r="BL118">
        <v>0</v>
      </c>
      <c r="BM118" t="s">
        <v>1239</v>
      </c>
      <c r="BN118" t="s">
        <v>1247</v>
      </c>
      <c r="BO118">
        <v>0</v>
      </c>
      <c r="BP118" t="s">
        <v>1229</v>
      </c>
      <c r="BQ118" t="s">
        <v>1217</v>
      </c>
    </row>
    <row r="119" spans="1:69" x14ac:dyDescent="0.25">
      <c r="A119">
        <v>171572</v>
      </c>
      <c r="B119" t="s">
        <v>1406</v>
      </c>
      <c r="C119" t="s">
        <v>1217</v>
      </c>
      <c r="D119" t="s">
        <v>1218</v>
      </c>
      <c r="E119">
        <v>10</v>
      </c>
      <c r="F119" t="s">
        <v>1289</v>
      </c>
      <c r="G119" t="s">
        <v>1220</v>
      </c>
      <c r="H119" t="s">
        <v>1221</v>
      </c>
      <c r="I119" t="s">
        <v>1217</v>
      </c>
      <c r="J119" t="s">
        <v>1222</v>
      </c>
      <c r="K119" t="s">
        <v>217</v>
      </c>
      <c r="L119">
        <v>965.85</v>
      </c>
      <c r="M119">
        <v>905.85</v>
      </c>
      <c r="N119" t="s">
        <v>40</v>
      </c>
      <c r="O119">
        <v>990</v>
      </c>
      <c r="P119" t="s">
        <v>1223</v>
      </c>
      <c r="Q119" t="s">
        <v>1405</v>
      </c>
      <c r="R119" t="s">
        <v>1225</v>
      </c>
      <c r="S119" t="s">
        <v>1226</v>
      </c>
      <c r="T119" t="s">
        <v>1217</v>
      </c>
      <c r="U119" t="s">
        <v>1227</v>
      </c>
      <c r="V119" t="s">
        <v>1255</v>
      </c>
      <c r="W119">
        <v>20</v>
      </c>
      <c r="X119" t="s">
        <v>1229</v>
      </c>
      <c r="Y119" t="s">
        <v>1229</v>
      </c>
      <c r="Z119" t="s">
        <v>1230</v>
      </c>
      <c r="AA119" t="s">
        <v>23</v>
      </c>
      <c r="AB119" t="s">
        <v>1231</v>
      </c>
      <c r="AC119" t="s">
        <v>1232</v>
      </c>
      <c r="AD119" t="s">
        <v>1233</v>
      </c>
      <c r="AE119" t="s">
        <v>1234</v>
      </c>
      <c r="AF119" t="s">
        <v>1235</v>
      </c>
      <c r="AG119" t="s">
        <v>1217</v>
      </c>
      <c r="AH119" t="s">
        <v>1236</v>
      </c>
      <c r="AI119" t="s">
        <v>1217</v>
      </c>
      <c r="AJ119" t="s">
        <v>1217</v>
      </c>
      <c r="AK119" t="s">
        <v>1237</v>
      </c>
      <c r="AL119">
        <v>0</v>
      </c>
      <c r="AM119" t="s">
        <v>1290</v>
      </c>
      <c r="AN119" t="s">
        <v>1239</v>
      </c>
      <c r="AO119" t="s">
        <v>1240</v>
      </c>
      <c r="AP119" t="s">
        <v>1241</v>
      </c>
      <c r="AQ119" t="s">
        <v>1242</v>
      </c>
      <c r="AR119" t="s">
        <v>1291</v>
      </c>
      <c r="AS119">
        <v>0</v>
      </c>
      <c r="AT119" t="s">
        <v>1217</v>
      </c>
      <c r="AU119" t="s">
        <v>1244</v>
      </c>
      <c r="AV119" t="s">
        <v>1217</v>
      </c>
      <c r="AW119" t="s">
        <v>1217</v>
      </c>
      <c r="AX119" t="s">
        <v>1217</v>
      </c>
      <c r="AY119">
        <v>10</v>
      </c>
      <c r="AZ119" t="s">
        <v>1245</v>
      </c>
      <c r="BA119">
        <v>0</v>
      </c>
      <c r="BB119" t="s">
        <v>217</v>
      </c>
      <c r="BC119" t="s">
        <v>1230</v>
      </c>
      <c r="BD119">
        <v>0</v>
      </c>
      <c r="BE119" t="s">
        <v>1246</v>
      </c>
      <c r="BF119">
        <v>11</v>
      </c>
      <c r="BG119" t="s">
        <v>1217</v>
      </c>
      <c r="BH119" t="s">
        <v>1217</v>
      </c>
      <c r="BI119">
        <v>13</v>
      </c>
      <c r="BJ119" t="s">
        <v>1217</v>
      </c>
      <c r="BK119" t="s">
        <v>1217</v>
      </c>
      <c r="BL119">
        <v>0</v>
      </c>
      <c r="BM119" t="s">
        <v>1239</v>
      </c>
      <c r="BN119" t="s">
        <v>1247</v>
      </c>
      <c r="BO119">
        <v>0</v>
      </c>
      <c r="BP119" t="s">
        <v>1229</v>
      </c>
      <c r="BQ119" t="s">
        <v>1217</v>
      </c>
    </row>
    <row r="120" spans="1:69" x14ac:dyDescent="0.25">
      <c r="A120">
        <v>171954</v>
      </c>
      <c r="B120" t="s">
        <v>742</v>
      </c>
      <c r="C120" t="s">
        <v>1217</v>
      </c>
      <c r="D120" t="s">
        <v>1218</v>
      </c>
      <c r="E120">
        <v>28</v>
      </c>
      <c r="F120" t="s">
        <v>1219</v>
      </c>
      <c r="G120" t="s">
        <v>1220</v>
      </c>
      <c r="H120" t="s">
        <v>1221</v>
      </c>
      <c r="I120" t="s">
        <v>1217</v>
      </c>
      <c r="J120" t="s">
        <v>1222</v>
      </c>
      <c r="K120" t="s">
        <v>217</v>
      </c>
      <c r="L120">
        <v>199.15</v>
      </c>
      <c r="M120">
        <v>184.5</v>
      </c>
      <c r="N120" t="s">
        <v>40</v>
      </c>
      <c r="O120">
        <v>205</v>
      </c>
      <c r="P120" t="s">
        <v>1223</v>
      </c>
      <c r="Q120" t="s">
        <v>1407</v>
      </c>
      <c r="R120" t="s">
        <v>1225</v>
      </c>
      <c r="S120" t="s">
        <v>1226</v>
      </c>
      <c r="T120" t="s">
        <v>1217</v>
      </c>
      <c r="U120" t="s">
        <v>1227</v>
      </c>
      <c r="V120" t="s">
        <v>1255</v>
      </c>
      <c r="W120">
        <v>60</v>
      </c>
      <c r="X120" t="s">
        <v>1229</v>
      </c>
      <c r="Y120" t="s">
        <v>1229</v>
      </c>
      <c r="Z120" t="s">
        <v>1230</v>
      </c>
      <c r="AA120" t="s">
        <v>23</v>
      </c>
      <c r="AB120" t="s">
        <v>1231</v>
      </c>
      <c r="AC120" t="s">
        <v>1232</v>
      </c>
      <c r="AD120" t="s">
        <v>1233</v>
      </c>
      <c r="AE120" t="s">
        <v>1234</v>
      </c>
      <c r="AF120" t="s">
        <v>1235</v>
      </c>
      <c r="AG120" t="s">
        <v>1217</v>
      </c>
      <c r="AH120" t="s">
        <v>1236</v>
      </c>
      <c r="AI120" t="s">
        <v>1217</v>
      </c>
      <c r="AJ120" t="s">
        <v>1217</v>
      </c>
      <c r="AK120" t="s">
        <v>1237</v>
      </c>
      <c r="AL120">
        <v>0</v>
      </c>
      <c r="AM120" t="s">
        <v>1238</v>
      </c>
      <c r="AN120" t="s">
        <v>1239</v>
      </c>
      <c r="AO120" t="s">
        <v>1240</v>
      </c>
      <c r="AP120" t="s">
        <v>1241</v>
      </c>
      <c r="AQ120" t="s">
        <v>1242</v>
      </c>
      <c r="AR120" t="s">
        <v>1243</v>
      </c>
      <c r="AS120">
        <v>0</v>
      </c>
      <c r="AT120" t="s">
        <v>1217</v>
      </c>
      <c r="AU120" t="s">
        <v>1244</v>
      </c>
      <c r="AV120" t="s">
        <v>1217</v>
      </c>
      <c r="AW120" t="s">
        <v>1217</v>
      </c>
      <c r="AX120" t="s">
        <v>1217</v>
      </c>
      <c r="AY120">
        <v>10</v>
      </c>
      <c r="AZ120" t="s">
        <v>1245</v>
      </c>
      <c r="BA120">
        <v>0</v>
      </c>
      <c r="BB120" t="s">
        <v>217</v>
      </c>
      <c r="BC120" t="s">
        <v>1230</v>
      </c>
      <c r="BD120">
        <v>0</v>
      </c>
      <c r="BE120" t="s">
        <v>1246</v>
      </c>
      <c r="BF120">
        <v>30</v>
      </c>
      <c r="BG120" t="s">
        <v>1217</v>
      </c>
      <c r="BH120" t="s">
        <v>1217</v>
      </c>
      <c r="BI120">
        <v>13</v>
      </c>
      <c r="BJ120" t="s">
        <v>1217</v>
      </c>
      <c r="BK120" t="s">
        <v>1217</v>
      </c>
      <c r="BL120">
        <v>0</v>
      </c>
      <c r="BM120" t="s">
        <v>1239</v>
      </c>
      <c r="BN120" t="s">
        <v>1247</v>
      </c>
      <c r="BO120">
        <v>0</v>
      </c>
      <c r="BP120" t="s">
        <v>1229</v>
      </c>
      <c r="BQ120" t="s">
        <v>1217</v>
      </c>
    </row>
    <row r="121" spans="1:69" x14ac:dyDescent="0.25">
      <c r="A121">
        <v>171955</v>
      </c>
      <c r="B121" t="s">
        <v>1408</v>
      </c>
      <c r="C121" t="s">
        <v>1217</v>
      </c>
      <c r="D121" t="s">
        <v>1218</v>
      </c>
      <c r="E121">
        <v>10</v>
      </c>
      <c r="F121" t="s">
        <v>1289</v>
      </c>
      <c r="G121" t="s">
        <v>1220</v>
      </c>
      <c r="H121" t="s">
        <v>1221</v>
      </c>
      <c r="I121" t="s">
        <v>1217</v>
      </c>
      <c r="J121" t="s">
        <v>1222</v>
      </c>
      <c r="K121" t="s">
        <v>217</v>
      </c>
      <c r="L121">
        <v>953.97</v>
      </c>
      <c r="M121">
        <v>893.97</v>
      </c>
      <c r="N121" t="s">
        <v>40</v>
      </c>
      <c r="O121">
        <v>990</v>
      </c>
      <c r="P121" t="s">
        <v>1223</v>
      </c>
      <c r="Q121" t="s">
        <v>1407</v>
      </c>
      <c r="R121" t="s">
        <v>1225</v>
      </c>
      <c r="S121" t="s">
        <v>1226</v>
      </c>
      <c r="T121" t="s">
        <v>1217</v>
      </c>
      <c r="U121" t="s">
        <v>1227</v>
      </c>
      <c r="V121" t="s">
        <v>1255</v>
      </c>
      <c r="W121">
        <v>20</v>
      </c>
      <c r="X121" t="s">
        <v>1229</v>
      </c>
      <c r="Y121" t="s">
        <v>1229</v>
      </c>
      <c r="Z121" t="s">
        <v>1230</v>
      </c>
      <c r="AA121" t="s">
        <v>23</v>
      </c>
      <c r="AB121" t="s">
        <v>1231</v>
      </c>
      <c r="AC121" t="s">
        <v>1232</v>
      </c>
      <c r="AD121" t="s">
        <v>1233</v>
      </c>
      <c r="AE121" t="s">
        <v>1234</v>
      </c>
      <c r="AF121" t="s">
        <v>1235</v>
      </c>
      <c r="AG121" t="s">
        <v>1217</v>
      </c>
      <c r="AH121" t="s">
        <v>1236</v>
      </c>
      <c r="AI121" t="s">
        <v>1217</v>
      </c>
      <c r="AJ121" t="s">
        <v>1217</v>
      </c>
      <c r="AK121" t="s">
        <v>1237</v>
      </c>
      <c r="AL121">
        <v>0</v>
      </c>
      <c r="AM121" t="s">
        <v>1290</v>
      </c>
      <c r="AN121" t="s">
        <v>1239</v>
      </c>
      <c r="AO121" t="s">
        <v>1240</v>
      </c>
      <c r="AP121" t="s">
        <v>1241</v>
      </c>
      <c r="AQ121" t="s">
        <v>1242</v>
      </c>
      <c r="AR121" t="s">
        <v>1291</v>
      </c>
      <c r="AS121">
        <v>0</v>
      </c>
      <c r="AT121" t="s">
        <v>1217</v>
      </c>
      <c r="AU121" t="s">
        <v>1244</v>
      </c>
      <c r="AV121" t="s">
        <v>1217</v>
      </c>
      <c r="AW121" t="s">
        <v>1217</v>
      </c>
      <c r="AX121" t="s">
        <v>1217</v>
      </c>
      <c r="AY121">
        <v>10</v>
      </c>
      <c r="AZ121" t="s">
        <v>1245</v>
      </c>
      <c r="BA121">
        <v>0</v>
      </c>
      <c r="BB121" t="s">
        <v>217</v>
      </c>
      <c r="BC121" t="s">
        <v>1230</v>
      </c>
      <c r="BD121">
        <v>0</v>
      </c>
      <c r="BE121" t="s">
        <v>1246</v>
      </c>
      <c r="BF121">
        <v>17</v>
      </c>
      <c r="BG121" t="s">
        <v>1217</v>
      </c>
      <c r="BH121" t="s">
        <v>1217</v>
      </c>
      <c r="BI121">
        <v>13</v>
      </c>
      <c r="BJ121" t="s">
        <v>1217</v>
      </c>
      <c r="BK121" t="s">
        <v>1217</v>
      </c>
      <c r="BL121">
        <v>0</v>
      </c>
      <c r="BM121" t="s">
        <v>1239</v>
      </c>
      <c r="BN121" t="s">
        <v>1247</v>
      </c>
      <c r="BO121">
        <v>0</v>
      </c>
      <c r="BP121" t="s">
        <v>1229</v>
      </c>
      <c r="BQ121" t="s">
        <v>1217</v>
      </c>
    </row>
    <row r="122" spans="1:69" x14ac:dyDescent="0.25">
      <c r="A122">
        <v>171957</v>
      </c>
      <c r="B122" t="s">
        <v>1409</v>
      </c>
      <c r="C122" t="s">
        <v>1217</v>
      </c>
      <c r="D122" t="s">
        <v>1218</v>
      </c>
      <c r="E122">
        <v>30</v>
      </c>
      <c r="F122" t="s">
        <v>1289</v>
      </c>
      <c r="G122" t="s">
        <v>1220</v>
      </c>
      <c r="H122" t="s">
        <v>1221</v>
      </c>
      <c r="I122" t="s">
        <v>1217</v>
      </c>
      <c r="J122" t="s">
        <v>1222</v>
      </c>
      <c r="K122" t="s">
        <v>217</v>
      </c>
      <c r="L122">
        <v>948.03</v>
      </c>
      <c r="M122">
        <v>888.03</v>
      </c>
      <c r="N122" t="s">
        <v>40</v>
      </c>
      <c r="O122">
        <v>990</v>
      </c>
      <c r="P122" t="s">
        <v>1223</v>
      </c>
      <c r="Q122" t="s">
        <v>1410</v>
      </c>
      <c r="R122" t="s">
        <v>1225</v>
      </c>
      <c r="S122" t="s">
        <v>1226</v>
      </c>
      <c r="T122" t="s">
        <v>1217</v>
      </c>
      <c r="U122" t="s">
        <v>1227</v>
      </c>
      <c r="V122" t="s">
        <v>1255</v>
      </c>
      <c r="W122">
        <v>60</v>
      </c>
      <c r="X122" t="s">
        <v>1229</v>
      </c>
      <c r="Y122" t="s">
        <v>1229</v>
      </c>
      <c r="Z122" t="s">
        <v>1230</v>
      </c>
      <c r="AA122" t="s">
        <v>23</v>
      </c>
      <c r="AB122" t="s">
        <v>1231</v>
      </c>
      <c r="AC122" t="s">
        <v>1232</v>
      </c>
      <c r="AD122" t="s">
        <v>1233</v>
      </c>
      <c r="AE122" t="s">
        <v>1234</v>
      </c>
      <c r="AF122" t="s">
        <v>1235</v>
      </c>
      <c r="AG122" t="s">
        <v>1217</v>
      </c>
      <c r="AH122" t="s">
        <v>1236</v>
      </c>
      <c r="AI122" t="s">
        <v>1217</v>
      </c>
      <c r="AJ122" t="s">
        <v>1217</v>
      </c>
      <c r="AK122" t="s">
        <v>1237</v>
      </c>
      <c r="AL122">
        <v>0</v>
      </c>
      <c r="AM122" t="s">
        <v>1290</v>
      </c>
      <c r="AN122" t="s">
        <v>1239</v>
      </c>
      <c r="AO122" t="s">
        <v>1240</v>
      </c>
      <c r="AP122" t="s">
        <v>1241</v>
      </c>
      <c r="AQ122" t="s">
        <v>1242</v>
      </c>
      <c r="AR122" t="s">
        <v>1291</v>
      </c>
      <c r="AS122">
        <v>0</v>
      </c>
      <c r="AT122" t="s">
        <v>1217</v>
      </c>
      <c r="AU122" t="s">
        <v>1244</v>
      </c>
      <c r="AV122" t="s">
        <v>1217</v>
      </c>
      <c r="AW122" t="s">
        <v>1217</v>
      </c>
      <c r="AX122" t="s">
        <v>1217</v>
      </c>
      <c r="AY122">
        <v>10</v>
      </c>
      <c r="AZ122" t="s">
        <v>1245</v>
      </c>
      <c r="BA122">
        <v>0</v>
      </c>
      <c r="BB122" t="s">
        <v>217</v>
      </c>
      <c r="BC122" t="s">
        <v>1230</v>
      </c>
      <c r="BD122">
        <v>0</v>
      </c>
      <c r="BE122" t="s">
        <v>1246</v>
      </c>
      <c r="BF122">
        <v>43</v>
      </c>
      <c r="BG122" t="s">
        <v>1217</v>
      </c>
      <c r="BH122" t="s">
        <v>1217</v>
      </c>
      <c r="BI122">
        <v>8</v>
      </c>
      <c r="BJ122" t="s">
        <v>1217</v>
      </c>
      <c r="BK122" t="s">
        <v>1217</v>
      </c>
      <c r="BL122">
        <v>0</v>
      </c>
      <c r="BM122" t="s">
        <v>1239</v>
      </c>
      <c r="BN122" t="s">
        <v>1247</v>
      </c>
      <c r="BO122">
        <v>0</v>
      </c>
      <c r="BP122" t="s">
        <v>1229</v>
      </c>
      <c r="BQ122" t="s">
        <v>1217</v>
      </c>
    </row>
    <row r="123" spans="1:69" x14ac:dyDescent="0.25">
      <c r="A123">
        <v>172820</v>
      </c>
      <c r="B123" t="s">
        <v>743</v>
      </c>
      <c r="C123" t="s">
        <v>1217</v>
      </c>
      <c r="D123" t="s">
        <v>1218</v>
      </c>
      <c r="E123">
        <v>200</v>
      </c>
      <c r="F123" t="s">
        <v>1219</v>
      </c>
      <c r="G123" t="s">
        <v>1220</v>
      </c>
      <c r="H123" t="s">
        <v>1221</v>
      </c>
      <c r="I123" t="s">
        <v>1217</v>
      </c>
      <c r="J123" t="s">
        <v>1222</v>
      </c>
      <c r="K123" t="s">
        <v>217</v>
      </c>
      <c r="L123">
        <v>197.92</v>
      </c>
      <c r="M123">
        <v>183.27</v>
      </c>
      <c r="N123" t="s">
        <v>40</v>
      </c>
      <c r="O123">
        <v>205</v>
      </c>
      <c r="P123" t="s">
        <v>1223</v>
      </c>
      <c r="Q123" t="s">
        <v>1410</v>
      </c>
      <c r="R123" t="s">
        <v>1225</v>
      </c>
      <c r="S123" t="s">
        <v>1226</v>
      </c>
      <c r="T123" t="s">
        <v>1217</v>
      </c>
      <c r="U123" t="s">
        <v>1227</v>
      </c>
      <c r="V123" t="s">
        <v>1228</v>
      </c>
      <c r="W123">
        <v>300</v>
      </c>
      <c r="X123" t="s">
        <v>1229</v>
      </c>
      <c r="Y123" t="s">
        <v>1229</v>
      </c>
      <c r="Z123" t="s">
        <v>1230</v>
      </c>
      <c r="AA123" t="s">
        <v>23</v>
      </c>
      <c r="AB123" t="s">
        <v>1231</v>
      </c>
      <c r="AC123" t="s">
        <v>1232</v>
      </c>
      <c r="AD123" t="s">
        <v>1233</v>
      </c>
      <c r="AE123" t="s">
        <v>1234</v>
      </c>
      <c r="AF123" t="s">
        <v>1235</v>
      </c>
      <c r="AG123" t="s">
        <v>1217</v>
      </c>
      <c r="AH123" t="s">
        <v>1236</v>
      </c>
      <c r="AI123" t="s">
        <v>1217</v>
      </c>
      <c r="AJ123" t="s">
        <v>1217</v>
      </c>
      <c r="AK123" t="s">
        <v>1237</v>
      </c>
      <c r="AL123">
        <v>0</v>
      </c>
      <c r="AM123" t="s">
        <v>1238</v>
      </c>
      <c r="AN123" t="s">
        <v>1239</v>
      </c>
      <c r="AO123" t="s">
        <v>1240</v>
      </c>
      <c r="AP123" t="s">
        <v>1241</v>
      </c>
      <c r="AQ123" t="s">
        <v>1242</v>
      </c>
      <c r="AR123" t="s">
        <v>1243</v>
      </c>
      <c r="AS123">
        <v>0</v>
      </c>
      <c r="AT123" t="s">
        <v>1217</v>
      </c>
      <c r="AU123" t="s">
        <v>1244</v>
      </c>
      <c r="AV123" t="s">
        <v>1217</v>
      </c>
      <c r="AW123" t="s">
        <v>1217</v>
      </c>
      <c r="AX123" t="s">
        <v>1217</v>
      </c>
      <c r="AY123">
        <v>10</v>
      </c>
      <c r="AZ123" t="s">
        <v>1245</v>
      </c>
      <c r="BA123">
        <v>0</v>
      </c>
      <c r="BB123" t="s">
        <v>217</v>
      </c>
      <c r="BC123" t="s">
        <v>1230</v>
      </c>
      <c r="BD123">
        <v>0</v>
      </c>
      <c r="BE123" t="s">
        <v>1246</v>
      </c>
      <c r="BF123">
        <v>208</v>
      </c>
      <c r="BG123" t="s">
        <v>1217</v>
      </c>
      <c r="BH123" t="s">
        <v>1217</v>
      </c>
      <c r="BI123">
        <v>8</v>
      </c>
      <c r="BJ123" t="s">
        <v>1217</v>
      </c>
      <c r="BK123" t="s">
        <v>1217</v>
      </c>
      <c r="BL123">
        <v>0</v>
      </c>
      <c r="BM123" t="s">
        <v>1239</v>
      </c>
      <c r="BN123" t="s">
        <v>1247</v>
      </c>
      <c r="BO123">
        <v>0</v>
      </c>
      <c r="BP123" t="s">
        <v>1229</v>
      </c>
      <c r="BQ123" t="s">
        <v>1217</v>
      </c>
    </row>
    <row r="124" spans="1:69" x14ac:dyDescent="0.25">
      <c r="A124">
        <v>174164</v>
      </c>
      <c r="B124" t="s">
        <v>1411</v>
      </c>
      <c r="C124" t="s">
        <v>1217</v>
      </c>
      <c r="D124" t="s">
        <v>1218</v>
      </c>
      <c r="E124">
        <v>6</v>
      </c>
      <c r="F124" t="s">
        <v>1289</v>
      </c>
      <c r="G124" t="s">
        <v>1220</v>
      </c>
      <c r="H124" t="s">
        <v>1221</v>
      </c>
      <c r="I124" t="s">
        <v>1217</v>
      </c>
      <c r="J124" t="s">
        <v>1222</v>
      </c>
      <c r="K124" t="s">
        <v>217</v>
      </c>
      <c r="L124">
        <v>955.3</v>
      </c>
      <c r="M124">
        <v>896.3</v>
      </c>
      <c r="N124" t="s">
        <v>40</v>
      </c>
      <c r="O124">
        <v>1000</v>
      </c>
      <c r="P124" t="s">
        <v>1223</v>
      </c>
      <c r="Q124" t="s">
        <v>1260</v>
      </c>
      <c r="R124" t="s">
        <v>1225</v>
      </c>
      <c r="S124" t="s">
        <v>1226</v>
      </c>
      <c r="T124" t="s">
        <v>1217</v>
      </c>
      <c r="U124" t="s">
        <v>1227</v>
      </c>
      <c r="V124" t="s">
        <v>1255</v>
      </c>
      <c r="W124">
        <v>0</v>
      </c>
      <c r="X124" t="s">
        <v>1229</v>
      </c>
      <c r="Y124" t="s">
        <v>1229</v>
      </c>
      <c r="Z124" t="s">
        <v>1230</v>
      </c>
      <c r="AA124" t="s">
        <v>23</v>
      </c>
      <c r="AB124" t="s">
        <v>1231</v>
      </c>
      <c r="AC124" t="s">
        <v>1232</v>
      </c>
      <c r="AD124" t="s">
        <v>1233</v>
      </c>
      <c r="AE124" t="s">
        <v>1234</v>
      </c>
      <c r="AF124" t="s">
        <v>1235</v>
      </c>
      <c r="AG124" t="s">
        <v>1217</v>
      </c>
      <c r="AH124" t="s">
        <v>1236</v>
      </c>
      <c r="AI124" t="s">
        <v>1217</v>
      </c>
      <c r="AJ124" t="s">
        <v>1217</v>
      </c>
      <c r="AK124" t="s">
        <v>1237</v>
      </c>
      <c r="AL124">
        <v>0</v>
      </c>
      <c r="AM124" t="s">
        <v>1290</v>
      </c>
      <c r="AN124" t="s">
        <v>1239</v>
      </c>
      <c r="AO124" t="s">
        <v>1240</v>
      </c>
      <c r="AP124" t="s">
        <v>1241</v>
      </c>
      <c r="AQ124" t="s">
        <v>1242</v>
      </c>
      <c r="AR124" t="s">
        <v>1291</v>
      </c>
      <c r="AS124">
        <v>0</v>
      </c>
      <c r="AT124" t="s">
        <v>1217</v>
      </c>
      <c r="AU124" t="s">
        <v>1244</v>
      </c>
      <c r="AV124" t="s">
        <v>1217</v>
      </c>
      <c r="AW124" t="s">
        <v>1217</v>
      </c>
      <c r="AX124" t="s">
        <v>1217</v>
      </c>
      <c r="AY124">
        <v>10</v>
      </c>
      <c r="AZ124" t="s">
        <v>1245</v>
      </c>
      <c r="BA124">
        <v>0</v>
      </c>
      <c r="BB124" t="s">
        <v>217</v>
      </c>
      <c r="BC124" t="s">
        <v>1230</v>
      </c>
      <c r="BD124">
        <v>0</v>
      </c>
      <c r="BE124" t="s">
        <v>1246</v>
      </c>
      <c r="BF124">
        <v>8</v>
      </c>
      <c r="BG124" t="s">
        <v>1217</v>
      </c>
      <c r="BH124" t="s">
        <v>1217</v>
      </c>
      <c r="BI124">
        <v>13</v>
      </c>
      <c r="BJ124" t="s">
        <v>1217</v>
      </c>
      <c r="BK124" t="s">
        <v>1217</v>
      </c>
      <c r="BL124">
        <v>0</v>
      </c>
      <c r="BM124" t="s">
        <v>1239</v>
      </c>
      <c r="BN124" t="s">
        <v>1247</v>
      </c>
      <c r="BO124">
        <v>0</v>
      </c>
      <c r="BP124" t="s">
        <v>1229</v>
      </c>
      <c r="BQ124" t="s">
        <v>1217</v>
      </c>
    </row>
    <row r="125" spans="1:69" x14ac:dyDescent="0.25">
      <c r="A125">
        <v>174259</v>
      </c>
      <c r="B125" t="s">
        <v>1412</v>
      </c>
      <c r="C125" t="s">
        <v>1217</v>
      </c>
      <c r="D125" t="s">
        <v>1275</v>
      </c>
      <c r="E125">
        <v>20</v>
      </c>
      <c r="F125" t="s">
        <v>1413</v>
      </c>
      <c r="G125" t="s">
        <v>1220</v>
      </c>
      <c r="H125" t="s">
        <v>1221</v>
      </c>
      <c r="I125" t="s">
        <v>1217</v>
      </c>
      <c r="J125" t="s">
        <v>1222</v>
      </c>
      <c r="K125" t="s">
        <v>217</v>
      </c>
      <c r="L125">
        <v>183</v>
      </c>
      <c r="M125">
        <v>167</v>
      </c>
      <c r="N125" t="s">
        <v>40</v>
      </c>
      <c r="O125">
        <v>204.91</v>
      </c>
      <c r="P125" t="s">
        <v>1223</v>
      </c>
      <c r="Q125" t="s">
        <v>1414</v>
      </c>
      <c r="R125" t="s">
        <v>1415</v>
      </c>
      <c r="S125" t="s">
        <v>1226</v>
      </c>
      <c r="T125" t="s">
        <v>1217</v>
      </c>
      <c r="U125" t="s">
        <v>1227</v>
      </c>
      <c r="V125" t="s">
        <v>1255</v>
      </c>
      <c r="W125">
        <v>0</v>
      </c>
      <c r="X125" t="s">
        <v>1229</v>
      </c>
      <c r="Y125" t="s">
        <v>1229</v>
      </c>
      <c r="Z125" t="s">
        <v>1230</v>
      </c>
      <c r="AA125" t="s">
        <v>23</v>
      </c>
      <c r="AB125" t="s">
        <v>1231</v>
      </c>
      <c r="AC125" t="s">
        <v>1232</v>
      </c>
      <c r="AD125" t="s">
        <v>1233</v>
      </c>
      <c r="AE125" t="s">
        <v>1416</v>
      </c>
      <c r="AF125" t="s">
        <v>1235</v>
      </c>
      <c r="AG125" t="s">
        <v>1217</v>
      </c>
      <c r="AH125" t="s">
        <v>1236</v>
      </c>
      <c r="AI125" t="s">
        <v>1217</v>
      </c>
      <c r="AJ125" t="s">
        <v>1217</v>
      </c>
      <c r="AK125" t="s">
        <v>1237</v>
      </c>
      <c r="AL125">
        <v>0</v>
      </c>
      <c r="AM125" t="s">
        <v>1417</v>
      </c>
      <c r="AN125" t="s">
        <v>1217</v>
      </c>
      <c r="AO125" t="s">
        <v>1240</v>
      </c>
      <c r="AP125" t="s">
        <v>1241</v>
      </c>
      <c r="AQ125" t="s">
        <v>1242</v>
      </c>
      <c r="AR125" t="s">
        <v>1243</v>
      </c>
      <c r="AS125">
        <v>0</v>
      </c>
      <c r="AT125" t="s">
        <v>1217</v>
      </c>
      <c r="AU125" t="s">
        <v>1244</v>
      </c>
      <c r="AV125" t="s">
        <v>1217</v>
      </c>
      <c r="AW125" t="s">
        <v>1217</v>
      </c>
      <c r="AX125" t="s">
        <v>1217</v>
      </c>
      <c r="AY125">
        <v>10</v>
      </c>
      <c r="AZ125" t="s">
        <v>1245</v>
      </c>
      <c r="BA125">
        <v>0</v>
      </c>
      <c r="BB125" t="s">
        <v>217</v>
      </c>
      <c r="BC125" t="s">
        <v>1230</v>
      </c>
      <c r="BD125">
        <v>0</v>
      </c>
      <c r="BE125" t="s">
        <v>1246</v>
      </c>
      <c r="BF125">
        <v>1</v>
      </c>
      <c r="BG125" t="s">
        <v>1217</v>
      </c>
      <c r="BH125" t="s">
        <v>1217</v>
      </c>
      <c r="BI125">
        <v>15</v>
      </c>
      <c r="BJ125" t="s">
        <v>1217</v>
      </c>
      <c r="BK125" t="s">
        <v>1217</v>
      </c>
      <c r="BL125">
        <v>0</v>
      </c>
      <c r="BM125" t="s">
        <v>1217</v>
      </c>
      <c r="BN125" t="s">
        <v>1247</v>
      </c>
      <c r="BO125">
        <v>0</v>
      </c>
      <c r="BP125" t="s">
        <v>1229</v>
      </c>
      <c r="BQ125" t="s">
        <v>1217</v>
      </c>
    </row>
    <row r="126" spans="1:69" x14ac:dyDescent="0.25">
      <c r="A126">
        <v>174656</v>
      </c>
      <c r="B126" t="s">
        <v>1418</v>
      </c>
      <c r="C126" t="s">
        <v>1217</v>
      </c>
      <c r="D126" t="s">
        <v>1218</v>
      </c>
      <c r="E126">
        <v>0</v>
      </c>
      <c r="F126" t="s">
        <v>1298</v>
      </c>
      <c r="G126" t="s">
        <v>1220</v>
      </c>
      <c r="H126" t="s">
        <v>1221</v>
      </c>
      <c r="I126" t="s">
        <v>1217</v>
      </c>
      <c r="J126" t="s">
        <v>1222</v>
      </c>
      <c r="K126" t="s">
        <v>217</v>
      </c>
      <c r="L126">
        <v>14.32</v>
      </c>
      <c r="M126">
        <v>13.08</v>
      </c>
      <c r="N126" t="s">
        <v>40</v>
      </c>
      <c r="O126">
        <v>15</v>
      </c>
      <c r="P126" t="s">
        <v>1223</v>
      </c>
      <c r="Q126" t="s">
        <v>1396</v>
      </c>
      <c r="R126" t="s">
        <v>1225</v>
      </c>
      <c r="S126" t="s">
        <v>1226</v>
      </c>
      <c r="T126" t="s">
        <v>1217</v>
      </c>
      <c r="U126" t="s">
        <v>1227</v>
      </c>
      <c r="V126" t="s">
        <v>1255</v>
      </c>
      <c r="W126">
        <v>0</v>
      </c>
      <c r="X126" t="s">
        <v>1229</v>
      </c>
      <c r="Y126">
        <v>43376</v>
      </c>
      <c r="Z126" t="s">
        <v>1230</v>
      </c>
      <c r="AA126" t="s">
        <v>23</v>
      </c>
      <c r="AB126" t="s">
        <v>1231</v>
      </c>
      <c r="AC126" t="s">
        <v>1232</v>
      </c>
      <c r="AD126" t="s">
        <v>1233</v>
      </c>
      <c r="AE126" t="s">
        <v>1234</v>
      </c>
      <c r="AF126" t="s">
        <v>1235</v>
      </c>
      <c r="AG126" t="s">
        <v>1217</v>
      </c>
      <c r="AH126" t="s">
        <v>1236</v>
      </c>
      <c r="AI126" t="s">
        <v>1217</v>
      </c>
      <c r="AJ126" t="s">
        <v>1217</v>
      </c>
      <c r="AK126" t="s">
        <v>1237</v>
      </c>
      <c r="AL126">
        <v>0</v>
      </c>
      <c r="AM126" t="s">
        <v>1299</v>
      </c>
      <c r="AN126" t="s">
        <v>1239</v>
      </c>
      <c r="AO126" t="s">
        <v>1240</v>
      </c>
      <c r="AP126" t="s">
        <v>1241</v>
      </c>
      <c r="AQ126" t="s">
        <v>1242</v>
      </c>
      <c r="AR126" t="s">
        <v>1300</v>
      </c>
      <c r="AS126">
        <v>0</v>
      </c>
      <c r="AT126" t="s">
        <v>1217</v>
      </c>
      <c r="AU126" t="s">
        <v>1244</v>
      </c>
      <c r="AV126" t="s">
        <v>1217</v>
      </c>
      <c r="AW126" t="s">
        <v>1217</v>
      </c>
      <c r="AX126" t="s">
        <v>1217</v>
      </c>
      <c r="AY126">
        <v>10</v>
      </c>
      <c r="AZ126" t="s">
        <v>1245</v>
      </c>
      <c r="BA126">
        <v>0</v>
      </c>
      <c r="BB126" t="s">
        <v>217</v>
      </c>
      <c r="BC126" t="s">
        <v>1230</v>
      </c>
      <c r="BD126">
        <v>0</v>
      </c>
      <c r="BE126" t="s">
        <v>1246</v>
      </c>
      <c r="BF126">
        <v>386</v>
      </c>
      <c r="BG126" t="s">
        <v>1217</v>
      </c>
      <c r="BH126" t="s">
        <v>1205</v>
      </c>
      <c r="BI126">
        <v>15</v>
      </c>
      <c r="BJ126" t="s">
        <v>1217</v>
      </c>
      <c r="BK126" t="s">
        <v>1217</v>
      </c>
      <c r="BL126">
        <v>0</v>
      </c>
      <c r="BM126" t="s">
        <v>1239</v>
      </c>
      <c r="BN126" t="s">
        <v>1247</v>
      </c>
      <c r="BO126">
        <v>0</v>
      </c>
      <c r="BP126" t="s">
        <v>1229</v>
      </c>
      <c r="BQ126" t="s">
        <v>1217</v>
      </c>
    </row>
    <row r="127" spans="1:69" x14ac:dyDescent="0.25">
      <c r="A127">
        <v>174678</v>
      </c>
      <c r="B127" t="s">
        <v>781</v>
      </c>
      <c r="C127" t="s">
        <v>1217</v>
      </c>
      <c r="D127" t="s">
        <v>1218</v>
      </c>
      <c r="E127">
        <v>7</v>
      </c>
      <c r="F127" t="s">
        <v>1289</v>
      </c>
      <c r="G127" t="s">
        <v>1220</v>
      </c>
      <c r="H127" t="s">
        <v>1221</v>
      </c>
      <c r="I127" t="s">
        <v>1217</v>
      </c>
      <c r="J127" t="s">
        <v>1222</v>
      </c>
      <c r="K127" t="s">
        <v>217</v>
      </c>
      <c r="L127">
        <v>951.9</v>
      </c>
      <c r="M127">
        <v>889.9</v>
      </c>
      <c r="N127" t="s">
        <v>40</v>
      </c>
      <c r="O127">
        <v>1000</v>
      </c>
      <c r="P127" t="s">
        <v>1223</v>
      </c>
      <c r="Q127" t="s">
        <v>1248</v>
      </c>
      <c r="R127" t="s">
        <v>1225</v>
      </c>
      <c r="S127" t="s">
        <v>1226</v>
      </c>
      <c r="T127" t="s">
        <v>1217</v>
      </c>
      <c r="U127" t="s">
        <v>1227</v>
      </c>
      <c r="V127" t="s">
        <v>1255</v>
      </c>
      <c r="W127">
        <v>0</v>
      </c>
      <c r="X127" t="s">
        <v>1229</v>
      </c>
      <c r="Y127" t="s">
        <v>1229</v>
      </c>
      <c r="Z127" t="s">
        <v>1230</v>
      </c>
      <c r="AA127" t="s">
        <v>23</v>
      </c>
      <c r="AB127" t="s">
        <v>1231</v>
      </c>
      <c r="AC127" t="s">
        <v>1232</v>
      </c>
      <c r="AD127" t="s">
        <v>1233</v>
      </c>
      <c r="AE127" t="s">
        <v>1234</v>
      </c>
      <c r="AF127" t="s">
        <v>1235</v>
      </c>
      <c r="AG127" t="s">
        <v>1217</v>
      </c>
      <c r="AH127" t="s">
        <v>1236</v>
      </c>
      <c r="AI127" t="s">
        <v>1217</v>
      </c>
      <c r="AJ127" t="s">
        <v>1217</v>
      </c>
      <c r="AK127" t="s">
        <v>1237</v>
      </c>
      <c r="AL127">
        <v>0</v>
      </c>
      <c r="AM127" t="s">
        <v>1290</v>
      </c>
      <c r="AN127" t="s">
        <v>1239</v>
      </c>
      <c r="AO127" t="s">
        <v>1240</v>
      </c>
      <c r="AP127" t="s">
        <v>1241</v>
      </c>
      <c r="AQ127" t="s">
        <v>1242</v>
      </c>
      <c r="AR127" t="s">
        <v>1291</v>
      </c>
      <c r="AS127">
        <v>0</v>
      </c>
      <c r="AT127" t="s">
        <v>1217</v>
      </c>
      <c r="AU127" t="s">
        <v>1244</v>
      </c>
      <c r="AV127" t="s">
        <v>1217</v>
      </c>
      <c r="AW127" t="s">
        <v>1217</v>
      </c>
      <c r="AX127" t="s">
        <v>1217</v>
      </c>
      <c r="AY127">
        <v>10</v>
      </c>
      <c r="AZ127" t="s">
        <v>1245</v>
      </c>
      <c r="BA127">
        <v>0</v>
      </c>
      <c r="BB127" t="s">
        <v>217</v>
      </c>
      <c r="BC127" t="s">
        <v>1230</v>
      </c>
      <c r="BD127">
        <v>0</v>
      </c>
      <c r="BE127" t="s">
        <v>1246</v>
      </c>
      <c r="BF127">
        <v>8</v>
      </c>
      <c r="BG127" t="s">
        <v>1217</v>
      </c>
      <c r="BH127" t="s">
        <v>1217</v>
      </c>
      <c r="BI127">
        <v>13</v>
      </c>
      <c r="BJ127" t="s">
        <v>1217</v>
      </c>
      <c r="BK127" t="s">
        <v>1217</v>
      </c>
      <c r="BL127">
        <v>0</v>
      </c>
      <c r="BM127" t="s">
        <v>1239</v>
      </c>
      <c r="BN127" t="s">
        <v>1247</v>
      </c>
      <c r="BO127">
        <v>0</v>
      </c>
      <c r="BP127" t="s">
        <v>1229</v>
      </c>
      <c r="BQ127" t="s">
        <v>1217</v>
      </c>
    </row>
    <row r="128" spans="1:69" x14ac:dyDescent="0.25">
      <c r="A128">
        <v>174794</v>
      </c>
      <c r="B128" t="s">
        <v>1419</v>
      </c>
      <c r="C128" t="s">
        <v>1217</v>
      </c>
      <c r="D128" t="s">
        <v>1218</v>
      </c>
      <c r="E128">
        <v>6</v>
      </c>
      <c r="F128" t="s">
        <v>1289</v>
      </c>
      <c r="G128" t="s">
        <v>1220</v>
      </c>
      <c r="H128" t="s">
        <v>1221</v>
      </c>
      <c r="I128" t="s">
        <v>1217</v>
      </c>
      <c r="J128" t="s">
        <v>1222</v>
      </c>
      <c r="K128" t="s">
        <v>217</v>
      </c>
      <c r="L128">
        <v>920.4</v>
      </c>
      <c r="M128">
        <v>858.4</v>
      </c>
      <c r="N128" t="s">
        <v>40</v>
      </c>
      <c r="O128">
        <v>1000</v>
      </c>
      <c r="P128" t="s">
        <v>1223</v>
      </c>
      <c r="Q128" t="s">
        <v>1271</v>
      </c>
      <c r="R128" t="s">
        <v>1225</v>
      </c>
      <c r="S128" t="s">
        <v>1226</v>
      </c>
      <c r="T128" t="s">
        <v>1217</v>
      </c>
      <c r="U128" t="s">
        <v>1227</v>
      </c>
      <c r="V128" t="s">
        <v>1255</v>
      </c>
      <c r="W128">
        <v>0</v>
      </c>
      <c r="X128" t="s">
        <v>1229</v>
      </c>
      <c r="Y128" t="s">
        <v>1229</v>
      </c>
      <c r="Z128" t="s">
        <v>1230</v>
      </c>
      <c r="AA128" t="s">
        <v>23</v>
      </c>
      <c r="AB128" t="s">
        <v>1231</v>
      </c>
      <c r="AC128" t="s">
        <v>1232</v>
      </c>
      <c r="AD128" t="s">
        <v>1233</v>
      </c>
      <c r="AE128" t="s">
        <v>1234</v>
      </c>
      <c r="AF128" t="s">
        <v>1235</v>
      </c>
      <c r="AG128" t="s">
        <v>1217</v>
      </c>
      <c r="AH128" t="s">
        <v>1236</v>
      </c>
      <c r="AI128" t="s">
        <v>1217</v>
      </c>
      <c r="AJ128" t="s">
        <v>1217</v>
      </c>
      <c r="AK128" t="s">
        <v>1237</v>
      </c>
      <c r="AL128">
        <v>0</v>
      </c>
      <c r="AM128" t="s">
        <v>1290</v>
      </c>
      <c r="AN128" t="s">
        <v>1239</v>
      </c>
      <c r="AO128" t="s">
        <v>1240</v>
      </c>
      <c r="AP128" t="s">
        <v>1241</v>
      </c>
      <c r="AQ128" t="s">
        <v>1242</v>
      </c>
      <c r="AR128" t="s">
        <v>1291</v>
      </c>
      <c r="AS128">
        <v>0</v>
      </c>
      <c r="AT128" t="s">
        <v>1217</v>
      </c>
      <c r="AU128" t="s">
        <v>1244</v>
      </c>
      <c r="AV128" t="s">
        <v>1217</v>
      </c>
      <c r="AW128" t="s">
        <v>1217</v>
      </c>
      <c r="AX128" t="s">
        <v>1217</v>
      </c>
      <c r="AY128">
        <v>10</v>
      </c>
      <c r="AZ128" t="s">
        <v>1245</v>
      </c>
      <c r="BA128">
        <v>0</v>
      </c>
      <c r="BB128" t="s">
        <v>217</v>
      </c>
      <c r="BC128" t="s">
        <v>1230</v>
      </c>
      <c r="BD128">
        <v>0</v>
      </c>
      <c r="BE128" t="s">
        <v>1246</v>
      </c>
      <c r="BF128">
        <v>15</v>
      </c>
      <c r="BG128" t="s">
        <v>1217</v>
      </c>
      <c r="BH128" t="s">
        <v>1217</v>
      </c>
      <c r="BI128">
        <v>13</v>
      </c>
      <c r="BJ128" t="s">
        <v>1217</v>
      </c>
      <c r="BK128" t="s">
        <v>1217</v>
      </c>
      <c r="BL128">
        <v>0</v>
      </c>
      <c r="BM128" t="s">
        <v>1239</v>
      </c>
      <c r="BN128" t="s">
        <v>1247</v>
      </c>
      <c r="BO128">
        <v>0</v>
      </c>
      <c r="BP128" t="s">
        <v>1229</v>
      </c>
      <c r="BQ128" t="s">
        <v>1217</v>
      </c>
    </row>
    <row r="129" spans="1:69" x14ac:dyDescent="0.25">
      <c r="A129">
        <v>175657</v>
      </c>
      <c r="B129" t="s">
        <v>1420</v>
      </c>
      <c r="C129" t="s">
        <v>1217</v>
      </c>
      <c r="D129" t="s">
        <v>1218</v>
      </c>
      <c r="E129">
        <v>574</v>
      </c>
      <c r="F129" t="s">
        <v>1298</v>
      </c>
      <c r="G129" t="s">
        <v>1220</v>
      </c>
      <c r="H129" t="s">
        <v>1221</v>
      </c>
      <c r="I129" t="s">
        <v>1217</v>
      </c>
      <c r="J129" t="s">
        <v>1222</v>
      </c>
      <c r="K129" t="s">
        <v>217</v>
      </c>
      <c r="L129">
        <v>17.52</v>
      </c>
      <c r="M129">
        <v>15.31</v>
      </c>
      <c r="N129" t="s">
        <v>40</v>
      </c>
      <c r="O129">
        <v>18</v>
      </c>
      <c r="P129" t="s">
        <v>1223</v>
      </c>
      <c r="Q129" t="s">
        <v>1421</v>
      </c>
      <c r="R129" t="s">
        <v>1225</v>
      </c>
      <c r="S129" t="s">
        <v>1226</v>
      </c>
      <c r="T129" t="s">
        <v>1217</v>
      </c>
      <c r="U129" t="s">
        <v>1227</v>
      </c>
      <c r="V129" t="s">
        <v>1255</v>
      </c>
      <c r="W129">
        <v>0</v>
      </c>
      <c r="X129" t="s">
        <v>1229</v>
      </c>
      <c r="Y129" t="s">
        <v>1229</v>
      </c>
      <c r="Z129" t="s">
        <v>1230</v>
      </c>
      <c r="AA129" t="s">
        <v>23</v>
      </c>
      <c r="AB129" t="s">
        <v>1231</v>
      </c>
      <c r="AC129" t="s">
        <v>1232</v>
      </c>
      <c r="AD129" t="s">
        <v>1233</v>
      </c>
      <c r="AE129" t="s">
        <v>1234</v>
      </c>
      <c r="AF129" t="s">
        <v>1235</v>
      </c>
      <c r="AG129" t="s">
        <v>1217</v>
      </c>
      <c r="AH129" t="s">
        <v>1236</v>
      </c>
      <c r="AI129" t="s">
        <v>1217</v>
      </c>
      <c r="AJ129" t="s">
        <v>1217</v>
      </c>
      <c r="AK129" t="s">
        <v>1237</v>
      </c>
      <c r="AL129">
        <v>0</v>
      </c>
      <c r="AM129" t="s">
        <v>1379</v>
      </c>
      <c r="AN129" t="s">
        <v>1239</v>
      </c>
      <c r="AO129" t="s">
        <v>1240</v>
      </c>
      <c r="AP129" t="s">
        <v>1241</v>
      </c>
      <c r="AQ129" t="s">
        <v>1242</v>
      </c>
      <c r="AR129" t="s">
        <v>1380</v>
      </c>
      <c r="AS129">
        <v>0</v>
      </c>
      <c r="AT129" t="s">
        <v>1217</v>
      </c>
      <c r="AU129" t="s">
        <v>1244</v>
      </c>
      <c r="AV129" t="s">
        <v>1217</v>
      </c>
      <c r="AW129" t="s">
        <v>1217</v>
      </c>
      <c r="AX129" t="s">
        <v>1217</v>
      </c>
      <c r="AY129">
        <v>10</v>
      </c>
      <c r="AZ129" t="s">
        <v>1245</v>
      </c>
      <c r="BA129">
        <v>0</v>
      </c>
      <c r="BB129" t="s">
        <v>217</v>
      </c>
      <c r="BC129" t="s">
        <v>1230</v>
      </c>
      <c r="BD129">
        <v>0</v>
      </c>
      <c r="BE129" t="s">
        <v>1246</v>
      </c>
      <c r="BF129">
        <v>723</v>
      </c>
      <c r="BG129" t="s">
        <v>1217</v>
      </c>
      <c r="BH129" t="s">
        <v>1217</v>
      </c>
      <c r="BI129">
        <v>15</v>
      </c>
      <c r="BJ129" t="s">
        <v>1217</v>
      </c>
      <c r="BK129" t="s">
        <v>1217</v>
      </c>
      <c r="BL129">
        <v>0</v>
      </c>
      <c r="BM129" t="s">
        <v>1239</v>
      </c>
      <c r="BN129" t="s">
        <v>1247</v>
      </c>
      <c r="BO129">
        <v>0</v>
      </c>
      <c r="BP129" t="s">
        <v>1229</v>
      </c>
      <c r="BQ129" t="s">
        <v>1217</v>
      </c>
    </row>
    <row r="130" spans="1:69" x14ac:dyDescent="0.25">
      <c r="A130">
        <v>175658</v>
      </c>
      <c r="B130" t="s">
        <v>1422</v>
      </c>
      <c r="C130" t="s">
        <v>1217</v>
      </c>
      <c r="D130" t="s">
        <v>1218</v>
      </c>
      <c r="E130">
        <v>1611</v>
      </c>
      <c r="F130" t="s">
        <v>1298</v>
      </c>
      <c r="G130" t="s">
        <v>1220</v>
      </c>
      <c r="H130" t="s">
        <v>1221</v>
      </c>
      <c r="I130" t="s">
        <v>1217</v>
      </c>
      <c r="J130" t="s">
        <v>1222</v>
      </c>
      <c r="K130" t="s">
        <v>217</v>
      </c>
      <c r="L130">
        <v>14.88</v>
      </c>
      <c r="M130">
        <v>13.61</v>
      </c>
      <c r="N130" t="s">
        <v>40</v>
      </c>
      <c r="O130">
        <v>16</v>
      </c>
      <c r="P130" t="s">
        <v>1223</v>
      </c>
      <c r="Q130" t="s">
        <v>1421</v>
      </c>
      <c r="R130" t="s">
        <v>1225</v>
      </c>
      <c r="S130" t="s">
        <v>1226</v>
      </c>
      <c r="T130" t="s">
        <v>1217</v>
      </c>
      <c r="U130" t="s">
        <v>1227</v>
      </c>
      <c r="V130" t="s">
        <v>1255</v>
      </c>
      <c r="W130">
        <v>0</v>
      </c>
      <c r="X130" t="s">
        <v>1229</v>
      </c>
      <c r="Y130" t="s">
        <v>1229</v>
      </c>
      <c r="Z130" t="s">
        <v>1230</v>
      </c>
      <c r="AA130" t="s">
        <v>23</v>
      </c>
      <c r="AB130" t="s">
        <v>1231</v>
      </c>
      <c r="AC130" t="s">
        <v>1232</v>
      </c>
      <c r="AD130" t="s">
        <v>1233</v>
      </c>
      <c r="AE130" t="s">
        <v>1234</v>
      </c>
      <c r="AF130" t="s">
        <v>1235</v>
      </c>
      <c r="AG130" t="s">
        <v>1217</v>
      </c>
      <c r="AH130" t="s">
        <v>1236</v>
      </c>
      <c r="AI130" t="s">
        <v>1217</v>
      </c>
      <c r="AJ130" t="s">
        <v>1217</v>
      </c>
      <c r="AK130" t="s">
        <v>1237</v>
      </c>
      <c r="AL130">
        <v>0</v>
      </c>
      <c r="AM130" t="s">
        <v>1305</v>
      </c>
      <c r="AN130" t="s">
        <v>1239</v>
      </c>
      <c r="AO130" t="s">
        <v>1240</v>
      </c>
      <c r="AP130" t="s">
        <v>1241</v>
      </c>
      <c r="AQ130" t="s">
        <v>1242</v>
      </c>
      <c r="AR130" t="s">
        <v>1306</v>
      </c>
      <c r="AS130">
        <v>0</v>
      </c>
      <c r="AT130" t="s">
        <v>1217</v>
      </c>
      <c r="AU130" t="s">
        <v>1244</v>
      </c>
      <c r="AV130" t="s">
        <v>1217</v>
      </c>
      <c r="AW130" t="s">
        <v>1217</v>
      </c>
      <c r="AX130" t="s">
        <v>1217</v>
      </c>
      <c r="AY130">
        <v>10</v>
      </c>
      <c r="AZ130" t="s">
        <v>1245</v>
      </c>
      <c r="BA130">
        <v>0</v>
      </c>
      <c r="BB130" t="s">
        <v>217</v>
      </c>
      <c r="BC130" t="s">
        <v>1230</v>
      </c>
      <c r="BD130">
        <v>0</v>
      </c>
      <c r="BE130" t="s">
        <v>1246</v>
      </c>
      <c r="BF130">
        <v>2790</v>
      </c>
      <c r="BG130" t="s">
        <v>1217</v>
      </c>
      <c r="BH130" t="s">
        <v>1217</v>
      </c>
      <c r="BI130">
        <v>15</v>
      </c>
      <c r="BJ130" t="s">
        <v>1217</v>
      </c>
      <c r="BK130" t="s">
        <v>1217</v>
      </c>
      <c r="BL130">
        <v>0</v>
      </c>
      <c r="BM130" t="s">
        <v>1239</v>
      </c>
      <c r="BN130" t="s">
        <v>1247</v>
      </c>
      <c r="BO130">
        <v>0</v>
      </c>
      <c r="BP130" t="s">
        <v>1229</v>
      </c>
      <c r="BQ130" t="s">
        <v>1217</v>
      </c>
    </row>
    <row r="131" spans="1:69" x14ac:dyDescent="0.25">
      <c r="A131">
        <v>176850</v>
      </c>
      <c r="B131" t="s">
        <v>1423</v>
      </c>
      <c r="C131" t="s">
        <v>1217</v>
      </c>
      <c r="D131" t="s">
        <v>1218</v>
      </c>
      <c r="E131">
        <v>320</v>
      </c>
      <c r="F131" t="s">
        <v>1298</v>
      </c>
      <c r="G131" t="s">
        <v>1220</v>
      </c>
      <c r="H131" t="s">
        <v>1221</v>
      </c>
      <c r="I131" t="s">
        <v>1217</v>
      </c>
      <c r="J131" t="s">
        <v>1222</v>
      </c>
      <c r="K131" t="s">
        <v>217</v>
      </c>
      <c r="L131">
        <v>17.61</v>
      </c>
      <c r="M131">
        <v>15.64</v>
      </c>
      <c r="N131" t="s">
        <v>40</v>
      </c>
      <c r="O131">
        <v>18</v>
      </c>
      <c r="P131" t="s">
        <v>1223</v>
      </c>
      <c r="Q131" t="s">
        <v>1365</v>
      </c>
      <c r="R131" t="s">
        <v>1225</v>
      </c>
      <c r="S131" t="s">
        <v>1226</v>
      </c>
      <c r="T131" t="s">
        <v>1217</v>
      </c>
      <c r="U131" t="s">
        <v>1227</v>
      </c>
      <c r="V131" t="s">
        <v>1255</v>
      </c>
      <c r="W131">
        <v>0</v>
      </c>
      <c r="X131" t="s">
        <v>1229</v>
      </c>
      <c r="Y131" t="s">
        <v>1229</v>
      </c>
      <c r="Z131" t="s">
        <v>1230</v>
      </c>
      <c r="AA131" t="s">
        <v>23</v>
      </c>
      <c r="AB131" t="s">
        <v>1231</v>
      </c>
      <c r="AC131" t="s">
        <v>1232</v>
      </c>
      <c r="AD131" t="s">
        <v>1233</v>
      </c>
      <c r="AE131" t="s">
        <v>1234</v>
      </c>
      <c r="AF131" t="s">
        <v>1235</v>
      </c>
      <c r="AG131" t="s">
        <v>1217</v>
      </c>
      <c r="AH131" t="s">
        <v>1236</v>
      </c>
      <c r="AI131" t="s">
        <v>1217</v>
      </c>
      <c r="AJ131" t="s">
        <v>1217</v>
      </c>
      <c r="AK131" t="s">
        <v>1237</v>
      </c>
      <c r="AL131">
        <v>0</v>
      </c>
      <c r="AM131" t="s">
        <v>1379</v>
      </c>
      <c r="AN131" t="s">
        <v>1239</v>
      </c>
      <c r="AO131" t="s">
        <v>1240</v>
      </c>
      <c r="AP131" t="s">
        <v>1241</v>
      </c>
      <c r="AQ131" t="s">
        <v>1242</v>
      </c>
      <c r="AR131" t="s">
        <v>1380</v>
      </c>
      <c r="AS131">
        <v>0</v>
      </c>
      <c r="AT131" t="s">
        <v>1217</v>
      </c>
      <c r="AU131" t="s">
        <v>1244</v>
      </c>
      <c r="AV131" t="s">
        <v>1217</v>
      </c>
      <c r="AW131" t="s">
        <v>1217</v>
      </c>
      <c r="AX131" t="s">
        <v>1217</v>
      </c>
      <c r="AY131">
        <v>10</v>
      </c>
      <c r="AZ131" t="s">
        <v>1245</v>
      </c>
      <c r="BA131">
        <v>0</v>
      </c>
      <c r="BB131" t="s">
        <v>217</v>
      </c>
      <c r="BC131" t="s">
        <v>1230</v>
      </c>
      <c r="BD131">
        <v>0</v>
      </c>
      <c r="BE131" t="s">
        <v>1246</v>
      </c>
      <c r="BF131">
        <v>397</v>
      </c>
      <c r="BG131" t="s">
        <v>1217</v>
      </c>
      <c r="BH131" t="s">
        <v>1217</v>
      </c>
      <c r="BI131">
        <v>15</v>
      </c>
      <c r="BJ131" t="s">
        <v>1217</v>
      </c>
      <c r="BK131" t="s">
        <v>1217</v>
      </c>
      <c r="BL131">
        <v>0</v>
      </c>
      <c r="BM131" t="s">
        <v>1239</v>
      </c>
      <c r="BN131" t="s">
        <v>1247</v>
      </c>
      <c r="BO131">
        <v>0</v>
      </c>
      <c r="BP131" t="s">
        <v>1229</v>
      </c>
      <c r="BQ131" t="s">
        <v>1217</v>
      </c>
    </row>
    <row r="132" spans="1:69" x14ac:dyDescent="0.25">
      <c r="A132">
        <v>176970</v>
      </c>
      <c r="B132" t="s">
        <v>406</v>
      </c>
      <c r="C132" t="s">
        <v>1217</v>
      </c>
      <c r="D132" t="s">
        <v>1218</v>
      </c>
      <c r="E132">
        <v>28</v>
      </c>
      <c r="F132" t="s">
        <v>1219</v>
      </c>
      <c r="G132" t="s">
        <v>1220</v>
      </c>
      <c r="H132" t="s">
        <v>1221</v>
      </c>
      <c r="I132" t="s">
        <v>1217</v>
      </c>
      <c r="J132" t="s">
        <v>1222</v>
      </c>
      <c r="K132" t="s">
        <v>217</v>
      </c>
      <c r="L132">
        <v>196.07</v>
      </c>
      <c r="M132">
        <v>181.42</v>
      </c>
      <c r="N132" t="s">
        <v>40</v>
      </c>
      <c r="O132">
        <v>205</v>
      </c>
      <c r="P132" t="s">
        <v>1223</v>
      </c>
      <c r="Q132" t="s">
        <v>1424</v>
      </c>
      <c r="R132" t="s">
        <v>1225</v>
      </c>
      <c r="S132" t="s">
        <v>1226</v>
      </c>
      <c r="T132" t="s">
        <v>1217</v>
      </c>
      <c r="U132" t="s">
        <v>1227</v>
      </c>
      <c r="V132" t="s">
        <v>1228</v>
      </c>
      <c r="W132">
        <v>30</v>
      </c>
      <c r="X132" t="s">
        <v>1229</v>
      </c>
      <c r="Y132" t="s">
        <v>1229</v>
      </c>
      <c r="Z132" t="s">
        <v>1230</v>
      </c>
      <c r="AA132" t="s">
        <v>23</v>
      </c>
      <c r="AB132" t="s">
        <v>1231</v>
      </c>
      <c r="AC132" t="s">
        <v>1232</v>
      </c>
      <c r="AD132" t="s">
        <v>1233</v>
      </c>
      <c r="AE132" t="s">
        <v>1234</v>
      </c>
      <c r="AF132" t="s">
        <v>1235</v>
      </c>
      <c r="AG132" t="s">
        <v>1217</v>
      </c>
      <c r="AH132" t="s">
        <v>1236</v>
      </c>
      <c r="AI132" t="s">
        <v>1217</v>
      </c>
      <c r="AJ132" t="s">
        <v>1217</v>
      </c>
      <c r="AK132" t="s">
        <v>1237</v>
      </c>
      <c r="AL132">
        <v>0</v>
      </c>
      <c r="AM132" t="s">
        <v>1238</v>
      </c>
      <c r="AN132" t="s">
        <v>1239</v>
      </c>
      <c r="AO132" t="s">
        <v>1240</v>
      </c>
      <c r="AP132" t="s">
        <v>1241</v>
      </c>
      <c r="AQ132" t="s">
        <v>1242</v>
      </c>
      <c r="AR132" t="s">
        <v>1243</v>
      </c>
      <c r="AS132">
        <v>0</v>
      </c>
      <c r="AT132" t="s">
        <v>1217</v>
      </c>
      <c r="AU132" t="s">
        <v>1244</v>
      </c>
      <c r="AV132" t="s">
        <v>1217</v>
      </c>
      <c r="AW132" t="s">
        <v>1217</v>
      </c>
      <c r="AX132" t="s">
        <v>1217</v>
      </c>
      <c r="AY132">
        <v>10</v>
      </c>
      <c r="AZ132" t="s">
        <v>1245</v>
      </c>
      <c r="BA132">
        <v>0</v>
      </c>
      <c r="BB132" t="s">
        <v>217</v>
      </c>
      <c r="BC132" t="s">
        <v>1230</v>
      </c>
      <c r="BD132">
        <v>0</v>
      </c>
      <c r="BE132" t="s">
        <v>1246</v>
      </c>
      <c r="BF132">
        <v>29</v>
      </c>
      <c r="BG132" t="s">
        <v>1217</v>
      </c>
      <c r="BH132" t="s">
        <v>1217</v>
      </c>
      <c r="BI132">
        <v>13</v>
      </c>
      <c r="BJ132" t="s">
        <v>1217</v>
      </c>
      <c r="BK132" t="s">
        <v>1217</v>
      </c>
      <c r="BL132">
        <v>0</v>
      </c>
      <c r="BM132" t="s">
        <v>1239</v>
      </c>
      <c r="BN132" t="s">
        <v>1247</v>
      </c>
      <c r="BO132">
        <v>0</v>
      </c>
      <c r="BP132" t="s">
        <v>1229</v>
      </c>
      <c r="BQ132" t="s">
        <v>1217</v>
      </c>
    </row>
    <row r="133" spans="1:69" x14ac:dyDescent="0.25">
      <c r="A133">
        <v>178248</v>
      </c>
      <c r="B133" t="s">
        <v>1425</v>
      </c>
      <c r="C133" t="s">
        <v>1205</v>
      </c>
      <c r="D133" t="s">
        <v>1218</v>
      </c>
      <c r="E133">
        <v>0</v>
      </c>
      <c r="F133" t="s">
        <v>1219</v>
      </c>
      <c r="G133" t="s">
        <v>1220</v>
      </c>
      <c r="H133" t="s">
        <v>1221</v>
      </c>
      <c r="I133" t="s">
        <v>1217</v>
      </c>
      <c r="J133" t="s">
        <v>1222</v>
      </c>
      <c r="K133" t="s">
        <v>217</v>
      </c>
      <c r="L133">
        <v>189.8</v>
      </c>
      <c r="M133">
        <v>173.8</v>
      </c>
      <c r="N133" t="s">
        <v>40</v>
      </c>
      <c r="O133">
        <v>200</v>
      </c>
      <c r="P133" t="s">
        <v>1223</v>
      </c>
      <c r="Q133" t="s">
        <v>1267</v>
      </c>
      <c r="R133" t="s">
        <v>1225</v>
      </c>
      <c r="S133" t="s">
        <v>1226</v>
      </c>
      <c r="T133" t="s">
        <v>1217</v>
      </c>
      <c r="U133" t="s">
        <v>1227</v>
      </c>
      <c r="V133" t="s">
        <v>1255</v>
      </c>
      <c r="W133">
        <v>0</v>
      </c>
      <c r="X133">
        <v>41381</v>
      </c>
      <c r="Y133" t="s">
        <v>1229</v>
      </c>
      <c r="Z133" t="s">
        <v>1230</v>
      </c>
      <c r="AA133" t="s">
        <v>23</v>
      </c>
      <c r="AB133" t="s">
        <v>1231</v>
      </c>
      <c r="AC133" t="s">
        <v>1232</v>
      </c>
      <c r="AD133" t="s">
        <v>1233</v>
      </c>
      <c r="AE133" t="s">
        <v>1234</v>
      </c>
      <c r="AF133" t="s">
        <v>1235</v>
      </c>
      <c r="AG133" t="s">
        <v>1217</v>
      </c>
      <c r="AH133" t="s">
        <v>1236</v>
      </c>
      <c r="AI133" t="s">
        <v>1217</v>
      </c>
      <c r="AJ133" t="s">
        <v>1217</v>
      </c>
      <c r="AK133" t="s">
        <v>1237</v>
      </c>
      <c r="AL133">
        <v>0</v>
      </c>
      <c r="AM133" t="s">
        <v>1238</v>
      </c>
      <c r="AN133" t="s">
        <v>1239</v>
      </c>
      <c r="AO133" t="s">
        <v>1240</v>
      </c>
      <c r="AP133" t="s">
        <v>1241</v>
      </c>
      <c r="AQ133" t="s">
        <v>1242</v>
      </c>
      <c r="AR133" t="s">
        <v>1243</v>
      </c>
      <c r="AS133">
        <v>0</v>
      </c>
      <c r="AT133" t="s">
        <v>1217</v>
      </c>
      <c r="AU133" t="s">
        <v>1244</v>
      </c>
      <c r="AV133" t="s">
        <v>1217</v>
      </c>
      <c r="AW133" t="s">
        <v>1217</v>
      </c>
      <c r="AX133" t="s">
        <v>1217</v>
      </c>
      <c r="AY133">
        <v>10</v>
      </c>
      <c r="AZ133" t="s">
        <v>1245</v>
      </c>
      <c r="BA133">
        <v>0</v>
      </c>
      <c r="BB133" t="s">
        <v>217</v>
      </c>
      <c r="BC133" t="s">
        <v>1230</v>
      </c>
      <c r="BD133">
        <v>0</v>
      </c>
      <c r="BE133" t="s">
        <v>1246</v>
      </c>
      <c r="BF133">
        <v>113</v>
      </c>
      <c r="BG133" t="s">
        <v>1217</v>
      </c>
      <c r="BH133" t="s">
        <v>1217</v>
      </c>
      <c r="BI133">
        <v>14</v>
      </c>
      <c r="BJ133" t="s">
        <v>1217</v>
      </c>
      <c r="BK133" t="s">
        <v>1217</v>
      </c>
      <c r="BL133">
        <v>0</v>
      </c>
      <c r="BM133" t="s">
        <v>1239</v>
      </c>
      <c r="BN133" t="s">
        <v>1247</v>
      </c>
      <c r="BO133">
        <v>0</v>
      </c>
      <c r="BP133" t="s">
        <v>1229</v>
      </c>
      <c r="BQ133" t="s">
        <v>1217</v>
      </c>
    </row>
    <row r="134" spans="1:69" x14ac:dyDescent="0.25">
      <c r="A134">
        <v>179138</v>
      </c>
      <c r="B134" t="s">
        <v>1426</v>
      </c>
      <c r="C134" t="s">
        <v>1217</v>
      </c>
      <c r="D134" t="s">
        <v>1218</v>
      </c>
      <c r="E134">
        <v>740</v>
      </c>
      <c r="F134" t="s">
        <v>1298</v>
      </c>
      <c r="G134" t="s">
        <v>1220</v>
      </c>
      <c r="H134" t="s">
        <v>1221</v>
      </c>
      <c r="I134" t="s">
        <v>1217</v>
      </c>
      <c r="J134" t="s">
        <v>1222</v>
      </c>
      <c r="K134" t="s">
        <v>217</v>
      </c>
      <c r="L134">
        <v>14.24</v>
      </c>
      <c r="M134">
        <v>13.03</v>
      </c>
      <c r="N134" t="s">
        <v>40</v>
      </c>
      <c r="O134">
        <v>15</v>
      </c>
      <c r="P134" t="s">
        <v>1223</v>
      </c>
      <c r="Q134" t="s">
        <v>1427</v>
      </c>
      <c r="R134" t="s">
        <v>1225</v>
      </c>
      <c r="S134" t="s">
        <v>1226</v>
      </c>
      <c r="T134" t="s">
        <v>1217</v>
      </c>
      <c r="U134" t="s">
        <v>1227</v>
      </c>
      <c r="V134" t="s">
        <v>1255</v>
      </c>
      <c r="W134">
        <v>0</v>
      </c>
      <c r="X134" t="s">
        <v>1229</v>
      </c>
      <c r="Y134" t="s">
        <v>1229</v>
      </c>
      <c r="Z134" t="s">
        <v>1230</v>
      </c>
      <c r="AA134" t="s">
        <v>23</v>
      </c>
      <c r="AB134" t="s">
        <v>1231</v>
      </c>
      <c r="AC134" t="s">
        <v>1232</v>
      </c>
      <c r="AD134" t="s">
        <v>1233</v>
      </c>
      <c r="AE134" t="s">
        <v>1234</v>
      </c>
      <c r="AF134" t="s">
        <v>1235</v>
      </c>
      <c r="AG134" t="s">
        <v>1217</v>
      </c>
      <c r="AH134" t="s">
        <v>1236</v>
      </c>
      <c r="AI134" t="s">
        <v>1217</v>
      </c>
      <c r="AJ134" t="s">
        <v>1217</v>
      </c>
      <c r="AK134" t="s">
        <v>1237</v>
      </c>
      <c r="AL134">
        <v>0</v>
      </c>
      <c r="AM134" t="s">
        <v>1299</v>
      </c>
      <c r="AN134" t="s">
        <v>1239</v>
      </c>
      <c r="AO134" t="s">
        <v>1240</v>
      </c>
      <c r="AP134" t="s">
        <v>1241</v>
      </c>
      <c r="AQ134" t="s">
        <v>1242</v>
      </c>
      <c r="AR134" t="s">
        <v>1300</v>
      </c>
      <c r="AS134">
        <v>0</v>
      </c>
      <c r="AT134" t="s">
        <v>1217</v>
      </c>
      <c r="AU134" t="s">
        <v>1244</v>
      </c>
      <c r="AV134" t="s">
        <v>1217</v>
      </c>
      <c r="AW134" t="s">
        <v>1217</v>
      </c>
      <c r="AX134" t="s">
        <v>1217</v>
      </c>
      <c r="AY134">
        <v>10</v>
      </c>
      <c r="AZ134" t="s">
        <v>1245</v>
      </c>
      <c r="BA134">
        <v>0</v>
      </c>
      <c r="BB134" t="s">
        <v>217</v>
      </c>
      <c r="BC134" t="s">
        <v>1230</v>
      </c>
      <c r="BD134">
        <v>0</v>
      </c>
      <c r="BE134" t="s">
        <v>1246</v>
      </c>
      <c r="BF134">
        <v>596</v>
      </c>
      <c r="BG134" t="s">
        <v>1217</v>
      </c>
      <c r="BH134" t="s">
        <v>1217</v>
      </c>
      <c r="BI134">
        <v>15</v>
      </c>
      <c r="BJ134" t="s">
        <v>1217</v>
      </c>
      <c r="BK134" t="s">
        <v>1217</v>
      </c>
      <c r="BL134">
        <v>0</v>
      </c>
      <c r="BM134" t="s">
        <v>1239</v>
      </c>
      <c r="BN134" t="s">
        <v>1247</v>
      </c>
      <c r="BO134">
        <v>0</v>
      </c>
      <c r="BP134" t="s">
        <v>1229</v>
      </c>
      <c r="BQ134" t="s">
        <v>1217</v>
      </c>
    </row>
    <row r="135" spans="1:69" x14ac:dyDescent="0.25">
      <c r="A135">
        <v>179139</v>
      </c>
      <c r="B135" t="s">
        <v>1428</v>
      </c>
      <c r="C135" t="s">
        <v>1217</v>
      </c>
      <c r="D135" t="s">
        <v>1218</v>
      </c>
      <c r="E135">
        <v>300</v>
      </c>
      <c r="F135" t="s">
        <v>1254</v>
      </c>
      <c r="G135" t="s">
        <v>1220</v>
      </c>
      <c r="H135" t="s">
        <v>1221</v>
      </c>
      <c r="I135" t="s">
        <v>1217</v>
      </c>
      <c r="J135" t="s">
        <v>1222</v>
      </c>
      <c r="K135" t="s">
        <v>217</v>
      </c>
      <c r="L135">
        <v>18.72</v>
      </c>
      <c r="M135">
        <v>17.37</v>
      </c>
      <c r="N135" t="s">
        <v>40</v>
      </c>
      <c r="O135">
        <v>20</v>
      </c>
      <c r="P135" t="s">
        <v>1223</v>
      </c>
      <c r="Q135" t="s">
        <v>1427</v>
      </c>
      <c r="R135" t="s">
        <v>1225</v>
      </c>
      <c r="S135" t="s">
        <v>1226</v>
      </c>
      <c r="T135" t="s">
        <v>1217</v>
      </c>
      <c r="U135" t="s">
        <v>1227</v>
      </c>
      <c r="V135" t="s">
        <v>1255</v>
      </c>
      <c r="W135">
        <v>0</v>
      </c>
      <c r="X135" t="s">
        <v>1229</v>
      </c>
      <c r="Y135" t="s">
        <v>1229</v>
      </c>
      <c r="Z135" t="s">
        <v>1230</v>
      </c>
      <c r="AA135" t="s">
        <v>23</v>
      </c>
      <c r="AB135" t="s">
        <v>1231</v>
      </c>
      <c r="AC135" t="s">
        <v>1232</v>
      </c>
      <c r="AD135" t="s">
        <v>1233</v>
      </c>
      <c r="AE135" t="s">
        <v>1234</v>
      </c>
      <c r="AF135" t="s">
        <v>1235</v>
      </c>
      <c r="AG135" t="s">
        <v>1217</v>
      </c>
      <c r="AH135" t="s">
        <v>1236</v>
      </c>
      <c r="AI135" t="s">
        <v>1217</v>
      </c>
      <c r="AJ135" t="s">
        <v>1217</v>
      </c>
      <c r="AK135" t="s">
        <v>1237</v>
      </c>
      <c r="AL135">
        <v>0</v>
      </c>
      <c r="AM135" t="s">
        <v>1281</v>
      </c>
      <c r="AN135" t="s">
        <v>1239</v>
      </c>
      <c r="AO135" t="s">
        <v>1240</v>
      </c>
      <c r="AP135" t="s">
        <v>1241</v>
      </c>
      <c r="AQ135" t="s">
        <v>1242</v>
      </c>
      <c r="AR135" t="s">
        <v>1257</v>
      </c>
      <c r="AS135">
        <v>0</v>
      </c>
      <c r="AT135" t="s">
        <v>1217</v>
      </c>
      <c r="AU135" t="s">
        <v>1244</v>
      </c>
      <c r="AV135" t="s">
        <v>1217</v>
      </c>
      <c r="AW135" t="s">
        <v>1217</v>
      </c>
      <c r="AX135" t="s">
        <v>1217</v>
      </c>
      <c r="AY135">
        <v>10</v>
      </c>
      <c r="AZ135" t="s">
        <v>1245</v>
      </c>
      <c r="BA135">
        <v>0</v>
      </c>
      <c r="BB135" t="s">
        <v>217</v>
      </c>
      <c r="BC135" t="s">
        <v>1230</v>
      </c>
      <c r="BD135">
        <v>0</v>
      </c>
      <c r="BE135" t="s">
        <v>1246</v>
      </c>
      <c r="BF135">
        <v>278</v>
      </c>
      <c r="BG135" t="s">
        <v>1217</v>
      </c>
      <c r="BH135" t="s">
        <v>1217</v>
      </c>
      <c r="BI135">
        <v>15</v>
      </c>
      <c r="BJ135" t="s">
        <v>1217</v>
      </c>
      <c r="BK135" t="s">
        <v>1217</v>
      </c>
      <c r="BL135">
        <v>0</v>
      </c>
      <c r="BM135" t="s">
        <v>1239</v>
      </c>
      <c r="BN135" t="s">
        <v>1247</v>
      </c>
      <c r="BO135">
        <v>0</v>
      </c>
      <c r="BP135" t="s">
        <v>1229</v>
      </c>
      <c r="BQ135" t="s">
        <v>1217</v>
      </c>
    </row>
    <row r="136" spans="1:69" x14ac:dyDescent="0.25">
      <c r="A136">
        <v>181649</v>
      </c>
      <c r="B136" t="s">
        <v>553</v>
      </c>
      <c r="C136" t="s">
        <v>1217</v>
      </c>
      <c r="D136" t="s">
        <v>1218</v>
      </c>
      <c r="E136">
        <v>0</v>
      </c>
      <c r="F136" t="s">
        <v>1254</v>
      </c>
      <c r="G136" t="s">
        <v>1220</v>
      </c>
      <c r="H136" t="s">
        <v>1221</v>
      </c>
      <c r="I136" t="s">
        <v>1217</v>
      </c>
      <c r="J136" t="s">
        <v>1222</v>
      </c>
      <c r="K136" t="s">
        <v>217</v>
      </c>
      <c r="L136">
        <v>19.2</v>
      </c>
      <c r="M136">
        <v>17.899999999999999</v>
      </c>
      <c r="N136" t="s">
        <v>40</v>
      </c>
      <c r="O136">
        <v>20</v>
      </c>
      <c r="P136" t="s">
        <v>1223</v>
      </c>
      <c r="Q136" t="s">
        <v>1263</v>
      </c>
      <c r="R136" t="s">
        <v>1225</v>
      </c>
      <c r="S136" t="s">
        <v>1226</v>
      </c>
      <c r="T136" t="s">
        <v>1217</v>
      </c>
      <c r="U136" t="s">
        <v>1227</v>
      </c>
      <c r="V136" t="s">
        <v>1255</v>
      </c>
      <c r="W136">
        <v>0</v>
      </c>
      <c r="X136" t="s">
        <v>1229</v>
      </c>
      <c r="Y136" t="s">
        <v>1229</v>
      </c>
      <c r="Z136" t="s">
        <v>1230</v>
      </c>
      <c r="AA136" t="s">
        <v>23</v>
      </c>
      <c r="AB136" t="s">
        <v>1231</v>
      </c>
      <c r="AC136" t="s">
        <v>1232</v>
      </c>
      <c r="AD136" t="s">
        <v>1233</v>
      </c>
      <c r="AE136" t="s">
        <v>1234</v>
      </c>
      <c r="AF136" t="s">
        <v>1235</v>
      </c>
      <c r="AG136" t="s">
        <v>1217</v>
      </c>
      <c r="AH136" t="s">
        <v>1236</v>
      </c>
      <c r="AI136" t="s">
        <v>1217</v>
      </c>
      <c r="AJ136" t="s">
        <v>1217</v>
      </c>
      <c r="AK136" t="s">
        <v>1237</v>
      </c>
      <c r="AL136">
        <v>0</v>
      </c>
      <c r="AM136" t="s">
        <v>1281</v>
      </c>
      <c r="AN136" t="s">
        <v>1239</v>
      </c>
      <c r="AO136" t="s">
        <v>1240</v>
      </c>
      <c r="AP136" t="s">
        <v>1241</v>
      </c>
      <c r="AQ136" t="s">
        <v>1242</v>
      </c>
      <c r="AR136" t="s">
        <v>1257</v>
      </c>
      <c r="AS136">
        <v>0</v>
      </c>
      <c r="AT136" t="s">
        <v>1217</v>
      </c>
      <c r="AU136" t="s">
        <v>1244</v>
      </c>
      <c r="AV136" t="s">
        <v>1217</v>
      </c>
      <c r="AW136" t="s">
        <v>1217</v>
      </c>
      <c r="AX136" t="s">
        <v>1217</v>
      </c>
      <c r="AY136">
        <v>10</v>
      </c>
      <c r="AZ136" t="s">
        <v>1245</v>
      </c>
      <c r="BA136">
        <v>0</v>
      </c>
      <c r="BB136" t="s">
        <v>217</v>
      </c>
      <c r="BC136" t="s">
        <v>1230</v>
      </c>
      <c r="BD136">
        <v>0</v>
      </c>
      <c r="BE136" t="s">
        <v>1246</v>
      </c>
      <c r="BF136">
        <v>318</v>
      </c>
      <c r="BG136" t="s">
        <v>1217</v>
      </c>
      <c r="BH136" t="s">
        <v>1217</v>
      </c>
      <c r="BI136">
        <v>15</v>
      </c>
      <c r="BJ136" t="s">
        <v>1217</v>
      </c>
      <c r="BK136" t="s">
        <v>1217</v>
      </c>
      <c r="BL136">
        <v>0</v>
      </c>
      <c r="BM136" t="s">
        <v>1239</v>
      </c>
      <c r="BN136" t="s">
        <v>1247</v>
      </c>
      <c r="BO136">
        <v>0</v>
      </c>
      <c r="BP136" t="s">
        <v>1229</v>
      </c>
      <c r="BQ136" t="s">
        <v>1217</v>
      </c>
    </row>
    <row r="137" spans="1:69" x14ac:dyDescent="0.25">
      <c r="A137">
        <v>182727</v>
      </c>
      <c r="B137" t="s">
        <v>1429</v>
      </c>
      <c r="C137" t="s">
        <v>1217</v>
      </c>
      <c r="D137" t="s">
        <v>1218</v>
      </c>
      <c r="E137">
        <v>320</v>
      </c>
      <c r="F137" t="s">
        <v>1298</v>
      </c>
      <c r="G137" t="s">
        <v>1220</v>
      </c>
      <c r="H137" t="s">
        <v>1221</v>
      </c>
      <c r="I137" t="s">
        <v>1217</v>
      </c>
      <c r="J137" t="s">
        <v>1222</v>
      </c>
      <c r="K137" t="s">
        <v>217</v>
      </c>
      <c r="L137">
        <v>16.940000000000001</v>
      </c>
      <c r="M137">
        <v>15.52</v>
      </c>
      <c r="N137" t="s">
        <v>40</v>
      </c>
      <c r="O137">
        <v>18</v>
      </c>
      <c r="P137" t="s">
        <v>1223</v>
      </c>
      <c r="Q137" t="s">
        <v>1368</v>
      </c>
      <c r="R137" t="s">
        <v>1225</v>
      </c>
      <c r="S137" t="s">
        <v>1226</v>
      </c>
      <c r="T137" t="s">
        <v>1217</v>
      </c>
      <c r="U137" t="s">
        <v>1227</v>
      </c>
      <c r="V137" t="s">
        <v>1255</v>
      </c>
      <c r="W137">
        <v>0</v>
      </c>
      <c r="X137" t="s">
        <v>1229</v>
      </c>
      <c r="Y137" t="s">
        <v>1229</v>
      </c>
      <c r="Z137" t="s">
        <v>1230</v>
      </c>
      <c r="AA137" t="s">
        <v>23</v>
      </c>
      <c r="AB137" t="s">
        <v>1231</v>
      </c>
      <c r="AC137" t="s">
        <v>1232</v>
      </c>
      <c r="AD137" t="s">
        <v>1233</v>
      </c>
      <c r="AE137" t="s">
        <v>1234</v>
      </c>
      <c r="AF137" t="s">
        <v>1235</v>
      </c>
      <c r="AG137" t="s">
        <v>1217</v>
      </c>
      <c r="AH137" t="s">
        <v>1236</v>
      </c>
      <c r="AI137" t="s">
        <v>1217</v>
      </c>
      <c r="AJ137" t="s">
        <v>1217</v>
      </c>
      <c r="AK137" t="s">
        <v>1237</v>
      </c>
      <c r="AL137">
        <v>0</v>
      </c>
      <c r="AM137" t="s">
        <v>1379</v>
      </c>
      <c r="AN137" t="s">
        <v>1239</v>
      </c>
      <c r="AO137" t="s">
        <v>1240</v>
      </c>
      <c r="AP137" t="s">
        <v>1241</v>
      </c>
      <c r="AQ137" t="s">
        <v>1242</v>
      </c>
      <c r="AR137" t="s">
        <v>1380</v>
      </c>
      <c r="AS137">
        <v>0</v>
      </c>
      <c r="AT137" t="s">
        <v>1217</v>
      </c>
      <c r="AU137" t="s">
        <v>1244</v>
      </c>
      <c r="AV137" t="s">
        <v>1217</v>
      </c>
      <c r="AW137" t="s">
        <v>1217</v>
      </c>
      <c r="AX137" t="s">
        <v>1217</v>
      </c>
      <c r="AY137">
        <v>10</v>
      </c>
      <c r="AZ137" t="s">
        <v>1245</v>
      </c>
      <c r="BA137">
        <v>0</v>
      </c>
      <c r="BB137" t="s">
        <v>217</v>
      </c>
      <c r="BC137" t="s">
        <v>1230</v>
      </c>
      <c r="BD137">
        <v>0</v>
      </c>
      <c r="BE137" t="s">
        <v>1246</v>
      </c>
      <c r="BF137">
        <v>365</v>
      </c>
      <c r="BG137" t="s">
        <v>1217</v>
      </c>
      <c r="BH137" t="s">
        <v>1217</v>
      </c>
      <c r="BI137">
        <v>15</v>
      </c>
      <c r="BJ137" t="s">
        <v>1217</v>
      </c>
      <c r="BK137" t="s">
        <v>1217</v>
      </c>
      <c r="BL137">
        <v>0</v>
      </c>
      <c r="BM137" t="s">
        <v>1239</v>
      </c>
      <c r="BN137" t="s">
        <v>1247</v>
      </c>
      <c r="BO137">
        <v>0</v>
      </c>
      <c r="BP137" t="s">
        <v>1229</v>
      </c>
      <c r="BQ137" t="s">
        <v>1217</v>
      </c>
    </row>
    <row r="138" spans="1:69" x14ac:dyDescent="0.25">
      <c r="A138">
        <v>186904</v>
      </c>
      <c r="B138" t="s">
        <v>1430</v>
      </c>
      <c r="C138" t="s">
        <v>1217</v>
      </c>
      <c r="D138" t="s">
        <v>1275</v>
      </c>
      <c r="E138">
        <v>0</v>
      </c>
      <c r="F138" t="s">
        <v>1298</v>
      </c>
      <c r="G138" t="s">
        <v>1220</v>
      </c>
      <c r="H138" t="s">
        <v>1221</v>
      </c>
      <c r="I138" t="s">
        <v>1217</v>
      </c>
      <c r="J138" t="s">
        <v>1222</v>
      </c>
      <c r="K138" t="s">
        <v>217</v>
      </c>
      <c r="L138">
        <v>13.54</v>
      </c>
      <c r="M138">
        <v>12.88</v>
      </c>
      <c r="N138" t="s">
        <v>40</v>
      </c>
      <c r="O138">
        <v>15</v>
      </c>
      <c r="P138" t="s">
        <v>1223</v>
      </c>
      <c r="Q138" t="s">
        <v>1431</v>
      </c>
      <c r="R138" t="s">
        <v>1225</v>
      </c>
      <c r="S138" t="s">
        <v>1226</v>
      </c>
      <c r="T138" t="s">
        <v>1217</v>
      </c>
      <c r="U138" t="s">
        <v>1227</v>
      </c>
      <c r="V138" t="s">
        <v>1255</v>
      </c>
      <c r="W138">
        <v>0</v>
      </c>
      <c r="X138" t="s">
        <v>1229</v>
      </c>
      <c r="Y138">
        <v>43173</v>
      </c>
      <c r="Z138" t="s">
        <v>1230</v>
      </c>
      <c r="AA138" t="s">
        <v>23</v>
      </c>
      <c r="AB138" t="s">
        <v>1231</v>
      </c>
      <c r="AC138" t="s">
        <v>1232</v>
      </c>
      <c r="AD138" t="s">
        <v>1233</v>
      </c>
      <c r="AE138" t="s">
        <v>1234</v>
      </c>
      <c r="AF138" t="s">
        <v>1235</v>
      </c>
      <c r="AG138" t="s">
        <v>1217</v>
      </c>
      <c r="AH138" t="s">
        <v>1236</v>
      </c>
      <c r="AI138" t="s">
        <v>1217</v>
      </c>
      <c r="AJ138" t="s">
        <v>1217</v>
      </c>
      <c r="AK138" t="s">
        <v>1237</v>
      </c>
      <c r="AL138">
        <v>0</v>
      </c>
      <c r="AM138" t="s">
        <v>1299</v>
      </c>
      <c r="AN138" t="s">
        <v>1239</v>
      </c>
      <c r="AO138" t="s">
        <v>1240</v>
      </c>
      <c r="AP138" t="s">
        <v>1241</v>
      </c>
      <c r="AQ138" t="s">
        <v>1242</v>
      </c>
      <c r="AR138" t="s">
        <v>1300</v>
      </c>
      <c r="AS138">
        <v>0</v>
      </c>
      <c r="AT138" t="s">
        <v>1217</v>
      </c>
      <c r="AU138" t="s">
        <v>1244</v>
      </c>
      <c r="AV138" t="s">
        <v>1217</v>
      </c>
      <c r="AW138" t="s">
        <v>1217</v>
      </c>
      <c r="AX138" t="s">
        <v>1217</v>
      </c>
      <c r="AY138">
        <v>10</v>
      </c>
      <c r="AZ138" t="s">
        <v>1245</v>
      </c>
      <c r="BA138">
        <v>0</v>
      </c>
      <c r="BB138" t="s">
        <v>217</v>
      </c>
      <c r="BC138" t="s">
        <v>1230</v>
      </c>
      <c r="BD138">
        <v>0</v>
      </c>
      <c r="BE138" t="s">
        <v>1246</v>
      </c>
      <c r="BF138">
        <v>409</v>
      </c>
      <c r="BG138" t="s">
        <v>1217</v>
      </c>
      <c r="BH138" t="s">
        <v>1205</v>
      </c>
      <c r="BI138">
        <v>15</v>
      </c>
      <c r="BJ138" t="s">
        <v>1217</v>
      </c>
      <c r="BK138" t="s">
        <v>1217</v>
      </c>
      <c r="BL138">
        <v>0</v>
      </c>
      <c r="BM138" t="s">
        <v>1239</v>
      </c>
      <c r="BN138" t="s">
        <v>1247</v>
      </c>
      <c r="BO138">
        <v>0</v>
      </c>
      <c r="BP138" t="s">
        <v>1229</v>
      </c>
      <c r="BQ138" t="s">
        <v>1217</v>
      </c>
    </row>
    <row r="139" spans="1:69" x14ac:dyDescent="0.25">
      <c r="A139">
        <v>186905</v>
      </c>
      <c r="B139" t="s">
        <v>1432</v>
      </c>
      <c r="C139" t="s">
        <v>1217</v>
      </c>
      <c r="D139" t="s">
        <v>1218</v>
      </c>
      <c r="E139">
        <v>2519</v>
      </c>
      <c r="F139" t="s">
        <v>1298</v>
      </c>
      <c r="G139" t="s">
        <v>1220</v>
      </c>
      <c r="H139" t="s">
        <v>1221</v>
      </c>
      <c r="I139" t="s">
        <v>1217</v>
      </c>
      <c r="J139" t="s">
        <v>1222</v>
      </c>
      <c r="K139" t="s">
        <v>217</v>
      </c>
      <c r="L139">
        <v>14.46</v>
      </c>
      <c r="M139">
        <v>13.74</v>
      </c>
      <c r="N139" t="s">
        <v>40</v>
      </c>
      <c r="O139">
        <v>16</v>
      </c>
      <c r="P139" t="s">
        <v>1223</v>
      </c>
      <c r="Q139" t="s">
        <v>1431</v>
      </c>
      <c r="R139" t="s">
        <v>1225</v>
      </c>
      <c r="S139" t="s">
        <v>1226</v>
      </c>
      <c r="T139" t="s">
        <v>1217</v>
      </c>
      <c r="U139" t="s">
        <v>1227</v>
      </c>
      <c r="V139" t="s">
        <v>1255</v>
      </c>
      <c r="W139">
        <v>0</v>
      </c>
      <c r="X139" t="s">
        <v>1229</v>
      </c>
      <c r="Y139" t="s">
        <v>1229</v>
      </c>
      <c r="Z139" t="s">
        <v>1230</v>
      </c>
      <c r="AA139" t="s">
        <v>23</v>
      </c>
      <c r="AB139" t="s">
        <v>1231</v>
      </c>
      <c r="AC139" t="s">
        <v>1232</v>
      </c>
      <c r="AD139" t="s">
        <v>1233</v>
      </c>
      <c r="AE139" t="s">
        <v>1234</v>
      </c>
      <c r="AF139" t="s">
        <v>1235</v>
      </c>
      <c r="AG139" t="s">
        <v>1217</v>
      </c>
      <c r="AH139" t="s">
        <v>1236</v>
      </c>
      <c r="AI139" t="s">
        <v>1217</v>
      </c>
      <c r="AJ139" t="s">
        <v>1217</v>
      </c>
      <c r="AK139" t="s">
        <v>1237</v>
      </c>
      <c r="AL139">
        <v>0</v>
      </c>
      <c r="AM139" t="s">
        <v>1305</v>
      </c>
      <c r="AN139" t="s">
        <v>1239</v>
      </c>
      <c r="AO139" t="s">
        <v>1240</v>
      </c>
      <c r="AP139" t="s">
        <v>1241</v>
      </c>
      <c r="AQ139" t="s">
        <v>1242</v>
      </c>
      <c r="AR139" t="s">
        <v>1306</v>
      </c>
      <c r="AS139">
        <v>0</v>
      </c>
      <c r="AT139" t="s">
        <v>1217</v>
      </c>
      <c r="AU139" t="s">
        <v>1244</v>
      </c>
      <c r="AV139" t="s">
        <v>1217</v>
      </c>
      <c r="AW139" t="s">
        <v>1217</v>
      </c>
      <c r="AX139" t="s">
        <v>1217</v>
      </c>
      <c r="AY139">
        <v>10</v>
      </c>
      <c r="AZ139" t="s">
        <v>1245</v>
      </c>
      <c r="BA139">
        <v>0</v>
      </c>
      <c r="BB139" t="s">
        <v>217</v>
      </c>
      <c r="BC139" t="s">
        <v>1230</v>
      </c>
      <c r="BD139">
        <v>0</v>
      </c>
      <c r="BE139" t="s">
        <v>1246</v>
      </c>
      <c r="BF139">
        <v>2549</v>
      </c>
      <c r="BG139" t="s">
        <v>1217</v>
      </c>
      <c r="BH139" t="s">
        <v>1217</v>
      </c>
      <c r="BI139">
        <v>15</v>
      </c>
      <c r="BJ139" t="s">
        <v>1217</v>
      </c>
      <c r="BK139" t="s">
        <v>1217</v>
      </c>
      <c r="BL139">
        <v>0</v>
      </c>
      <c r="BM139" t="s">
        <v>1239</v>
      </c>
      <c r="BN139" t="s">
        <v>1247</v>
      </c>
      <c r="BO139">
        <v>0</v>
      </c>
      <c r="BP139" t="s">
        <v>1229</v>
      </c>
      <c r="BQ139" t="s">
        <v>1217</v>
      </c>
    </row>
    <row r="140" spans="1:69" x14ac:dyDescent="0.25">
      <c r="A140">
        <v>186906</v>
      </c>
      <c r="B140" t="s">
        <v>1433</v>
      </c>
      <c r="C140" t="s">
        <v>1217</v>
      </c>
      <c r="D140" t="s">
        <v>1218</v>
      </c>
      <c r="E140">
        <v>0</v>
      </c>
      <c r="F140" t="s">
        <v>1298</v>
      </c>
      <c r="G140" t="s">
        <v>1220</v>
      </c>
      <c r="H140" t="s">
        <v>1221</v>
      </c>
      <c r="I140" t="s">
        <v>1217</v>
      </c>
      <c r="J140" t="s">
        <v>1222</v>
      </c>
      <c r="K140" t="s">
        <v>217</v>
      </c>
      <c r="L140">
        <v>16.71</v>
      </c>
      <c r="M140">
        <v>15.45</v>
      </c>
      <c r="N140" t="s">
        <v>40</v>
      </c>
      <c r="O140">
        <v>18</v>
      </c>
      <c r="P140" t="s">
        <v>1223</v>
      </c>
      <c r="Q140" t="s">
        <v>1431</v>
      </c>
      <c r="R140" t="s">
        <v>1225</v>
      </c>
      <c r="S140" t="s">
        <v>1226</v>
      </c>
      <c r="T140" t="s">
        <v>1217</v>
      </c>
      <c r="U140" t="s">
        <v>1227</v>
      </c>
      <c r="V140" t="s">
        <v>1255</v>
      </c>
      <c r="W140">
        <v>0</v>
      </c>
      <c r="X140" t="s">
        <v>1229</v>
      </c>
      <c r="Y140" t="s">
        <v>1229</v>
      </c>
      <c r="Z140" t="s">
        <v>1230</v>
      </c>
      <c r="AA140" t="s">
        <v>23</v>
      </c>
      <c r="AB140" t="s">
        <v>1231</v>
      </c>
      <c r="AC140" t="s">
        <v>1232</v>
      </c>
      <c r="AD140" t="s">
        <v>1233</v>
      </c>
      <c r="AE140" t="s">
        <v>1234</v>
      </c>
      <c r="AF140" t="s">
        <v>1235</v>
      </c>
      <c r="AG140" t="s">
        <v>1217</v>
      </c>
      <c r="AH140" t="s">
        <v>1236</v>
      </c>
      <c r="AI140" t="s">
        <v>1217</v>
      </c>
      <c r="AJ140" t="s">
        <v>1217</v>
      </c>
      <c r="AK140" t="s">
        <v>1237</v>
      </c>
      <c r="AL140">
        <v>0</v>
      </c>
      <c r="AM140" t="s">
        <v>1379</v>
      </c>
      <c r="AN140" t="s">
        <v>1239</v>
      </c>
      <c r="AO140" t="s">
        <v>1240</v>
      </c>
      <c r="AP140" t="s">
        <v>1241</v>
      </c>
      <c r="AQ140" t="s">
        <v>1242</v>
      </c>
      <c r="AR140" t="s">
        <v>1380</v>
      </c>
      <c r="AS140">
        <v>0</v>
      </c>
      <c r="AT140" t="s">
        <v>1217</v>
      </c>
      <c r="AU140" t="s">
        <v>1244</v>
      </c>
      <c r="AV140" t="s">
        <v>1217</v>
      </c>
      <c r="AW140" t="s">
        <v>1217</v>
      </c>
      <c r="AX140" t="s">
        <v>1217</v>
      </c>
      <c r="AY140">
        <v>10</v>
      </c>
      <c r="AZ140" t="s">
        <v>1245</v>
      </c>
      <c r="BA140">
        <v>0</v>
      </c>
      <c r="BB140" t="s">
        <v>217</v>
      </c>
      <c r="BC140" t="s">
        <v>1230</v>
      </c>
      <c r="BD140">
        <v>0</v>
      </c>
      <c r="BE140" t="s">
        <v>1246</v>
      </c>
      <c r="BF140">
        <v>457</v>
      </c>
      <c r="BG140" t="s">
        <v>1217</v>
      </c>
      <c r="BH140" t="s">
        <v>1217</v>
      </c>
      <c r="BI140">
        <v>15</v>
      </c>
      <c r="BJ140" t="s">
        <v>1217</v>
      </c>
      <c r="BK140" t="s">
        <v>1217</v>
      </c>
      <c r="BL140">
        <v>0</v>
      </c>
      <c r="BM140" t="s">
        <v>1239</v>
      </c>
      <c r="BN140" t="s">
        <v>1247</v>
      </c>
      <c r="BO140">
        <v>0</v>
      </c>
      <c r="BP140" t="s">
        <v>1229</v>
      </c>
      <c r="BQ140" t="s">
        <v>1217</v>
      </c>
    </row>
    <row r="141" spans="1:69" x14ac:dyDescent="0.25">
      <c r="A141">
        <v>186975</v>
      </c>
      <c r="B141" t="s">
        <v>1434</v>
      </c>
      <c r="C141" t="s">
        <v>1217</v>
      </c>
      <c r="D141" t="s">
        <v>1218</v>
      </c>
      <c r="E141">
        <v>1320</v>
      </c>
      <c r="F141" t="s">
        <v>1298</v>
      </c>
      <c r="G141" t="s">
        <v>1220</v>
      </c>
      <c r="H141" t="s">
        <v>1221</v>
      </c>
      <c r="I141" t="s">
        <v>1217</v>
      </c>
      <c r="J141" t="s">
        <v>1222</v>
      </c>
      <c r="K141" t="s">
        <v>217</v>
      </c>
      <c r="L141">
        <v>14.704000000000001</v>
      </c>
      <c r="M141">
        <v>13.984</v>
      </c>
      <c r="N141" t="s">
        <v>40</v>
      </c>
      <c r="O141">
        <v>16</v>
      </c>
      <c r="P141" t="s">
        <v>1223</v>
      </c>
      <c r="Q141" t="s">
        <v>1435</v>
      </c>
      <c r="R141" t="s">
        <v>1225</v>
      </c>
      <c r="S141" t="s">
        <v>1226</v>
      </c>
      <c r="T141" t="s">
        <v>1217</v>
      </c>
      <c r="U141" t="s">
        <v>1227</v>
      </c>
      <c r="V141" t="s">
        <v>1255</v>
      </c>
      <c r="W141">
        <v>0</v>
      </c>
      <c r="X141" t="s">
        <v>1229</v>
      </c>
      <c r="Y141" t="s">
        <v>1229</v>
      </c>
      <c r="Z141" t="s">
        <v>1230</v>
      </c>
      <c r="AA141" t="s">
        <v>23</v>
      </c>
      <c r="AB141" t="s">
        <v>1231</v>
      </c>
      <c r="AC141" t="s">
        <v>1232</v>
      </c>
      <c r="AD141" t="s">
        <v>1233</v>
      </c>
      <c r="AE141" t="s">
        <v>1234</v>
      </c>
      <c r="AF141" t="s">
        <v>1235</v>
      </c>
      <c r="AG141" t="s">
        <v>1217</v>
      </c>
      <c r="AH141" t="s">
        <v>1236</v>
      </c>
      <c r="AI141" t="s">
        <v>1217</v>
      </c>
      <c r="AJ141" t="s">
        <v>1217</v>
      </c>
      <c r="AK141" t="s">
        <v>1237</v>
      </c>
      <c r="AL141">
        <v>0</v>
      </c>
      <c r="AM141" t="s">
        <v>1305</v>
      </c>
      <c r="AN141" t="s">
        <v>1239</v>
      </c>
      <c r="AO141" t="s">
        <v>1240</v>
      </c>
      <c r="AP141" t="s">
        <v>1241</v>
      </c>
      <c r="AQ141" t="s">
        <v>1242</v>
      </c>
      <c r="AR141" t="s">
        <v>1306</v>
      </c>
      <c r="AS141">
        <v>0</v>
      </c>
      <c r="AT141" t="s">
        <v>1217</v>
      </c>
      <c r="AU141" t="s">
        <v>1244</v>
      </c>
      <c r="AV141" t="s">
        <v>1217</v>
      </c>
      <c r="AW141" t="s">
        <v>1217</v>
      </c>
      <c r="AX141" t="s">
        <v>1217</v>
      </c>
      <c r="AY141">
        <v>10</v>
      </c>
      <c r="AZ141" t="s">
        <v>1245</v>
      </c>
      <c r="BA141">
        <v>0</v>
      </c>
      <c r="BB141" t="s">
        <v>217</v>
      </c>
      <c r="BC141" t="s">
        <v>1230</v>
      </c>
      <c r="BD141">
        <v>0</v>
      </c>
      <c r="BE141" t="s">
        <v>1246</v>
      </c>
      <c r="BF141">
        <v>1852</v>
      </c>
      <c r="BG141" t="s">
        <v>1217</v>
      </c>
      <c r="BH141" t="s">
        <v>1217</v>
      </c>
      <c r="BI141">
        <v>15</v>
      </c>
      <c r="BJ141" t="s">
        <v>1217</v>
      </c>
      <c r="BK141" t="s">
        <v>1217</v>
      </c>
      <c r="BL141">
        <v>0</v>
      </c>
      <c r="BM141" t="s">
        <v>1239</v>
      </c>
      <c r="BN141" t="s">
        <v>1247</v>
      </c>
      <c r="BO141">
        <v>0</v>
      </c>
      <c r="BP141" t="s">
        <v>1229</v>
      </c>
      <c r="BQ141" t="s">
        <v>1217</v>
      </c>
    </row>
    <row r="142" spans="1:69" x14ac:dyDescent="0.25">
      <c r="A142">
        <v>187012</v>
      </c>
      <c r="B142" t="s">
        <v>1436</v>
      </c>
      <c r="C142" t="s">
        <v>1217</v>
      </c>
      <c r="D142" t="s">
        <v>1218</v>
      </c>
      <c r="E142">
        <v>833</v>
      </c>
      <c r="F142" t="s">
        <v>1298</v>
      </c>
      <c r="G142" t="s">
        <v>1220</v>
      </c>
      <c r="H142" t="s">
        <v>1221</v>
      </c>
      <c r="I142" t="s">
        <v>1217</v>
      </c>
      <c r="J142" t="s">
        <v>1222</v>
      </c>
      <c r="K142" t="s">
        <v>217</v>
      </c>
      <c r="L142">
        <v>14.62</v>
      </c>
      <c r="M142">
        <v>13.9</v>
      </c>
      <c r="N142" t="s">
        <v>40</v>
      </c>
      <c r="O142">
        <v>16</v>
      </c>
      <c r="P142" t="s">
        <v>1223</v>
      </c>
      <c r="Q142" t="s">
        <v>1437</v>
      </c>
      <c r="R142" t="s">
        <v>1225</v>
      </c>
      <c r="S142" t="s">
        <v>1226</v>
      </c>
      <c r="T142" t="s">
        <v>1217</v>
      </c>
      <c r="U142" t="s">
        <v>1227</v>
      </c>
      <c r="V142" t="s">
        <v>1255</v>
      </c>
      <c r="W142">
        <v>0</v>
      </c>
      <c r="X142" t="s">
        <v>1229</v>
      </c>
      <c r="Y142" t="s">
        <v>1229</v>
      </c>
      <c r="Z142" t="s">
        <v>1230</v>
      </c>
      <c r="AA142" t="s">
        <v>23</v>
      </c>
      <c r="AB142" t="s">
        <v>1231</v>
      </c>
      <c r="AC142" t="s">
        <v>1232</v>
      </c>
      <c r="AD142" t="s">
        <v>1233</v>
      </c>
      <c r="AE142" t="s">
        <v>1234</v>
      </c>
      <c r="AF142" t="s">
        <v>1235</v>
      </c>
      <c r="AG142" t="s">
        <v>1217</v>
      </c>
      <c r="AH142" t="s">
        <v>1236</v>
      </c>
      <c r="AI142" t="s">
        <v>1217</v>
      </c>
      <c r="AJ142" t="s">
        <v>1217</v>
      </c>
      <c r="AK142" t="s">
        <v>1237</v>
      </c>
      <c r="AL142">
        <v>0</v>
      </c>
      <c r="AM142" t="s">
        <v>1305</v>
      </c>
      <c r="AN142" t="s">
        <v>1239</v>
      </c>
      <c r="AO142" t="s">
        <v>1240</v>
      </c>
      <c r="AP142" t="s">
        <v>1241</v>
      </c>
      <c r="AQ142" t="s">
        <v>1242</v>
      </c>
      <c r="AR142" t="s">
        <v>1306</v>
      </c>
      <c r="AS142">
        <v>0</v>
      </c>
      <c r="AT142" t="s">
        <v>1217</v>
      </c>
      <c r="AU142" t="s">
        <v>1244</v>
      </c>
      <c r="AV142" t="s">
        <v>1217</v>
      </c>
      <c r="AW142" t="s">
        <v>1217</v>
      </c>
      <c r="AX142" t="s">
        <v>1217</v>
      </c>
      <c r="AY142">
        <v>10</v>
      </c>
      <c r="AZ142" t="s">
        <v>1245</v>
      </c>
      <c r="BA142">
        <v>0</v>
      </c>
      <c r="BB142" t="s">
        <v>217</v>
      </c>
      <c r="BC142" t="s">
        <v>1230</v>
      </c>
      <c r="BD142">
        <v>0</v>
      </c>
      <c r="BE142" t="s">
        <v>1246</v>
      </c>
      <c r="BF142">
        <v>1183</v>
      </c>
      <c r="BG142" t="s">
        <v>1217</v>
      </c>
      <c r="BH142" t="s">
        <v>1217</v>
      </c>
      <c r="BI142">
        <v>15</v>
      </c>
      <c r="BJ142" t="s">
        <v>1217</v>
      </c>
      <c r="BK142" t="s">
        <v>1217</v>
      </c>
      <c r="BL142">
        <v>0</v>
      </c>
      <c r="BM142" t="s">
        <v>1239</v>
      </c>
      <c r="BN142" t="s">
        <v>1247</v>
      </c>
      <c r="BO142">
        <v>0</v>
      </c>
      <c r="BP142" t="s">
        <v>1229</v>
      </c>
      <c r="BQ142" t="s">
        <v>1217</v>
      </c>
    </row>
    <row r="143" spans="1:69" x14ac:dyDescent="0.25">
      <c r="A143">
        <v>187013</v>
      </c>
      <c r="B143" t="s">
        <v>1438</v>
      </c>
      <c r="C143" t="s">
        <v>1217</v>
      </c>
      <c r="D143" t="s">
        <v>1218</v>
      </c>
      <c r="E143">
        <v>320</v>
      </c>
      <c r="F143" t="s">
        <v>1298</v>
      </c>
      <c r="G143" t="s">
        <v>1220</v>
      </c>
      <c r="H143" t="s">
        <v>1221</v>
      </c>
      <c r="I143" t="s">
        <v>1217</v>
      </c>
      <c r="J143" t="s">
        <v>1222</v>
      </c>
      <c r="K143" t="s">
        <v>217</v>
      </c>
      <c r="L143">
        <v>16.899999999999999</v>
      </c>
      <c r="M143">
        <v>15.64</v>
      </c>
      <c r="N143" t="s">
        <v>40</v>
      </c>
      <c r="O143">
        <v>18</v>
      </c>
      <c r="P143" t="s">
        <v>1223</v>
      </c>
      <c r="Q143" t="s">
        <v>1437</v>
      </c>
      <c r="R143" t="s">
        <v>1225</v>
      </c>
      <c r="S143" t="s">
        <v>1226</v>
      </c>
      <c r="T143" t="s">
        <v>1217</v>
      </c>
      <c r="U143" t="s">
        <v>1227</v>
      </c>
      <c r="V143" t="s">
        <v>1255</v>
      </c>
      <c r="W143">
        <v>0</v>
      </c>
      <c r="X143" t="s">
        <v>1229</v>
      </c>
      <c r="Y143" t="s">
        <v>1229</v>
      </c>
      <c r="Z143" t="s">
        <v>1230</v>
      </c>
      <c r="AA143" t="s">
        <v>23</v>
      </c>
      <c r="AB143" t="s">
        <v>1231</v>
      </c>
      <c r="AC143" t="s">
        <v>1232</v>
      </c>
      <c r="AD143" t="s">
        <v>1233</v>
      </c>
      <c r="AE143" t="s">
        <v>1234</v>
      </c>
      <c r="AF143" t="s">
        <v>1235</v>
      </c>
      <c r="AG143" t="s">
        <v>1217</v>
      </c>
      <c r="AH143" t="s">
        <v>1236</v>
      </c>
      <c r="AI143" t="s">
        <v>1217</v>
      </c>
      <c r="AJ143" t="s">
        <v>1217</v>
      </c>
      <c r="AK143" t="s">
        <v>1237</v>
      </c>
      <c r="AL143">
        <v>0</v>
      </c>
      <c r="AM143" t="s">
        <v>1379</v>
      </c>
      <c r="AN143" t="s">
        <v>1239</v>
      </c>
      <c r="AO143" t="s">
        <v>1240</v>
      </c>
      <c r="AP143" t="s">
        <v>1241</v>
      </c>
      <c r="AQ143" t="s">
        <v>1242</v>
      </c>
      <c r="AR143" t="s">
        <v>1380</v>
      </c>
      <c r="AS143">
        <v>0</v>
      </c>
      <c r="AT143" t="s">
        <v>1217</v>
      </c>
      <c r="AU143" t="s">
        <v>1244</v>
      </c>
      <c r="AV143" t="s">
        <v>1217</v>
      </c>
      <c r="AW143" t="s">
        <v>1217</v>
      </c>
      <c r="AX143" t="s">
        <v>1217</v>
      </c>
      <c r="AY143">
        <v>10</v>
      </c>
      <c r="AZ143" t="s">
        <v>1245</v>
      </c>
      <c r="BA143">
        <v>0</v>
      </c>
      <c r="BB143" t="s">
        <v>217</v>
      </c>
      <c r="BC143" t="s">
        <v>1230</v>
      </c>
      <c r="BD143">
        <v>0</v>
      </c>
      <c r="BE143" t="s">
        <v>1246</v>
      </c>
      <c r="BF143">
        <v>320</v>
      </c>
      <c r="BG143" t="s">
        <v>1217</v>
      </c>
      <c r="BH143" t="s">
        <v>1217</v>
      </c>
      <c r="BI143">
        <v>15</v>
      </c>
      <c r="BJ143" t="s">
        <v>1217</v>
      </c>
      <c r="BK143" t="s">
        <v>1217</v>
      </c>
      <c r="BL143">
        <v>0</v>
      </c>
      <c r="BM143" t="s">
        <v>1239</v>
      </c>
      <c r="BN143" t="s">
        <v>1247</v>
      </c>
      <c r="BO143">
        <v>0</v>
      </c>
      <c r="BP143" t="s">
        <v>1229</v>
      </c>
      <c r="BQ143" t="s">
        <v>1217</v>
      </c>
    </row>
    <row r="144" spans="1:69" x14ac:dyDescent="0.25">
      <c r="A144">
        <v>187020</v>
      </c>
      <c r="B144" t="s">
        <v>1439</v>
      </c>
      <c r="C144" t="s">
        <v>1217</v>
      </c>
      <c r="D144" t="s">
        <v>1218</v>
      </c>
      <c r="E144">
        <v>370</v>
      </c>
      <c r="F144" t="s">
        <v>1298</v>
      </c>
      <c r="G144" t="s">
        <v>1220</v>
      </c>
      <c r="H144" t="s">
        <v>1221</v>
      </c>
      <c r="I144" t="s">
        <v>1217</v>
      </c>
      <c r="J144" t="s">
        <v>1222</v>
      </c>
      <c r="K144" t="s">
        <v>217</v>
      </c>
      <c r="L144">
        <v>13.47</v>
      </c>
      <c r="M144">
        <v>12.81</v>
      </c>
      <c r="N144" t="s">
        <v>40</v>
      </c>
      <c r="O144">
        <v>15</v>
      </c>
      <c r="P144" t="s">
        <v>1223</v>
      </c>
      <c r="Q144" t="s">
        <v>1388</v>
      </c>
      <c r="R144" t="s">
        <v>1225</v>
      </c>
      <c r="S144" t="s">
        <v>1226</v>
      </c>
      <c r="T144" t="s">
        <v>1217</v>
      </c>
      <c r="U144" t="s">
        <v>1227</v>
      </c>
      <c r="V144" t="s">
        <v>1255</v>
      </c>
      <c r="W144">
        <v>0</v>
      </c>
      <c r="X144" t="s">
        <v>1229</v>
      </c>
      <c r="Y144" t="s">
        <v>1229</v>
      </c>
      <c r="Z144" t="s">
        <v>1230</v>
      </c>
      <c r="AA144" t="s">
        <v>23</v>
      </c>
      <c r="AB144" t="s">
        <v>1231</v>
      </c>
      <c r="AC144" t="s">
        <v>1232</v>
      </c>
      <c r="AD144" t="s">
        <v>1233</v>
      </c>
      <c r="AE144" t="s">
        <v>1234</v>
      </c>
      <c r="AF144" t="s">
        <v>1235</v>
      </c>
      <c r="AG144" t="s">
        <v>1217</v>
      </c>
      <c r="AH144" t="s">
        <v>1236</v>
      </c>
      <c r="AI144" t="s">
        <v>1217</v>
      </c>
      <c r="AJ144" t="s">
        <v>1217</v>
      </c>
      <c r="AK144" t="s">
        <v>1237</v>
      </c>
      <c r="AL144">
        <v>0</v>
      </c>
      <c r="AM144" t="s">
        <v>1299</v>
      </c>
      <c r="AN144" t="s">
        <v>1239</v>
      </c>
      <c r="AO144" t="s">
        <v>1240</v>
      </c>
      <c r="AP144" t="s">
        <v>1241</v>
      </c>
      <c r="AQ144" t="s">
        <v>1242</v>
      </c>
      <c r="AR144" t="s">
        <v>1300</v>
      </c>
      <c r="AS144">
        <v>0</v>
      </c>
      <c r="AT144" t="s">
        <v>1217</v>
      </c>
      <c r="AU144" t="s">
        <v>1244</v>
      </c>
      <c r="AV144" t="s">
        <v>1217</v>
      </c>
      <c r="AW144" t="s">
        <v>1217</v>
      </c>
      <c r="AX144" t="s">
        <v>1217</v>
      </c>
      <c r="AY144">
        <v>10</v>
      </c>
      <c r="AZ144" t="s">
        <v>1245</v>
      </c>
      <c r="BA144">
        <v>0</v>
      </c>
      <c r="BB144" t="s">
        <v>217</v>
      </c>
      <c r="BC144" t="s">
        <v>1230</v>
      </c>
      <c r="BD144">
        <v>0</v>
      </c>
      <c r="BE144" t="s">
        <v>1246</v>
      </c>
      <c r="BF144">
        <v>444</v>
      </c>
      <c r="BG144" t="s">
        <v>1217</v>
      </c>
      <c r="BH144" t="s">
        <v>1217</v>
      </c>
      <c r="BI144">
        <v>15</v>
      </c>
      <c r="BJ144" t="s">
        <v>1217</v>
      </c>
      <c r="BK144" t="s">
        <v>1217</v>
      </c>
      <c r="BL144">
        <v>0</v>
      </c>
      <c r="BM144" t="s">
        <v>1239</v>
      </c>
      <c r="BN144" t="s">
        <v>1247</v>
      </c>
      <c r="BO144">
        <v>0</v>
      </c>
      <c r="BP144" t="s">
        <v>1229</v>
      </c>
      <c r="BQ144" t="s">
        <v>1217</v>
      </c>
    </row>
    <row r="145" spans="1:69" x14ac:dyDescent="0.25">
      <c r="A145">
        <v>187061</v>
      </c>
      <c r="B145" t="s">
        <v>1440</v>
      </c>
      <c r="C145" t="s">
        <v>1217</v>
      </c>
      <c r="D145" t="s">
        <v>1218</v>
      </c>
      <c r="E145">
        <v>0</v>
      </c>
      <c r="F145" t="s">
        <v>1298</v>
      </c>
      <c r="G145" t="s">
        <v>1220</v>
      </c>
      <c r="H145" t="s">
        <v>1221</v>
      </c>
      <c r="I145" t="s">
        <v>1217</v>
      </c>
      <c r="J145" t="s">
        <v>1222</v>
      </c>
      <c r="K145" t="s">
        <v>217</v>
      </c>
      <c r="L145">
        <v>14.02</v>
      </c>
      <c r="M145">
        <v>13.24</v>
      </c>
      <c r="N145" t="s">
        <v>40</v>
      </c>
      <c r="O145">
        <v>15</v>
      </c>
      <c r="P145" t="s">
        <v>1223</v>
      </c>
      <c r="Q145" t="s">
        <v>1441</v>
      </c>
      <c r="R145" t="s">
        <v>1225</v>
      </c>
      <c r="S145" t="s">
        <v>1226</v>
      </c>
      <c r="T145" t="s">
        <v>1217</v>
      </c>
      <c r="U145" t="s">
        <v>1227</v>
      </c>
      <c r="V145" t="s">
        <v>1255</v>
      </c>
      <c r="W145">
        <v>0</v>
      </c>
      <c r="X145" t="s">
        <v>1229</v>
      </c>
      <c r="Y145" t="s">
        <v>1229</v>
      </c>
      <c r="Z145" t="s">
        <v>1230</v>
      </c>
      <c r="AA145" t="s">
        <v>23</v>
      </c>
      <c r="AB145" t="s">
        <v>1231</v>
      </c>
      <c r="AC145" t="s">
        <v>1232</v>
      </c>
      <c r="AD145" t="s">
        <v>1233</v>
      </c>
      <c r="AE145" t="s">
        <v>1234</v>
      </c>
      <c r="AF145" t="s">
        <v>1235</v>
      </c>
      <c r="AG145" t="s">
        <v>1217</v>
      </c>
      <c r="AH145" t="s">
        <v>1236</v>
      </c>
      <c r="AI145" t="s">
        <v>1217</v>
      </c>
      <c r="AJ145" t="s">
        <v>1217</v>
      </c>
      <c r="AK145" t="s">
        <v>1237</v>
      </c>
      <c r="AL145">
        <v>0</v>
      </c>
      <c r="AM145" t="s">
        <v>1299</v>
      </c>
      <c r="AN145" t="s">
        <v>1239</v>
      </c>
      <c r="AO145" t="s">
        <v>1240</v>
      </c>
      <c r="AP145" t="s">
        <v>1241</v>
      </c>
      <c r="AQ145" t="s">
        <v>1242</v>
      </c>
      <c r="AR145" t="s">
        <v>1300</v>
      </c>
      <c r="AS145">
        <v>0</v>
      </c>
      <c r="AT145" t="s">
        <v>1217</v>
      </c>
      <c r="AU145" t="s">
        <v>1244</v>
      </c>
      <c r="AV145" t="s">
        <v>1217</v>
      </c>
      <c r="AW145" t="s">
        <v>1217</v>
      </c>
      <c r="AX145" t="s">
        <v>1217</v>
      </c>
      <c r="AY145">
        <v>10</v>
      </c>
      <c r="AZ145" t="s">
        <v>1245</v>
      </c>
      <c r="BA145">
        <v>0</v>
      </c>
      <c r="BB145" t="s">
        <v>217</v>
      </c>
      <c r="BC145" t="s">
        <v>1230</v>
      </c>
      <c r="BD145">
        <v>0</v>
      </c>
      <c r="BE145" t="s">
        <v>1246</v>
      </c>
      <c r="BF145">
        <v>383</v>
      </c>
      <c r="BG145" t="s">
        <v>1217</v>
      </c>
      <c r="BH145" t="s">
        <v>1217</v>
      </c>
      <c r="BI145">
        <v>15</v>
      </c>
      <c r="BJ145" t="s">
        <v>1217</v>
      </c>
      <c r="BK145" t="s">
        <v>1217</v>
      </c>
      <c r="BL145">
        <v>0</v>
      </c>
      <c r="BM145" t="s">
        <v>1239</v>
      </c>
      <c r="BN145" t="s">
        <v>1247</v>
      </c>
      <c r="BO145">
        <v>0</v>
      </c>
      <c r="BP145" t="s">
        <v>1229</v>
      </c>
      <c r="BQ145" t="s">
        <v>1217</v>
      </c>
    </row>
    <row r="146" spans="1:69" x14ac:dyDescent="0.25">
      <c r="A146">
        <v>187062</v>
      </c>
      <c r="B146" t="s">
        <v>1442</v>
      </c>
      <c r="C146" t="s">
        <v>1217</v>
      </c>
      <c r="D146" t="s">
        <v>1218</v>
      </c>
      <c r="E146">
        <v>3000</v>
      </c>
      <c r="F146" t="s">
        <v>1298</v>
      </c>
      <c r="G146" t="s">
        <v>1220</v>
      </c>
      <c r="H146" t="s">
        <v>1221</v>
      </c>
      <c r="I146" t="s">
        <v>1217</v>
      </c>
      <c r="J146" t="s">
        <v>1222</v>
      </c>
      <c r="K146" t="s">
        <v>217</v>
      </c>
      <c r="L146">
        <v>14.84</v>
      </c>
      <c r="M146">
        <v>14.12</v>
      </c>
      <c r="N146" t="s">
        <v>40</v>
      </c>
      <c r="O146">
        <v>16</v>
      </c>
      <c r="P146" t="s">
        <v>1223</v>
      </c>
      <c r="Q146" t="s">
        <v>1441</v>
      </c>
      <c r="R146" t="s">
        <v>1225</v>
      </c>
      <c r="S146" t="s">
        <v>1226</v>
      </c>
      <c r="T146" t="s">
        <v>1217</v>
      </c>
      <c r="U146" t="s">
        <v>1227</v>
      </c>
      <c r="V146" t="s">
        <v>1255</v>
      </c>
      <c r="W146">
        <v>0</v>
      </c>
      <c r="X146" t="s">
        <v>1229</v>
      </c>
      <c r="Y146" t="s">
        <v>1229</v>
      </c>
      <c r="Z146" t="s">
        <v>1230</v>
      </c>
      <c r="AA146" t="s">
        <v>23</v>
      </c>
      <c r="AB146" t="s">
        <v>1231</v>
      </c>
      <c r="AC146" t="s">
        <v>1232</v>
      </c>
      <c r="AD146" t="s">
        <v>1233</v>
      </c>
      <c r="AE146" t="s">
        <v>1234</v>
      </c>
      <c r="AF146" t="s">
        <v>1235</v>
      </c>
      <c r="AG146" t="s">
        <v>1217</v>
      </c>
      <c r="AH146" t="s">
        <v>1236</v>
      </c>
      <c r="AI146" t="s">
        <v>1217</v>
      </c>
      <c r="AJ146" t="s">
        <v>1217</v>
      </c>
      <c r="AK146" t="s">
        <v>1237</v>
      </c>
      <c r="AL146">
        <v>0</v>
      </c>
      <c r="AM146" t="s">
        <v>1305</v>
      </c>
      <c r="AN146" t="s">
        <v>1239</v>
      </c>
      <c r="AO146" t="s">
        <v>1240</v>
      </c>
      <c r="AP146" t="s">
        <v>1241</v>
      </c>
      <c r="AQ146" t="s">
        <v>1242</v>
      </c>
      <c r="AR146" t="s">
        <v>1306</v>
      </c>
      <c r="AS146">
        <v>0</v>
      </c>
      <c r="AT146" t="s">
        <v>1217</v>
      </c>
      <c r="AU146" t="s">
        <v>1244</v>
      </c>
      <c r="AV146" t="s">
        <v>1217</v>
      </c>
      <c r="AW146" t="s">
        <v>1217</v>
      </c>
      <c r="AX146" t="s">
        <v>1217</v>
      </c>
      <c r="AY146">
        <v>10</v>
      </c>
      <c r="AZ146" t="s">
        <v>1245</v>
      </c>
      <c r="BA146">
        <v>0</v>
      </c>
      <c r="BB146" t="s">
        <v>217</v>
      </c>
      <c r="BC146" t="s">
        <v>1230</v>
      </c>
      <c r="BD146">
        <v>0</v>
      </c>
      <c r="BE146" t="s">
        <v>1246</v>
      </c>
      <c r="BF146">
        <v>2906</v>
      </c>
      <c r="BG146" t="s">
        <v>1217</v>
      </c>
      <c r="BH146" t="s">
        <v>1217</v>
      </c>
      <c r="BI146">
        <v>15</v>
      </c>
      <c r="BJ146" t="s">
        <v>1217</v>
      </c>
      <c r="BK146" t="s">
        <v>1217</v>
      </c>
      <c r="BL146">
        <v>0</v>
      </c>
      <c r="BM146" t="s">
        <v>1239</v>
      </c>
      <c r="BN146" t="s">
        <v>1247</v>
      </c>
      <c r="BO146">
        <v>0</v>
      </c>
      <c r="BP146" t="s">
        <v>1229</v>
      </c>
      <c r="BQ146" t="s">
        <v>1217</v>
      </c>
    </row>
    <row r="147" spans="1:69" x14ac:dyDescent="0.25">
      <c r="A147">
        <v>187063</v>
      </c>
      <c r="B147" t="s">
        <v>1443</v>
      </c>
      <c r="C147" t="s">
        <v>1217</v>
      </c>
      <c r="D147" t="s">
        <v>1218</v>
      </c>
      <c r="E147">
        <v>513</v>
      </c>
      <c r="F147" t="s">
        <v>1298</v>
      </c>
      <c r="G147" t="s">
        <v>1220</v>
      </c>
      <c r="H147" t="s">
        <v>1221</v>
      </c>
      <c r="I147" t="s">
        <v>1217</v>
      </c>
      <c r="J147" t="s">
        <v>1222</v>
      </c>
      <c r="K147" t="s">
        <v>217</v>
      </c>
      <c r="L147">
        <v>17.14</v>
      </c>
      <c r="M147">
        <v>15.88</v>
      </c>
      <c r="N147" t="s">
        <v>40</v>
      </c>
      <c r="O147">
        <v>18</v>
      </c>
      <c r="P147" t="s">
        <v>1223</v>
      </c>
      <c r="Q147" t="s">
        <v>1441</v>
      </c>
      <c r="R147" t="s">
        <v>1225</v>
      </c>
      <c r="S147" t="s">
        <v>1226</v>
      </c>
      <c r="T147" t="s">
        <v>1217</v>
      </c>
      <c r="U147" t="s">
        <v>1227</v>
      </c>
      <c r="V147" t="s">
        <v>1255</v>
      </c>
      <c r="W147">
        <v>0</v>
      </c>
      <c r="X147" t="s">
        <v>1229</v>
      </c>
      <c r="Y147" t="s">
        <v>1229</v>
      </c>
      <c r="Z147" t="s">
        <v>1230</v>
      </c>
      <c r="AA147" t="s">
        <v>23</v>
      </c>
      <c r="AB147" t="s">
        <v>1231</v>
      </c>
      <c r="AC147" t="s">
        <v>1232</v>
      </c>
      <c r="AD147" t="s">
        <v>1233</v>
      </c>
      <c r="AE147" t="s">
        <v>1234</v>
      </c>
      <c r="AF147" t="s">
        <v>1235</v>
      </c>
      <c r="AG147" t="s">
        <v>1217</v>
      </c>
      <c r="AH147" t="s">
        <v>1236</v>
      </c>
      <c r="AI147" t="s">
        <v>1217</v>
      </c>
      <c r="AJ147" t="s">
        <v>1217</v>
      </c>
      <c r="AK147" t="s">
        <v>1237</v>
      </c>
      <c r="AL147">
        <v>0</v>
      </c>
      <c r="AM147" t="s">
        <v>1379</v>
      </c>
      <c r="AN147" t="s">
        <v>1239</v>
      </c>
      <c r="AO147" t="s">
        <v>1240</v>
      </c>
      <c r="AP147" t="s">
        <v>1241</v>
      </c>
      <c r="AQ147" t="s">
        <v>1242</v>
      </c>
      <c r="AR147" t="s">
        <v>1380</v>
      </c>
      <c r="AS147">
        <v>0</v>
      </c>
      <c r="AT147" t="s">
        <v>1217</v>
      </c>
      <c r="AU147" t="s">
        <v>1244</v>
      </c>
      <c r="AV147" t="s">
        <v>1217</v>
      </c>
      <c r="AW147" t="s">
        <v>1217</v>
      </c>
      <c r="AX147" t="s">
        <v>1217</v>
      </c>
      <c r="AY147">
        <v>10</v>
      </c>
      <c r="AZ147" t="s">
        <v>1245</v>
      </c>
      <c r="BA147">
        <v>0</v>
      </c>
      <c r="BB147" t="s">
        <v>217</v>
      </c>
      <c r="BC147" t="s">
        <v>1230</v>
      </c>
      <c r="BD147">
        <v>0</v>
      </c>
      <c r="BE147" t="s">
        <v>1246</v>
      </c>
      <c r="BF147">
        <v>810</v>
      </c>
      <c r="BG147" t="s">
        <v>1217</v>
      </c>
      <c r="BH147" t="s">
        <v>1217</v>
      </c>
      <c r="BI147">
        <v>15</v>
      </c>
      <c r="BJ147" t="s">
        <v>1217</v>
      </c>
      <c r="BK147" t="s">
        <v>1217</v>
      </c>
      <c r="BL147">
        <v>0</v>
      </c>
      <c r="BM147" t="s">
        <v>1239</v>
      </c>
      <c r="BN147" t="s">
        <v>1247</v>
      </c>
      <c r="BO147">
        <v>0</v>
      </c>
      <c r="BP147" t="s">
        <v>1229</v>
      </c>
      <c r="BQ147" t="s">
        <v>1217</v>
      </c>
    </row>
    <row r="148" spans="1:69" x14ac:dyDescent="0.25">
      <c r="A148">
        <v>187143</v>
      </c>
      <c r="B148" t="s">
        <v>1444</v>
      </c>
      <c r="C148" t="s">
        <v>1217</v>
      </c>
      <c r="D148" t="s">
        <v>1218</v>
      </c>
      <c r="E148">
        <v>0</v>
      </c>
      <c r="F148" t="s">
        <v>1289</v>
      </c>
      <c r="G148" t="s">
        <v>1220</v>
      </c>
      <c r="H148" t="s">
        <v>1221</v>
      </c>
      <c r="I148" t="s">
        <v>1217</v>
      </c>
      <c r="J148" t="s">
        <v>1222</v>
      </c>
      <c r="K148" t="s">
        <v>217</v>
      </c>
      <c r="L148">
        <v>925.1</v>
      </c>
      <c r="M148">
        <v>866.1</v>
      </c>
      <c r="N148" t="s">
        <v>40</v>
      </c>
      <c r="O148">
        <v>1000</v>
      </c>
      <c r="P148" t="s">
        <v>1223</v>
      </c>
      <c r="Q148" t="s">
        <v>1445</v>
      </c>
      <c r="R148" t="s">
        <v>1225</v>
      </c>
      <c r="S148" t="s">
        <v>1226</v>
      </c>
      <c r="T148" t="s">
        <v>1217</v>
      </c>
      <c r="U148" t="s">
        <v>1227</v>
      </c>
      <c r="V148" t="s">
        <v>1255</v>
      </c>
      <c r="W148">
        <v>0</v>
      </c>
      <c r="X148" t="s">
        <v>1229</v>
      </c>
      <c r="Y148">
        <v>43376</v>
      </c>
      <c r="Z148" t="s">
        <v>1230</v>
      </c>
      <c r="AA148" t="s">
        <v>23</v>
      </c>
      <c r="AB148" t="s">
        <v>1231</v>
      </c>
      <c r="AC148" t="s">
        <v>1232</v>
      </c>
      <c r="AD148" t="s">
        <v>1233</v>
      </c>
      <c r="AE148" t="s">
        <v>1234</v>
      </c>
      <c r="AF148" t="s">
        <v>1235</v>
      </c>
      <c r="AG148" t="s">
        <v>1217</v>
      </c>
      <c r="AH148" t="s">
        <v>1236</v>
      </c>
      <c r="AI148" t="s">
        <v>1217</v>
      </c>
      <c r="AJ148" t="s">
        <v>1217</v>
      </c>
      <c r="AK148" t="s">
        <v>1237</v>
      </c>
      <c r="AL148">
        <v>0</v>
      </c>
      <c r="AM148" t="s">
        <v>1290</v>
      </c>
      <c r="AN148" t="s">
        <v>1239</v>
      </c>
      <c r="AO148" t="s">
        <v>1240</v>
      </c>
      <c r="AP148" t="s">
        <v>1241</v>
      </c>
      <c r="AQ148" t="s">
        <v>1242</v>
      </c>
      <c r="AR148" t="s">
        <v>1291</v>
      </c>
      <c r="AS148">
        <v>0</v>
      </c>
      <c r="AT148" t="s">
        <v>1217</v>
      </c>
      <c r="AU148" t="s">
        <v>1244</v>
      </c>
      <c r="AV148" t="s">
        <v>1217</v>
      </c>
      <c r="AW148" t="s">
        <v>1217</v>
      </c>
      <c r="AX148" t="s">
        <v>1217</v>
      </c>
      <c r="AY148">
        <v>10</v>
      </c>
      <c r="AZ148" t="s">
        <v>1245</v>
      </c>
      <c r="BA148">
        <v>0</v>
      </c>
      <c r="BB148" t="s">
        <v>217</v>
      </c>
      <c r="BC148" t="s">
        <v>1230</v>
      </c>
      <c r="BD148">
        <v>0</v>
      </c>
      <c r="BE148" t="s">
        <v>1246</v>
      </c>
      <c r="BF148">
        <v>12</v>
      </c>
      <c r="BG148" t="s">
        <v>1217</v>
      </c>
      <c r="BH148" t="s">
        <v>1205</v>
      </c>
      <c r="BI148">
        <v>10</v>
      </c>
      <c r="BJ148" t="s">
        <v>1217</v>
      </c>
      <c r="BK148" t="s">
        <v>1217</v>
      </c>
      <c r="BL148">
        <v>0</v>
      </c>
      <c r="BM148" t="s">
        <v>1239</v>
      </c>
      <c r="BN148" t="s">
        <v>1247</v>
      </c>
      <c r="BO148">
        <v>0</v>
      </c>
      <c r="BP148" t="s">
        <v>1229</v>
      </c>
      <c r="BQ148" t="s">
        <v>1217</v>
      </c>
    </row>
    <row r="149" spans="1:69" x14ac:dyDescent="0.25">
      <c r="A149">
        <v>187152</v>
      </c>
      <c r="B149" t="s">
        <v>1446</v>
      </c>
      <c r="C149" t="s">
        <v>1217</v>
      </c>
      <c r="D149" t="s">
        <v>1275</v>
      </c>
      <c r="E149">
        <v>0</v>
      </c>
      <c r="F149" t="s">
        <v>1254</v>
      </c>
      <c r="G149" t="s">
        <v>1220</v>
      </c>
      <c r="H149" t="s">
        <v>1221</v>
      </c>
      <c r="I149" t="s">
        <v>1217</v>
      </c>
      <c r="J149" t="s">
        <v>1222</v>
      </c>
      <c r="K149" t="s">
        <v>217</v>
      </c>
      <c r="L149">
        <v>16.71</v>
      </c>
      <c r="M149">
        <v>15.75</v>
      </c>
      <c r="N149" t="s">
        <v>40</v>
      </c>
      <c r="O149">
        <v>18</v>
      </c>
      <c r="P149" t="s">
        <v>1223</v>
      </c>
      <c r="Q149" t="s">
        <v>1321</v>
      </c>
      <c r="R149" t="s">
        <v>1225</v>
      </c>
      <c r="S149" t="s">
        <v>1226</v>
      </c>
      <c r="T149" t="s">
        <v>1217</v>
      </c>
      <c r="U149" t="s">
        <v>1227</v>
      </c>
      <c r="V149" t="s">
        <v>1255</v>
      </c>
      <c r="W149">
        <v>0</v>
      </c>
      <c r="X149" t="s">
        <v>1229</v>
      </c>
      <c r="Y149">
        <v>43280</v>
      </c>
      <c r="Z149" t="s">
        <v>1230</v>
      </c>
      <c r="AA149" t="s">
        <v>23</v>
      </c>
      <c r="AB149" t="s">
        <v>1231</v>
      </c>
      <c r="AC149" t="s">
        <v>1232</v>
      </c>
      <c r="AD149" t="s">
        <v>1233</v>
      </c>
      <c r="AE149" t="s">
        <v>1234</v>
      </c>
      <c r="AF149" t="s">
        <v>1235</v>
      </c>
      <c r="AG149" t="s">
        <v>1217</v>
      </c>
      <c r="AH149" t="s">
        <v>1236</v>
      </c>
      <c r="AI149" t="s">
        <v>1217</v>
      </c>
      <c r="AJ149" t="s">
        <v>1217</v>
      </c>
      <c r="AK149" t="s">
        <v>1237</v>
      </c>
      <c r="AL149">
        <v>0</v>
      </c>
      <c r="AM149" t="s">
        <v>1269</v>
      </c>
      <c r="AN149" t="s">
        <v>1239</v>
      </c>
      <c r="AO149" t="s">
        <v>1240</v>
      </c>
      <c r="AP149" t="s">
        <v>1241</v>
      </c>
      <c r="AQ149" t="s">
        <v>1242</v>
      </c>
      <c r="AR149" t="s">
        <v>1257</v>
      </c>
      <c r="AS149">
        <v>0</v>
      </c>
      <c r="AT149" t="s">
        <v>1217</v>
      </c>
      <c r="AU149" t="s">
        <v>1244</v>
      </c>
      <c r="AV149" t="s">
        <v>1217</v>
      </c>
      <c r="AW149" t="s">
        <v>1217</v>
      </c>
      <c r="AX149" t="s">
        <v>1217</v>
      </c>
      <c r="AY149">
        <v>10</v>
      </c>
      <c r="AZ149" t="s">
        <v>1245</v>
      </c>
      <c r="BA149">
        <v>0</v>
      </c>
      <c r="BB149" t="s">
        <v>217</v>
      </c>
      <c r="BC149" t="s">
        <v>1230</v>
      </c>
      <c r="BD149">
        <v>0</v>
      </c>
      <c r="BE149" t="s">
        <v>1246</v>
      </c>
      <c r="BF149">
        <v>423</v>
      </c>
      <c r="BG149" t="s">
        <v>1217</v>
      </c>
      <c r="BH149" t="s">
        <v>1205</v>
      </c>
      <c r="BI149">
        <v>15</v>
      </c>
      <c r="BJ149" t="s">
        <v>1217</v>
      </c>
      <c r="BK149" t="s">
        <v>1217</v>
      </c>
      <c r="BL149">
        <v>0</v>
      </c>
      <c r="BM149" t="s">
        <v>1239</v>
      </c>
      <c r="BN149" t="s">
        <v>1247</v>
      </c>
      <c r="BO149">
        <v>0</v>
      </c>
      <c r="BP149" t="s">
        <v>1229</v>
      </c>
      <c r="BQ149" t="s">
        <v>1217</v>
      </c>
    </row>
    <row r="150" spans="1:69" x14ac:dyDescent="0.25">
      <c r="A150">
        <v>187153</v>
      </c>
      <c r="B150" t="s">
        <v>1447</v>
      </c>
      <c r="C150" t="s">
        <v>1217</v>
      </c>
      <c r="D150" t="s">
        <v>1218</v>
      </c>
      <c r="E150">
        <v>0</v>
      </c>
      <c r="F150" t="s">
        <v>1298</v>
      </c>
      <c r="G150" t="s">
        <v>1220</v>
      </c>
      <c r="H150" t="s">
        <v>1221</v>
      </c>
      <c r="I150" t="s">
        <v>1217</v>
      </c>
      <c r="J150" t="s">
        <v>1222</v>
      </c>
      <c r="K150" t="s">
        <v>217</v>
      </c>
      <c r="L150">
        <v>14.59</v>
      </c>
      <c r="M150">
        <v>13.13</v>
      </c>
      <c r="N150" t="s">
        <v>40</v>
      </c>
      <c r="O150">
        <v>15</v>
      </c>
      <c r="P150" t="s">
        <v>1223</v>
      </c>
      <c r="Q150" t="s">
        <v>1321</v>
      </c>
      <c r="R150" t="s">
        <v>1225</v>
      </c>
      <c r="S150" t="s">
        <v>1226</v>
      </c>
      <c r="T150" t="s">
        <v>1217</v>
      </c>
      <c r="U150" t="s">
        <v>1227</v>
      </c>
      <c r="V150" t="s">
        <v>1255</v>
      </c>
      <c r="W150">
        <v>0</v>
      </c>
      <c r="X150" t="s">
        <v>1229</v>
      </c>
      <c r="Y150">
        <v>43280</v>
      </c>
      <c r="Z150" t="s">
        <v>1230</v>
      </c>
      <c r="AA150" t="s">
        <v>23</v>
      </c>
      <c r="AB150" t="s">
        <v>1231</v>
      </c>
      <c r="AC150" t="s">
        <v>1232</v>
      </c>
      <c r="AD150" t="s">
        <v>1233</v>
      </c>
      <c r="AE150" t="s">
        <v>1416</v>
      </c>
      <c r="AF150" t="s">
        <v>1235</v>
      </c>
      <c r="AG150" t="s">
        <v>1217</v>
      </c>
      <c r="AH150" t="s">
        <v>1236</v>
      </c>
      <c r="AI150" t="s">
        <v>1217</v>
      </c>
      <c r="AJ150" t="s">
        <v>1217</v>
      </c>
      <c r="AK150" t="s">
        <v>1237</v>
      </c>
      <c r="AL150">
        <v>0</v>
      </c>
      <c r="AM150" t="s">
        <v>1299</v>
      </c>
      <c r="AN150" t="s">
        <v>1239</v>
      </c>
      <c r="AO150" t="s">
        <v>1240</v>
      </c>
      <c r="AP150" t="s">
        <v>1241</v>
      </c>
      <c r="AQ150" t="s">
        <v>1242</v>
      </c>
      <c r="AR150" t="s">
        <v>1300</v>
      </c>
      <c r="AS150">
        <v>0</v>
      </c>
      <c r="AT150" t="s">
        <v>1217</v>
      </c>
      <c r="AU150" t="s">
        <v>1244</v>
      </c>
      <c r="AV150" t="s">
        <v>1217</v>
      </c>
      <c r="AW150" t="s">
        <v>1217</v>
      </c>
      <c r="AX150" t="s">
        <v>1217</v>
      </c>
      <c r="AY150">
        <v>10</v>
      </c>
      <c r="AZ150" t="s">
        <v>1245</v>
      </c>
      <c r="BA150">
        <v>0</v>
      </c>
      <c r="BB150" t="s">
        <v>217</v>
      </c>
      <c r="BC150" t="s">
        <v>1230</v>
      </c>
      <c r="BD150">
        <v>0</v>
      </c>
      <c r="BE150" t="s">
        <v>1246</v>
      </c>
      <c r="BF150">
        <v>488</v>
      </c>
      <c r="BG150" t="s">
        <v>1217</v>
      </c>
      <c r="BH150" t="s">
        <v>1205</v>
      </c>
      <c r="BI150">
        <v>15</v>
      </c>
      <c r="BJ150" t="s">
        <v>1217</v>
      </c>
      <c r="BK150" t="s">
        <v>1217</v>
      </c>
      <c r="BL150">
        <v>0</v>
      </c>
      <c r="BM150" t="s">
        <v>1239</v>
      </c>
      <c r="BN150" t="s">
        <v>1247</v>
      </c>
      <c r="BO150">
        <v>0</v>
      </c>
      <c r="BP150" t="s">
        <v>1229</v>
      </c>
      <c r="BQ150" t="s">
        <v>1217</v>
      </c>
    </row>
    <row r="151" spans="1:69" x14ac:dyDescent="0.25">
      <c r="A151">
        <v>187254</v>
      </c>
      <c r="B151" t="s">
        <v>1448</v>
      </c>
      <c r="C151" t="s">
        <v>1217</v>
      </c>
      <c r="D151" t="s">
        <v>1218</v>
      </c>
      <c r="E151">
        <v>320</v>
      </c>
      <c r="F151" t="s">
        <v>1254</v>
      </c>
      <c r="G151" t="s">
        <v>1220</v>
      </c>
      <c r="H151" t="s">
        <v>1221</v>
      </c>
      <c r="I151" t="s">
        <v>1217</v>
      </c>
      <c r="J151" t="s">
        <v>1222</v>
      </c>
      <c r="K151" t="s">
        <v>217</v>
      </c>
      <c r="L151">
        <v>16.84</v>
      </c>
      <c r="M151">
        <v>15.88</v>
      </c>
      <c r="N151" t="s">
        <v>40</v>
      </c>
      <c r="O151">
        <v>18</v>
      </c>
      <c r="P151" t="s">
        <v>1223</v>
      </c>
      <c r="Q151" t="s">
        <v>1324</v>
      </c>
      <c r="R151" t="s">
        <v>1225</v>
      </c>
      <c r="S151" t="s">
        <v>1226</v>
      </c>
      <c r="T151" t="s">
        <v>1217</v>
      </c>
      <c r="U151" t="s">
        <v>1227</v>
      </c>
      <c r="V151" t="s">
        <v>1255</v>
      </c>
      <c r="W151">
        <v>0</v>
      </c>
      <c r="X151" t="s">
        <v>1229</v>
      </c>
      <c r="Y151" t="s">
        <v>1229</v>
      </c>
      <c r="Z151" t="s">
        <v>1230</v>
      </c>
      <c r="AA151" t="s">
        <v>23</v>
      </c>
      <c r="AB151" t="s">
        <v>1231</v>
      </c>
      <c r="AC151" t="s">
        <v>1232</v>
      </c>
      <c r="AD151" t="s">
        <v>1233</v>
      </c>
      <c r="AE151" t="s">
        <v>1234</v>
      </c>
      <c r="AF151" t="s">
        <v>1235</v>
      </c>
      <c r="AG151" t="s">
        <v>1217</v>
      </c>
      <c r="AH151" t="s">
        <v>1236</v>
      </c>
      <c r="AI151" t="s">
        <v>1217</v>
      </c>
      <c r="AJ151" t="s">
        <v>1217</v>
      </c>
      <c r="AK151" t="s">
        <v>1237</v>
      </c>
      <c r="AL151">
        <v>0</v>
      </c>
      <c r="AM151" t="s">
        <v>1269</v>
      </c>
      <c r="AN151" t="s">
        <v>1239</v>
      </c>
      <c r="AO151" t="s">
        <v>1240</v>
      </c>
      <c r="AP151" t="s">
        <v>1241</v>
      </c>
      <c r="AQ151" t="s">
        <v>1242</v>
      </c>
      <c r="AR151" t="s">
        <v>1257</v>
      </c>
      <c r="AS151">
        <v>0</v>
      </c>
      <c r="AT151" t="s">
        <v>1217</v>
      </c>
      <c r="AU151" t="s">
        <v>1244</v>
      </c>
      <c r="AV151" t="s">
        <v>1217</v>
      </c>
      <c r="AW151" t="s">
        <v>1217</v>
      </c>
      <c r="AX151" t="s">
        <v>1217</v>
      </c>
      <c r="AY151">
        <v>10</v>
      </c>
      <c r="AZ151" t="s">
        <v>1245</v>
      </c>
      <c r="BA151">
        <v>0</v>
      </c>
      <c r="BB151" t="s">
        <v>217</v>
      </c>
      <c r="BC151" t="s">
        <v>1230</v>
      </c>
      <c r="BD151">
        <v>0</v>
      </c>
      <c r="BE151" t="s">
        <v>1246</v>
      </c>
      <c r="BF151">
        <v>319</v>
      </c>
      <c r="BG151" t="s">
        <v>1217</v>
      </c>
      <c r="BH151" t="s">
        <v>1217</v>
      </c>
      <c r="BI151">
        <v>15</v>
      </c>
      <c r="BJ151" t="s">
        <v>1217</v>
      </c>
      <c r="BK151" t="s">
        <v>1217</v>
      </c>
      <c r="BL151">
        <v>0</v>
      </c>
      <c r="BM151" t="s">
        <v>1239</v>
      </c>
      <c r="BN151" t="s">
        <v>1247</v>
      </c>
      <c r="BO151">
        <v>0</v>
      </c>
      <c r="BP151" t="s">
        <v>1229</v>
      </c>
      <c r="BQ151" t="s">
        <v>1217</v>
      </c>
    </row>
    <row r="152" spans="1:69" x14ac:dyDescent="0.25">
      <c r="A152">
        <v>187255</v>
      </c>
      <c r="B152" t="s">
        <v>1449</v>
      </c>
      <c r="C152" t="s">
        <v>1217</v>
      </c>
      <c r="D152" t="s">
        <v>1218</v>
      </c>
      <c r="E152">
        <v>0</v>
      </c>
      <c r="F152" t="s">
        <v>1298</v>
      </c>
      <c r="G152" t="s">
        <v>1220</v>
      </c>
      <c r="H152" t="s">
        <v>1221</v>
      </c>
      <c r="I152" t="s">
        <v>1217</v>
      </c>
      <c r="J152" t="s">
        <v>1222</v>
      </c>
      <c r="K152" t="s">
        <v>217</v>
      </c>
      <c r="L152">
        <v>14.69</v>
      </c>
      <c r="M152">
        <v>13.23</v>
      </c>
      <c r="N152" t="s">
        <v>40</v>
      </c>
      <c r="O152">
        <v>15</v>
      </c>
      <c r="P152" t="s">
        <v>1223</v>
      </c>
      <c r="Q152" t="s">
        <v>1324</v>
      </c>
      <c r="R152" t="s">
        <v>1225</v>
      </c>
      <c r="S152" t="s">
        <v>1226</v>
      </c>
      <c r="T152" t="s">
        <v>1217</v>
      </c>
      <c r="U152" t="s">
        <v>1227</v>
      </c>
      <c r="V152" t="s">
        <v>1255</v>
      </c>
      <c r="W152">
        <v>0</v>
      </c>
      <c r="X152" t="s">
        <v>1229</v>
      </c>
      <c r="Y152" t="s">
        <v>1229</v>
      </c>
      <c r="Z152" t="s">
        <v>1230</v>
      </c>
      <c r="AA152" t="s">
        <v>23</v>
      </c>
      <c r="AB152" t="s">
        <v>1231</v>
      </c>
      <c r="AC152" t="s">
        <v>1232</v>
      </c>
      <c r="AD152" t="s">
        <v>1233</v>
      </c>
      <c r="AE152" t="s">
        <v>1302</v>
      </c>
      <c r="AF152" t="s">
        <v>1235</v>
      </c>
      <c r="AG152" t="s">
        <v>1217</v>
      </c>
      <c r="AH152" t="s">
        <v>1236</v>
      </c>
      <c r="AI152" t="s">
        <v>1217</v>
      </c>
      <c r="AJ152" t="s">
        <v>1217</v>
      </c>
      <c r="AK152" t="s">
        <v>1237</v>
      </c>
      <c r="AL152">
        <v>0</v>
      </c>
      <c r="AM152" t="s">
        <v>1299</v>
      </c>
      <c r="AN152" t="s">
        <v>1239</v>
      </c>
      <c r="AO152" t="s">
        <v>1240</v>
      </c>
      <c r="AP152" t="s">
        <v>1241</v>
      </c>
      <c r="AQ152" t="s">
        <v>1242</v>
      </c>
      <c r="AR152" t="s">
        <v>1300</v>
      </c>
      <c r="AS152">
        <v>0</v>
      </c>
      <c r="AT152" t="s">
        <v>1217</v>
      </c>
      <c r="AU152" t="s">
        <v>1244</v>
      </c>
      <c r="AV152" t="s">
        <v>1217</v>
      </c>
      <c r="AW152" t="s">
        <v>1217</v>
      </c>
      <c r="AX152" t="s">
        <v>1217</v>
      </c>
      <c r="AY152">
        <v>10</v>
      </c>
      <c r="AZ152" t="s">
        <v>1245</v>
      </c>
      <c r="BA152">
        <v>0</v>
      </c>
      <c r="BB152" t="s">
        <v>217</v>
      </c>
      <c r="BC152" t="s">
        <v>1230</v>
      </c>
      <c r="BD152">
        <v>0</v>
      </c>
      <c r="BE152" t="s">
        <v>1246</v>
      </c>
      <c r="BF152">
        <v>756</v>
      </c>
      <c r="BG152" t="s">
        <v>1217</v>
      </c>
      <c r="BH152" t="s">
        <v>1217</v>
      </c>
      <c r="BI152">
        <v>15</v>
      </c>
      <c r="BJ152" t="s">
        <v>1217</v>
      </c>
      <c r="BK152" t="s">
        <v>1217</v>
      </c>
      <c r="BL152">
        <v>0</v>
      </c>
      <c r="BM152" t="s">
        <v>1239</v>
      </c>
      <c r="BN152" t="s">
        <v>1247</v>
      </c>
      <c r="BO152">
        <v>0</v>
      </c>
      <c r="BP152" t="s">
        <v>1229</v>
      </c>
      <c r="BQ152" t="s">
        <v>1217</v>
      </c>
    </row>
    <row r="153" spans="1:69" x14ac:dyDescent="0.25">
      <c r="A153">
        <v>187318</v>
      </c>
      <c r="B153" t="s">
        <v>1450</v>
      </c>
      <c r="C153" t="s">
        <v>1217</v>
      </c>
      <c r="D153" t="s">
        <v>1218</v>
      </c>
      <c r="E153">
        <v>0</v>
      </c>
      <c r="F153" t="s">
        <v>1254</v>
      </c>
      <c r="G153" t="s">
        <v>1220</v>
      </c>
      <c r="H153" t="s">
        <v>1221</v>
      </c>
      <c r="I153" t="s">
        <v>1217</v>
      </c>
      <c r="J153" t="s">
        <v>1222</v>
      </c>
      <c r="K153" t="s">
        <v>217</v>
      </c>
      <c r="L153">
        <v>18.64</v>
      </c>
      <c r="M153">
        <v>17.45</v>
      </c>
      <c r="N153" t="s">
        <v>40</v>
      </c>
      <c r="O153">
        <v>20</v>
      </c>
      <c r="P153" t="s">
        <v>1223</v>
      </c>
      <c r="Q153" t="s">
        <v>1451</v>
      </c>
      <c r="R153" t="s">
        <v>1225</v>
      </c>
      <c r="S153" t="s">
        <v>1226</v>
      </c>
      <c r="T153" t="s">
        <v>1217</v>
      </c>
      <c r="U153" t="s">
        <v>1227</v>
      </c>
      <c r="V153" t="s">
        <v>1255</v>
      </c>
      <c r="W153">
        <v>0</v>
      </c>
      <c r="X153" t="s">
        <v>1229</v>
      </c>
      <c r="Y153" t="s">
        <v>1229</v>
      </c>
      <c r="Z153" t="s">
        <v>1230</v>
      </c>
      <c r="AA153" t="s">
        <v>23</v>
      </c>
      <c r="AB153" t="s">
        <v>1231</v>
      </c>
      <c r="AC153" t="s">
        <v>1232</v>
      </c>
      <c r="AD153" t="s">
        <v>1233</v>
      </c>
      <c r="AE153" t="s">
        <v>1234</v>
      </c>
      <c r="AF153" t="s">
        <v>1235</v>
      </c>
      <c r="AG153" t="s">
        <v>1217</v>
      </c>
      <c r="AH153" t="s">
        <v>1236</v>
      </c>
      <c r="AI153" t="s">
        <v>1217</v>
      </c>
      <c r="AJ153" t="s">
        <v>1217</v>
      </c>
      <c r="AK153" t="s">
        <v>1237</v>
      </c>
      <c r="AL153">
        <v>0</v>
      </c>
      <c r="AM153" t="s">
        <v>1281</v>
      </c>
      <c r="AN153" t="s">
        <v>1239</v>
      </c>
      <c r="AO153" t="s">
        <v>1240</v>
      </c>
      <c r="AP153" t="s">
        <v>1241</v>
      </c>
      <c r="AQ153" t="s">
        <v>1242</v>
      </c>
      <c r="AR153" t="s">
        <v>1257</v>
      </c>
      <c r="AS153">
        <v>0</v>
      </c>
      <c r="AT153" t="s">
        <v>1217</v>
      </c>
      <c r="AU153" t="s">
        <v>1244</v>
      </c>
      <c r="AV153" t="s">
        <v>1217</v>
      </c>
      <c r="AW153" t="s">
        <v>1217</v>
      </c>
      <c r="AX153" t="s">
        <v>1217</v>
      </c>
      <c r="AY153">
        <v>10</v>
      </c>
      <c r="AZ153" t="s">
        <v>1245</v>
      </c>
      <c r="BA153">
        <v>0</v>
      </c>
      <c r="BB153" t="s">
        <v>217</v>
      </c>
      <c r="BC153" t="s">
        <v>1230</v>
      </c>
      <c r="BD153">
        <v>0</v>
      </c>
      <c r="BE153" t="s">
        <v>1246</v>
      </c>
      <c r="BF153">
        <v>319</v>
      </c>
      <c r="BG153" t="s">
        <v>1217</v>
      </c>
      <c r="BH153" t="s">
        <v>1217</v>
      </c>
      <c r="BI153">
        <v>15</v>
      </c>
      <c r="BJ153" t="s">
        <v>1217</v>
      </c>
      <c r="BK153" t="s">
        <v>1217</v>
      </c>
      <c r="BL153">
        <v>0</v>
      </c>
      <c r="BM153" t="s">
        <v>1239</v>
      </c>
      <c r="BN153" t="s">
        <v>1247</v>
      </c>
      <c r="BO153">
        <v>0</v>
      </c>
      <c r="BP153" t="s">
        <v>1229</v>
      </c>
      <c r="BQ153" t="s">
        <v>1217</v>
      </c>
    </row>
    <row r="154" spans="1:69" x14ac:dyDescent="0.25">
      <c r="A154">
        <v>187464</v>
      </c>
      <c r="B154" t="s">
        <v>1452</v>
      </c>
      <c r="C154" t="s">
        <v>1217</v>
      </c>
      <c r="D154" t="s">
        <v>1218</v>
      </c>
      <c r="E154">
        <v>370</v>
      </c>
      <c r="F154" t="s">
        <v>1298</v>
      </c>
      <c r="G154" t="s">
        <v>1220</v>
      </c>
      <c r="H154" t="s">
        <v>1221</v>
      </c>
      <c r="I154" t="s">
        <v>1217</v>
      </c>
      <c r="J154" t="s">
        <v>1222</v>
      </c>
      <c r="K154" t="s">
        <v>217</v>
      </c>
      <c r="L154">
        <v>13.65</v>
      </c>
      <c r="M154">
        <v>12.99</v>
      </c>
      <c r="N154" t="s">
        <v>40</v>
      </c>
      <c r="O154">
        <v>15</v>
      </c>
      <c r="P154" t="s">
        <v>1223</v>
      </c>
      <c r="Q154" t="s">
        <v>1453</v>
      </c>
      <c r="R154" t="s">
        <v>1225</v>
      </c>
      <c r="S154" t="s">
        <v>1226</v>
      </c>
      <c r="T154" t="s">
        <v>1217</v>
      </c>
      <c r="U154" t="s">
        <v>1227</v>
      </c>
      <c r="V154" t="s">
        <v>1255</v>
      </c>
      <c r="W154">
        <v>0</v>
      </c>
      <c r="X154" t="s">
        <v>1229</v>
      </c>
      <c r="Y154" t="s">
        <v>1229</v>
      </c>
      <c r="Z154" t="s">
        <v>1230</v>
      </c>
      <c r="AA154" t="s">
        <v>23</v>
      </c>
      <c r="AB154" t="s">
        <v>1231</v>
      </c>
      <c r="AC154" t="s">
        <v>1232</v>
      </c>
      <c r="AD154" t="s">
        <v>1233</v>
      </c>
      <c r="AE154" t="s">
        <v>1234</v>
      </c>
      <c r="AF154" t="s">
        <v>1235</v>
      </c>
      <c r="AG154" t="s">
        <v>1217</v>
      </c>
      <c r="AH154" t="s">
        <v>1236</v>
      </c>
      <c r="AI154" t="s">
        <v>1217</v>
      </c>
      <c r="AJ154" t="s">
        <v>1217</v>
      </c>
      <c r="AK154" t="s">
        <v>1237</v>
      </c>
      <c r="AL154">
        <v>0</v>
      </c>
      <c r="AM154" t="s">
        <v>1299</v>
      </c>
      <c r="AN154" t="s">
        <v>1239</v>
      </c>
      <c r="AO154" t="s">
        <v>1240</v>
      </c>
      <c r="AP154" t="s">
        <v>1241</v>
      </c>
      <c r="AQ154" t="s">
        <v>1242</v>
      </c>
      <c r="AR154" t="s">
        <v>1300</v>
      </c>
      <c r="AS154">
        <v>0</v>
      </c>
      <c r="AT154" t="s">
        <v>1217</v>
      </c>
      <c r="AU154" t="s">
        <v>1244</v>
      </c>
      <c r="AV154" t="s">
        <v>1217</v>
      </c>
      <c r="AW154" t="s">
        <v>1217</v>
      </c>
      <c r="AX154" t="s">
        <v>1217</v>
      </c>
      <c r="AY154">
        <v>10</v>
      </c>
      <c r="AZ154" t="s">
        <v>1245</v>
      </c>
      <c r="BA154">
        <v>0</v>
      </c>
      <c r="BB154" t="s">
        <v>217</v>
      </c>
      <c r="BC154" t="s">
        <v>1230</v>
      </c>
      <c r="BD154">
        <v>0</v>
      </c>
      <c r="BE154" t="s">
        <v>1246</v>
      </c>
      <c r="BF154">
        <v>506</v>
      </c>
      <c r="BG154" t="s">
        <v>1217</v>
      </c>
      <c r="BH154" t="s">
        <v>1217</v>
      </c>
      <c r="BI154">
        <v>15</v>
      </c>
      <c r="BJ154" t="s">
        <v>1217</v>
      </c>
      <c r="BK154" t="s">
        <v>1217</v>
      </c>
      <c r="BL154">
        <v>0</v>
      </c>
      <c r="BM154" t="s">
        <v>1239</v>
      </c>
      <c r="BN154" t="s">
        <v>1247</v>
      </c>
      <c r="BO154">
        <v>0</v>
      </c>
      <c r="BP154" t="s">
        <v>1229</v>
      </c>
      <c r="BQ154" t="s">
        <v>1217</v>
      </c>
    </row>
    <row r="155" spans="1:69" x14ac:dyDescent="0.25">
      <c r="A155">
        <v>187465</v>
      </c>
      <c r="B155" t="s">
        <v>1454</v>
      </c>
      <c r="C155" t="s">
        <v>1217</v>
      </c>
      <c r="D155" t="s">
        <v>1218</v>
      </c>
      <c r="E155">
        <v>4000</v>
      </c>
      <c r="F155" t="s">
        <v>1298</v>
      </c>
      <c r="G155" t="s">
        <v>1220</v>
      </c>
      <c r="H155" t="s">
        <v>1221</v>
      </c>
      <c r="I155" t="s">
        <v>1217</v>
      </c>
      <c r="J155" t="s">
        <v>1222</v>
      </c>
      <c r="K155" t="s">
        <v>217</v>
      </c>
      <c r="L155">
        <v>14.57</v>
      </c>
      <c r="M155">
        <v>13.85</v>
      </c>
      <c r="N155" t="s">
        <v>40</v>
      </c>
      <c r="O155">
        <v>16</v>
      </c>
      <c r="P155" t="s">
        <v>1223</v>
      </c>
      <c r="Q155" t="s">
        <v>1453</v>
      </c>
      <c r="R155" t="s">
        <v>1225</v>
      </c>
      <c r="S155" t="s">
        <v>1226</v>
      </c>
      <c r="T155" t="s">
        <v>1217</v>
      </c>
      <c r="U155" t="s">
        <v>1227</v>
      </c>
      <c r="V155" t="s">
        <v>1255</v>
      </c>
      <c r="W155">
        <v>0</v>
      </c>
      <c r="X155" t="s">
        <v>1229</v>
      </c>
      <c r="Y155" t="s">
        <v>1229</v>
      </c>
      <c r="Z155" t="s">
        <v>1230</v>
      </c>
      <c r="AA155" t="s">
        <v>23</v>
      </c>
      <c r="AB155" t="s">
        <v>1231</v>
      </c>
      <c r="AC155" t="s">
        <v>1232</v>
      </c>
      <c r="AD155" t="s">
        <v>1233</v>
      </c>
      <c r="AE155" t="s">
        <v>1234</v>
      </c>
      <c r="AF155" t="s">
        <v>1235</v>
      </c>
      <c r="AG155" t="s">
        <v>1217</v>
      </c>
      <c r="AH155" t="s">
        <v>1236</v>
      </c>
      <c r="AI155" t="s">
        <v>1217</v>
      </c>
      <c r="AJ155" t="s">
        <v>1217</v>
      </c>
      <c r="AK155" t="s">
        <v>1237</v>
      </c>
      <c r="AL155">
        <v>0</v>
      </c>
      <c r="AM155" t="s">
        <v>1305</v>
      </c>
      <c r="AN155" t="s">
        <v>1239</v>
      </c>
      <c r="AO155" t="s">
        <v>1240</v>
      </c>
      <c r="AP155" t="s">
        <v>1241</v>
      </c>
      <c r="AQ155" t="s">
        <v>1242</v>
      </c>
      <c r="AR155" t="s">
        <v>1306</v>
      </c>
      <c r="AS155">
        <v>0</v>
      </c>
      <c r="AT155" t="s">
        <v>1217</v>
      </c>
      <c r="AU155" t="s">
        <v>1244</v>
      </c>
      <c r="AV155" t="s">
        <v>1217</v>
      </c>
      <c r="AW155" t="s">
        <v>1217</v>
      </c>
      <c r="AX155" t="s">
        <v>1217</v>
      </c>
      <c r="AY155">
        <v>10</v>
      </c>
      <c r="AZ155" t="s">
        <v>1245</v>
      </c>
      <c r="BA155">
        <v>0</v>
      </c>
      <c r="BB155" t="s">
        <v>217</v>
      </c>
      <c r="BC155" t="s">
        <v>1230</v>
      </c>
      <c r="BD155">
        <v>0</v>
      </c>
      <c r="BE155" t="s">
        <v>1246</v>
      </c>
      <c r="BF155">
        <v>3356</v>
      </c>
      <c r="BG155" t="s">
        <v>1217</v>
      </c>
      <c r="BH155" t="s">
        <v>1217</v>
      </c>
      <c r="BI155">
        <v>10</v>
      </c>
      <c r="BJ155" t="s">
        <v>1217</v>
      </c>
      <c r="BK155" t="s">
        <v>1217</v>
      </c>
      <c r="BL155">
        <v>0</v>
      </c>
      <c r="BM155" t="s">
        <v>1239</v>
      </c>
      <c r="BN155" t="s">
        <v>1247</v>
      </c>
      <c r="BO155">
        <v>0</v>
      </c>
      <c r="BP155" t="s">
        <v>1229</v>
      </c>
      <c r="BQ155" t="s">
        <v>1217</v>
      </c>
    </row>
    <row r="156" spans="1:69" x14ac:dyDescent="0.25">
      <c r="A156">
        <v>187466</v>
      </c>
      <c r="B156" t="s">
        <v>1455</v>
      </c>
      <c r="C156" t="s">
        <v>1217</v>
      </c>
      <c r="D156" t="s">
        <v>1218</v>
      </c>
      <c r="E156">
        <v>1300</v>
      </c>
      <c r="F156" t="s">
        <v>1298</v>
      </c>
      <c r="G156" t="s">
        <v>1220</v>
      </c>
      <c r="H156" t="s">
        <v>1221</v>
      </c>
      <c r="I156" t="s">
        <v>1217</v>
      </c>
      <c r="J156" t="s">
        <v>1222</v>
      </c>
      <c r="K156" t="s">
        <v>217</v>
      </c>
      <c r="L156">
        <v>16.84</v>
      </c>
      <c r="M156">
        <v>15.58</v>
      </c>
      <c r="N156" t="s">
        <v>40</v>
      </c>
      <c r="O156">
        <v>18</v>
      </c>
      <c r="P156" t="s">
        <v>1223</v>
      </c>
      <c r="Q156" t="s">
        <v>1453</v>
      </c>
      <c r="R156" t="s">
        <v>1225</v>
      </c>
      <c r="S156" t="s">
        <v>1226</v>
      </c>
      <c r="T156" t="s">
        <v>1217</v>
      </c>
      <c r="U156" t="s">
        <v>1227</v>
      </c>
      <c r="V156" t="s">
        <v>1255</v>
      </c>
      <c r="W156">
        <v>0</v>
      </c>
      <c r="X156" t="s">
        <v>1229</v>
      </c>
      <c r="Y156" t="s">
        <v>1229</v>
      </c>
      <c r="Z156" t="s">
        <v>1230</v>
      </c>
      <c r="AA156" t="s">
        <v>23</v>
      </c>
      <c r="AB156" t="s">
        <v>1231</v>
      </c>
      <c r="AC156" t="s">
        <v>1232</v>
      </c>
      <c r="AD156" t="s">
        <v>1233</v>
      </c>
      <c r="AE156" t="s">
        <v>1234</v>
      </c>
      <c r="AF156" t="s">
        <v>1235</v>
      </c>
      <c r="AG156" t="s">
        <v>1217</v>
      </c>
      <c r="AH156" t="s">
        <v>1236</v>
      </c>
      <c r="AI156" t="s">
        <v>1217</v>
      </c>
      <c r="AJ156" t="s">
        <v>1217</v>
      </c>
      <c r="AK156" t="s">
        <v>1237</v>
      </c>
      <c r="AL156">
        <v>0</v>
      </c>
      <c r="AM156" t="s">
        <v>1379</v>
      </c>
      <c r="AN156" t="s">
        <v>1239</v>
      </c>
      <c r="AO156" t="s">
        <v>1240</v>
      </c>
      <c r="AP156" t="s">
        <v>1241</v>
      </c>
      <c r="AQ156" t="s">
        <v>1242</v>
      </c>
      <c r="AR156" t="s">
        <v>1380</v>
      </c>
      <c r="AS156">
        <v>0</v>
      </c>
      <c r="AT156" t="s">
        <v>1217</v>
      </c>
      <c r="AU156" t="s">
        <v>1244</v>
      </c>
      <c r="AV156" t="s">
        <v>1217</v>
      </c>
      <c r="AW156" t="s">
        <v>1217</v>
      </c>
      <c r="AX156" t="s">
        <v>1217</v>
      </c>
      <c r="AY156">
        <v>10</v>
      </c>
      <c r="AZ156" t="s">
        <v>1245</v>
      </c>
      <c r="BA156">
        <v>0</v>
      </c>
      <c r="BB156" t="s">
        <v>217</v>
      </c>
      <c r="BC156" t="s">
        <v>1230</v>
      </c>
      <c r="BD156">
        <v>0</v>
      </c>
      <c r="BE156" t="s">
        <v>1246</v>
      </c>
      <c r="BF156">
        <v>1133</v>
      </c>
      <c r="BG156" t="s">
        <v>1217</v>
      </c>
      <c r="BH156" t="s">
        <v>1217</v>
      </c>
      <c r="BI156">
        <v>10</v>
      </c>
      <c r="BJ156" t="s">
        <v>1217</v>
      </c>
      <c r="BK156" t="s">
        <v>1217</v>
      </c>
      <c r="BL156">
        <v>0</v>
      </c>
      <c r="BM156" t="s">
        <v>1239</v>
      </c>
      <c r="BN156" t="s">
        <v>1247</v>
      </c>
      <c r="BO156">
        <v>0</v>
      </c>
      <c r="BP156" t="s">
        <v>1229</v>
      </c>
      <c r="BQ156" t="s">
        <v>1217</v>
      </c>
    </row>
    <row r="157" spans="1:69" x14ac:dyDescent="0.25">
      <c r="A157">
        <v>187616</v>
      </c>
      <c r="B157" t="s">
        <v>1456</v>
      </c>
      <c r="C157" t="s">
        <v>1217</v>
      </c>
      <c r="D157" t="s">
        <v>1218</v>
      </c>
      <c r="E157">
        <v>370</v>
      </c>
      <c r="F157" t="s">
        <v>1298</v>
      </c>
      <c r="G157" t="s">
        <v>1220</v>
      </c>
      <c r="H157" t="s">
        <v>1221</v>
      </c>
      <c r="I157" t="s">
        <v>1217</v>
      </c>
      <c r="J157" t="s">
        <v>1222</v>
      </c>
      <c r="K157" t="s">
        <v>217</v>
      </c>
      <c r="L157">
        <v>13.75</v>
      </c>
      <c r="M157">
        <v>13.09</v>
      </c>
      <c r="N157" t="s">
        <v>40</v>
      </c>
      <c r="O157">
        <v>15</v>
      </c>
      <c r="P157" t="s">
        <v>1223</v>
      </c>
      <c r="Q157" t="s">
        <v>1451</v>
      </c>
      <c r="R157" t="s">
        <v>1225</v>
      </c>
      <c r="S157" t="s">
        <v>1226</v>
      </c>
      <c r="T157" t="s">
        <v>1217</v>
      </c>
      <c r="U157" t="s">
        <v>1227</v>
      </c>
      <c r="V157" t="s">
        <v>1255</v>
      </c>
      <c r="W157">
        <v>0</v>
      </c>
      <c r="X157" t="s">
        <v>1229</v>
      </c>
      <c r="Y157" t="s">
        <v>1229</v>
      </c>
      <c r="Z157" t="s">
        <v>1230</v>
      </c>
      <c r="AA157" t="s">
        <v>23</v>
      </c>
      <c r="AB157" t="s">
        <v>1231</v>
      </c>
      <c r="AC157" t="s">
        <v>1232</v>
      </c>
      <c r="AD157" t="s">
        <v>1233</v>
      </c>
      <c r="AE157" t="s">
        <v>1234</v>
      </c>
      <c r="AF157" t="s">
        <v>1235</v>
      </c>
      <c r="AG157" t="s">
        <v>1217</v>
      </c>
      <c r="AH157" t="s">
        <v>1236</v>
      </c>
      <c r="AI157" t="s">
        <v>1217</v>
      </c>
      <c r="AJ157" t="s">
        <v>1217</v>
      </c>
      <c r="AK157" t="s">
        <v>1237</v>
      </c>
      <c r="AL157">
        <v>0</v>
      </c>
      <c r="AM157" t="s">
        <v>1299</v>
      </c>
      <c r="AN157" t="s">
        <v>1239</v>
      </c>
      <c r="AO157" t="s">
        <v>1240</v>
      </c>
      <c r="AP157" t="s">
        <v>1241</v>
      </c>
      <c r="AQ157" t="s">
        <v>1242</v>
      </c>
      <c r="AR157" t="s">
        <v>1300</v>
      </c>
      <c r="AS157">
        <v>0</v>
      </c>
      <c r="AT157" t="s">
        <v>1217</v>
      </c>
      <c r="AU157" t="s">
        <v>1244</v>
      </c>
      <c r="AV157" t="s">
        <v>1217</v>
      </c>
      <c r="AW157" t="s">
        <v>1217</v>
      </c>
      <c r="AX157" t="s">
        <v>1217</v>
      </c>
      <c r="AY157">
        <v>10</v>
      </c>
      <c r="AZ157" t="s">
        <v>1245</v>
      </c>
      <c r="BA157">
        <v>0</v>
      </c>
      <c r="BB157" t="s">
        <v>217</v>
      </c>
      <c r="BC157" t="s">
        <v>1230</v>
      </c>
      <c r="BD157">
        <v>0</v>
      </c>
      <c r="BE157" t="s">
        <v>1246</v>
      </c>
      <c r="BF157">
        <v>398</v>
      </c>
      <c r="BG157" t="s">
        <v>1217</v>
      </c>
      <c r="BH157" t="s">
        <v>1217</v>
      </c>
      <c r="BI157">
        <v>15</v>
      </c>
      <c r="BJ157" t="s">
        <v>1217</v>
      </c>
      <c r="BK157" t="s">
        <v>1217</v>
      </c>
      <c r="BL157">
        <v>0</v>
      </c>
      <c r="BM157" t="s">
        <v>1239</v>
      </c>
      <c r="BN157" t="s">
        <v>1247</v>
      </c>
      <c r="BO157">
        <v>0</v>
      </c>
      <c r="BP157" t="s">
        <v>1229</v>
      </c>
      <c r="BQ157" t="s">
        <v>1217</v>
      </c>
    </row>
    <row r="158" spans="1:69" x14ac:dyDescent="0.25">
      <c r="A158">
        <v>187652</v>
      </c>
      <c r="B158" t="s">
        <v>1457</v>
      </c>
      <c r="C158" t="s">
        <v>1217</v>
      </c>
      <c r="D158" t="s">
        <v>1218</v>
      </c>
      <c r="E158">
        <v>1339</v>
      </c>
      <c r="F158" t="s">
        <v>1298</v>
      </c>
      <c r="G158" t="s">
        <v>1220</v>
      </c>
      <c r="H158" t="s">
        <v>1221</v>
      </c>
      <c r="I158" t="s">
        <v>1217</v>
      </c>
      <c r="J158" t="s">
        <v>1222</v>
      </c>
      <c r="K158" t="s">
        <v>217</v>
      </c>
      <c r="L158">
        <v>14.68</v>
      </c>
      <c r="M158">
        <v>13.96</v>
      </c>
      <c r="N158" t="s">
        <v>40</v>
      </c>
      <c r="O158">
        <v>16</v>
      </c>
      <c r="P158" t="s">
        <v>1223</v>
      </c>
      <c r="Q158" t="s">
        <v>1451</v>
      </c>
      <c r="R158" t="s">
        <v>1225</v>
      </c>
      <c r="S158" t="s">
        <v>1226</v>
      </c>
      <c r="T158" t="s">
        <v>1217</v>
      </c>
      <c r="U158" t="s">
        <v>1227</v>
      </c>
      <c r="V158" t="s">
        <v>1255</v>
      </c>
      <c r="W158">
        <v>0</v>
      </c>
      <c r="X158" t="s">
        <v>1229</v>
      </c>
      <c r="Y158" t="s">
        <v>1229</v>
      </c>
      <c r="Z158" t="s">
        <v>1230</v>
      </c>
      <c r="AA158" t="s">
        <v>23</v>
      </c>
      <c r="AB158" t="s">
        <v>1231</v>
      </c>
      <c r="AC158" t="s">
        <v>1232</v>
      </c>
      <c r="AD158" t="s">
        <v>1233</v>
      </c>
      <c r="AE158" t="s">
        <v>1234</v>
      </c>
      <c r="AF158" t="s">
        <v>1235</v>
      </c>
      <c r="AG158" t="s">
        <v>1217</v>
      </c>
      <c r="AH158" t="s">
        <v>1236</v>
      </c>
      <c r="AI158" t="s">
        <v>1217</v>
      </c>
      <c r="AJ158" t="s">
        <v>1217</v>
      </c>
      <c r="AK158" t="s">
        <v>1237</v>
      </c>
      <c r="AL158">
        <v>0</v>
      </c>
      <c r="AM158" t="s">
        <v>1305</v>
      </c>
      <c r="AN158" t="s">
        <v>1239</v>
      </c>
      <c r="AO158" t="s">
        <v>1240</v>
      </c>
      <c r="AP158" t="s">
        <v>1241</v>
      </c>
      <c r="AQ158" t="s">
        <v>1242</v>
      </c>
      <c r="AR158" t="s">
        <v>1306</v>
      </c>
      <c r="AS158">
        <v>0</v>
      </c>
      <c r="AT158" t="s">
        <v>1217</v>
      </c>
      <c r="AU158" t="s">
        <v>1244</v>
      </c>
      <c r="AV158" t="s">
        <v>1217</v>
      </c>
      <c r="AW158" t="s">
        <v>1217</v>
      </c>
      <c r="AX158" t="s">
        <v>1217</v>
      </c>
      <c r="AY158">
        <v>10</v>
      </c>
      <c r="AZ158" t="s">
        <v>1245</v>
      </c>
      <c r="BA158">
        <v>0</v>
      </c>
      <c r="BB158" t="s">
        <v>217</v>
      </c>
      <c r="BC158" t="s">
        <v>1230</v>
      </c>
      <c r="BD158">
        <v>0</v>
      </c>
      <c r="BE158" t="s">
        <v>1246</v>
      </c>
      <c r="BF158">
        <v>1679</v>
      </c>
      <c r="BG158" t="s">
        <v>1217</v>
      </c>
      <c r="BH158" t="s">
        <v>1217</v>
      </c>
      <c r="BI158">
        <v>15</v>
      </c>
      <c r="BJ158" t="s">
        <v>1217</v>
      </c>
      <c r="BK158" t="s">
        <v>1217</v>
      </c>
      <c r="BL158">
        <v>0</v>
      </c>
      <c r="BM158" t="s">
        <v>1239</v>
      </c>
      <c r="BN158" t="s">
        <v>1247</v>
      </c>
      <c r="BO158">
        <v>0</v>
      </c>
      <c r="BP158" t="s">
        <v>1229</v>
      </c>
      <c r="BQ158" t="s">
        <v>1217</v>
      </c>
    </row>
    <row r="159" spans="1:69" x14ac:dyDescent="0.25">
      <c r="A159">
        <v>187654</v>
      </c>
      <c r="B159" t="s">
        <v>1458</v>
      </c>
      <c r="C159" t="s">
        <v>1217</v>
      </c>
      <c r="D159" t="s">
        <v>1218</v>
      </c>
      <c r="E159">
        <v>640</v>
      </c>
      <c r="F159" t="s">
        <v>1298</v>
      </c>
      <c r="G159" t="s">
        <v>1220</v>
      </c>
      <c r="H159" t="s">
        <v>1221</v>
      </c>
      <c r="I159" t="s">
        <v>1217</v>
      </c>
      <c r="J159" t="s">
        <v>1222</v>
      </c>
      <c r="K159" t="s">
        <v>217</v>
      </c>
      <c r="L159">
        <v>16.97</v>
      </c>
      <c r="M159">
        <v>15.71</v>
      </c>
      <c r="N159" t="s">
        <v>40</v>
      </c>
      <c r="O159">
        <v>18</v>
      </c>
      <c r="P159" t="s">
        <v>1223</v>
      </c>
      <c r="Q159" t="s">
        <v>1451</v>
      </c>
      <c r="R159" t="s">
        <v>1225</v>
      </c>
      <c r="S159" t="s">
        <v>1226</v>
      </c>
      <c r="T159" t="s">
        <v>1217</v>
      </c>
      <c r="U159" t="s">
        <v>1227</v>
      </c>
      <c r="V159" t="s">
        <v>1255</v>
      </c>
      <c r="W159">
        <v>0</v>
      </c>
      <c r="X159" t="s">
        <v>1229</v>
      </c>
      <c r="Y159" t="s">
        <v>1229</v>
      </c>
      <c r="Z159" t="s">
        <v>1230</v>
      </c>
      <c r="AA159" t="s">
        <v>23</v>
      </c>
      <c r="AB159" t="s">
        <v>1231</v>
      </c>
      <c r="AC159" t="s">
        <v>1232</v>
      </c>
      <c r="AD159" t="s">
        <v>1233</v>
      </c>
      <c r="AE159" t="s">
        <v>1234</v>
      </c>
      <c r="AF159" t="s">
        <v>1235</v>
      </c>
      <c r="AG159" t="s">
        <v>1217</v>
      </c>
      <c r="AH159" t="s">
        <v>1236</v>
      </c>
      <c r="AI159" t="s">
        <v>1217</v>
      </c>
      <c r="AJ159" t="s">
        <v>1217</v>
      </c>
      <c r="AK159" t="s">
        <v>1237</v>
      </c>
      <c r="AL159">
        <v>0</v>
      </c>
      <c r="AM159" t="s">
        <v>1379</v>
      </c>
      <c r="AN159" t="s">
        <v>1239</v>
      </c>
      <c r="AO159" t="s">
        <v>1240</v>
      </c>
      <c r="AP159" t="s">
        <v>1241</v>
      </c>
      <c r="AQ159" t="s">
        <v>1242</v>
      </c>
      <c r="AR159" t="s">
        <v>1380</v>
      </c>
      <c r="AS159">
        <v>0</v>
      </c>
      <c r="AT159" t="s">
        <v>1217</v>
      </c>
      <c r="AU159" t="s">
        <v>1244</v>
      </c>
      <c r="AV159" t="s">
        <v>1217</v>
      </c>
      <c r="AW159" t="s">
        <v>1217</v>
      </c>
      <c r="AX159" t="s">
        <v>1217</v>
      </c>
      <c r="AY159">
        <v>10</v>
      </c>
      <c r="AZ159" t="s">
        <v>1245</v>
      </c>
      <c r="BA159">
        <v>0</v>
      </c>
      <c r="BB159" t="s">
        <v>217</v>
      </c>
      <c r="BC159" t="s">
        <v>1230</v>
      </c>
      <c r="BD159">
        <v>0</v>
      </c>
      <c r="BE159" t="s">
        <v>1246</v>
      </c>
      <c r="BF159">
        <v>388</v>
      </c>
      <c r="BG159" t="s">
        <v>1217</v>
      </c>
      <c r="BH159" t="s">
        <v>1217</v>
      </c>
      <c r="BI159">
        <v>15</v>
      </c>
      <c r="BJ159" t="s">
        <v>1217</v>
      </c>
      <c r="BK159" t="s">
        <v>1217</v>
      </c>
      <c r="BL159">
        <v>0</v>
      </c>
      <c r="BM159" t="s">
        <v>1239</v>
      </c>
      <c r="BN159" t="s">
        <v>1247</v>
      </c>
      <c r="BO159">
        <v>0</v>
      </c>
      <c r="BP159" t="s">
        <v>1229</v>
      </c>
      <c r="BQ159" t="s">
        <v>1217</v>
      </c>
    </row>
    <row r="160" spans="1:69" x14ac:dyDescent="0.25">
      <c r="A160">
        <v>187659</v>
      </c>
      <c r="B160" t="s">
        <v>1459</v>
      </c>
      <c r="C160" t="s">
        <v>1217</v>
      </c>
      <c r="D160" t="s">
        <v>1218</v>
      </c>
      <c r="E160">
        <v>320</v>
      </c>
      <c r="F160" t="s">
        <v>1298</v>
      </c>
      <c r="G160" t="s">
        <v>1220</v>
      </c>
      <c r="H160" t="s">
        <v>1221</v>
      </c>
      <c r="I160" t="s">
        <v>1217</v>
      </c>
      <c r="J160" t="s">
        <v>1222</v>
      </c>
      <c r="K160" t="s">
        <v>217</v>
      </c>
      <c r="L160">
        <v>17.14</v>
      </c>
      <c r="M160">
        <v>15.88</v>
      </c>
      <c r="N160" t="s">
        <v>40</v>
      </c>
      <c r="O160">
        <v>18</v>
      </c>
      <c r="P160" t="s">
        <v>1223</v>
      </c>
      <c r="Q160" t="s">
        <v>1435</v>
      </c>
      <c r="R160" t="s">
        <v>1225</v>
      </c>
      <c r="S160" t="s">
        <v>1226</v>
      </c>
      <c r="T160" t="s">
        <v>1217</v>
      </c>
      <c r="U160" t="s">
        <v>1227</v>
      </c>
      <c r="V160" t="s">
        <v>1255</v>
      </c>
      <c r="W160">
        <v>0</v>
      </c>
      <c r="X160" t="s">
        <v>1229</v>
      </c>
      <c r="Y160" t="s">
        <v>1229</v>
      </c>
      <c r="Z160" t="s">
        <v>1230</v>
      </c>
      <c r="AA160" t="s">
        <v>23</v>
      </c>
      <c r="AB160" t="s">
        <v>1231</v>
      </c>
      <c r="AC160" t="s">
        <v>1232</v>
      </c>
      <c r="AD160" t="s">
        <v>1233</v>
      </c>
      <c r="AE160" t="s">
        <v>1234</v>
      </c>
      <c r="AF160" t="s">
        <v>1235</v>
      </c>
      <c r="AG160" t="s">
        <v>1217</v>
      </c>
      <c r="AH160" t="s">
        <v>1236</v>
      </c>
      <c r="AI160" t="s">
        <v>1217</v>
      </c>
      <c r="AJ160" t="s">
        <v>1217</v>
      </c>
      <c r="AK160" t="s">
        <v>1237</v>
      </c>
      <c r="AL160">
        <v>0</v>
      </c>
      <c r="AM160" t="s">
        <v>1379</v>
      </c>
      <c r="AN160" t="s">
        <v>1239</v>
      </c>
      <c r="AO160" t="s">
        <v>1240</v>
      </c>
      <c r="AP160" t="s">
        <v>1241</v>
      </c>
      <c r="AQ160" t="s">
        <v>1242</v>
      </c>
      <c r="AR160" t="s">
        <v>1380</v>
      </c>
      <c r="AS160">
        <v>0</v>
      </c>
      <c r="AT160" t="s">
        <v>1217</v>
      </c>
      <c r="AU160" t="s">
        <v>1244</v>
      </c>
      <c r="AV160" t="s">
        <v>1217</v>
      </c>
      <c r="AW160" t="s">
        <v>1217</v>
      </c>
      <c r="AX160" t="s">
        <v>1217</v>
      </c>
      <c r="AY160">
        <v>10</v>
      </c>
      <c r="AZ160" t="s">
        <v>1245</v>
      </c>
      <c r="BA160">
        <v>0</v>
      </c>
      <c r="BB160" t="s">
        <v>217</v>
      </c>
      <c r="BC160" t="s">
        <v>1230</v>
      </c>
      <c r="BD160">
        <v>0</v>
      </c>
      <c r="BE160" t="s">
        <v>1246</v>
      </c>
      <c r="BF160">
        <v>471</v>
      </c>
      <c r="BG160" t="s">
        <v>1217</v>
      </c>
      <c r="BH160" t="s">
        <v>1217</v>
      </c>
      <c r="BI160">
        <v>15</v>
      </c>
      <c r="BJ160" t="s">
        <v>1217</v>
      </c>
      <c r="BK160" t="s">
        <v>1217</v>
      </c>
      <c r="BL160">
        <v>0</v>
      </c>
      <c r="BM160" t="s">
        <v>1239</v>
      </c>
      <c r="BN160" t="s">
        <v>1247</v>
      </c>
      <c r="BO160">
        <v>0</v>
      </c>
      <c r="BP160" t="s">
        <v>1229</v>
      </c>
      <c r="BQ160" t="s">
        <v>1217</v>
      </c>
    </row>
    <row r="161" spans="1:69" x14ac:dyDescent="0.25">
      <c r="A161">
        <v>187660</v>
      </c>
      <c r="B161" t="s">
        <v>1460</v>
      </c>
      <c r="C161" t="s">
        <v>1217</v>
      </c>
      <c r="D161" t="s">
        <v>1218</v>
      </c>
      <c r="E161">
        <v>0</v>
      </c>
      <c r="F161" t="s">
        <v>1254</v>
      </c>
      <c r="G161" t="s">
        <v>1220</v>
      </c>
      <c r="H161" t="s">
        <v>1221</v>
      </c>
      <c r="I161" t="s">
        <v>1217</v>
      </c>
      <c r="J161" t="s">
        <v>1222</v>
      </c>
      <c r="K161" t="s">
        <v>217</v>
      </c>
      <c r="L161">
        <v>18.510000000000002</v>
      </c>
      <c r="M161">
        <v>17.32</v>
      </c>
      <c r="N161" t="s">
        <v>40</v>
      </c>
      <c r="O161">
        <v>20</v>
      </c>
      <c r="P161" t="s">
        <v>1223</v>
      </c>
      <c r="Q161" t="s">
        <v>1453</v>
      </c>
      <c r="R161" t="s">
        <v>1225</v>
      </c>
      <c r="S161" t="s">
        <v>1226</v>
      </c>
      <c r="T161" t="s">
        <v>1217</v>
      </c>
      <c r="U161" t="s">
        <v>1227</v>
      </c>
      <c r="V161" t="s">
        <v>1255</v>
      </c>
      <c r="W161">
        <v>0</v>
      </c>
      <c r="X161" t="s">
        <v>1229</v>
      </c>
      <c r="Y161" t="s">
        <v>1229</v>
      </c>
      <c r="Z161" t="s">
        <v>1230</v>
      </c>
      <c r="AA161" t="s">
        <v>23</v>
      </c>
      <c r="AB161" t="s">
        <v>1231</v>
      </c>
      <c r="AC161" t="s">
        <v>1232</v>
      </c>
      <c r="AD161" t="s">
        <v>1233</v>
      </c>
      <c r="AE161" t="s">
        <v>1234</v>
      </c>
      <c r="AF161" t="s">
        <v>1235</v>
      </c>
      <c r="AG161" t="s">
        <v>1217</v>
      </c>
      <c r="AH161" t="s">
        <v>1236</v>
      </c>
      <c r="AI161" t="s">
        <v>1217</v>
      </c>
      <c r="AJ161" t="s">
        <v>1217</v>
      </c>
      <c r="AK161" t="s">
        <v>1237</v>
      </c>
      <c r="AL161">
        <v>0</v>
      </c>
      <c r="AM161" t="s">
        <v>1281</v>
      </c>
      <c r="AN161" t="s">
        <v>1239</v>
      </c>
      <c r="AO161" t="s">
        <v>1240</v>
      </c>
      <c r="AP161" t="s">
        <v>1241</v>
      </c>
      <c r="AQ161" t="s">
        <v>1242</v>
      </c>
      <c r="AR161" t="s">
        <v>1257</v>
      </c>
      <c r="AS161">
        <v>0</v>
      </c>
      <c r="AT161" t="s">
        <v>1217</v>
      </c>
      <c r="AU161" t="s">
        <v>1244</v>
      </c>
      <c r="AV161" t="s">
        <v>1217</v>
      </c>
      <c r="AW161" t="s">
        <v>1217</v>
      </c>
      <c r="AX161" t="s">
        <v>1217</v>
      </c>
      <c r="AY161">
        <v>10</v>
      </c>
      <c r="AZ161" t="s">
        <v>1245</v>
      </c>
      <c r="BA161">
        <v>0</v>
      </c>
      <c r="BB161" t="s">
        <v>217</v>
      </c>
      <c r="BC161" t="s">
        <v>1230</v>
      </c>
      <c r="BD161">
        <v>0</v>
      </c>
      <c r="BE161" t="s">
        <v>1246</v>
      </c>
      <c r="BF161">
        <v>336</v>
      </c>
      <c r="BG161" t="s">
        <v>1217</v>
      </c>
      <c r="BH161" t="s">
        <v>1217</v>
      </c>
      <c r="BI161">
        <v>10</v>
      </c>
      <c r="BJ161" t="s">
        <v>1217</v>
      </c>
      <c r="BK161" t="s">
        <v>1217</v>
      </c>
      <c r="BL161">
        <v>0</v>
      </c>
      <c r="BM161" t="s">
        <v>1239</v>
      </c>
      <c r="BN161" t="s">
        <v>1247</v>
      </c>
      <c r="BO161">
        <v>0</v>
      </c>
      <c r="BP161" t="s">
        <v>1229</v>
      </c>
      <c r="BQ161" t="s">
        <v>1217</v>
      </c>
    </row>
    <row r="162" spans="1:69" x14ac:dyDescent="0.25">
      <c r="A162">
        <v>187663</v>
      </c>
      <c r="B162" t="s">
        <v>1461</v>
      </c>
      <c r="C162" t="s">
        <v>1217</v>
      </c>
      <c r="D162" t="s">
        <v>1275</v>
      </c>
      <c r="E162">
        <v>0</v>
      </c>
      <c r="F162" t="s">
        <v>1298</v>
      </c>
      <c r="G162" t="s">
        <v>1220</v>
      </c>
      <c r="H162" t="s">
        <v>1221</v>
      </c>
      <c r="I162" t="s">
        <v>1217</v>
      </c>
      <c r="J162" t="s">
        <v>1222</v>
      </c>
      <c r="K162" t="s">
        <v>217</v>
      </c>
      <c r="L162">
        <v>16.96</v>
      </c>
      <c r="M162">
        <v>15.7</v>
      </c>
      <c r="N162" t="s">
        <v>40</v>
      </c>
      <c r="O162">
        <v>18</v>
      </c>
      <c r="P162" t="s">
        <v>1223</v>
      </c>
      <c r="Q162" t="s">
        <v>1462</v>
      </c>
      <c r="R162" t="s">
        <v>1225</v>
      </c>
      <c r="S162" t="s">
        <v>1226</v>
      </c>
      <c r="T162" t="s">
        <v>1217</v>
      </c>
      <c r="U162" t="s">
        <v>1227</v>
      </c>
      <c r="V162" t="s">
        <v>1255</v>
      </c>
      <c r="W162">
        <v>0</v>
      </c>
      <c r="X162" t="s">
        <v>1229</v>
      </c>
      <c r="Y162">
        <v>43173</v>
      </c>
      <c r="Z162" t="s">
        <v>1230</v>
      </c>
      <c r="AA162" t="s">
        <v>23</v>
      </c>
      <c r="AB162" t="s">
        <v>1231</v>
      </c>
      <c r="AC162" t="s">
        <v>1232</v>
      </c>
      <c r="AD162" t="s">
        <v>1233</v>
      </c>
      <c r="AE162" t="s">
        <v>1234</v>
      </c>
      <c r="AF162" t="s">
        <v>1235</v>
      </c>
      <c r="AG162" t="s">
        <v>1217</v>
      </c>
      <c r="AH162" t="s">
        <v>1236</v>
      </c>
      <c r="AI162" t="s">
        <v>1217</v>
      </c>
      <c r="AJ162" t="s">
        <v>1217</v>
      </c>
      <c r="AK162" t="s">
        <v>1237</v>
      </c>
      <c r="AL162">
        <v>0</v>
      </c>
      <c r="AM162" t="s">
        <v>1379</v>
      </c>
      <c r="AN162" t="s">
        <v>1239</v>
      </c>
      <c r="AO162" t="s">
        <v>1240</v>
      </c>
      <c r="AP162" t="s">
        <v>1241</v>
      </c>
      <c r="AQ162" t="s">
        <v>1242</v>
      </c>
      <c r="AR162" t="s">
        <v>1380</v>
      </c>
      <c r="AS162">
        <v>0</v>
      </c>
      <c r="AT162" t="s">
        <v>1217</v>
      </c>
      <c r="AU162" t="s">
        <v>1244</v>
      </c>
      <c r="AV162" t="s">
        <v>1217</v>
      </c>
      <c r="AW162" t="s">
        <v>1217</v>
      </c>
      <c r="AX162" t="s">
        <v>1217</v>
      </c>
      <c r="AY162">
        <v>10</v>
      </c>
      <c r="AZ162" t="s">
        <v>1245</v>
      </c>
      <c r="BA162">
        <v>0</v>
      </c>
      <c r="BB162" t="s">
        <v>217</v>
      </c>
      <c r="BC162" t="s">
        <v>1230</v>
      </c>
      <c r="BD162">
        <v>0</v>
      </c>
      <c r="BE162" t="s">
        <v>1246</v>
      </c>
      <c r="BF162">
        <v>329</v>
      </c>
      <c r="BG162" t="s">
        <v>1217</v>
      </c>
      <c r="BH162" t="s">
        <v>1205</v>
      </c>
      <c r="BI162">
        <v>15</v>
      </c>
      <c r="BJ162" t="s">
        <v>1217</v>
      </c>
      <c r="BK162" t="s">
        <v>1217</v>
      </c>
      <c r="BL162">
        <v>0</v>
      </c>
      <c r="BM162" t="s">
        <v>1239</v>
      </c>
      <c r="BN162" t="s">
        <v>1247</v>
      </c>
      <c r="BO162">
        <v>0</v>
      </c>
      <c r="BP162" t="s">
        <v>1229</v>
      </c>
      <c r="BQ162" t="s">
        <v>1217</v>
      </c>
    </row>
    <row r="163" spans="1:69" x14ac:dyDescent="0.25">
      <c r="A163">
        <v>187700</v>
      </c>
      <c r="B163" t="s">
        <v>1463</v>
      </c>
      <c r="C163" t="s">
        <v>1217</v>
      </c>
      <c r="D163" t="s">
        <v>1218</v>
      </c>
      <c r="E163">
        <v>300</v>
      </c>
      <c r="F163" t="s">
        <v>1254</v>
      </c>
      <c r="G163" t="s">
        <v>1220</v>
      </c>
      <c r="H163" t="s">
        <v>1221</v>
      </c>
      <c r="I163" t="s">
        <v>1217</v>
      </c>
      <c r="J163" t="s">
        <v>1222</v>
      </c>
      <c r="K163" t="s">
        <v>217</v>
      </c>
      <c r="L163">
        <v>18.57</v>
      </c>
      <c r="M163">
        <v>17.38</v>
      </c>
      <c r="N163" t="s">
        <v>40</v>
      </c>
      <c r="O163">
        <v>20</v>
      </c>
      <c r="P163" t="s">
        <v>1223</v>
      </c>
      <c r="Q163" t="s">
        <v>1437</v>
      </c>
      <c r="R163" t="s">
        <v>1225</v>
      </c>
      <c r="S163" t="s">
        <v>1226</v>
      </c>
      <c r="T163" t="s">
        <v>1217</v>
      </c>
      <c r="U163" t="s">
        <v>1227</v>
      </c>
      <c r="V163" t="s">
        <v>1255</v>
      </c>
      <c r="W163">
        <v>0</v>
      </c>
      <c r="X163" t="s">
        <v>1229</v>
      </c>
      <c r="Y163" t="s">
        <v>1229</v>
      </c>
      <c r="Z163" t="s">
        <v>1230</v>
      </c>
      <c r="AA163" t="s">
        <v>23</v>
      </c>
      <c r="AB163" t="s">
        <v>1231</v>
      </c>
      <c r="AC163" t="s">
        <v>1232</v>
      </c>
      <c r="AD163" t="s">
        <v>1233</v>
      </c>
      <c r="AE163" t="s">
        <v>1234</v>
      </c>
      <c r="AF163" t="s">
        <v>1235</v>
      </c>
      <c r="AG163" t="s">
        <v>1217</v>
      </c>
      <c r="AH163" t="s">
        <v>1236</v>
      </c>
      <c r="AI163" t="s">
        <v>1217</v>
      </c>
      <c r="AJ163" t="s">
        <v>1217</v>
      </c>
      <c r="AK163" t="s">
        <v>1237</v>
      </c>
      <c r="AL163">
        <v>0</v>
      </c>
      <c r="AM163" t="s">
        <v>1281</v>
      </c>
      <c r="AN163" t="s">
        <v>1239</v>
      </c>
      <c r="AO163" t="s">
        <v>1240</v>
      </c>
      <c r="AP163" t="s">
        <v>1241</v>
      </c>
      <c r="AQ163" t="s">
        <v>1242</v>
      </c>
      <c r="AR163" t="s">
        <v>1257</v>
      </c>
      <c r="AS163">
        <v>0</v>
      </c>
      <c r="AT163" t="s">
        <v>1217</v>
      </c>
      <c r="AU163" t="s">
        <v>1244</v>
      </c>
      <c r="AV163" t="s">
        <v>1217</v>
      </c>
      <c r="AW163" t="s">
        <v>1217</v>
      </c>
      <c r="AX163" t="s">
        <v>1217</v>
      </c>
      <c r="AY163">
        <v>10</v>
      </c>
      <c r="AZ163" t="s">
        <v>1245</v>
      </c>
      <c r="BA163">
        <v>0</v>
      </c>
      <c r="BB163" t="s">
        <v>217</v>
      </c>
      <c r="BC163" t="s">
        <v>1230</v>
      </c>
      <c r="BD163">
        <v>0</v>
      </c>
      <c r="BE163" t="s">
        <v>1246</v>
      </c>
      <c r="BF163">
        <v>304</v>
      </c>
      <c r="BG163" t="s">
        <v>1217</v>
      </c>
      <c r="BH163" t="s">
        <v>1217</v>
      </c>
      <c r="BI163">
        <v>15</v>
      </c>
      <c r="BJ163" t="s">
        <v>1217</v>
      </c>
      <c r="BK163" t="s">
        <v>1217</v>
      </c>
      <c r="BL163">
        <v>0</v>
      </c>
      <c r="BM163" t="s">
        <v>1239</v>
      </c>
      <c r="BN163" t="s">
        <v>1247</v>
      </c>
      <c r="BO163">
        <v>0</v>
      </c>
      <c r="BP163" t="s">
        <v>1229</v>
      </c>
      <c r="BQ163" t="s">
        <v>1217</v>
      </c>
    </row>
    <row r="164" spans="1:69" x14ac:dyDescent="0.25">
      <c r="A164">
        <v>187886</v>
      </c>
      <c r="B164" t="s">
        <v>1464</v>
      </c>
      <c r="C164" t="s">
        <v>1217</v>
      </c>
      <c r="D164" t="s">
        <v>1275</v>
      </c>
      <c r="E164">
        <v>0</v>
      </c>
      <c r="F164" t="s">
        <v>1254</v>
      </c>
      <c r="G164" t="s">
        <v>1220</v>
      </c>
      <c r="H164" t="s">
        <v>1221</v>
      </c>
      <c r="I164" t="s">
        <v>1217</v>
      </c>
      <c r="J164" t="s">
        <v>1222</v>
      </c>
      <c r="K164" t="s">
        <v>217</v>
      </c>
      <c r="L164">
        <v>16.170000000000002</v>
      </c>
      <c r="M164">
        <v>15.21</v>
      </c>
      <c r="N164" t="s">
        <v>40</v>
      </c>
      <c r="O164">
        <v>18</v>
      </c>
      <c r="P164" t="s">
        <v>1223</v>
      </c>
      <c r="Q164" t="s">
        <v>1465</v>
      </c>
      <c r="R164" t="s">
        <v>1225</v>
      </c>
      <c r="S164" t="s">
        <v>1226</v>
      </c>
      <c r="T164" t="s">
        <v>1217</v>
      </c>
      <c r="U164" t="s">
        <v>1227</v>
      </c>
      <c r="V164" t="s">
        <v>1255</v>
      </c>
      <c r="W164">
        <v>0</v>
      </c>
      <c r="X164" t="s">
        <v>1229</v>
      </c>
      <c r="Y164">
        <v>43173</v>
      </c>
      <c r="Z164" t="s">
        <v>1230</v>
      </c>
      <c r="AA164" t="s">
        <v>23</v>
      </c>
      <c r="AB164" t="s">
        <v>1231</v>
      </c>
      <c r="AC164" t="s">
        <v>1232</v>
      </c>
      <c r="AD164" t="s">
        <v>1233</v>
      </c>
      <c r="AE164" t="s">
        <v>1234</v>
      </c>
      <c r="AF164" t="s">
        <v>1235</v>
      </c>
      <c r="AG164" t="s">
        <v>1217</v>
      </c>
      <c r="AH164" t="s">
        <v>1236</v>
      </c>
      <c r="AI164" t="s">
        <v>1217</v>
      </c>
      <c r="AJ164" t="s">
        <v>1217</v>
      </c>
      <c r="AK164" t="s">
        <v>1237</v>
      </c>
      <c r="AL164">
        <v>0</v>
      </c>
      <c r="AM164" t="s">
        <v>1269</v>
      </c>
      <c r="AN164" t="s">
        <v>1239</v>
      </c>
      <c r="AO164" t="s">
        <v>1240</v>
      </c>
      <c r="AP164" t="s">
        <v>1241</v>
      </c>
      <c r="AQ164" t="s">
        <v>1242</v>
      </c>
      <c r="AR164" t="s">
        <v>1257</v>
      </c>
      <c r="AS164">
        <v>0</v>
      </c>
      <c r="AT164" t="s">
        <v>1217</v>
      </c>
      <c r="AU164" t="s">
        <v>1244</v>
      </c>
      <c r="AV164" t="s">
        <v>1217</v>
      </c>
      <c r="AW164" t="s">
        <v>1217</v>
      </c>
      <c r="AX164" t="s">
        <v>1217</v>
      </c>
      <c r="AY164">
        <v>10</v>
      </c>
      <c r="AZ164" t="s">
        <v>1245</v>
      </c>
      <c r="BA164">
        <v>0</v>
      </c>
      <c r="BB164" t="s">
        <v>217</v>
      </c>
      <c r="BC164" t="s">
        <v>1230</v>
      </c>
      <c r="BD164">
        <v>0</v>
      </c>
      <c r="BE164" t="s">
        <v>1246</v>
      </c>
      <c r="BF164">
        <v>320</v>
      </c>
      <c r="BG164" t="s">
        <v>1217</v>
      </c>
      <c r="BH164" t="s">
        <v>1205</v>
      </c>
      <c r="BI164">
        <v>15</v>
      </c>
      <c r="BJ164" t="s">
        <v>1217</v>
      </c>
      <c r="BK164" t="s">
        <v>1217</v>
      </c>
      <c r="BL164">
        <v>0</v>
      </c>
      <c r="BM164" t="s">
        <v>1239</v>
      </c>
      <c r="BN164" t="s">
        <v>1247</v>
      </c>
      <c r="BO164">
        <v>0</v>
      </c>
      <c r="BP164" t="s">
        <v>1229</v>
      </c>
      <c r="BQ164" t="s">
        <v>1217</v>
      </c>
    </row>
    <row r="165" spans="1:69" x14ac:dyDescent="0.25">
      <c r="A165">
        <v>187887</v>
      </c>
      <c r="B165" t="s">
        <v>1466</v>
      </c>
      <c r="C165" t="s">
        <v>1217</v>
      </c>
      <c r="D165" t="s">
        <v>1218</v>
      </c>
      <c r="E165">
        <v>370</v>
      </c>
      <c r="F165" t="s">
        <v>1298</v>
      </c>
      <c r="G165" t="s">
        <v>1220</v>
      </c>
      <c r="H165" t="s">
        <v>1221</v>
      </c>
      <c r="I165" t="s">
        <v>1217</v>
      </c>
      <c r="J165" t="s">
        <v>1222</v>
      </c>
      <c r="K165" t="s">
        <v>217</v>
      </c>
      <c r="L165">
        <v>14.24</v>
      </c>
      <c r="M165">
        <v>13.52</v>
      </c>
      <c r="N165" t="s">
        <v>40</v>
      </c>
      <c r="O165">
        <v>16</v>
      </c>
      <c r="P165" t="s">
        <v>1223</v>
      </c>
      <c r="Q165" t="s">
        <v>1465</v>
      </c>
      <c r="R165" t="s">
        <v>1225</v>
      </c>
      <c r="S165" t="s">
        <v>1226</v>
      </c>
      <c r="T165" t="s">
        <v>1217</v>
      </c>
      <c r="U165" t="s">
        <v>1227</v>
      </c>
      <c r="V165" t="s">
        <v>1255</v>
      </c>
      <c r="W165">
        <v>0</v>
      </c>
      <c r="X165" t="s">
        <v>1229</v>
      </c>
      <c r="Y165" t="s">
        <v>1229</v>
      </c>
      <c r="Z165" t="s">
        <v>1230</v>
      </c>
      <c r="AA165" t="s">
        <v>23</v>
      </c>
      <c r="AB165" t="s">
        <v>1231</v>
      </c>
      <c r="AC165" t="s">
        <v>1232</v>
      </c>
      <c r="AD165" t="s">
        <v>1233</v>
      </c>
      <c r="AE165" t="s">
        <v>1234</v>
      </c>
      <c r="AF165" t="s">
        <v>1235</v>
      </c>
      <c r="AG165" t="s">
        <v>1217</v>
      </c>
      <c r="AH165" t="s">
        <v>1236</v>
      </c>
      <c r="AI165" t="s">
        <v>1217</v>
      </c>
      <c r="AJ165" t="s">
        <v>1217</v>
      </c>
      <c r="AK165" t="s">
        <v>1237</v>
      </c>
      <c r="AL165">
        <v>0</v>
      </c>
      <c r="AM165" t="s">
        <v>1305</v>
      </c>
      <c r="AN165" t="s">
        <v>1239</v>
      </c>
      <c r="AO165" t="s">
        <v>1240</v>
      </c>
      <c r="AP165" t="s">
        <v>1241</v>
      </c>
      <c r="AQ165" t="s">
        <v>1242</v>
      </c>
      <c r="AR165" t="s">
        <v>1306</v>
      </c>
      <c r="AS165">
        <v>0</v>
      </c>
      <c r="AT165" t="s">
        <v>1217</v>
      </c>
      <c r="AU165" t="s">
        <v>1244</v>
      </c>
      <c r="AV165" t="s">
        <v>1217</v>
      </c>
      <c r="AW165" t="s">
        <v>1217</v>
      </c>
      <c r="AX165" t="s">
        <v>1217</v>
      </c>
      <c r="AY165">
        <v>10</v>
      </c>
      <c r="AZ165" t="s">
        <v>1245</v>
      </c>
      <c r="BA165">
        <v>0</v>
      </c>
      <c r="BB165" t="s">
        <v>217</v>
      </c>
      <c r="BC165" t="s">
        <v>1230</v>
      </c>
      <c r="BD165">
        <v>0</v>
      </c>
      <c r="BE165" t="s">
        <v>1246</v>
      </c>
      <c r="BF165">
        <v>454</v>
      </c>
      <c r="BG165" t="s">
        <v>1217</v>
      </c>
      <c r="BH165" t="s">
        <v>1217</v>
      </c>
      <c r="BI165">
        <v>15</v>
      </c>
      <c r="BJ165" t="s">
        <v>1217</v>
      </c>
      <c r="BK165" t="s">
        <v>1217</v>
      </c>
      <c r="BL165">
        <v>0</v>
      </c>
      <c r="BM165" t="s">
        <v>1239</v>
      </c>
      <c r="BN165" t="s">
        <v>1247</v>
      </c>
      <c r="BO165">
        <v>0</v>
      </c>
      <c r="BP165" t="s">
        <v>1229</v>
      </c>
      <c r="BQ165" t="s">
        <v>1217</v>
      </c>
    </row>
    <row r="166" spans="1:69" x14ac:dyDescent="0.25">
      <c r="A166">
        <v>187888</v>
      </c>
      <c r="B166" t="s">
        <v>1467</v>
      </c>
      <c r="C166" t="s">
        <v>1217</v>
      </c>
      <c r="D166" t="s">
        <v>1218</v>
      </c>
      <c r="E166">
        <v>391</v>
      </c>
      <c r="F166" t="s">
        <v>1298</v>
      </c>
      <c r="G166" t="s">
        <v>1220</v>
      </c>
      <c r="H166" t="s">
        <v>1221</v>
      </c>
      <c r="I166" t="s">
        <v>1217</v>
      </c>
      <c r="J166" t="s">
        <v>1222</v>
      </c>
      <c r="K166" t="s">
        <v>217</v>
      </c>
      <c r="L166">
        <v>16.47</v>
      </c>
      <c r="M166">
        <v>15.21</v>
      </c>
      <c r="N166" t="s">
        <v>40</v>
      </c>
      <c r="O166">
        <v>18</v>
      </c>
      <c r="P166" t="s">
        <v>1223</v>
      </c>
      <c r="Q166" t="s">
        <v>1465</v>
      </c>
      <c r="R166" t="s">
        <v>1225</v>
      </c>
      <c r="S166" t="s">
        <v>1226</v>
      </c>
      <c r="T166" t="s">
        <v>1217</v>
      </c>
      <c r="U166" t="s">
        <v>1227</v>
      </c>
      <c r="V166" t="s">
        <v>1255</v>
      </c>
      <c r="W166">
        <v>0</v>
      </c>
      <c r="X166" t="s">
        <v>1229</v>
      </c>
      <c r="Y166" t="s">
        <v>1229</v>
      </c>
      <c r="Z166" t="s">
        <v>1230</v>
      </c>
      <c r="AA166" t="s">
        <v>23</v>
      </c>
      <c r="AB166" t="s">
        <v>1231</v>
      </c>
      <c r="AC166" t="s">
        <v>1232</v>
      </c>
      <c r="AD166" t="s">
        <v>1233</v>
      </c>
      <c r="AE166" t="s">
        <v>1234</v>
      </c>
      <c r="AF166" t="s">
        <v>1235</v>
      </c>
      <c r="AG166" t="s">
        <v>1217</v>
      </c>
      <c r="AH166" t="s">
        <v>1236</v>
      </c>
      <c r="AI166" t="s">
        <v>1217</v>
      </c>
      <c r="AJ166" t="s">
        <v>1217</v>
      </c>
      <c r="AK166" t="s">
        <v>1237</v>
      </c>
      <c r="AL166">
        <v>0</v>
      </c>
      <c r="AM166" t="s">
        <v>1379</v>
      </c>
      <c r="AN166" t="s">
        <v>1239</v>
      </c>
      <c r="AO166" t="s">
        <v>1240</v>
      </c>
      <c r="AP166" t="s">
        <v>1241</v>
      </c>
      <c r="AQ166" t="s">
        <v>1242</v>
      </c>
      <c r="AR166" t="s">
        <v>1380</v>
      </c>
      <c r="AS166">
        <v>0</v>
      </c>
      <c r="AT166" t="s">
        <v>1217</v>
      </c>
      <c r="AU166" t="s">
        <v>1244</v>
      </c>
      <c r="AV166" t="s">
        <v>1217</v>
      </c>
      <c r="AW166" t="s">
        <v>1217</v>
      </c>
      <c r="AX166" t="s">
        <v>1217</v>
      </c>
      <c r="AY166">
        <v>10</v>
      </c>
      <c r="AZ166" t="s">
        <v>1245</v>
      </c>
      <c r="BA166">
        <v>0</v>
      </c>
      <c r="BB166" t="s">
        <v>217</v>
      </c>
      <c r="BC166" t="s">
        <v>1230</v>
      </c>
      <c r="BD166">
        <v>0</v>
      </c>
      <c r="BE166" t="s">
        <v>1246</v>
      </c>
      <c r="BF166">
        <v>457</v>
      </c>
      <c r="BG166" t="s">
        <v>1217</v>
      </c>
      <c r="BH166" t="s">
        <v>1217</v>
      </c>
      <c r="BI166">
        <v>15</v>
      </c>
      <c r="BJ166" t="s">
        <v>1217</v>
      </c>
      <c r="BK166" t="s">
        <v>1217</v>
      </c>
      <c r="BL166">
        <v>0</v>
      </c>
      <c r="BM166" t="s">
        <v>1239</v>
      </c>
      <c r="BN166" t="s">
        <v>1247</v>
      </c>
      <c r="BO166">
        <v>0</v>
      </c>
      <c r="BP166" t="s">
        <v>1229</v>
      </c>
      <c r="BQ166" t="s">
        <v>1217</v>
      </c>
    </row>
    <row r="167" spans="1:69" x14ac:dyDescent="0.25">
      <c r="A167">
        <v>187899</v>
      </c>
      <c r="B167" t="s">
        <v>554</v>
      </c>
      <c r="C167" t="s">
        <v>1217</v>
      </c>
      <c r="D167" t="s">
        <v>1218</v>
      </c>
      <c r="E167">
        <v>0</v>
      </c>
      <c r="F167" t="s">
        <v>1219</v>
      </c>
      <c r="G167" t="s">
        <v>1220</v>
      </c>
      <c r="H167" t="s">
        <v>1221</v>
      </c>
      <c r="I167" t="s">
        <v>1217</v>
      </c>
      <c r="J167" t="s">
        <v>1222</v>
      </c>
      <c r="K167" t="s">
        <v>217</v>
      </c>
      <c r="L167">
        <v>202.27</v>
      </c>
      <c r="M167">
        <v>187.62</v>
      </c>
      <c r="N167" t="s">
        <v>40</v>
      </c>
      <c r="O167">
        <v>208</v>
      </c>
      <c r="P167" t="s">
        <v>1223</v>
      </c>
      <c r="Q167" t="s">
        <v>1468</v>
      </c>
      <c r="R167" t="s">
        <v>1225</v>
      </c>
      <c r="S167" t="s">
        <v>1226</v>
      </c>
      <c r="T167" t="s">
        <v>1217</v>
      </c>
      <c r="U167" t="s">
        <v>1227</v>
      </c>
      <c r="V167" t="s">
        <v>1255</v>
      </c>
      <c r="W167">
        <v>0</v>
      </c>
      <c r="X167" t="s">
        <v>1229</v>
      </c>
      <c r="Y167" t="s">
        <v>1229</v>
      </c>
      <c r="Z167" t="s">
        <v>1230</v>
      </c>
      <c r="AA167" t="s">
        <v>23</v>
      </c>
      <c r="AB167" t="s">
        <v>1231</v>
      </c>
      <c r="AC167" t="s">
        <v>1232</v>
      </c>
      <c r="AD167" t="s">
        <v>1233</v>
      </c>
      <c r="AE167" t="s">
        <v>1416</v>
      </c>
      <c r="AF167" t="s">
        <v>1235</v>
      </c>
      <c r="AG167" t="s">
        <v>1217</v>
      </c>
      <c r="AH167" t="s">
        <v>1236</v>
      </c>
      <c r="AI167" t="s">
        <v>1217</v>
      </c>
      <c r="AJ167" t="s">
        <v>1217</v>
      </c>
      <c r="AK167" t="s">
        <v>1237</v>
      </c>
      <c r="AL167">
        <v>0</v>
      </c>
      <c r="AM167" t="s">
        <v>1238</v>
      </c>
      <c r="AN167" t="s">
        <v>1239</v>
      </c>
      <c r="AO167" t="s">
        <v>1240</v>
      </c>
      <c r="AP167" t="s">
        <v>1241</v>
      </c>
      <c r="AQ167" t="s">
        <v>1242</v>
      </c>
      <c r="AR167" t="s">
        <v>1243</v>
      </c>
      <c r="AS167">
        <v>0</v>
      </c>
      <c r="AT167" t="s">
        <v>1217</v>
      </c>
      <c r="AU167" t="s">
        <v>1244</v>
      </c>
      <c r="AV167" t="s">
        <v>1217</v>
      </c>
      <c r="AW167" t="s">
        <v>1217</v>
      </c>
      <c r="AX167" t="s">
        <v>1217</v>
      </c>
      <c r="AY167">
        <v>10</v>
      </c>
      <c r="AZ167" t="s">
        <v>1245</v>
      </c>
      <c r="BA167">
        <v>0</v>
      </c>
      <c r="BB167" t="s">
        <v>217</v>
      </c>
      <c r="BC167" t="s">
        <v>1230</v>
      </c>
      <c r="BD167">
        <v>0</v>
      </c>
      <c r="BE167" t="s">
        <v>1246</v>
      </c>
      <c r="BF167">
        <v>54</v>
      </c>
      <c r="BG167" t="s">
        <v>1217</v>
      </c>
      <c r="BH167" t="s">
        <v>1217</v>
      </c>
      <c r="BI167">
        <v>14</v>
      </c>
      <c r="BJ167" t="s">
        <v>1217</v>
      </c>
      <c r="BK167" t="s">
        <v>1217</v>
      </c>
      <c r="BL167">
        <v>0</v>
      </c>
      <c r="BM167" t="s">
        <v>1239</v>
      </c>
      <c r="BN167" t="s">
        <v>1247</v>
      </c>
      <c r="BO167">
        <v>0</v>
      </c>
      <c r="BP167" t="s">
        <v>1229</v>
      </c>
      <c r="BQ167" t="s">
        <v>1217</v>
      </c>
    </row>
    <row r="168" spans="1:69" x14ac:dyDescent="0.25">
      <c r="A168">
        <v>188018</v>
      </c>
      <c r="B168" t="s">
        <v>1469</v>
      </c>
      <c r="C168" t="s">
        <v>1217</v>
      </c>
      <c r="D168" t="s">
        <v>1218</v>
      </c>
      <c r="E168">
        <v>740</v>
      </c>
      <c r="F168" t="s">
        <v>1298</v>
      </c>
      <c r="G168" t="s">
        <v>1220</v>
      </c>
      <c r="H168" t="s">
        <v>1221</v>
      </c>
      <c r="I168" t="s">
        <v>1217</v>
      </c>
      <c r="J168" t="s">
        <v>1222</v>
      </c>
      <c r="K168" t="s">
        <v>217</v>
      </c>
      <c r="L168">
        <v>15.19</v>
      </c>
      <c r="M168">
        <v>13.67</v>
      </c>
      <c r="N168" t="s">
        <v>40</v>
      </c>
      <c r="O168">
        <v>16</v>
      </c>
      <c r="P168" t="s">
        <v>1223</v>
      </c>
      <c r="Q168" t="s">
        <v>1470</v>
      </c>
      <c r="R168" t="s">
        <v>1225</v>
      </c>
      <c r="S168" t="s">
        <v>1226</v>
      </c>
      <c r="T168" t="s">
        <v>1217</v>
      </c>
      <c r="U168" t="s">
        <v>1227</v>
      </c>
      <c r="V168" t="s">
        <v>1255</v>
      </c>
      <c r="W168">
        <v>0</v>
      </c>
      <c r="X168" t="s">
        <v>1229</v>
      </c>
      <c r="Y168" t="s">
        <v>1229</v>
      </c>
      <c r="Z168" t="s">
        <v>1230</v>
      </c>
      <c r="AA168" t="s">
        <v>23</v>
      </c>
      <c r="AB168" t="s">
        <v>1231</v>
      </c>
      <c r="AC168" t="s">
        <v>1232</v>
      </c>
      <c r="AD168" t="s">
        <v>1233</v>
      </c>
      <c r="AE168" t="s">
        <v>1234</v>
      </c>
      <c r="AF168" t="s">
        <v>1235</v>
      </c>
      <c r="AG168" t="s">
        <v>1217</v>
      </c>
      <c r="AH168" t="s">
        <v>1236</v>
      </c>
      <c r="AI168" t="s">
        <v>1217</v>
      </c>
      <c r="AJ168" t="s">
        <v>1217</v>
      </c>
      <c r="AK168" t="s">
        <v>1237</v>
      </c>
      <c r="AL168">
        <v>0</v>
      </c>
      <c r="AM168" t="s">
        <v>1305</v>
      </c>
      <c r="AN168" t="s">
        <v>1239</v>
      </c>
      <c r="AO168" t="s">
        <v>1240</v>
      </c>
      <c r="AP168" t="s">
        <v>1241</v>
      </c>
      <c r="AQ168" t="s">
        <v>1242</v>
      </c>
      <c r="AR168" t="s">
        <v>1306</v>
      </c>
      <c r="AS168">
        <v>0</v>
      </c>
      <c r="AT168" t="s">
        <v>1217</v>
      </c>
      <c r="AU168" t="s">
        <v>1244</v>
      </c>
      <c r="AV168" t="s">
        <v>1217</v>
      </c>
      <c r="AW168" t="s">
        <v>1217</v>
      </c>
      <c r="AX168" t="s">
        <v>1217</v>
      </c>
      <c r="AY168">
        <v>10</v>
      </c>
      <c r="AZ168" t="s">
        <v>1245</v>
      </c>
      <c r="BA168">
        <v>0</v>
      </c>
      <c r="BB168" t="s">
        <v>217</v>
      </c>
      <c r="BC168" t="s">
        <v>1230</v>
      </c>
      <c r="BD168">
        <v>0</v>
      </c>
      <c r="BE168" t="s">
        <v>1246</v>
      </c>
      <c r="BF168">
        <v>391</v>
      </c>
      <c r="BG168" t="s">
        <v>1217</v>
      </c>
      <c r="BH168" t="s">
        <v>1217</v>
      </c>
      <c r="BI168">
        <v>15</v>
      </c>
      <c r="BJ168" t="s">
        <v>1217</v>
      </c>
      <c r="BK168" t="s">
        <v>1217</v>
      </c>
      <c r="BL168">
        <v>0</v>
      </c>
      <c r="BM168" t="s">
        <v>1239</v>
      </c>
      <c r="BN168" t="s">
        <v>1247</v>
      </c>
      <c r="BO168">
        <v>0</v>
      </c>
      <c r="BP168" t="s">
        <v>1229</v>
      </c>
      <c r="BQ168" t="s">
        <v>1217</v>
      </c>
    </row>
    <row r="169" spans="1:69" x14ac:dyDescent="0.25">
      <c r="A169">
        <v>188023</v>
      </c>
      <c r="B169" t="s">
        <v>1471</v>
      </c>
      <c r="C169" t="s">
        <v>1217</v>
      </c>
      <c r="D169" t="s">
        <v>1275</v>
      </c>
      <c r="E169">
        <v>0</v>
      </c>
      <c r="F169" t="s">
        <v>1298</v>
      </c>
      <c r="G169" t="s">
        <v>1220</v>
      </c>
      <c r="H169" t="s">
        <v>1221</v>
      </c>
      <c r="I169" t="s">
        <v>1217</v>
      </c>
      <c r="J169" t="s">
        <v>1222</v>
      </c>
      <c r="K169" t="s">
        <v>217</v>
      </c>
      <c r="L169">
        <v>16.68</v>
      </c>
      <c r="M169">
        <v>15.42</v>
      </c>
      <c r="N169" t="s">
        <v>40</v>
      </c>
      <c r="O169">
        <v>18</v>
      </c>
      <c r="P169" t="s">
        <v>1223</v>
      </c>
      <c r="Q169" t="s">
        <v>1472</v>
      </c>
      <c r="R169" t="s">
        <v>1225</v>
      </c>
      <c r="S169" t="s">
        <v>1226</v>
      </c>
      <c r="T169" t="s">
        <v>1217</v>
      </c>
      <c r="U169" t="s">
        <v>1227</v>
      </c>
      <c r="V169" t="s">
        <v>1255</v>
      </c>
      <c r="W169">
        <v>0</v>
      </c>
      <c r="X169" t="s">
        <v>1229</v>
      </c>
      <c r="Y169">
        <v>43173</v>
      </c>
      <c r="Z169" t="s">
        <v>1230</v>
      </c>
      <c r="AA169" t="s">
        <v>23</v>
      </c>
      <c r="AB169" t="s">
        <v>1231</v>
      </c>
      <c r="AC169" t="s">
        <v>1232</v>
      </c>
      <c r="AD169" t="s">
        <v>1233</v>
      </c>
      <c r="AE169" t="s">
        <v>1234</v>
      </c>
      <c r="AF169" t="s">
        <v>1235</v>
      </c>
      <c r="AG169" t="s">
        <v>1217</v>
      </c>
      <c r="AH169" t="s">
        <v>1236</v>
      </c>
      <c r="AI169" t="s">
        <v>1217</v>
      </c>
      <c r="AJ169" t="s">
        <v>1217</v>
      </c>
      <c r="AK169" t="s">
        <v>1237</v>
      </c>
      <c r="AL169">
        <v>0</v>
      </c>
      <c r="AM169" t="s">
        <v>1379</v>
      </c>
      <c r="AN169" t="s">
        <v>1239</v>
      </c>
      <c r="AO169" t="s">
        <v>1240</v>
      </c>
      <c r="AP169" t="s">
        <v>1241</v>
      </c>
      <c r="AQ169" t="s">
        <v>1242</v>
      </c>
      <c r="AR169" t="s">
        <v>1380</v>
      </c>
      <c r="AS169">
        <v>0</v>
      </c>
      <c r="AT169" t="s">
        <v>1217</v>
      </c>
      <c r="AU169" t="s">
        <v>1244</v>
      </c>
      <c r="AV169" t="s">
        <v>1217</v>
      </c>
      <c r="AW169" t="s">
        <v>1217</v>
      </c>
      <c r="AX169" t="s">
        <v>1217</v>
      </c>
      <c r="AY169">
        <v>10</v>
      </c>
      <c r="AZ169" t="s">
        <v>1245</v>
      </c>
      <c r="BA169">
        <v>0</v>
      </c>
      <c r="BB169" t="s">
        <v>217</v>
      </c>
      <c r="BC169" t="s">
        <v>1230</v>
      </c>
      <c r="BD169">
        <v>0</v>
      </c>
      <c r="BE169" t="s">
        <v>1246</v>
      </c>
      <c r="BF169">
        <v>324</v>
      </c>
      <c r="BG169" t="s">
        <v>1217</v>
      </c>
      <c r="BH169" t="s">
        <v>1205</v>
      </c>
      <c r="BI169">
        <v>15</v>
      </c>
      <c r="BJ169" t="s">
        <v>1217</v>
      </c>
      <c r="BK169" t="s">
        <v>1217</v>
      </c>
      <c r="BL169">
        <v>0</v>
      </c>
      <c r="BM169" t="s">
        <v>1239</v>
      </c>
      <c r="BN169" t="s">
        <v>1247</v>
      </c>
      <c r="BO169">
        <v>0</v>
      </c>
      <c r="BP169" t="s">
        <v>1229</v>
      </c>
      <c r="BQ169" t="s">
        <v>1217</v>
      </c>
    </row>
    <row r="170" spans="1:69" x14ac:dyDescent="0.25">
      <c r="A170">
        <v>188024</v>
      </c>
      <c r="B170" t="s">
        <v>1473</v>
      </c>
      <c r="C170" t="s">
        <v>1217</v>
      </c>
      <c r="D170" t="s">
        <v>1218</v>
      </c>
      <c r="E170">
        <v>0</v>
      </c>
      <c r="F170" t="s">
        <v>1298</v>
      </c>
      <c r="G170" t="s">
        <v>1220</v>
      </c>
      <c r="H170" t="s">
        <v>1221</v>
      </c>
      <c r="I170" t="s">
        <v>1217</v>
      </c>
      <c r="J170" t="s">
        <v>1222</v>
      </c>
      <c r="K170" t="s">
        <v>217</v>
      </c>
      <c r="L170">
        <v>13.51</v>
      </c>
      <c r="M170">
        <v>12.85</v>
      </c>
      <c r="N170" t="s">
        <v>40</v>
      </c>
      <c r="O170">
        <v>15</v>
      </c>
      <c r="P170" t="s">
        <v>1223</v>
      </c>
      <c r="Q170" t="s">
        <v>1472</v>
      </c>
      <c r="R170" t="s">
        <v>1225</v>
      </c>
      <c r="S170" t="s">
        <v>1226</v>
      </c>
      <c r="T170" t="s">
        <v>1217</v>
      </c>
      <c r="U170" t="s">
        <v>1227</v>
      </c>
      <c r="V170" t="s">
        <v>1255</v>
      </c>
      <c r="W170">
        <v>0</v>
      </c>
      <c r="X170" t="s">
        <v>1229</v>
      </c>
      <c r="Y170" t="s">
        <v>1229</v>
      </c>
      <c r="Z170" t="s">
        <v>1230</v>
      </c>
      <c r="AA170" t="s">
        <v>23</v>
      </c>
      <c r="AB170" t="s">
        <v>1231</v>
      </c>
      <c r="AC170" t="s">
        <v>1232</v>
      </c>
      <c r="AD170" t="s">
        <v>1233</v>
      </c>
      <c r="AE170" t="s">
        <v>1234</v>
      </c>
      <c r="AF170" t="s">
        <v>1235</v>
      </c>
      <c r="AG170" t="s">
        <v>1217</v>
      </c>
      <c r="AH170" t="s">
        <v>1236</v>
      </c>
      <c r="AI170" t="s">
        <v>1217</v>
      </c>
      <c r="AJ170" t="s">
        <v>1217</v>
      </c>
      <c r="AK170" t="s">
        <v>1237</v>
      </c>
      <c r="AL170">
        <v>0</v>
      </c>
      <c r="AM170" t="s">
        <v>1299</v>
      </c>
      <c r="AN170" t="s">
        <v>1239</v>
      </c>
      <c r="AO170" t="s">
        <v>1240</v>
      </c>
      <c r="AP170" t="s">
        <v>1241</v>
      </c>
      <c r="AQ170" t="s">
        <v>1242</v>
      </c>
      <c r="AR170" t="s">
        <v>1300</v>
      </c>
      <c r="AS170">
        <v>0</v>
      </c>
      <c r="AT170" t="s">
        <v>1217</v>
      </c>
      <c r="AU170" t="s">
        <v>1244</v>
      </c>
      <c r="AV170" t="s">
        <v>1217</v>
      </c>
      <c r="AW170" t="s">
        <v>1217</v>
      </c>
      <c r="AX170" t="s">
        <v>1217</v>
      </c>
      <c r="AY170">
        <v>10</v>
      </c>
      <c r="AZ170" t="s">
        <v>1245</v>
      </c>
      <c r="BA170">
        <v>0</v>
      </c>
      <c r="BB170" t="s">
        <v>217</v>
      </c>
      <c r="BC170" t="s">
        <v>1230</v>
      </c>
      <c r="BD170">
        <v>0</v>
      </c>
      <c r="BE170" t="s">
        <v>1246</v>
      </c>
      <c r="BF170">
        <v>370</v>
      </c>
      <c r="BG170" t="s">
        <v>1217</v>
      </c>
      <c r="BH170" t="s">
        <v>1217</v>
      </c>
      <c r="BI170">
        <v>15</v>
      </c>
      <c r="BJ170" t="s">
        <v>1217</v>
      </c>
      <c r="BK170" t="s">
        <v>1217</v>
      </c>
      <c r="BL170">
        <v>0</v>
      </c>
      <c r="BM170" t="s">
        <v>1239</v>
      </c>
      <c r="BN170" t="s">
        <v>1247</v>
      </c>
      <c r="BO170">
        <v>0</v>
      </c>
      <c r="BP170" t="s">
        <v>1229</v>
      </c>
      <c r="BQ170" t="s">
        <v>1217</v>
      </c>
    </row>
    <row r="171" spans="1:69" x14ac:dyDescent="0.25">
      <c r="A171">
        <v>188025</v>
      </c>
      <c r="B171" t="s">
        <v>1474</v>
      </c>
      <c r="C171" t="s">
        <v>1217</v>
      </c>
      <c r="D171" t="s">
        <v>1218</v>
      </c>
      <c r="E171">
        <v>0</v>
      </c>
      <c r="F171" t="s">
        <v>1298</v>
      </c>
      <c r="G171" t="s">
        <v>1220</v>
      </c>
      <c r="H171" t="s">
        <v>1221</v>
      </c>
      <c r="I171" t="s">
        <v>1217</v>
      </c>
      <c r="J171" t="s">
        <v>1222</v>
      </c>
      <c r="K171" t="s">
        <v>217</v>
      </c>
      <c r="L171">
        <v>14.42</v>
      </c>
      <c r="M171">
        <v>13.7</v>
      </c>
      <c r="N171" t="s">
        <v>40</v>
      </c>
      <c r="O171">
        <v>16</v>
      </c>
      <c r="P171" t="s">
        <v>1223</v>
      </c>
      <c r="Q171" t="s">
        <v>1472</v>
      </c>
      <c r="R171" t="s">
        <v>1225</v>
      </c>
      <c r="S171" t="s">
        <v>1226</v>
      </c>
      <c r="T171" t="s">
        <v>1217</v>
      </c>
      <c r="U171" t="s">
        <v>1227</v>
      </c>
      <c r="V171" t="s">
        <v>1255</v>
      </c>
      <c r="W171">
        <v>0</v>
      </c>
      <c r="X171" t="s">
        <v>1229</v>
      </c>
      <c r="Y171" t="s">
        <v>1229</v>
      </c>
      <c r="Z171" t="s">
        <v>1230</v>
      </c>
      <c r="AA171" t="s">
        <v>23</v>
      </c>
      <c r="AB171" t="s">
        <v>1231</v>
      </c>
      <c r="AC171" t="s">
        <v>1232</v>
      </c>
      <c r="AD171" t="s">
        <v>1233</v>
      </c>
      <c r="AE171" t="s">
        <v>1234</v>
      </c>
      <c r="AF171" t="s">
        <v>1235</v>
      </c>
      <c r="AG171" t="s">
        <v>1217</v>
      </c>
      <c r="AH171" t="s">
        <v>1236</v>
      </c>
      <c r="AI171" t="s">
        <v>1217</v>
      </c>
      <c r="AJ171" t="s">
        <v>1217</v>
      </c>
      <c r="AK171" t="s">
        <v>1237</v>
      </c>
      <c r="AL171">
        <v>0</v>
      </c>
      <c r="AM171" t="s">
        <v>1305</v>
      </c>
      <c r="AN171" t="s">
        <v>1239</v>
      </c>
      <c r="AO171" t="s">
        <v>1240</v>
      </c>
      <c r="AP171" t="s">
        <v>1241</v>
      </c>
      <c r="AQ171" t="s">
        <v>1242</v>
      </c>
      <c r="AR171" t="s">
        <v>1306</v>
      </c>
      <c r="AS171">
        <v>0</v>
      </c>
      <c r="AT171" t="s">
        <v>1217</v>
      </c>
      <c r="AU171" t="s">
        <v>1244</v>
      </c>
      <c r="AV171" t="s">
        <v>1217</v>
      </c>
      <c r="AW171" t="s">
        <v>1217</v>
      </c>
      <c r="AX171" t="s">
        <v>1217</v>
      </c>
      <c r="AY171">
        <v>10</v>
      </c>
      <c r="AZ171" t="s">
        <v>1245</v>
      </c>
      <c r="BA171">
        <v>0</v>
      </c>
      <c r="BB171" t="s">
        <v>217</v>
      </c>
      <c r="BC171" t="s">
        <v>1230</v>
      </c>
      <c r="BD171">
        <v>0</v>
      </c>
      <c r="BE171" t="s">
        <v>1246</v>
      </c>
      <c r="BF171">
        <v>418</v>
      </c>
      <c r="BG171" t="s">
        <v>1217</v>
      </c>
      <c r="BH171" t="s">
        <v>1217</v>
      </c>
      <c r="BI171">
        <v>15</v>
      </c>
      <c r="BJ171" t="s">
        <v>1217</v>
      </c>
      <c r="BK171" t="s">
        <v>1217</v>
      </c>
      <c r="BL171">
        <v>0</v>
      </c>
      <c r="BM171" t="s">
        <v>1239</v>
      </c>
      <c r="BN171" t="s">
        <v>1247</v>
      </c>
      <c r="BO171">
        <v>0</v>
      </c>
      <c r="BP171" t="s">
        <v>1229</v>
      </c>
      <c r="BQ171" t="s">
        <v>1217</v>
      </c>
    </row>
    <row r="172" spans="1:69" x14ac:dyDescent="0.25">
      <c r="A172">
        <v>188051</v>
      </c>
      <c r="B172" t="s">
        <v>1475</v>
      </c>
      <c r="C172" t="s">
        <v>1217</v>
      </c>
      <c r="D172" t="s">
        <v>1218</v>
      </c>
      <c r="E172">
        <v>0</v>
      </c>
      <c r="F172" t="s">
        <v>1298</v>
      </c>
      <c r="G172" t="s">
        <v>1220</v>
      </c>
      <c r="H172" t="s">
        <v>1221</v>
      </c>
      <c r="I172" t="s">
        <v>1217</v>
      </c>
      <c r="J172" t="s">
        <v>1222</v>
      </c>
      <c r="K172" t="s">
        <v>217</v>
      </c>
      <c r="L172">
        <v>16.459</v>
      </c>
      <c r="M172">
        <v>15.33</v>
      </c>
      <c r="N172" t="s">
        <v>40</v>
      </c>
      <c r="O172">
        <v>18</v>
      </c>
      <c r="P172" t="s">
        <v>1223</v>
      </c>
      <c r="Q172" t="s">
        <v>1476</v>
      </c>
      <c r="R172" t="s">
        <v>1225</v>
      </c>
      <c r="S172" t="s">
        <v>1226</v>
      </c>
      <c r="T172" t="s">
        <v>1217</v>
      </c>
      <c r="U172" t="s">
        <v>1227</v>
      </c>
      <c r="V172" t="s">
        <v>1255</v>
      </c>
      <c r="W172">
        <v>0</v>
      </c>
      <c r="X172" t="s">
        <v>1229</v>
      </c>
      <c r="Y172">
        <v>43430</v>
      </c>
      <c r="Z172" t="s">
        <v>1230</v>
      </c>
      <c r="AA172" t="s">
        <v>23</v>
      </c>
      <c r="AB172" t="s">
        <v>1231</v>
      </c>
      <c r="AC172" t="s">
        <v>1232</v>
      </c>
      <c r="AD172" t="s">
        <v>1233</v>
      </c>
      <c r="AE172" t="s">
        <v>1234</v>
      </c>
      <c r="AF172" t="s">
        <v>1235</v>
      </c>
      <c r="AG172" t="s">
        <v>1217</v>
      </c>
      <c r="AH172" t="s">
        <v>1236</v>
      </c>
      <c r="AI172" t="s">
        <v>1217</v>
      </c>
      <c r="AJ172" t="s">
        <v>1217</v>
      </c>
      <c r="AK172" t="s">
        <v>1237</v>
      </c>
      <c r="AL172">
        <v>0</v>
      </c>
      <c r="AM172" t="s">
        <v>1379</v>
      </c>
      <c r="AN172" t="s">
        <v>1239</v>
      </c>
      <c r="AO172" t="s">
        <v>1240</v>
      </c>
      <c r="AP172" t="s">
        <v>1241</v>
      </c>
      <c r="AQ172" t="s">
        <v>1242</v>
      </c>
      <c r="AR172" t="s">
        <v>1380</v>
      </c>
      <c r="AS172">
        <v>0</v>
      </c>
      <c r="AT172" t="s">
        <v>1217</v>
      </c>
      <c r="AU172" t="s">
        <v>1244</v>
      </c>
      <c r="AV172" t="s">
        <v>1217</v>
      </c>
      <c r="AW172" t="s">
        <v>1217</v>
      </c>
      <c r="AX172" t="s">
        <v>1217</v>
      </c>
      <c r="AY172">
        <v>10</v>
      </c>
      <c r="AZ172" t="s">
        <v>1245</v>
      </c>
      <c r="BA172">
        <v>0</v>
      </c>
      <c r="BB172" t="s">
        <v>217</v>
      </c>
      <c r="BC172" t="s">
        <v>1230</v>
      </c>
      <c r="BD172">
        <v>0</v>
      </c>
      <c r="BE172" t="s">
        <v>1246</v>
      </c>
      <c r="BF172">
        <v>500</v>
      </c>
      <c r="BG172" t="s">
        <v>1217</v>
      </c>
      <c r="BH172" t="s">
        <v>1205</v>
      </c>
      <c r="BI172">
        <v>15</v>
      </c>
      <c r="BJ172" t="s">
        <v>1217</v>
      </c>
      <c r="BK172" t="s">
        <v>1217</v>
      </c>
      <c r="BL172">
        <v>0</v>
      </c>
      <c r="BM172" t="s">
        <v>1239</v>
      </c>
      <c r="BN172" t="s">
        <v>1247</v>
      </c>
      <c r="BO172">
        <v>0</v>
      </c>
      <c r="BP172" t="s">
        <v>1229</v>
      </c>
      <c r="BQ172" t="s">
        <v>1217</v>
      </c>
    </row>
    <row r="173" spans="1:69" x14ac:dyDescent="0.25">
      <c r="A173">
        <v>188052</v>
      </c>
      <c r="B173" t="s">
        <v>1477</v>
      </c>
      <c r="C173" t="s">
        <v>1217</v>
      </c>
      <c r="D173" t="s">
        <v>1275</v>
      </c>
      <c r="E173">
        <v>370</v>
      </c>
      <c r="F173" t="s">
        <v>1298</v>
      </c>
      <c r="G173" t="s">
        <v>1220</v>
      </c>
      <c r="H173" t="s">
        <v>1221</v>
      </c>
      <c r="I173" t="s">
        <v>1217</v>
      </c>
      <c r="J173" t="s">
        <v>1222</v>
      </c>
      <c r="K173" t="s">
        <v>217</v>
      </c>
      <c r="L173">
        <v>14.35</v>
      </c>
      <c r="M173">
        <v>13.63</v>
      </c>
      <c r="N173" t="s">
        <v>40</v>
      </c>
      <c r="O173">
        <v>16</v>
      </c>
      <c r="P173" t="s">
        <v>1223</v>
      </c>
      <c r="Q173" t="s">
        <v>1476</v>
      </c>
      <c r="R173" t="s">
        <v>1225</v>
      </c>
      <c r="S173" t="s">
        <v>1226</v>
      </c>
      <c r="T173" t="s">
        <v>1217</v>
      </c>
      <c r="U173" t="s">
        <v>1227</v>
      </c>
      <c r="V173" t="s">
        <v>1255</v>
      </c>
      <c r="W173">
        <v>0</v>
      </c>
      <c r="X173" t="s">
        <v>1229</v>
      </c>
      <c r="Y173" t="s">
        <v>1229</v>
      </c>
      <c r="Z173" t="s">
        <v>1230</v>
      </c>
      <c r="AA173" t="s">
        <v>23</v>
      </c>
      <c r="AB173" t="s">
        <v>1231</v>
      </c>
      <c r="AC173" t="s">
        <v>1232</v>
      </c>
      <c r="AD173" t="s">
        <v>1233</v>
      </c>
      <c r="AE173" t="s">
        <v>1234</v>
      </c>
      <c r="AF173" t="s">
        <v>1235</v>
      </c>
      <c r="AG173" t="s">
        <v>1217</v>
      </c>
      <c r="AH173" t="s">
        <v>1236</v>
      </c>
      <c r="AI173" t="s">
        <v>1217</v>
      </c>
      <c r="AJ173" t="s">
        <v>1217</v>
      </c>
      <c r="AK173" t="s">
        <v>1237</v>
      </c>
      <c r="AL173">
        <v>0</v>
      </c>
      <c r="AM173" t="s">
        <v>1305</v>
      </c>
      <c r="AN173" t="s">
        <v>1239</v>
      </c>
      <c r="AO173" t="s">
        <v>1240</v>
      </c>
      <c r="AP173" t="s">
        <v>1241</v>
      </c>
      <c r="AQ173" t="s">
        <v>1242</v>
      </c>
      <c r="AR173" t="s">
        <v>1306</v>
      </c>
      <c r="AS173">
        <v>0</v>
      </c>
      <c r="AT173" t="s">
        <v>1217</v>
      </c>
      <c r="AU173" t="s">
        <v>1244</v>
      </c>
      <c r="AV173" t="s">
        <v>1217</v>
      </c>
      <c r="AW173" t="s">
        <v>1217</v>
      </c>
      <c r="AX173" t="s">
        <v>1217</v>
      </c>
      <c r="AY173">
        <v>10</v>
      </c>
      <c r="AZ173" t="s">
        <v>1245</v>
      </c>
      <c r="BA173">
        <v>0</v>
      </c>
      <c r="BB173" t="s">
        <v>217</v>
      </c>
      <c r="BC173" t="s">
        <v>1230</v>
      </c>
      <c r="BD173">
        <v>0</v>
      </c>
      <c r="BE173" t="s">
        <v>1246</v>
      </c>
      <c r="BF173">
        <v>392</v>
      </c>
      <c r="BG173" t="s">
        <v>1217</v>
      </c>
      <c r="BH173" t="s">
        <v>1217</v>
      </c>
      <c r="BI173">
        <v>15</v>
      </c>
      <c r="BJ173" t="s">
        <v>1217</v>
      </c>
      <c r="BK173" t="s">
        <v>1217</v>
      </c>
      <c r="BL173">
        <v>0</v>
      </c>
      <c r="BM173" t="s">
        <v>1239</v>
      </c>
      <c r="BN173" t="s">
        <v>1247</v>
      </c>
      <c r="BO173">
        <v>0</v>
      </c>
      <c r="BP173" t="s">
        <v>1229</v>
      </c>
      <c r="BQ173" t="s">
        <v>1217</v>
      </c>
    </row>
    <row r="174" spans="1:69" x14ac:dyDescent="0.25">
      <c r="A174">
        <v>188102</v>
      </c>
      <c r="B174" t="s">
        <v>1478</v>
      </c>
      <c r="C174" t="s">
        <v>1217</v>
      </c>
      <c r="D174" t="s">
        <v>1218</v>
      </c>
      <c r="E174">
        <v>370</v>
      </c>
      <c r="F174" t="s">
        <v>1298</v>
      </c>
      <c r="G174" t="s">
        <v>1220</v>
      </c>
      <c r="H174" t="s">
        <v>1221</v>
      </c>
      <c r="I174" t="s">
        <v>1217</v>
      </c>
      <c r="J174" t="s">
        <v>1222</v>
      </c>
      <c r="K174" t="s">
        <v>217</v>
      </c>
      <c r="L174">
        <v>13.89</v>
      </c>
      <c r="M174">
        <v>13.23</v>
      </c>
      <c r="N174" t="s">
        <v>40</v>
      </c>
      <c r="O174">
        <v>15</v>
      </c>
      <c r="P174" t="s">
        <v>1223</v>
      </c>
      <c r="Q174" t="s">
        <v>1479</v>
      </c>
      <c r="R174" t="s">
        <v>1225</v>
      </c>
      <c r="S174" t="s">
        <v>1226</v>
      </c>
      <c r="T174" t="s">
        <v>1217</v>
      </c>
      <c r="U174" t="s">
        <v>1227</v>
      </c>
      <c r="V174" t="s">
        <v>1255</v>
      </c>
      <c r="W174">
        <v>0</v>
      </c>
      <c r="X174" t="s">
        <v>1229</v>
      </c>
      <c r="Y174" t="s">
        <v>1229</v>
      </c>
      <c r="Z174" t="s">
        <v>1230</v>
      </c>
      <c r="AA174" t="s">
        <v>23</v>
      </c>
      <c r="AB174" t="s">
        <v>1231</v>
      </c>
      <c r="AC174" t="s">
        <v>1232</v>
      </c>
      <c r="AD174" t="s">
        <v>1233</v>
      </c>
      <c r="AE174" t="s">
        <v>1234</v>
      </c>
      <c r="AF174" t="s">
        <v>1235</v>
      </c>
      <c r="AG174" t="s">
        <v>1217</v>
      </c>
      <c r="AH174" t="s">
        <v>1236</v>
      </c>
      <c r="AI174" t="s">
        <v>1217</v>
      </c>
      <c r="AJ174" t="s">
        <v>1217</v>
      </c>
      <c r="AK174" t="s">
        <v>1237</v>
      </c>
      <c r="AL174">
        <v>0</v>
      </c>
      <c r="AM174" t="s">
        <v>1299</v>
      </c>
      <c r="AN174" t="s">
        <v>1239</v>
      </c>
      <c r="AO174" t="s">
        <v>1240</v>
      </c>
      <c r="AP174" t="s">
        <v>1241</v>
      </c>
      <c r="AQ174" t="s">
        <v>1242</v>
      </c>
      <c r="AR174" t="s">
        <v>1300</v>
      </c>
      <c r="AS174">
        <v>0</v>
      </c>
      <c r="AT174" t="s">
        <v>1217</v>
      </c>
      <c r="AU174" t="s">
        <v>1244</v>
      </c>
      <c r="AV174" t="s">
        <v>1217</v>
      </c>
      <c r="AW174" t="s">
        <v>1217</v>
      </c>
      <c r="AX174" t="s">
        <v>1217</v>
      </c>
      <c r="AY174">
        <v>10</v>
      </c>
      <c r="AZ174" t="s">
        <v>1245</v>
      </c>
      <c r="BA174">
        <v>0</v>
      </c>
      <c r="BB174" t="s">
        <v>217</v>
      </c>
      <c r="BC174" t="s">
        <v>1230</v>
      </c>
      <c r="BD174">
        <v>0</v>
      </c>
      <c r="BE174" t="s">
        <v>1246</v>
      </c>
      <c r="BF174">
        <v>381</v>
      </c>
      <c r="BG174" t="s">
        <v>1217</v>
      </c>
      <c r="BH174" t="s">
        <v>1217</v>
      </c>
      <c r="BI174">
        <v>15</v>
      </c>
      <c r="BJ174" t="s">
        <v>1217</v>
      </c>
      <c r="BK174" t="s">
        <v>1217</v>
      </c>
      <c r="BL174">
        <v>0</v>
      </c>
      <c r="BM174" t="s">
        <v>1239</v>
      </c>
      <c r="BN174" t="s">
        <v>1247</v>
      </c>
      <c r="BO174">
        <v>0</v>
      </c>
      <c r="BP174" t="s">
        <v>1229</v>
      </c>
      <c r="BQ174" t="s">
        <v>1217</v>
      </c>
    </row>
    <row r="175" spans="1:69" x14ac:dyDescent="0.25">
      <c r="A175">
        <v>188120</v>
      </c>
      <c r="B175" t="s">
        <v>1480</v>
      </c>
      <c r="C175" t="s">
        <v>1217</v>
      </c>
      <c r="D175" t="s">
        <v>1218</v>
      </c>
      <c r="E175">
        <v>300</v>
      </c>
      <c r="F175" t="s">
        <v>1254</v>
      </c>
      <c r="G175" t="s">
        <v>1220</v>
      </c>
      <c r="H175" t="s">
        <v>1221</v>
      </c>
      <c r="I175" t="s">
        <v>1217</v>
      </c>
      <c r="J175" t="s">
        <v>1222</v>
      </c>
      <c r="K175" t="s">
        <v>217</v>
      </c>
      <c r="L175">
        <v>18.09</v>
      </c>
      <c r="M175">
        <v>16.899999999999999</v>
      </c>
      <c r="N175" t="s">
        <v>40</v>
      </c>
      <c r="O175">
        <v>20</v>
      </c>
      <c r="P175" t="s">
        <v>1223</v>
      </c>
      <c r="Q175" t="s">
        <v>1465</v>
      </c>
      <c r="R175" t="s">
        <v>1225</v>
      </c>
      <c r="S175" t="s">
        <v>1226</v>
      </c>
      <c r="T175" t="s">
        <v>1217</v>
      </c>
      <c r="U175" t="s">
        <v>1227</v>
      </c>
      <c r="V175" t="s">
        <v>1255</v>
      </c>
      <c r="W175">
        <v>0</v>
      </c>
      <c r="X175" t="s">
        <v>1229</v>
      </c>
      <c r="Y175" t="s">
        <v>1229</v>
      </c>
      <c r="Z175" t="s">
        <v>1230</v>
      </c>
      <c r="AA175" t="s">
        <v>23</v>
      </c>
      <c r="AB175" t="s">
        <v>1231</v>
      </c>
      <c r="AC175" t="s">
        <v>1232</v>
      </c>
      <c r="AD175" t="s">
        <v>1233</v>
      </c>
      <c r="AE175" t="s">
        <v>1234</v>
      </c>
      <c r="AF175" t="s">
        <v>1235</v>
      </c>
      <c r="AG175" t="s">
        <v>1217</v>
      </c>
      <c r="AH175" t="s">
        <v>1236</v>
      </c>
      <c r="AI175" t="s">
        <v>1217</v>
      </c>
      <c r="AJ175" t="s">
        <v>1217</v>
      </c>
      <c r="AK175" t="s">
        <v>1237</v>
      </c>
      <c r="AL175">
        <v>0</v>
      </c>
      <c r="AM175" t="s">
        <v>1281</v>
      </c>
      <c r="AN175" t="s">
        <v>1239</v>
      </c>
      <c r="AO175" t="s">
        <v>1240</v>
      </c>
      <c r="AP175" t="s">
        <v>1241</v>
      </c>
      <c r="AQ175" t="s">
        <v>1242</v>
      </c>
      <c r="AR175" t="s">
        <v>1257</v>
      </c>
      <c r="AS175">
        <v>0</v>
      </c>
      <c r="AT175" t="s">
        <v>1217</v>
      </c>
      <c r="AU175" t="s">
        <v>1244</v>
      </c>
      <c r="AV175" t="s">
        <v>1217</v>
      </c>
      <c r="AW175" t="s">
        <v>1217</v>
      </c>
      <c r="AX175" t="s">
        <v>1217</v>
      </c>
      <c r="AY175">
        <v>10</v>
      </c>
      <c r="AZ175" t="s">
        <v>1245</v>
      </c>
      <c r="BA175">
        <v>0</v>
      </c>
      <c r="BB175" t="s">
        <v>217</v>
      </c>
      <c r="BC175" t="s">
        <v>1230</v>
      </c>
      <c r="BD175">
        <v>0</v>
      </c>
      <c r="BE175" t="s">
        <v>1246</v>
      </c>
      <c r="BF175">
        <v>309</v>
      </c>
      <c r="BG175" t="s">
        <v>1217</v>
      </c>
      <c r="BH175" t="s">
        <v>1217</v>
      </c>
      <c r="BI175">
        <v>15</v>
      </c>
      <c r="BJ175" t="s">
        <v>1217</v>
      </c>
      <c r="BK175" t="s">
        <v>1217</v>
      </c>
      <c r="BL175">
        <v>0</v>
      </c>
      <c r="BM175" t="s">
        <v>1239</v>
      </c>
      <c r="BN175" t="s">
        <v>1247</v>
      </c>
      <c r="BO175">
        <v>0</v>
      </c>
      <c r="BP175" t="s">
        <v>1229</v>
      </c>
      <c r="BQ175" t="s">
        <v>1217</v>
      </c>
    </row>
    <row r="176" spans="1:69" x14ac:dyDescent="0.25">
      <c r="A176">
        <v>188136</v>
      </c>
      <c r="B176" t="s">
        <v>1481</v>
      </c>
      <c r="C176" t="s">
        <v>1217</v>
      </c>
      <c r="D176" t="s">
        <v>1218</v>
      </c>
      <c r="E176">
        <v>300</v>
      </c>
      <c r="F176" t="s">
        <v>1254</v>
      </c>
      <c r="G176" t="s">
        <v>1220</v>
      </c>
      <c r="H176" t="s">
        <v>1221</v>
      </c>
      <c r="I176" t="s">
        <v>1217</v>
      </c>
      <c r="J176" t="s">
        <v>1222</v>
      </c>
      <c r="K176" t="s">
        <v>217</v>
      </c>
      <c r="L176">
        <v>18.12</v>
      </c>
      <c r="M176">
        <v>16.93</v>
      </c>
      <c r="N176" t="s">
        <v>40</v>
      </c>
      <c r="O176">
        <v>20</v>
      </c>
      <c r="P176" t="s">
        <v>1223</v>
      </c>
      <c r="Q176" t="s">
        <v>1482</v>
      </c>
      <c r="R176" t="s">
        <v>1225</v>
      </c>
      <c r="S176" t="s">
        <v>1226</v>
      </c>
      <c r="T176" t="s">
        <v>1217</v>
      </c>
      <c r="U176" t="s">
        <v>1227</v>
      </c>
      <c r="V176" t="s">
        <v>1255</v>
      </c>
      <c r="W176">
        <v>0</v>
      </c>
      <c r="X176" t="s">
        <v>1229</v>
      </c>
      <c r="Y176" t="s">
        <v>1229</v>
      </c>
      <c r="Z176" t="s">
        <v>1230</v>
      </c>
      <c r="AA176" t="s">
        <v>23</v>
      </c>
      <c r="AB176" t="s">
        <v>1231</v>
      </c>
      <c r="AC176" t="s">
        <v>1232</v>
      </c>
      <c r="AD176" t="s">
        <v>1233</v>
      </c>
      <c r="AE176" t="s">
        <v>1234</v>
      </c>
      <c r="AF176" t="s">
        <v>1235</v>
      </c>
      <c r="AG176" t="s">
        <v>1217</v>
      </c>
      <c r="AH176" t="s">
        <v>1236</v>
      </c>
      <c r="AI176" t="s">
        <v>1217</v>
      </c>
      <c r="AJ176" t="s">
        <v>1217</v>
      </c>
      <c r="AK176" t="s">
        <v>1237</v>
      </c>
      <c r="AL176">
        <v>0</v>
      </c>
      <c r="AM176" t="s">
        <v>1281</v>
      </c>
      <c r="AN176" t="s">
        <v>1239</v>
      </c>
      <c r="AO176" t="s">
        <v>1240</v>
      </c>
      <c r="AP176" t="s">
        <v>1241</v>
      </c>
      <c r="AQ176" t="s">
        <v>1242</v>
      </c>
      <c r="AR176" t="s">
        <v>1257</v>
      </c>
      <c r="AS176">
        <v>0</v>
      </c>
      <c r="AT176" t="s">
        <v>1217</v>
      </c>
      <c r="AU176" t="s">
        <v>1244</v>
      </c>
      <c r="AV176" t="s">
        <v>1217</v>
      </c>
      <c r="AW176" t="s">
        <v>1217</v>
      </c>
      <c r="AX176" t="s">
        <v>1217</v>
      </c>
      <c r="AY176">
        <v>10</v>
      </c>
      <c r="AZ176" t="s">
        <v>1245</v>
      </c>
      <c r="BA176">
        <v>0</v>
      </c>
      <c r="BB176" t="s">
        <v>217</v>
      </c>
      <c r="BC176" t="s">
        <v>1230</v>
      </c>
      <c r="BD176">
        <v>0</v>
      </c>
      <c r="BE176" t="s">
        <v>1246</v>
      </c>
      <c r="BF176">
        <v>316</v>
      </c>
      <c r="BG176" t="s">
        <v>1217</v>
      </c>
      <c r="BH176" t="s">
        <v>1217</v>
      </c>
      <c r="BI176">
        <v>15</v>
      </c>
      <c r="BJ176" t="s">
        <v>1217</v>
      </c>
      <c r="BK176" t="s">
        <v>1217</v>
      </c>
      <c r="BL176">
        <v>0</v>
      </c>
      <c r="BM176" t="s">
        <v>1239</v>
      </c>
      <c r="BN176" t="s">
        <v>1247</v>
      </c>
      <c r="BO176">
        <v>0</v>
      </c>
      <c r="BP176" t="s">
        <v>1229</v>
      </c>
      <c r="BQ176" t="s">
        <v>1217</v>
      </c>
    </row>
    <row r="177" spans="1:69" x14ac:dyDescent="0.25">
      <c r="A177">
        <v>188167</v>
      </c>
      <c r="B177" t="s">
        <v>1483</v>
      </c>
      <c r="C177" t="s">
        <v>1217</v>
      </c>
      <c r="D177" t="s">
        <v>1218</v>
      </c>
      <c r="E177">
        <v>300</v>
      </c>
      <c r="F177" t="s">
        <v>1254</v>
      </c>
      <c r="G177" t="s">
        <v>1220</v>
      </c>
      <c r="H177" t="s">
        <v>1221</v>
      </c>
      <c r="I177" t="s">
        <v>1217</v>
      </c>
      <c r="J177" t="s">
        <v>1222</v>
      </c>
      <c r="K177" t="s">
        <v>217</v>
      </c>
      <c r="L177">
        <v>18.21</v>
      </c>
      <c r="M177">
        <v>17.02</v>
      </c>
      <c r="N177" t="s">
        <v>40</v>
      </c>
      <c r="O177">
        <v>20</v>
      </c>
      <c r="P177" t="s">
        <v>1223</v>
      </c>
      <c r="Q177" t="s">
        <v>1484</v>
      </c>
      <c r="R177" t="s">
        <v>1225</v>
      </c>
      <c r="S177" t="s">
        <v>1226</v>
      </c>
      <c r="T177" t="s">
        <v>1217</v>
      </c>
      <c r="U177" t="s">
        <v>1227</v>
      </c>
      <c r="V177" t="s">
        <v>1255</v>
      </c>
      <c r="W177">
        <v>0</v>
      </c>
      <c r="X177" t="s">
        <v>1229</v>
      </c>
      <c r="Y177" t="s">
        <v>1229</v>
      </c>
      <c r="Z177" t="s">
        <v>1230</v>
      </c>
      <c r="AA177" t="s">
        <v>23</v>
      </c>
      <c r="AB177" t="s">
        <v>1231</v>
      </c>
      <c r="AC177" t="s">
        <v>1232</v>
      </c>
      <c r="AD177" t="s">
        <v>1233</v>
      </c>
      <c r="AE177" t="s">
        <v>1234</v>
      </c>
      <c r="AF177" t="s">
        <v>1235</v>
      </c>
      <c r="AG177" t="s">
        <v>1217</v>
      </c>
      <c r="AH177" t="s">
        <v>1236</v>
      </c>
      <c r="AI177" t="s">
        <v>1217</v>
      </c>
      <c r="AJ177" t="s">
        <v>1217</v>
      </c>
      <c r="AK177" t="s">
        <v>1237</v>
      </c>
      <c r="AL177">
        <v>0</v>
      </c>
      <c r="AM177" t="s">
        <v>1281</v>
      </c>
      <c r="AN177" t="s">
        <v>1239</v>
      </c>
      <c r="AO177" t="s">
        <v>1240</v>
      </c>
      <c r="AP177" t="s">
        <v>1241</v>
      </c>
      <c r="AQ177" t="s">
        <v>1242</v>
      </c>
      <c r="AR177" t="s">
        <v>1257</v>
      </c>
      <c r="AS177">
        <v>0</v>
      </c>
      <c r="AT177" t="s">
        <v>1217</v>
      </c>
      <c r="AU177" t="s">
        <v>1244</v>
      </c>
      <c r="AV177" t="s">
        <v>1217</v>
      </c>
      <c r="AW177" t="s">
        <v>1217</v>
      </c>
      <c r="AX177" t="s">
        <v>1217</v>
      </c>
      <c r="AY177">
        <v>10</v>
      </c>
      <c r="AZ177" t="s">
        <v>1245</v>
      </c>
      <c r="BA177">
        <v>0</v>
      </c>
      <c r="BB177" t="s">
        <v>217</v>
      </c>
      <c r="BC177" t="s">
        <v>1230</v>
      </c>
      <c r="BD177">
        <v>0</v>
      </c>
      <c r="BE177" t="s">
        <v>1246</v>
      </c>
      <c r="BF177">
        <v>285</v>
      </c>
      <c r="BG177" t="s">
        <v>1217</v>
      </c>
      <c r="BH177" t="s">
        <v>1217</v>
      </c>
      <c r="BI177">
        <v>15</v>
      </c>
      <c r="BJ177" t="s">
        <v>1217</v>
      </c>
      <c r="BK177" t="s">
        <v>1217</v>
      </c>
      <c r="BL177">
        <v>0</v>
      </c>
      <c r="BM177" t="s">
        <v>1239</v>
      </c>
      <c r="BN177" t="s">
        <v>1247</v>
      </c>
      <c r="BO177">
        <v>0</v>
      </c>
      <c r="BP177" t="s">
        <v>1229</v>
      </c>
      <c r="BQ177" t="s">
        <v>1217</v>
      </c>
    </row>
    <row r="178" spans="1:69" x14ac:dyDescent="0.25">
      <c r="A178">
        <v>188168</v>
      </c>
      <c r="B178" t="s">
        <v>1485</v>
      </c>
      <c r="C178" t="s">
        <v>1217</v>
      </c>
      <c r="D178" t="s">
        <v>1218</v>
      </c>
      <c r="E178">
        <v>320</v>
      </c>
      <c r="F178" t="s">
        <v>1254</v>
      </c>
      <c r="G178" t="s">
        <v>1220</v>
      </c>
      <c r="H178" t="s">
        <v>1221</v>
      </c>
      <c r="I178" t="s">
        <v>1217</v>
      </c>
      <c r="J178" t="s">
        <v>1222</v>
      </c>
      <c r="K178" t="s">
        <v>217</v>
      </c>
      <c r="L178">
        <v>16.579999999999998</v>
      </c>
      <c r="M178">
        <v>15.32</v>
      </c>
      <c r="N178" t="s">
        <v>40</v>
      </c>
      <c r="O178">
        <v>18</v>
      </c>
      <c r="P178" t="s">
        <v>1223</v>
      </c>
      <c r="Q178" t="s">
        <v>1484</v>
      </c>
      <c r="R178" t="s">
        <v>1225</v>
      </c>
      <c r="S178" t="s">
        <v>1226</v>
      </c>
      <c r="T178" t="s">
        <v>1217</v>
      </c>
      <c r="U178" t="s">
        <v>1227</v>
      </c>
      <c r="V178" t="s">
        <v>1255</v>
      </c>
      <c r="W178">
        <v>0</v>
      </c>
      <c r="X178" t="s">
        <v>1229</v>
      </c>
      <c r="Y178" t="s">
        <v>1229</v>
      </c>
      <c r="Z178" t="s">
        <v>1230</v>
      </c>
      <c r="AA178" t="s">
        <v>23</v>
      </c>
      <c r="AB178" t="s">
        <v>1231</v>
      </c>
      <c r="AC178" t="s">
        <v>1232</v>
      </c>
      <c r="AD178" t="s">
        <v>1233</v>
      </c>
      <c r="AE178" t="s">
        <v>1234</v>
      </c>
      <c r="AF178" t="s">
        <v>1235</v>
      </c>
      <c r="AG178" t="s">
        <v>1217</v>
      </c>
      <c r="AH178" t="s">
        <v>1236</v>
      </c>
      <c r="AI178" t="s">
        <v>1217</v>
      </c>
      <c r="AJ178" t="s">
        <v>1217</v>
      </c>
      <c r="AK178" t="s">
        <v>1237</v>
      </c>
      <c r="AL178">
        <v>0</v>
      </c>
      <c r="AM178" t="s">
        <v>1269</v>
      </c>
      <c r="AN178" t="s">
        <v>1239</v>
      </c>
      <c r="AO178" t="s">
        <v>1240</v>
      </c>
      <c r="AP178" t="s">
        <v>1241</v>
      </c>
      <c r="AQ178" t="s">
        <v>1242</v>
      </c>
      <c r="AR178" t="s">
        <v>1257</v>
      </c>
      <c r="AS178">
        <v>0</v>
      </c>
      <c r="AT178" t="s">
        <v>1217</v>
      </c>
      <c r="AU178" t="s">
        <v>1244</v>
      </c>
      <c r="AV178" t="s">
        <v>1217</v>
      </c>
      <c r="AW178" t="s">
        <v>1217</v>
      </c>
      <c r="AX178" t="s">
        <v>1217</v>
      </c>
      <c r="AY178">
        <v>10</v>
      </c>
      <c r="AZ178" t="s">
        <v>1245</v>
      </c>
      <c r="BA178">
        <v>0</v>
      </c>
      <c r="BB178" t="s">
        <v>217</v>
      </c>
      <c r="BC178" t="s">
        <v>1230</v>
      </c>
      <c r="BD178">
        <v>0</v>
      </c>
      <c r="BE178" t="s">
        <v>1246</v>
      </c>
      <c r="BF178">
        <v>395</v>
      </c>
      <c r="BG178" t="s">
        <v>1217</v>
      </c>
      <c r="BH178" t="s">
        <v>1217</v>
      </c>
      <c r="BI178">
        <v>15</v>
      </c>
      <c r="BJ178" t="s">
        <v>1217</v>
      </c>
      <c r="BK178" t="s">
        <v>1217</v>
      </c>
      <c r="BL178">
        <v>0</v>
      </c>
      <c r="BM178" t="s">
        <v>1239</v>
      </c>
      <c r="BN178" t="s">
        <v>1247</v>
      </c>
      <c r="BO178">
        <v>0</v>
      </c>
      <c r="BP178" t="s">
        <v>1229</v>
      </c>
      <c r="BQ178" t="s">
        <v>1217</v>
      </c>
    </row>
    <row r="179" spans="1:69" x14ac:dyDescent="0.25">
      <c r="A179">
        <v>188192</v>
      </c>
      <c r="B179" t="s">
        <v>816</v>
      </c>
      <c r="C179" t="s">
        <v>1217</v>
      </c>
      <c r="D179" t="s">
        <v>1294</v>
      </c>
      <c r="E179">
        <v>0</v>
      </c>
      <c r="F179" t="s">
        <v>1217</v>
      </c>
      <c r="G179" t="s">
        <v>1220</v>
      </c>
      <c r="H179" t="s">
        <v>1221</v>
      </c>
      <c r="I179" t="s">
        <v>1217</v>
      </c>
      <c r="J179" t="s">
        <v>1222</v>
      </c>
      <c r="K179" t="s">
        <v>217</v>
      </c>
      <c r="L179">
        <v>17.63</v>
      </c>
      <c r="M179">
        <v>14.87</v>
      </c>
      <c r="N179" t="s">
        <v>40</v>
      </c>
      <c r="O179">
        <v>16.8</v>
      </c>
      <c r="P179" t="s">
        <v>1223</v>
      </c>
      <c r="Q179" t="s">
        <v>1486</v>
      </c>
      <c r="R179" t="s">
        <v>1415</v>
      </c>
      <c r="S179" t="s">
        <v>1226</v>
      </c>
      <c r="T179" t="s">
        <v>1217</v>
      </c>
      <c r="U179" t="s">
        <v>1227</v>
      </c>
      <c r="V179" t="s">
        <v>1255</v>
      </c>
      <c r="W179">
        <v>0</v>
      </c>
      <c r="X179" t="s">
        <v>1229</v>
      </c>
      <c r="Y179" t="s">
        <v>1229</v>
      </c>
      <c r="Z179" t="s">
        <v>1217</v>
      </c>
      <c r="AA179" t="s">
        <v>23</v>
      </c>
      <c r="AB179" t="s">
        <v>1231</v>
      </c>
      <c r="AC179" t="s">
        <v>1232</v>
      </c>
      <c r="AD179" t="s">
        <v>1233</v>
      </c>
      <c r="AE179" t="s">
        <v>1487</v>
      </c>
      <c r="AF179" t="s">
        <v>1235</v>
      </c>
      <c r="AG179" t="s">
        <v>1217</v>
      </c>
      <c r="AH179" t="s">
        <v>1236</v>
      </c>
      <c r="AI179" t="s">
        <v>1217</v>
      </c>
      <c r="AJ179" t="s">
        <v>1217</v>
      </c>
      <c r="AK179" t="s">
        <v>1230</v>
      </c>
      <c r="AL179">
        <v>0</v>
      </c>
      <c r="AM179" t="s">
        <v>1217</v>
      </c>
      <c r="AN179" t="s">
        <v>1217</v>
      </c>
      <c r="AO179" t="s">
        <v>1217</v>
      </c>
      <c r="AP179" t="s">
        <v>1217</v>
      </c>
      <c r="AQ179" t="s">
        <v>1217</v>
      </c>
      <c r="AR179" t="s">
        <v>1338</v>
      </c>
      <c r="AS179">
        <v>0</v>
      </c>
      <c r="AT179" t="s">
        <v>1217</v>
      </c>
      <c r="AU179" t="s">
        <v>1217</v>
      </c>
      <c r="AV179" t="s">
        <v>1217</v>
      </c>
      <c r="AW179" t="s">
        <v>1217</v>
      </c>
      <c r="AX179" t="s">
        <v>1217</v>
      </c>
      <c r="AY179">
        <v>0</v>
      </c>
      <c r="AZ179" t="s">
        <v>1217</v>
      </c>
      <c r="BA179">
        <v>0</v>
      </c>
      <c r="BB179" t="s">
        <v>217</v>
      </c>
      <c r="BC179" t="s">
        <v>1217</v>
      </c>
      <c r="BD179">
        <v>0</v>
      </c>
      <c r="BE179" t="s">
        <v>1217</v>
      </c>
      <c r="BF179">
        <v>1</v>
      </c>
      <c r="BG179" t="s">
        <v>1217</v>
      </c>
      <c r="BH179" t="s">
        <v>1217</v>
      </c>
      <c r="BI179">
        <v>0</v>
      </c>
      <c r="BJ179" t="s">
        <v>1217</v>
      </c>
      <c r="BK179" t="s">
        <v>1217</v>
      </c>
      <c r="BL179">
        <v>0</v>
      </c>
      <c r="BM179" t="s">
        <v>1217</v>
      </c>
      <c r="BN179" t="s">
        <v>1217</v>
      </c>
      <c r="BO179">
        <v>0</v>
      </c>
      <c r="BP179" t="s">
        <v>1229</v>
      </c>
      <c r="BQ179" t="s">
        <v>1217</v>
      </c>
    </row>
    <row r="180" spans="1:69" x14ac:dyDescent="0.25">
      <c r="A180">
        <v>188206</v>
      </c>
      <c r="B180" t="s">
        <v>1488</v>
      </c>
      <c r="C180" t="s">
        <v>1217</v>
      </c>
      <c r="D180" t="s">
        <v>1218</v>
      </c>
      <c r="E180">
        <v>400</v>
      </c>
      <c r="F180" t="s">
        <v>1298</v>
      </c>
      <c r="G180" t="s">
        <v>1220</v>
      </c>
      <c r="H180" t="s">
        <v>1221</v>
      </c>
      <c r="I180" t="s">
        <v>1217</v>
      </c>
      <c r="J180" t="s">
        <v>1222</v>
      </c>
      <c r="K180" t="s">
        <v>217</v>
      </c>
      <c r="L180">
        <v>16.88</v>
      </c>
      <c r="M180">
        <v>15.62</v>
      </c>
      <c r="N180" t="s">
        <v>40</v>
      </c>
      <c r="O180">
        <v>18</v>
      </c>
      <c r="P180" t="s">
        <v>1223</v>
      </c>
      <c r="Q180" t="s">
        <v>1489</v>
      </c>
      <c r="R180" t="s">
        <v>1225</v>
      </c>
      <c r="S180" t="s">
        <v>1226</v>
      </c>
      <c r="T180" t="s">
        <v>1217</v>
      </c>
      <c r="U180" t="s">
        <v>1227</v>
      </c>
      <c r="V180" t="s">
        <v>1255</v>
      </c>
      <c r="W180">
        <v>0</v>
      </c>
      <c r="X180" t="s">
        <v>1229</v>
      </c>
      <c r="Y180" t="s">
        <v>1229</v>
      </c>
      <c r="Z180" t="s">
        <v>1230</v>
      </c>
      <c r="AA180" t="s">
        <v>23</v>
      </c>
      <c r="AB180" t="s">
        <v>1231</v>
      </c>
      <c r="AC180" t="s">
        <v>1232</v>
      </c>
      <c r="AD180" t="s">
        <v>1233</v>
      </c>
      <c r="AE180" t="s">
        <v>1234</v>
      </c>
      <c r="AF180" t="s">
        <v>1235</v>
      </c>
      <c r="AG180" t="s">
        <v>1217</v>
      </c>
      <c r="AH180" t="s">
        <v>1236</v>
      </c>
      <c r="AI180" t="s">
        <v>1217</v>
      </c>
      <c r="AJ180" t="s">
        <v>1217</v>
      </c>
      <c r="AK180" t="s">
        <v>1237</v>
      </c>
      <c r="AL180">
        <v>0</v>
      </c>
      <c r="AM180" t="s">
        <v>1379</v>
      </c>
      <c r="AN180" t="s">
        <v>1239</v>
      </c>
      <c r="AO180" t="s">
        <v>1240</v>
      </c>
      <c r="AP180" t="s">
        <v>1241</v>
      </c>
      <c r="AQ180" t="s">
        <v>1242</v>
      </c>
      <c r="AR180" t="s">
        <v>1380</v>
      </c>
      <c r="AS180">
        <v>0</v>
      </c>
      <c r="AT180" t="s">
        <v>1217</v>
      </c>
      <c r="AU180" t="s">
        <v>1244</v>
      </c>
      <c r="AV180" t="s">
        <v>1217</v>
      </c>
      <c r="AW180" t="s">
        <v>1217</v>
      </c>
      <c r="AX180" t="s">
        <v>1217</v>
      </c>
      <c r="AY180">
        <v>10</v>
      </c>
      <c r="AZ180" t="s">
        <v>1245</v>
      </c>
      <c r="BA180">
        <v>0</v>
      </c>
      <c r="BB180" t="s">
        <v>217</v>
      </c>
      <c r="BC180" t="s">
        <v>1230</v>
      </c>
      <c r="BD180">
        <v>0</v>
      </c>
      <c r="BE180" t="s">
        <v>1246</v>
      </c>
      <c r="BF180">
        <v>588</v>
      </c>
      <c r="BG180" t="s">
        <v>1217</v>
      </c>
      <c r="BH180" t="s">
        <v>1217</v>
      </c>
      <c r="BI180">
        <v>15</v>
      </c>
      <c r="BJ180" t="s">
        <v>1217</v>
      </c>
      <c r="BK180" t="s">
        <v>1217</v>
      </c>
      <c r="BL180">
        <v>0</v>
      </c>
      <c r="BM180" t="s">
        <v>1239</v>
      </c>
      <c r="BN180" t="s">
        <v>1247</v>
      </c>
      <c r="BO180">
        <v>0</v>
      </c>
      <c r="BP180" t="s">
        <v>1229</v>
      </c>
      <c r="BQ180" t="s">
        <v>1217</v>
      </c>
    </row>
    <row r="181" spans="1:69" x14ac:dyDescent="0.25">
      <c r="A181">
        <v>188207</v>
      </c>
      <c r="B181" t="s">
        <v>1490</v>
      </c>
      <c r="C181" t="s">
        <v>1217</v>
      </c>
      <c r="D181" t="s">
        <v>1218</v>
      </c>
      <c r="E181">
        <v>0</v>
      </c>
      <c r="F181" t="s">
        <v>1298</v>
      </c>
      <c r="G181" t="s">
        <v>1220</v>
      </c>
      <c r="H181" t="s">
        <v>1221</v>
      </c>
      <c r="I181" t="s">
        <v>1217</v>
      </c>
      <c r="J181" t="s">
        <v>1222</v>
      </c>
      <c r="K181" t="s">
        <v>217</v>
      </c>
      <c r="L181">
        <v>14.48</v>
      </c>
      <c r="M181">
        <v>13.02</v>
      </c>
      <c r="N181" t="s">
        <v>40</v>
      </c>
      <c r="O181">
        <v>15</v>
      </c>
      <c r="P181" t="s">
        <v>1223</v>
      </c>
      <c r="Q181" t="s">
        <v>1489</v>
      </c>
      <c r="R181" t="s">
        <v>1225</v>
      </c>
      <c r="S181" t="s">
        <v>1226</v>
      </c>
      <c r="T181" t="s">
        <v>1217</v>
      </c>
      <c r="U181" t="s">
        <v>1227</v>
      </c>
      <c r="V181" t="s">
        <v>1255</v>
      </c>
      <c r="W181">
        <v>0</v>
      </c>
      <c r="X181" t="s">
        <v>1229</v>
      </c>
      <c r="Y181" t="s">
        <v>1229</v>
      </c>
      <c r="Z181" t="s">
        <v>1230</v>
      </c>
      <c r="AA181" t="s">
        <v>23</v>
      </c>
      <c r="AB181" t="s">
        <v>1231</v>
      </c>
      <c r="AC181" t="s">
        <v>1232</v>
      </c>
      <c r="AD181" t="s">
        <v>1233</v>
      </c>
      <c r="AE181" t="s">
        <v>1234</v>
      </c>
      <c r="AF181" t="s">
        <v>1235</v>
      </c>
      <c r="AG181" t="s">
        <v>1217</v>
      </c>
      <c r="AH181" t="s">
        <v>1236</v>
      </c>
      <c r="AI181" t="s">
        <v>1217</v>
      </c>
      <c r="AJ181" t="s">
        <v>1217</v>
      </c>
      <c r="AK181" t="s">
        <v>1237</v>
      </c>
      <c r="AL181">
        <v>0</v>
      </c>
      <c r="AM181" t="s">
        <v>1299</v>
      </c>
      <c r="AN181" t="s">
        <v>1239</v>
      </c>
      <c r="AO181" t="s">
        <v>1240</v>
      </c>
      <c r="AP181" t="s">
        <v>1241</v>
      </c>
      <c r="AQ181" t="s">
        <v>1242</v>
      </c>
      <c r="AR181" t="s">
        <v>1300</v>
      </c>
      <c r="AS181">
        <v>0</v>
      </c>
      <c r="AT181" t="s">
        <v>1217</v>
      </c>
      <c r="AU181" t="s">
        <v>1244</v>
      </c>
      <c r="AV181" t="s">
        <v>1217</v>
      </c>
      <c r="AW181" t="s">
        <v>1217</v>
      </c>
      <c r="AX181" t="s">
        <v>1217</v>
      </c>
      <c r="AY181">
        <v>10</v>
      </c>
      <c r="AZ181" t="s">
        <v>1245</v>
      </c>
      <c r="BA181">
        <v>0</v>
      </c>
      <c r="BB181" t="s">
        <v>217</v>
      </c>
      <c r="BC181" t="s">
        <v>1230</v>
      </c>
      <c r="BD181">
        <v>0</v>
      </c>
      <c r="BE181" t="s">
        <v>1246</v>
      </c>
      <c r="BF181">
        <v>414</v>
      </c>
      <c r="BG181" t="s">
        <v>1217</v>
      </c>
      <c r="BH181" t="s">
        <v>1217</v>
      </c>
      <c r="BI181">
        <v>15</v>
      </c>
      <c r="BJ181" t="s">
        <v>1217</v>
      </c>
      <c r="BK181" t="s">
        <v>1217</v>
      </c>
      <c r="BL181">
        <v>0</v>
      </c>
      <c r="BM181" t="s">
        <v>1239</v>
      </c>
      <c r="BN181" t="s">
        <v>1247</v>
      </c>
      <c r="BO181">
        <v>0</v>
      </c>
      <c r="BP181" t="s">
        <v>1229</v>
      </c>
      <c r="BQ181" t="s">
        <v>1217</v>
      </c>
    </row>
    <row r="182" spans="1:69" x14ac:dyDescent="0.25">
      <c r="A182">
        <v>188223</v>
      </c>
      <c r="B182" t="s">
        <v>1491</v>
      </c>
      <c r="C182" t="s">
        <v>1217</v>
      </c>
      <c r="D182" t="s">
        <v>1218</v>
      </c>
      <c r="E182">
        <v>320</v>
      </c>
      <c r="F182" t="s">
        <v>1298</v>
      </c>
      <c r="G182" t="s">
        <v>1220</v>
      </c>
      <c r="H182" t="s">
        <v>1221</v>
      </c>
      <c r="I182" t="s">
        <v>1217</v>
      </c>
      <c r="J182" t="s">
        <v>1222</v>
      </c>
      <c r="K182" t="s">
        <v>217</v>
      </c>
      <c r="L182">
        <v>16.97</v>
      </c>
      <c r="M182">
        <v>15.71</v>
      </c>
      <c r="N182" t="s">
        <v>40</v>
      </c>
      <c r="O182">
        <v>18</v>
      </c>
      <c r="P182" t="s">
        <v>1223</v>
      </c>
      <c r="Q182" t="s">
        <v>1492</v>
      </c>
      <c r="R182" t="s">
        <v>1225</v>
      </c>
      <c r="S182" t="s">
        <v>1226</v>
      </c>
      <c r="T182" t="s">
        <v>1217</v>
      </c>
      <c r="U182" t="s">
        <v>1227</v>
      </c>
      <c r="V182" t="s">
        <v>1255</v>
      </c>
      <c r="W182">
        <v>0</v>
      </c>
      <c r="X182" t="s">
        <v>1229</v>
      </c>
      <c r="Y182" t="s">
        <v>1229</v>
      </c>
      <c r="Z182" t="s">
        <v>1230</v>
      </c>
      <c r="AA182" t="s">
        <v>23</v>
      </c>
      <c r="AB182" t="s">
        <v>1231</v>
      </c>
      <c r="AC182" t="s">
        <v>1232</v>
      </c>
      <c r="AD182" t="s">
        <v>1233</v>
      </c>
      <c r="AE182" t="s">
        <v>1234</v>
      </c>
      <c r="AF182" t="s">
        <v>1235</v>
      </c>
      <c r="AG182" t="s">
        <v>1217</v>
      </c>
      <c r="AH182" t="s">
        <v>1236</v>
      </c>
      <c r="AI182" t="s">
        <v>1217</v>
      </c>
      <c r="AJ182" t="s">
        <v>1217</v>
      </c>
      <c r="AK182" t="s">
        <v>1237</v>
      </c>
      <c r="AL182">
        <v>0</v>
      </c>
      <c r="AM182" t="s">
        <v>1379</v>
      </c>
      <c r="AN182" t="s">
        <v>1239</v>
      </c>
      <c r="AO182" t="s">
        <v>1240</v>
      </c>
      <c r="AP182" t="s">
        <v>1241</v>
      </c>
      <c r="AQ182" t="s">
        <v>1242</v>
      </c>
      <c r="AR182" t="s">
        <v>1380</v>
      </c>
      <c r="AS182">
        <v>0</v>
      </c>
      <c r="AT182" t="s">
        <v>1217</v>
      </c>
      <c r="AU182" t="s">
        <v>1244</v>
      </c>
      <c r="AV182" t="s">
        <v>1217</v>
      </c>
      <c r="AW182" t="s">
        <v>1217</v>
      </c>
      <c r="AX182" t="s">
        <v>1217</v>
      </c>
      <c r="AY182">
        <v>10</v>
      </c>
      <c r="AZ182" t="s">
        <v>1245</v>
      </c>
      <c r="BA182">
        <v>0</v>
      </c>
      <c r="BB182" t="s">
        <v>217</v>
      </c>
      <c r="BC182" t="s">
        <v>1230</v>
      </c>
      <c r="BD182">
        <v>0</v>
      </c>
      <c r="BE182" t="s">
        <v>1246</v>
      </c>
      <c r="BF182">
        <v>376</v>
      </c>
      <c r="BG182" t="s">
        <v>1217</v>
      </c>
      <c r="BH182" t="s">
        <v>1217</v>
      </c>
      <c r="BI182">
        <v>15</v>
      </c>
      <c r="BJ182" t="s">
        <v>1217</v>
      </c>
      <c r="BK182" t="s">
        <v>1217</v>
      </c>
      <c r="BL182">
        <v>0</v>
      </c>
      <c r="BM182" t="s">
        <v>1239</v>
      </c>
      <c r="BN182" t="s">
        <v>1247</v>
      </c>
      <c r="BO182">
        <v>0</v>
      </c>
      <c r="BP182" t="s">
        <v>1229</v>
      </c>
      <c r="BQ182" t="s">
        <v>1217</v>
      </c>
    </row>
    <row r="183" spans="1:69" x14ac:dyDescent="0.25">
      <c r="A183">
        <v>188230</v>
      </c>
      <c r="B183" t="s">
        <v>1493</v>
      </c>
      <c r="C183" t="s">
        <v>1217</v>
      </c>
      <c r="D183" t="s">
        <v>1218</v>
      </c>
      <c r="E183">
        <v>370</v>
      </c>
      <c r="F183" t="s">
        <v>1298</v>
      </c>
      <c r="G183" t="s">
        <v>1220</v>
      </c>
      <c r="H183" t="s">
        <v>1221</v>
      </c>
      <c r="I183" t="s">
        <v>1217</v>
      </c>
      <c r="J183" t="s">
        <v>1222</v>
      </c>
      <c r="K183" t="s">
        <v>217</v>
      </c>
      <c r="L183">
        <v>14.34</v>
      </c>
      <c r="M183">
        <v>13.62</v>
      </c>
      <c r="N183" t="s">
        <v>40</v>
      </c>
      <c r="O183">
        <v>16</v>
      </c>
      <c r="P183" t="s">
        <v>1223</v>
      </c>
      <c r="Q183" t="s">
        <v>1484</v>
      </c>
      <c r="R183" t="s">
        <v>1225</v>
      </c>
      <c r="S183" t="s">
        <v>1226</v>
      </c>
      <c r="T183" t="s">
        <v>1217</v>
      </c>
      <c r="U183" t="s">
        <v>1227</v>
      </c>
      <c r="V183" t="s">
        <v>1255</v>
      </c>
      <c r="W183">
        <v>0</v>
      </c>
      <c r="X183" t="s">
        <v>1229</v>
      </c>
      <c r="Y183" t="s">
        <v>1229</v>
      </c>
      <c r="Z183" t="s">
        <v>1230</v>
      </c>
      <c r="AA183" t="s">
        <v>23</v>
      </c>
      <c r="AB183" t="s">
        <v>1231</v>
      </c>
      <c r="AC183" t="s">
        <v>1232</v>
      </c>
      <c r="AD183" t="s">
        <v>1233</v>
      </c>
      <c r="AE183" t="s">
        <v>1234</v>
      </c>
      <c r="AF183" t="s">
        <v>1235</v>
      </c>
      <c r="AG183" t="s">
        <v>1217</v>
      </c>
      <c r="AH183" t="s">
        <v>1236</v>
      </c>
      <c r="AI183" t="s">
        <v>1217</v>
      </c>
      <c r="AJ183" t="s">
        <v>1217</v>
      </c>
      <c r="AK183" t="s">
        <v>1237</v>
      </c>
      <c r="AL183">
        <v>0</v>
      </c>
      <c r="AM183" t="s">
        <v>1305</v>
      </c>
      <c r="AN183" t="s">
        <v>1239</v>
      </c>
      <c r="AO183" t="s">
        <v>1240</v>
      </c>
      <c r="AP183" t="s">
        <v>1241</v>
      </c>
      <c r="AQ183" t="s">
        <v>1242</v>
      </c>
      <c r="AR183" t="s">
        <v>1306</v>
      </c>
      <c r="AS183">
        <v>0</v>
      </c>
      <c r="AT183" t="s">
        <v>1217</v>
      </c>
      <c r="AU183" t="s">
        <v>1244</v>
      </c>
      <c r="AV183" t="s">
        <v>1217</v>
      </c>
      <c r="AW183" t="s">
        <v>1217</v>
      </c>
      <c r="AX183" t="s">
        <v>1217</v>
      </c>
      <c r="AY183">
        <v>10</v>
      </c>
      <c r="AZ183" t="s">
        <v>1245</v>
      </c>
      <c r="BA183">
        <v>0</v>
      </c>
      <c r="BB183" t="s">
        <v>217</v>
      </c>
      <c r="BC183" t="s">
        <v>1230</v>
      </c>
      <c r="BD183">
        <v>0</v>
      </c>
      <c r="BE183" t="s">
        <v>1246</v>
      </c>
      <c r="BF183">
        <v>505</v>
      </c>
      <c r="BG183" t="s">
        <v>1217</v>
      </c>
      <c r="BH183" t="s">
        <v>1217</v>
      </c>
      <c r="BI183">
        <v>15</v>
      </c>
      <c r="BJ183" t="s">
        <v>1217</v>
      </c>
      <c r="BK183" t="s">
        <v>1217</v>
      </c>
      <c r="BL183">
        <v>0</v>
      </c>
      <c r="BM183" t="s">
        <v>1239</v>
      </c>
      <c r="BN183" t="s">
        <v>1247</v>
      </c>
      <c r="BO183">
        <v>0</v>
      </c>
      <c r="BP183" t="s">
        <v>1229</v>
      </c>
      <c r="BQ183" t="s">
        <v>1217</v>
      </c>
    </row>
    <row r="184" spans="1:69" x14ac:dyDescent="0.25">
      <c r="A184">
        <v>188231</v>
      </c>
      <c r="B184" t="s">
        <v>1494</v>
      </c>
      <c r="C184" t="s">
        <v>1217</v>
      </c>
      <c r="D184" t="s">
        <v>1218</v>
      </c>
      <c r="E184">
        <v>1244</v>
      </c>
      <c r="F184" t="s">
        <v>1298</v>
      </c>
      <c r="G184" t="s">
        <v>1220</v>
      </c>
      <c r="H184" t="s">
        <v>1221</v>
      </c>
      <c r="I184" t="s">
        <v>1217</v>
      </c>
      <c r="J184" t="s">
        <v>1222</v>
      </c>
      <c r="K184" t="s">
        <v>217</v>
      </c>
      <c r="L184">
        <v>16.579999999999998</v>
      </c>
      <c r="M184">
        <v>15.32</v>
      </c>
      <c r="N184" t="s">
        <v>40</v>
      </c>
      <c r="O184">
        <v>18</v>
      </c>
      <c r="P184" t="s">
        <v>1223</v>
      </c>
      <c r="Q184" t="s">
        <v>1484</v>
      </c>
      <c r="R184" t="s">
        <v>1225</v>
      </c>
      <c r="S184" t="s">
        <v>1226</v>
      </c>
      <c r="T184" t="s">
        <v>1217</v>
      </c>
      <c r="U184" t="s">
        <v>1227</v>
      </c>
      <c r="V184" t="s">
        <v>1255</v>
      </c>
      <c r="W184">
        <v>0</v>
      </c>
      <c r="X184" t="s">
        <v>1229</v>
      </c>
      <c r="Y184" t="s">
        <v>1229</v>
      </c>
      <c r="Z184" t="s">
        <v>1230</v>
      </c>
      <c r="AA184" t="s">
        <v>23</v>
      </c>
      <c r="AB184" t="s">
        <v>1231</v>
      </c>
      <c r="AC184" t="s">
        <v>1232</v>
      </c>
      <c r="AD184" t="s">
        <v>1233</v>
      </c>
      <c r="AE184" t="s">
        <v>1234</v>
      </c>
      <c r="AF184" t="s">
        <v>1235</v>
      </c>
      <c r="AG184" t="s">
        <v>1217</v>
      </c>
      <c r="AH184" t="s">
        <v>1236</v>
      </c>
      <c r="AI184" t="s">
        <v>1217</v>
      </c>
      <c r="AJ184" t="s">
        <v>1217</v>
      </c>
      <c r="AK184" t="s">
        <v>1237</v>
      </c>
      <c r="AL184">
        <v>0</v>
      </c>
      <c r="AM184" t="s">
        <v>1379</v>
      </c>
      <c r="AN184" t="s">
        <v>1239</v>
      </c>
      <c r="AO184" t="s">
        <v>1240</v>
      </c>
      <c r="AP184" t="s">
        <v>1241</v>
      </c>
      <c r="AQ184" t="s">
        <v>1242</v>
      </c>
      <c r="AR184" t="s">
        <v>1380</v>
      </c>
      <c r="AS184">
        <v>0</v>
      </c>
      <c r="AT184" t="s">
        <v>1217</v>
      </c>
      <c r="AU184" t="s">
        <v>1244</v>
      </c>
      <c r="AV184" t="s">
        <v>1217</v>
      </c>
      <c r="AW184" t="s">
        <v>1217</v>
      </c>
      <c r="AX184" t="s">
        <v>1217</v>
      </c>
      <c r="AY184">
        <v>10</v>
      </c>
      <c r="AZ184" t="s">
        <v>1245</v>
      </c>
      <c r="BA184">
        <v>0</v>
      </c>
      <c r="BB184" t="s">
        <v>217</v>
      </c>
      <c r="BC184" t="s">
        <v>1230</v>
      </c>
      <c r="BD184">
        <v>0</v>
      </c>
      <c r="BE184" t="s">
        <v>1246</v>
      </c>
      <c r="BF184">
        <v>1147</v>
      </c>
      <c r="BG184" t="s">
        <v>1217</v>
      </c>
      <c r="BH184" t="s">
        <v>1217</v>
      </c>
      <c r="BI184">
        <v>15</v>
      </c>
      <c r="BJ184" t="s">
        <v>1217</v>
      </c>
      <c r="BK184" t="s">
        <v>1217</v>
      </c>
      <c r="BL184">
        <v>0</v>
      </c>
      <c r="BM184" t="s">
        <v>1239</v>
      </c>
      <c r="BN184" t="s">
        <v>1247</v>
      </c>
      <c r="BO184">
        <v>0</v>
      </c>
      <c r="BP184" t="s">
        <v>1229</v>
      </c>
      <c r="BQ184" t="s">
        <v>1217</v>
      </c>
    </row>
    <row r="185" spans="1:69" x14ac:dyDescent="0.25">
      <c r="A185">
        <v>188234</v>
      </c>
      <c r="B185" t="s">
        <v>1495</v>
      </c>
      <c r="C185" t="s">
        <v>1217</v>
      </c>
      <c r="D185" t="s">
        <v>1218</v>
      </c>
      <c r="E185">
        <v>300</v>
      </c>
      <c r="F185" t="s">
        <v>1254</v>
      </c>
      <c r="G185" t="s">
        <v>1220</v>
      </c>
      <c r="H185" t="s">
        <v>1221</v>
      </c>
      <c r="I185" t="s">
        <v>1217</v>
      </c>
      <c r="J185" t="s">
        <v>1222</v>
      </c>
      <c r="K185" t="s">
        <v>217</v>
      </c>
      <c r="L185">
        <v>18.21</v>
      </c>
      <c r="M185">
        <v>17.02</v>
      </c>
      <c r="N185" t="s">
        <v>40</v>
      </c>
      <c r="O185">
        <v>20</v>
      </c>
      <c r="P185" t="s">
        <v>1223</v>
      </c>
      <c r="Q185" t="s">
        <v>1484</v>
      </c>
      <c r="R185" t="s">
        <v>1225</v>
      </c>
      <c r="S185" t="s">
        <v>1226</v>
      </c>
      <c r="T185" t="s">
        <v>1217</v>
      </c>
      <c r="U185" t="s">
        <v>1227</v>
      </c>
      <c r="V185" t="s">
        <v>1255</v>
      </c>
      <c r="W185">
        <v>0</v>
      </c>
      <c r="X185" t="s">
        <v>1229</v>
      </c>
      <c r="Y185" t="s">
        <v>1229</v>
      </c>
      <c r="Z185" t="s">
        <v>1230</v>
      </c>
      <c r="AA185" t="s">
        <v>23</v>
      </c>
      <c r="AB185" t="s">
        <v>1231</v>
      </c>
      <c r="AC185" t="s">
        <v>1232</v>
      </c>
      <c r="AD185" t="s">
        <v>1233</v>
      </c>
      <c r="AE185" t="s">
        <v>1234</v>
      </c>
      <c r="AF185" t="s">
        <v>1235</v>
      </c>
      <c r="AG185" t="s">
        <v>1217</v>
      </c>
      <c r="AH185" t="s">
        <v>1236</v>
      </c>
      <c r="AI185" t="s">
        <v>1217</v>
      </c>
      <c r="AJ185" t="s">
        <v>1217</v>
      </c>
      <c r="AK185" t="s">
        <v>1237</v>
      </c>
      <c r="AL185">
        <v>0</v>
      </c>
      <c r="AM185" t="s">
        <v>1281</v>
      </c>
      <c r="AN185" t="s">
        <v>1239</v>
      </c>
      <c r="AO185" t="s">
        <v>1240</v>
      </c>
      <c r="AP185" t="s">
        <v>1241</v>
      </c>
      <c r="AQ185" t="s">
        <v>1242</v>
      </c>
      <c r="AR185" t="s">
        <v>1257</v>
      </c>
      <c r="AS185">
        <v>0</v>
      </c>
      <c r="AT185" t="s">
        <v>1217</v>
      </c>
      <c r="AU185" t="s">
        <v>1244</v>
      </c>
      <c r="AV185" t="s">
        <v>1217</v>
      </c>
      <c r="AW185" t="s">
        <v>1217</v>
      </c>
      <c r="AX185" t="s">
        <v>1217</v>
      </c>
      <c r="AY185">
        <v>10</v>
      </c>
      <c r="AZ185" t="s">
        <v>1245</v>
      </c>
      <c r="BA185">
        <v>0</v>
      </c>
      <c r="BB185" t="s">
        <v>217</v>
      </c>
      <c r="BC185" t="s">
        <v>1230</v>
      </c>
      <c r="BD185">
        <v>0</v>
      </c>
      <c r="BE185" t="s">
        <v>1246</v>
      </c>
      <c r="BF185">
        <v>302</v>
      </c>
      <c r="BG185" t="s">
        <v>1217</v>
      </c>
      <c r="BH185" t="s">
        <v>1217</v>
      </c>
      <c r="BI185">
        <v>15</v>
      </c>
      <c r="BJ185" t="s">
        <v>1217</v>
      </c>
      <c r="BK185" t="s">
        <v>1217</v>
      </c>
      <c r="BL185">
        <v>0</v>
      </c>
      <c r="BM185" t="s">
        <v>1239</v>
      </c>
      <c r="BN185" t="s">
        <v>1247</v>
      </c>
      <c r="BO185">
        <v>0</v>
      </c>
      <c r="BP185" t="s">
        <v>1229</v>
      </c>
      <c r="BQ185" t="s">
        <v>1217</v>
      </c>
    </row>
    <row r="186" spans="1:69" x14ac:dyDescent="0.25">
      <c r="A186">
        <v>188235</v>
      </c>
      <c r="B186" t="s">
        <v>1496</v>
      </c>
      <c r="C186" t="s">
        <v>1217</v>
      </c>
      <c r="D186" t="s">
        <v>1218</v>
      </c>
      <c r="E186">
        <v>0</v>
      </c>
      <c r="F186" t="s">
        <v>1254</v>
      </c>
      <c r="G186" t="s">
        <v>1220</v>
      </c>
      <c r="H186" t="s">
        <v>1221</v>
      </c>
      <c r="I186" t="s">
        <v>1217</v>
      </c>
      <c r="J186" t="s">
        <v>1222</v>
      </c>
      <c r="K186" t="s">
        <v>217</v>
      </c>
      <c r="L186">
        <v>16.28</v>
      </c>
      <c r="M186">
        <v>15.32</v>
      </c>
      <c r="N186" t="s">
        <v>40</v>
      </c>
      <c r="O186">
        <v>18</v>
      </c>
      <c r="P186" t="s">
        <v>1223</v>
      </c>
      <c r="Q186" t="s">
        <v>1484</v>
      </c>
      <c r="R186" t="s">
        <v>1225</v>
      </c>
      <c r="S186" t="s">
        <v>1226</v>
      </c>
      <c r="T186" t="s">
        <v>1217</v>
      </c>
      <c r="U186" t="s">
        <v>1227</v>
      </c>
      <c r="V186" t="s">
        <v>1255</v>
      </c>
      <c r="W186">
        <v>0</v>
      </c>
      <c r="X186" t="s">
        <v>1229</v>
      </c>
      <c r="Y186" t="s">
        <v>1229</v>
      </c>
      <c r="Z186" t="s">
        <v>1230</v>
      </c>
      <c r="AA186" t="s">
        <v>23</v>
      </c>
      <c r="AB186" t="s">
        <v>1231</v>
      </c>
      <c r="AC186" t="s">
        <v>1232</v>
      </c>
      <c r="AD186" t="s">
        <v>1233</v>
      </c>
      <c r="AE186" t="s">
        <v>1234</v>
      </c>
      <c r="AF186" t="s">
        <v>1235</v>
      </c>
      <c r="AG186" t="s">
        <v>1217</v>
      </c>
      <c r="AH186" t="s">
        <v>1236</v>
      </c>
      <c r="AI186" t="s">
        <v>1217</v>
      </c>
      <c r="AJ186" t="s">
        <v>1217</v>
      </c>
      <c r="AK186" t="s">
        <v>1237</v>
      </c>
      <c r="AL186">
        <v>0</v>
      </c>
      <c r="AM186" t="s">
        <v>1269</v>
      </c>
      <c r="AN186" t="s">
        <v>1239</v>
      </c>
      <c r="AO186" t="s">
        <v>1240</v>
      </c>
      <c r="AP186" t="s">
        <v>1241</v>
      </c>
      <c r="AQ186" t="s">
        <v>1242</v>
      </c>
      <c r="AR186" t="s">
        <v>1257</v>
      </c>
      <c r="AS186">
        <v>0</v>
      </c>
      <c r="AT186" t="s">
        <v>1217</v>
      </c>
      <c r="AU186" t="s">
        <v>1244</v>
      </c>
      <c r="AV186" t="s">
        <v>1217</v>
      </c>
      <c r="AW186" t="s">
        <v>1217</v>
      </c>
      <c r="AX186" t="s">
        <v>1217</v>
      </c>
      <c r="AY186">
        <v>10</v>
      </c>
      <c r="AZ186" t="s">
        <v>1245</v>
      </c>
      <c r="BA186">
        <v>0</v>
      </c>
      <c r="BB186" t="s">
        <v>217</v>
      </c>
      <c r="BC186" t="s">
        <v>1230</v>
      </c>
      <c r="BD186">
        <v>0</v>
      </c>
      <c r="BE186" t="s">
        <v>1246</v>
      </c>
      <c r="BF186">
        <v>300</v>
      </c>
      <c r="BG186" t="s">
        <v>1217</v>
      </c>
      <c r="BH186" t="s">
        <v>1217</v>
      </c>
      <c r="BI186">
        <v>15</v>
      </c>
      <c r="BJ186" t="s">
        <v>1217</v>
      </c>
      <c r="BK186" t="s">
        <v>1217</v>
      </c>
      <c r="BL186">
        <v>0</v>
      </c>
      <c r="BM186" t="s">
        <v>1239</v>
      </c>
      <c r="BN186" t="s">
        <v>1247</v>
      </c>
      <c r="BO186">
        <v>0</v>
      </c>
      <c r="BP186" t="s">
        <v>1229</v>
      </c>
      <c r="BQ186" t="s">
        <v>1217</v>
      </c>
    </row>
    <row r="187" spans="1:69" x14ac:dyDescent="0.25">
      <c r="A187">
        <v>188939</v>
      </c>
      <c r="B187" t="s">
        <v>1497</v>
      </c>
      <c r="C187" t="s">
        <v>1217</v>
      </c>
      <c r="D187" t="s">
        <v>1275</v>
      </c>
      <c r="E187">
        <v>320</v>
      </c>
      <c r="F187" t="s">
        <v>1298</v>
      </c>
      <c r="G187" t="s">
        <v>1220</v>
      </c>
      <c r="H187" t="s">
        <v>1221</v>
      </c>
      <c r="I187" t="s">
        <v>1217</v>
      </c>
      <c r="J187" t="s">
        <v>1222</v>
      </c>
      <c r="K187" t="s">
        <v>217</v>
      </c>
      <c r="L187">
        <v>16.63</v>
      </c>
      <c r="M187">
        <v>15.57</v>
      </c>
      <c r="N187" t="s">
        <v>40</v>
      </c>
      <c r="O187">
        <v>18</v>
      </c>
      <c r="P187" t="s">
        <v>1223</v>
      </c>
      <c r="Q187" t="s">
        <v>1498</v>
      </c>
      <c r="R187" t="s">
        <v>1225</v>
      </c>
      <c r="S187" t="s">
        <v>1226</v>
      </c>
      <c r="T187" t="s">
        <v>1217</v>
      </c>
      <c r="U187" t="s">
        <v>1227</v>
      </c>
      <c r="V187" t="s">
        <v>1255</v>
      </c>
      <c r="W187">
        <v>0</v>
      </c>
      <c r="X187" t="s">
        <v>1229</v>
      </c>
      <c r="Y187" t="s">
        <v>1229</v>
      </c>
      <c r="Z187" t="s">
        <v>1230</v>
      </c>
      <c r="AA187" t="s">
        <v>23</v>
      </c>
      <c r="AB187" t="s">
        <v>1231</v>
      </c>
      <c r="AC187" t="s">
        <v>1232</v>
      </c>
      <c r="AD187" t="s">
        <v>1233</v>
      </c>
      <c r="AE187" t="s">
        <v>1234</v>
      </c>
      <c r="AF187" t="s">
        <v>1235</v>
      </c>
      <c r="AG187" t="s">
        <v>1217</v>
      </c>
      <c r="AH187" t="s">
        <v>1236</v>
      </c>
      <c r="AI187" t="s">
        <v>1217</v>
      </c>
      <c r="AJ187" t="s">
        <v>1217</v>
      </c>
      <c r="AK187" t="s">
        <v>1237</v>
      </c>
      <c r="AL187">
        <v>0</v>
      </c>
      <c r="AM187" t="s">
        <v>1379</v>
      </c>
      <c r="AN187" t="s">
        <v>1239</v>
      </c>
      <c r="AO187" t="s">
        <v>1240</v>
      </c>
      <c r="AP187" t="s">
        <v>1241</v>
      </c>
      <c r="AQ187" t="s">
        <v>1242</v>
      </c>
      <c r="AR187" t="s">
        <v>1380</v>
      </c>
      <c r="AS187">
        <v>0</v>
      </c>
      <c r="AT187" t="s">
        <v>1217</v>
      </c>
      <c r="AU187" t="s">
        <v>1244</v>
      </c>
      <c r="AV187" t="s">
        <v>1217</v>
      </c>
      <c r="AW187" t="s">
        <v>1217</v>
      </c>
      <c r="AX187" t="s">
        <v>1217</v>
      </c>
      <c r="AY187">
        <v>10</v>
      </c>
      <c r="AZ187" t="s">
        <v>1245</v>
      </c>
      <c r="BA187">
        <v>0</v>
      </c>
      <c r="BB187" t="s">
        <v>217</v>
      </c>
      <c r="BC187" t="s">
        <v>1230</v>
      </c>
      <c r="BD187">
        <v>0</v>
      </c>
      <c r="BE187" t="s">
        <v>1246</v>
      </c>
      <c r="BF187">
        <v>458</v>
      </c>
      <c r="BG187" t="s">
        <v>1217</v>
      </c>
      <c r="BH187" t="s">
        <v>1217</v>
      </c>
      <c r="BI187">
        <v>15</v>
      </c>
      <c r="BJ187" t="s">
        <v>1217</v>
      </c>
      <c r="BK187" t="s">
        <v>1217</v>
      </c>
      <c r="BL187">
        <v>0</v>
      </c>
      <c r="BM187" t="s">
        <v>1239</v>
      </c>
      <c r="BN187" t="s">
        <v>1247</v>
      </c>
      <c r="BO187">
        <v>0</v>
      </c>
      <c r="BP187" t="s">
        <v>1229</v>
      </c>
      <c r="BQ187" t="s">
        <v>1217</v>
      </c>
    </row>
    <row r="188" spans="1:69" x14ac:dyDescent="0.25">
      <c r="A188">
        <v>188994</v>
      </c>
      <c r="B188" t="s">
        <v>1499</v>
      </c>
      <c r="C188" t="s">
        <v>1217</v>
      </c>
      <c r="D188" t="s">
        <v>1218</v>
      </c>
      <c r="E188">
        <v>320</v>
      </c>
      <c r="F188" t="s">
        <v>1298</v>
      </c>
      <c r="G188" t="s">
        <v>1220</v>
      </c>
      <c r="H188" t="s">
        <v>1221</v>
      </c>
      <c r="I188" t="s">
        <v>1217</v>
      </c>
      <c r="J188" t="s">
        <v>1222</v>
      </c>
      <c r="K188" t="s">
        <v>217</v>
      </c>
      <c r="L188">
        <v>17.86</v>
      </c>
      <c r="M188">
        <v>15.8</v>
      </c>
      <c r="N188" t="s">
        <v>40</v>
      </c>
      <c r="O188">
        <v>18</v>
      </c>
      <c r="P188" t="s">
        <v>1223</v>
      </c>
      <c r="Q188" t="s">
        <v>1500</v>
      </c>
      <c r="R188" t="s">
        <v>1225</v>
      </c>
      <c r="S188" t="s">
        <v>1226</v>
      </c>
      <c r="T188" t="s">
        <v>1217</v>
      </c>
      <c r="U188" t="s">
        <v>1227</v>
      </c>
      <c r="V188" t="s">
        <v>1255</v>
      </c>
      <c r="W188">
        <v>0</v>
      </c>
      <c r="X188" t="s">
        <v>1229</v>
      </c>
      <c r="Y188" t="s">
        <v>1229</v>
      </c>
      <c r="Z188" t="s">
        <v>1230</v>
      </c>
      <c r="AA188" t="s">
        <v>23</v>
      </c>
      <c r="AB188" t="s">
        <v>1231</v>
      </c>
      <c r="AC188" t="s">
        <v>1232</v>
      </c>
      <c r="AD188" t="s">
        <v>1233</v>
      </c>
      <c r="AE188" t="s">
        <v>1234</v>
      </c>
      <c r="AF188" t="s">
        <v>1235</v>
      </c>
      <c r="AG188" t="s">
        <v>1217</v>
      </c>
      <c r="AH188" t="s">
        <v>1236</v>
      </c>
      <c r="AI188" t="s">
        <v>1217</v>
      </c>
      <c r="AJ188" t="s">
        <v>1217</v>
      </c>
      <c r="AK188" t="s">
        <v>1237</v>
      </c>
      <c r="AL188">
        <v>0</v>
      </c>
      <c r="AM188" t="s">
        <v>1379</v>
      </c>
      <c r="AN188" t="s">
        <v>1239</v>
      </c>
      <c r="AO188" t="s">
        <v>1240</v>
      </c>
      <c r="AP188" t="s">
        <v>1241</v>
      </c>
      <c r="AQ188" t="s">
        <v>1242</v>
      </c>
      <c r="AR188" t="s">
        <v>1380</v>
      </c>
      <c r="AS188">
        <v>0</v>
      </c>
      <c r="AT188" t="s">
        <v>1217</v>
      </c>
      <c r="AU188" t="s">
        <v>1244</v>
      </c>
      <c r="AV188" t="s">
        <v>1217</v>
      </c>
      <c r="AW188" t="s">
        <v>1217</v>
      </c>
      <c r="AX188" t="s">
        <v>1217</v>
      </c>
      <c r="AY188">
        <v>10</v>
      </c>
      <c r="AZ188" t="s">
        <v>1245</v>
      </c>
      <c r="BA188">
        <v>0</v>
      </c>
      <c r="BB188" t="s">
        <v>217</v>
      </c>
      <c r="BC188" t="s">
        <v>1230</v>
      </c>
      <c r="BD188">
        <v>0</v>
      </c>
      <c r="BE188" t="s">
        <v>1246</v>
      </c>
      <c r="BF188">
        <v>749</v>
      </c>
      <c r="BG188" t="s">
        <v>1217</v>
      </c>
      <c r="BH188" t="s">
        <v>1217</v>
      </c>
      <c r="BI188">
        <v>15</v>
      </c>
      <c r="BJ188" t="s">
        <v>1217</v>
      </c>
      <c r="BK188" t="s">
        <v>1217</v>
      </c>
      <c r="BL188">
        <v>0</v>
      </c>
      <c r="BM188" t="s">
        <v>1239</v>
      </c>
      <c r="BN188" t="s">
        <v>1247</v>
      </c>
      <c r="BO188">
        <v>0</v>
      </c>
      <c r="BP188" t="s">
        <v>1229</v>
      </c>
      <c r="BQ188" t="s">
        <v>1217</v>
      </c>
    </row>
    <row r="189" spans="1:69" x14ac:dyDescent="0.25">
      <c r="A189">
        <v>189113</v>
      </c>
      <c r="B189" t="s">
        <v>1501</v>
      </c>
      <c r="C189" t="s">
        <v>1217</v>
      </c>
      <c r="D189" t="s">
        <v>1275</v>
      </c>
      <c r="E189">
        <v>0</v>
      </c>
      <c r="F189" t="s">
        <v>1298</v>
      </c>
      <c r="G189" t="s">
        <v>1220</v>
      </c>
      <c r="H189" t="s">
        <v>1221</v>
      </c>
      <c r="I189" t="s">
        <v>1217</v>
      </c>
      <c r="J189" t="s">
        <v>1222</v>
      </c>
      <c r="K189" t="s">
        <v>217</v>
      </c>
      <c r="L189">
        <v>17.989999999999998</v>
      </c>
      <c r="M189">
        <v>15.93</v>
      </c>
      <c r="N189" t="s">
        <v>40</v>
      </c>
      <c r="O189">
        <v>18</v>
      </c>
      <c r="P189" t="s">
        <v>1223</v>
      </c>
      <c r="Q189" t="s">
        <v>1486</v>
      </c>
      <c r="R189" t="s">
        <v>1225</v>
      </c>
      <c r="S189" t="s">
        <v>1226</v>
      </c>
      <c r="T189" t="s">
        <v>1217</v>
      </c>
      <c r="U189" t="s">
        <v>1227</v>
      </c>
      <c r="V189" t="s">
        <v>1255</v>
      </c>
      <c r="W189">
        <v>0</v>
      </c>
      <c r="X189" t="s">
        <v>1229</v>
      </c>
      <c r="Y189" t="s">
        <v>1229</v>
      </c>
      <c r="Z189" t="s">
        <v>1230</v>
      </c>
      <c r="AA189" t="s">
        <v>23</v>
      </c>
      <c r="AB189" t="s">
        <v>1231</v>
      </c>
      <c r="AC189" t="s">
        <v>1232</v>
      </c>
      <c r="AD189" t="s">
        <v>1233</v>
      </c>
      <c r="AE189" t="s">
        <v>1234</v>
      </c>
      <c r="AF189" t="s">
        <v>1235</v>
      </c>
      <c r="AG189" t="s">
        <v>1217</v>
      </c>
      <c r="AH189" t="s">
        <v>1236</v>
      </c>
      <c r="AI189" t="s">
        <v>1217</v>
      </c>
      <c r="AJ189" t="s">
        <v>1217</v>
      </c>
      <c r="AK189" t="s">
        <v>1237</v>
      </c>
      <c r="AL189">
        <v>0</v>
      </c>
      <c r="AM189" t="s">
        <v>1379</v>
      </c>
      <c r="AN189" t="s">
        <v>1239</v>
      </c>
      <c r="AO189" t="s">
        <v>1240</v>
      </c>
      <c r="AP189" t="s">
        <v>1241</v>
      </c>
      <c r="AQ189" t="s">
        <v>1242</v>
      </c>
      <c r="AR189" t="s">
        <v>1380</v>
      </c>
      <c r="AS189">
        <v>0</v>
      </c>
      <c r="AT189" t="s">
        <v>1217</v>
      </c>
      <c r="AU189" t="s">
        <v>1244</v>
      </c>
      <c r="AV189" t="s">
        <v>1217</v>
      </c>
      <c r="AW189" t="s">
        <v>1217</v>
      </c>
      <c r="AX189" t="s">
        <v>1217</v>
      </c>
      <c r="AY189">
        <v>10</v>
      </c>
      <c r="AZ189" t="s">
        <v>1245</v>
      </c>
      <c r="BA189">
        <v>0</v>
      </c>
      <c r="BB189" t="s">
        <v>217</v>
      </c>
      <c r="BC189" t="s">
        <v>1230</v>
      </c>
      <c r="BD189">
        <v>0</v>
      </c>
      <c r="BE189" t="s">
        <v>1246</v>
      </c>
      <c r="BF189">
        <v>766</v>
      </c>
      <c r="BG189" t="s">
        <v>1217</v>
      </c>
      <c r="BH189" t="s">
        <v>1217</v>
      </c>
      <c r="BI189">
        <v>15</v>
      </c>
      <c r="BJ189" t="s">
        <v>1217</v>
      </c>
      <c r="BK189" t="s">
        <v>1217</v>
      </c>
      <c r="BL189">
        <v>0</v>
      </c>
      <c r="BM189" t="s">
        <v>1239</v>
      </c>
      <c r="BN189" t="s">
        <v>1247</v>
      </c>
      <c r="BO189">
        <v>0</v>
      </c>
      <c r="BP189" t="s">
        <v>1229</v>
      </c>
      <c r="BQ189" t="s">
        <v>1217</v>
      </c>
    </row>
    <row r="190" spans="1:69" x14ac:dyDescent="0.25">
      <c r="A190">
        <v>189115</v>
      </c>
      <c r="B190" t="s">
        <v>555</v>
      </c>
      <c r="C190" t="s">
        <v>1217</v>
      </c>
      <c r="D190" t="s">
        <v>1275</v>
      </c>
      <c r="E190">
        <v>0</v>
      </c>
      <c r="F190" t="s">
        <v>1333</v>
      </c>
      <c r="G190" t="s">
        <v>1220</v>
      </c>
      <c r="H190" t="s">
        <v>1221</v>
      </c>
      <c r="I190" t="s">
        <v>1217</v>
      </c>
      <c r="J190" t="s">
        <v>1222</v>
      </c>
      <c r="K190" t="s">
        <v>217</v>
      </c>
      <c r="L190">
        <v>24.46</v>
      </c>
      <c r="M190">
        <v>21.24</v>
      </c>
      <c r="N190" t="s">
        <v>40</v>
      </c>
      <c r="O190">
        <v>24</v>
      </c>
      <c r="P190" t="s">
        <v>1223</v>
      </c>
      <c r="Q190" t="s">
        <v>1486</v>
      </c>
      <c r="R190" t="s">
        <v>1217</v>
      </c>
      <c r="S190" t="s">
        <v>1226</v>
      </c>
      <c r="T190" t="s">
        <v>1217</v>
      </c>
      <c r="U190" t="s">
        <v>1227</v>
      </c>
      <c r="V190" t="s">
        <v>1255</v>
      </c>
      <c r="W190">
        <v>0</v>
      </c>
      <c r="X190" t="s">
        <v>1229</v>
      </c>
      <c r="Y190" t="s">
        <v>1229</v>
      </c>
      <c r="Z190" t="s">
        <v>1230</v>
      </c>
      <c r="AA190" t="s">
        <v>23</v>
      </c>
      <c r="AB190" t="s">
        <v>1231</v>
      </c>
      <c r="AC190" t="s">
        <v>1232</v>
      </c>
      <c r="AD190" t="s">
        <v>1233</v>
      </c>
      <c r="AE190" t="s">
        <v>1502</v>
      </c>
      <c r="AF190" t="s">
        <v>1235</v>
      </c>
      <c r="AG190" t="s">
        <v>1217</v>
      </c>
      <c r="AH190" t="s">
        <v>1236</v>
      </c>
      <c r="AI190" t="s">
        <v>1217</v>
      </c>
      <c r="AJ190" t="s">
        <v>1217</v>
      </c>
      <c r="AK190" t="s">
        <v>1336</v>
      </c>
      <c r="AL190">
        <v>0</v>
      </c>
      <c r="AM190" t="s">
        <v>1503</v>
      </c>
      <c r="AN190" t="s">
        <v>1217</v>
      </c>
      <c r="AO190" t="s">
        <v>1240</v>
      </c>
      <c r="AP190" t="s">
        <v>1241</v>
      </c>
      <c r="AQ190" t="s">
        <v>1242</v>
      </c>
      <c r="AR190" t="s">
        <v>1380</v>
      </c>
      <c r="AS190">
        <v>0</v>
      </c>
      <c r="AT190" t="s">
        <v>1217</v>
      </c>
      <c r="AU190" t="s">
        <v>1244</v>
      </c>
      <c r="AV190" t="s">
        <v>1504</v>
      </c>
      <c r="AW190" t="s">
        <v>1217</v>
      </c>
      <c r="AX190" t="s">
        <v>1217</v>
      </c>
      <c r="AY190">
        <v>0</v>
      </c>
      <c r="AZ190" t="s">
        <v>1217</v>
      </c>
      <c r="BA190">
        <v>0</v>
      </c>
      <c r="BB190" t="s">
        <v>217</v>
      </c>
      <c r="BC190" t="s">
        <v>1230</v>
      </c>
      <c r="BD190">
        <v>0</v>
      </c>
      <c r="BE190" t="s">
        <v>1505</v>
      </c>
      <c r="BF190">
        <v>1</v>
      </c>
      <c r="BG190" t="s">
        <v>1217</v>
      </c>
      <c r="BH190" t="s">
        <v>1217</v>
      </c>
      <c r="BI190">
        <v>0</v>
      </c>
      <c r="BJ190" t="s">
        <v>1217</v>
      </c>
      <c r="BK190" t="s">
        <v>1217</v>
      </c>
      <c r="BL190">
        <v>0</v>
      </c>
      <c r="BM190" t="s">
        <v>1217</v>
      </c>
      <c r="BN190" t="s">
        <v>1217</v>
      </c>
      <c r="BO190">
        <v>0</v>
      </c>
      <c r="BP190" t="s">
        <v>1229</v>
      </c>
      <c r="BQ190" t="s">
        <v>1217</v>
      </c>
    </row>
    <row r="191" spans="1:69" x14ac:dyDescent="0.25">
      <c r="A191">
        <v>189373</v>
      </c>
      <c r="B191" t="s">
        <v>1506</v>
      </c>
      <c r="C191" t="s">
        <v>1217</v>
      </c>
      <c r="D191" t="s">
        <v>1218</v>
      </c>
      <c r="E191">
        <v>0</v>
      </c>
      <c r="F191" t="s">
        <v>1298</v>
      </c>
      <c r="G191" t="s">
        <v>1220</v>
      </c>
      <c r="H191" t="s">
        <v>1221</v>
      </c>
      <c r="I191" t="s">
        <v>1217</v>
      </c>
      <c r="J191" t="s">
        <v>1222</v>
      </c>
      <c r="K191" t="s">
        <v>217</v>
      </c>
      <c r="L191">
        <v>17.690000000000001</v>
      </c>
      <c r="M191">
        <v>15.63</v>
      </c>
      <c r="N191" t="s">
        <v>40</v>
      </c>
      <c r="O191">
        <v>18</v>
      </c>
      <c r="P191" t="s">
        <v>1223</v>
      </c>
      <c r="Q191" t="s">
        <v>1507</v>
      </c>
      <c r="R191" t="s">
        <v>1225</v>
      </c>
      <c r="S191" t="s">
        <v>1226</v>
      </c>
      <c r="T191" t="s">
        <v>1217</v>
      </c>
      <c r="U191" t="s">
        <v>1227</v>
      </c>
      <c r="V191" t="s">
        <v>1255</v>
      </c>
      <c r="W191">
        <v>0</v>
      </c>
      <c r="X191" t="s">
        <v>1229</v>
      </c>
      <c r="Y191" t="s">
        <v>1229</v>
      </c>
      <c r="Z191" t="s">
        <v>1230</v>
      </c>
      <c r="AA191" t="s">
        <v>23</v>
      </c>
      <c r="AB191" t="s">
        <v>1231</v>
      </c>
      <c r="AC191" t="s">
        <v>1232</v>
      </c>
      <c r="AD191" t="s">
        <v>1233</v>
      </c>
      <c r="AE191" t="s">
        <v>1234</v>
      </c>
      <c r="AF191" t="s">
        <v>1235</v>
      </c>
      <c r="AG191" t="s">
        <v>1217</v>
      </c>
      <c r="AH191" t="s">
        <v>1236</v>
      </c>
      <c r="AI191" t="s">
        <v>1217</v>
      </c>
      <c r="AJ191" t="s">
        <v>1217</v>
      </c>
      <c r="AK191" t="s">
        <v>1237</v>
      </c>
      <c r="AL191">
        <v>0</v>
      </c>
      <c r="AM191" t="s">
        <v>1379</v>
      </c>
      <c r="AN191" t="s">
        <v>1239</v>
      </c>
      <c r="AO191" t="s">
        <v>1240</v>
      </c>
      <c r="AP191" t="s">
        <v>1241</v>
      </c>
      <c r="AQ191" t="s">
        <v>1242</v>
      </c>
      <c r="AR191" t="s">
        <v>1380</v>
      </c>
      <c r="AS191">
        <v>0</v>
      </c>
      <c r="AT191" t="s">
        <v>1217</v>
      </c>
      <c r="AU191" t="s">
        <v>1244</v>
      </c>
      <c r="AV191" t="s">
        <v>1217</v>
      </c>
      <c r="AW191" t="s">
        <v>1217</v>
      </c>
      <c r="AX191" t="s">
        <v>1217</v>
      </c>
      <c r="AY191">
        <v>10</v>
      </c>
      <c r="AZ191" t="s">
        <v>1245</v>
      </c>
      <c r="BA191">
        <v>0</v>
      </c>
      <c r="BB191" t="s">
        <v>217</v>
      </c>
      <c r="BC191" t="s">
        <v>1230</v>
      </c>
      <c r="BD191">
        <v>0</v>
      </c>
      <c r="BE191" t="s">
        <v>1246</v>
      </c>
      <c r="BF191">
        <v>336</v>
      </c>
      <c r="BG191" t="s">
        <v>1217</v>
      </c>
      <c r="BH191" t="s">
        <v>1217</v>
      </c>
      <c r="BI191">
        <v>15</v>
      </c>
      <c r="BJ191" t="s">
        <v>1217</v>
      </c>
      <c r="BK191" t="s">
        <v>1217</v>
      </c>
      <c r="BL191">
        <v>0</v>
      </c>
      <c r="BM191" t="s">
        <v>1239</v>
      </c>
      <c r="BN191" t="s">
        <v>1247</v>
      </c>
      <c r="BO191">
        <v>0</v>
      </c>
      <c r="BP191" t="s">
        <v>1229</v>
      </c>
      <c r="BQ191" t="s">
        <v>1217</v>
      </c>
    </row>
    <row r="192" spans="1:69" x14ac:dyDescent="0.25">
      <c r="A192">
        <v>189374</v>
      </c>
      <c r="B192" t="s">
        <v>1508</v>
      </c>
      <c r="C192" t="s">
        <v>1217</v>
      </c>
      <c r="D192" t="s">
        <v>1218</v>
      </c>
      <c r="E192">
        <v>0</v>
      </c>
      <c r="F192" t="s">
        <v>1254</v>
      </c>
      <c r="G192" t="s">
        <v>1220</v>
      </c>
      <c r="H192" t="s">
        <v>1221</v>
      </c>
      <c r="I192" t="s">
        <v>1217</v>
      </c>
      <c r="J192" t="s">
        <v>1222</v>
      </c>
      <c r="K192" t="s">
        <v>217</v>
      </c>
      <c r="L192">
        <v>18.559999999999999</v>
      </c>
      <c r="M192">
        <v>17.37</v>
      </c>
      <c r="N192" t="s">
        <v>40</v>
      </c>
      <c r="O192">
        <v>20</v>
      </c>
      <c r="P192" t="s">
        <v>1223</v>
      </c>
      <c r="Q192" t="s">
        <v>1507</v>
      </c>
      <c r="R192" t="s">
        <v>1225</v>
      </c>
      <c r="S192" t="s">
        <v>1226</v>
      </c>
      <c r="T192" t="s">
        <v>1217</v>
      </c>
      <c r="U192" t="s">
        <v>1227</v>
      </c>
      <c r="V192" t="s">
        <v>1255</v>
      </c>
      <c r="W192">
        <v>0</v>
      </c>
      <c r="X192" t="s">
        <v>1229</v>
      </c>
      <c r="Y192" t="s">
        <v>1229</v>
      </c>
      <c r="Z192" t="s">
        <v>1230</v>
      </c>
      <c r="AA192" t="s">
        <v>23</v>
      </c>
      <c r="AB192" t="s">
        <v>1231</v>
      </c>
      <c r="AC192" t="s">
        <v>1232</v>
      </c>
      <c r="AD192" t="s">
        <v>1233</v>
      </c>
      <c r="AE192" t="s">
        <v>1416</v>
      </c>
      <c r="AF192" t="s">
        <v>1235</v>
      </c>
      <c r="AG192" t="s">
        <v>1217</v>
      </c>
      <c r="AH192" t="s">
        <v>1236</v>
      </c>
      <c r="AI192" t="s">
        <v>1217</v>
      </c>
      <c r="AJ192" t="s">
        <v>1217</v>
      </c>
      <c r="AK192" t="s">
        <v>1237</v>
      </c>
      <c r="AL192">
        <v>0</v>
      </c>
      <c r="AM192" t="s">
        <v>1281</v>
      </c>
      <c r="AN192" t="s">
        <v>1239</v>
      </c>
      <c r="AO192" t="s">
        <v>1240</v>
      </c>
      <c r="AP192" t="s">
        <v>1241</v>
      </c>
      <c r="AQ192" t="s">
        <v>1242</v>
      </c>
      <c r="AR192" t="s">
        <v>1257</v>
      </c>
      <c r="AS192">
        <v>0</v>
      </c>
      <c r="AT192" t="s">
        <v>1217</v>
      </c>
      <c r="AU192" t="s">
        <v>1244</v>
      </c>
      <c r="AV192" t="s">
        <v>1217</v>
      </c>
      <c r="AW192" t="s">
        <v>1217</v>
      </c>
      <c r="AX192" t="s">
        <v>1217</v>
      </c>
      <c r="AY192">
        <v>10</v>
      </c>
      <c r="AZ192" t="s">
        <v>1245</v>
      </c>
      <c r="BA192">
        <v>0</v>
      </c>
      <c r="BB192" t="s">
        <v>217</v>
      </c>
      <c r="BC192" t="s">
        <v>1230</v>
      </c>
      <c r="BD192">
        <v>0</v>
      </c>
      <c r="BE192" t="s">
        <v>1246</v>
      </c>
      <c r="BF192">
        <v>297</v>
      </c>
      <c r="BG192" t="s">
        <v>1217</v>
      </c>
      <c r="BH192" t="s">
        <v>1217</v>
      </c>
      <c r="BI192">
        <v>15</v>
      </c>
      <c r="BJ192" t="s">
        <v>1217</v>
      </c>
      <c r="BK192" t="s">
        <v>1217</v>
      </c>
      <c r="BL192">
        <v>0</v>
      </c>
      <c r="BM192" t="s">
        <v>1239</v>
      </c>
      <c r="BN192" t="s">
        <v>1247</v>
      </c>
      <c r="BO192">
        <v>0</v>
      </c>
      <c r="BP192" t="s">
        <v>1229</v>
      </c>
      <c r="BQ192" t="s">
        <v>1217</v>
      </c>
    </row>
    <row r="193" spans="1:69" x14ac:dyDescent="0.25">
      <c r="A193">
        <v>189493</v>
      </c>
      <c r="B193" t="s">
        <v>415</v>
      </c>
      <c r="C193" t="s">
        <v>1217</v>
      </c>
      <c r="D193" t="s">
        <v>1275</v>
      </c>
      <c r="E193">
        <v>0</v>
      </c>
      <c r="F193" t="s">
        <v>1333</v>
      </c>
      <c r="G193" t="s">
        <v>1220</v>
      </c>
      <c r="H193" t="s">
        <v>1221</v>
      </c>
      <c r="I193" t="s">
        <v>1217</v>
      </c>
      <c r="J193" t="s">
        <v>1222</v>
      </c>
      <c r="K193" t="s">
        <v>217</v>
      </c>
      <c r="L193">
        <v>19.46</v>
      </c>
      <c r="M193">
        <v>16.55</v>
      </c>
      <c r="N193" t="s">
        <v>40</v>
      </c>
      <c r="O193">
        <v>19.2</v>
      </c>
      <c r="P193" t="s">
        <v>1223</v>
      </c>
      <c r="Q193" t="s">
        <v>1509</v>
      </c>
      <c r="R193" t="s">
        <v>1217</v>
      </c>
      <c r="S193" t="s">
        <v>1226</v>
      </c>
      <c r="T193" t="s">
        <v>1217</v>
      </c>
      <c r="U193" t="s">
        <v>1227</v>
      </c>
      <c r="V193" t="s">
        <v>1255</v>
      </c>
      <c r="W193">
        <v>0</v>
      </c>
      <c r="X193" t="s">
        <v>1229</v>
      </c>
      <c r="Y193" t="s">
        <v>1229</v>
      </c>
      <c r="Z193" t="s">
        <v>1230</v>
      </c>
      <c r="AA193" t="s">
        <v>23</v>
      </c>
      <c r="AB193" t="s">
        <v>1231</v>
      </c>
      <c r="AC193" t="s">
        <v>1232</v>
      </c>
      <c r="AD193" t="s">
        <v>1233</v>
      </c>
      <c r="AE193" t="s">
        <v>1502</v>
      </c>
      <c r="AF193" t="s">
        <v>1235</v>
      </c>
      <c r="AG193" t="s">
        <v>1217</v>
      </c>
      <c r="AH193" t="s">
        <v>1236</v>
      </c>
      <c r="AI193" t="s">
        <v>1217</v>
      </c>
      <c r="AJ193" t="s">
        <v>1217</v>
      </c>
      <c r="AK193" t="s">
        <v>1336</v>
      </c>
      <c r="AL193">
        <v>0</v>
      </c>
      <c r="AM193" t="s">
        <v>1510</v>
      </c>
      <c r="AN193" t="s">
        <v>1217</v>
      </c>
      <c r="AO193" t="s">
        <v>1240</v>
      </c>
      <c r="AP193" t="s">
        <v>1241</v>
      </c>
      <c r="AQ193" t="s">
        <v>1242</v>
      </c>
      <c r="AR193" t="s">
        <v>1380</v>
      </c>
      <c r="AS193">
        <v>0</v>
      </c>
      <c r="AT193" t="s">
        <v>1217</v>
      </c>
      <c r="AU193" t="s">
        <v>1244</v>
      </c>
      <c r="AV193" t="s">
        <v>1504</v>
      </c>
      <c r="AW193" t="s">
        <v>1217</v>
      </c>
      <c r="AX193" t="s">
        <v>1217</v>
      </c>
      <c r="AY193">
        <v>0</v>
      </c>
      <c r="AZ193" t="s">
        <v>1217</v>
      </c>
      <c r="BA193">
        <v>0</v>
      </c>
      <c r="BB193" t="s">
        <v>217</v>
      </c>
      <c r="BC193" t="s">
        <v>1230</v>
      </c>
      <c r="BD193">
        <v>0</v>
      </c>
      <c r="BE193" t="s">
        <v>1505</v>
      </c>
      <c r="BF193">
        <v>1</v>
      </c>
      <c r="BG193" t="s">
        <v>1217</v>
      </c>
      <c r="BH193" t="s">
        <v>1217</v>
      </c>
      <c r="BI193">
        <v>0</v>
      </c>
      <c r="BJ193" t="s">
        <v>1217</v>
      </c>
      <c r="BK193" t="s">
        <v>1217</v>
      </c>
      <c r="BL193">
        <v>0</v>
      </c>
      <c r="BM193" t="s">
        <v>1217</v>
      </c>
      <c r="BN193" t="s">
        <v>1217</v>
      </c>
      <c r="BO193">
        <v>0</v>
      </c>
      <c r="BP193" t="s">
        <v>1229</v>
      </c>
      <c r="BQ193" t="s">
        <v>1217</v>
      </c>
    </row>
    <row r="194" spans="1:69" x14ac:dyDescent="0.25">
      <c r="A194">
        <v>189494</v>
      </c>
      <c r="B194" t="s">
        <v>1511</v>
      </c>
      <c r="C194" t="s">
        <v>1217</v>
      </c>
      <c r="D194" t="s">
        <v>1218</v>
      </c>
      <c r="E194">
        <v>320</v>
      </c>
      <c r="F194" t="s">
        <v>1298</v>
      </c>
      <c r="G194" t="s">
        <v>1220</v>
      </c>
      <c r="H194" t="s">
        <v>1221</v>
      </c>
      <c r="I194" t="s">
        <v>1217</v>
      </c>
      <c r="J194" t="s">
        <v>1222</v>
      </c>
      <c r="K194" t="s">
        <v>217</v>
      </c>
      <c r="L194">
        <v>17.95</v>
      </c>
      <c r="M194">
        <v>15.89</v>
      </c>
      <c r="N194" t="s">
        <v>40</v>
      </c>
      <c r="O194">
        <v>18</v>
      </c>
      <c r="P194" t="s">
        <v>1223</v>
      </c>
      <c r="Q194" t="s">
        <v>1509</v>
      </c>
      <c r="R194" t="s">
        <v>1225</v>
      </c>
      <c r="S194" t="s">
        <v>1226</v>
      </c>
      <c r="T194" t="s">
        <v>1217</v>
      </c>
      <c r="U194" t="s">
        <v>1227</v>
      </c>
      <c r="V194" t="s">
        <v>1255</v>
      </c>
      <c r="W194">
        <v>0</v>
      </c>
      <c r="X194" t="s">
        <v>1229</v>
      </c>
      <c r="Y194" t="s">
        <v>1229</v>
      </c>
      <c r="Z194" t="s">
        <v>1230</v>
      </c>
      <c r="AA194" t="s">
        <v>23</v>
      </c>
      <c r="AB194" t="s">
        <v>1231</v>
      </c>
      <c r="AC194" t="s">
        <v>1232</v>
      </c>
      <c r="AD194" t="s">
        <v>1233</v>
      </c>
      <c r="AE194" t="s">
        <v>1234</v>
      </c>
      <c r="AF194" t="s">
        <v>1235</v>
      </c>
      <c r="AG194" t="s">
        <v>1217</v>
      </c>
      <c r="AH194" t="s">
        <v>1236</v>
      </c>
      <c r="AI194" t="s">
        <v>1217</v>
      </c>
      <c r="AJ194" t="s">
        <v>1217</v>
      </c>
      <c r="AK194" t="s">
        <v>1237</v>
      </c>
      <c r="AL194">
        <v>0</v>
      </c>
      <c r="AM194" t="s">
        <v>1379</v>
      </c>
      <c r="AN194" t="s">
        <v>1239</v>
      </c>
      <c r="AO194" t="s">
        <v>1240</v>
      </c>
      <c r="AP194" t="s">
        <v>1241</v>
      </c>
      <c r="AQ194" t="s">
        <v>1242</v>
      </c>
      <c r="AR194" t="s">
        <v>1380</v>
      </c>
      <c r="AS194">
        <v>0</v>
      </c>
      <c r="AT194" t="s">
        <v>1217</v>
      </c>
      <c r="AU194" t="s">
        <v>1244</v>
      </c>
      <c r="AV194" t="s">
        <v>1217</v>
      </c>
      <c r="AW194" t="s">
        <v>1217</v>
      </c>
      <c r="AX194" t="s">
        <v>1217</v>
      </c>
      <c r="AY194">
        <v>10</v>
      </c>
      <c r="AZ194" t="s">
        <v>1245</v>
      </c>
      <c r="BA194">
        <v>0</v>
      </c>
      <c r="BB194" t="s">
        <v>217</v>
      </c>
      <c r="BC194" t="s">
        <v>1230</v>
      </c>
      <c r="BD194">
        <v>0</v>
      </c>
      <c r="BE194" t="s">
        <v>1246</v>
      </c>
      <c r="BF194">
        <v>421</v>
      </c>
      <c r="BG194" t="s">
        <v>1217</v>
      </c>
      <c r="BH194" t="s">
        <v>1217</v>
      </c>
      <c r="BI194">
        <v>15</v>
      </c>
      <c r="BJ194" t="s">
        <v>1217</v>
      </c>
      <c r="BK194" t="s">
        <v>1217</v>
      </c>
      <c r="BL194">
        <v>0</v>
      </c>
      <c r="BM194" t="s">
        <v>1239</v>
      </c>
      <c r="BN194" t="s">
        <v>1247</v>
      </c>
      <c r="BO194">
        <v>0</v>
      </c>
      <c r="BP194" t="s">
        <v>1229</v>
      </c>
      <c r="BQ194" t="s">
        <v>1217</v>
      </c>
    </row>
    <row r="195" spans="1:69" x14ac:dyDescent="0.25">
      <c r="A195">
        <v>189699</v>
      </c>
      <c r="B195" t="s">
        <v>1512</v>
      </c>
      <c r="C195" t="s">
        <v>1217</v>
      </c>
      <c r="D195" t="s">
        <v>1218</v>
      </c>
      <c r="E195">
        <v>320</v>
      </c>
      <c r="F195" t="s">
        <v>1298</v>
      </c>
      <c r="G195" t="s">
        <v>1220</v>
      </c>
      <c r="H195" t="s">
        <v>1221</v>
      </c>
      <c r="I195" t="s">
        <v>1217</v>
      </c>
      <c r="J195" t="s">
        <v>1222</v>
      </c>
      <c r="K195" t="s">
        <v>217</v>
      </c>
      <c r="L195">
        <v>17.899999999999999</v>
      </c>
      <c r="M195">
        <v>15.84</v>
      </c>
      <c r="N195" t="s">
        <v>40</v>
      </c>
      <c r="O195">
        <v>18</v>
      </c>
      <c r="P195" t="s">
        <v>1223</v>
      </c>
      <c r="Q195" t="s">
        <v>1513</v>
      </c>
      <c r="R195" t="s">
        <v>1225</v>
      </c>
      <c r="S195" t="s">
        <v>1226</v>
      </c>
      <c r="T195" t="s">
        <v>1217</v>
      </c>
      <c r="U195" t="s">
        <v>1227</v>
      </c>
      <c r="V195" t="s">
        <v>1255</v>
      </c>
      <c r="W195">
        <v>0</v>
      </c>
      <c r="X195" t="s">
        <v>1229</v>
      </c>
      <c r="Y195" t="s">
        <v>1229</v>
      </c>
      <c r="Z195" t="s">
        <v>1230</v>
      </c>
      <c r="AA195" t="s">
        <v>23</v>
      </c>
      <c r="AB195" t="s">
        <v>1231</v>
      </c>
      <c r="AC195" t="s">
        <v>1232</v>
      </c>
      <c r="AD195" t="s">
        <v>1233</v>
      </c>
      <c r="AE195" t="s">
        <v>1234</v>
      </c>
      <c r="AF195" t="s">
        <v>1235</v>
      </c>
      <c r="AG195" t="s">
        <v>1217</v>
      </c>
      <c r="AH195" t="s">
        <v>1236</v>
      </c>
      <c r="AI195" t="s">
        <v>1217</v>
      </c>
      <c r="AJ195" t="s">
        <v>1217</v>
      </c>
      <c r="AK195" t="s">
        <v>1237</v>
      </c>
      <c r="AL195">
        <v>0</v>
      </c>
      <c r="AM195" t="s">
        <v>1379</v>
      </c>
      <c r="AN195" t="s">
        <v>1239</v>
      </c>
      <c r="AO195" t="s">
        <v>1240</v>
      </c>
      <c r="AP195" t="s">
        <v>1241</v>
      </c>
      <c r="AQ195" t="s">
        <v>1242</v>
      </c>
      <c r="AR195" t="s">
        <v>1380</v>
      </c>
      <c r="AS195">
        <v>0</v>
      </c>
      <c r="AT195" t="s">
        <v>1217</v>
      </c>
      <c r="AU195" t="s">
        <v>1244</v>
      </c>
      <c r="AV195" t="s">
        <v>1217</v>
      </c>
      <c r="AW195" t="s">
        <v>1217</v>
      </c>
      <c r="AX195" t="s">
        <v>1217</v>
      </c>
      <c r="AY195">
        <v>10</v>
      </c>
      <c r="AZ195" t="s">
        <v>1245</v>
      </c>
      <c r="BA195">
        <v>0</v>
      </c>
      <c r="BB195" t="s">
        <v>217</v>
      </c>
      <c r="BC195" t="s">
        <v>1230</v>
      </c>
      <c r="BD195">
        <v>0</v>
      </c>
      <c r="BE195" t="s">
        <v>1246</v>
      </c>
      <c r="BF195">
        <v>369</v>
      </c>
      <c r="BG195" t="s">
        <v>1217</v>
      </c>
      <c r="BH195" t="s">
        <v>1217</v>
      </c>
      <c r="BI195">
        <v>15</v>
      </c>
      <c r="BJ195" t="s">
        <v>1217</v>
      </c>
      <c r="BK195" t="s">
        <v>1217</v>
      </c>
      <c r="BL195">
        <v>0</v>
      </c>
      <c r="BM195" t="s">
        <v>1239</v>
      </c>
      <c r="BN195" t="s">
        <v>1247</v>
      </c>
      <c r="BO195">
        <v>0</v>
      </c>
      <c r="BP195" t="s">
        <v>1229</v>
      </c>
      <c r="BQ195" t="s">
        <v>1217</v>
      </c>
    </row>
    <row r="196" spans="1:69" x14ac:dyDescent="0.25">
      <c r="A196">
        <v>192694</v>
      </c>
      <c r="B196" t="s">
        <v>1514</v>
      </c>
      <c r="C196" t="s">
        <v>1217</v>
      </c>
      <c r="D196" t="s">
        <v>1218</v>
      </c>
      <c r="E196">
        <v>0</v>
      </c>
      <c r="F196" t="s">
        <v>1289</v>
      </c>
      <c r="G196" t="s">
        <v>1220</v>
      </c>
      <c r="H196" t="s">
        <v>1221</v>
      </c>
      <c r="I196" t="s">
        <v>1217</v>
      </c>
      <c r="J196" t="s">
        <v>1222</v>
      </c>
      <c r="K196" t="s">
        <v>217</v>
      </c>
      <c r="L196">
        <v>926.7</v>
      </c>
      <c r="M196">
        <v>868.7</v>
      </c>
      <c r="N196" t="s">
        <v>40</v>
      </c>
      <c r="O196">
        <v>1000</v>
      </c>
      <c r="P196" t="s">
        <v>1223</v>
      </c>
      <c r="Q196" t="s">
        <v>1427</v>
      </c>
      <c r="R196" t="s">
        <v>1225</v>
      </c>
      <c r="S196" t="s">
        <v>1226</v>
      </c>
      <c r="T196" t="s">
        <v>1217</v>
      </c>
      <c r="U196" t="s">
        <v>1227</v>
      </c>
      <c r="V196" t="s">
        <v>1255</v>
      </c>
      <c r="W196">
        <v>0</v>
      </c>
      <c r="X196" t="s">
        <v>1229</v>
      </c>
      <c r="Y196" t="s">
        <v>1229</v>
      </c>
      <c r="Z196" t="s">
        <v>1230</v>
      </c>
      <c r="AA196" t="s">
        <v>23</v>
      </c>
      <c r="AB196" t="s">
        <v>1231</v>
      </c>
      <c r="AC196" t="s">
        <v>1232</v>
      </c>
      <c r="AD196" t="s">
        <v>1233</v>
      </c>
      <c r="AE196" t="s">
        <v>1234</v>
      </c>
      <c r="AF196" t="s">
        <v>1235</v>
      </c>
      <c r="AG196" t="s">
        <v>1217</v>
      </c>
      <c r="AH196" t="s">
        <v>1236</v>
      </c>
      <c r="AI196" t="s">
        <v>1217</v>
      </c>
      <c r="AJ196" t="s">
        <v>1217</v>
      </c>
      <c r="AK196" t="s">
        <v>1237</v>
      </c>
      <c r="AL196">
        <v>0</v>
      </c>
      <c r="AM196" t="s">
        <v>1290</v>
      </c>
      <c r="AN196" t="s">
        <v>1239</v>
      </c>
      <c r="AO196" t="s">
        <v>1240</v>
      </c>
      <c r="AP196" t="s">
        <v>1241</v>
      </c>
      <c r="AQ196" t="s">
        <v>1242</v>
      </c>
      <c r="AR196" t="s">
        <v>1291</v>
      </c>
      <c r="AS196">
        <v>0</v>
      </c>
      <c r="AT196" t="s">
        <v>1217</v>
      </c>
      <c r="AU196" t="s">
        <v>1244</v>
      </c>
      <c r="AV196" t="s">
        <v>1217</v>
      </c>
      <c r="AW196" t="s">
        <v>1217</v>
      </c>
      <c r="AX196" t="s">
        <v>1217</v>
      </c>
      <c r="AY196">
        <v>10</v>
      </c>
      <c r="AZ196" t="s">
        <v>1245</v>
      </c>
      <c r="BA196">
        <v>0</v>
      </c>
      <c r="BB196" t="s">
        <v>217</v>
      </c>
      <c r="BC196" t="s">
        <v>1230</v>
      </c>
      <c r="BD196">
        <v>0</v>
      </c>
      <c r="BE196" t="s">
        <v>1246</v>
      </c>
      <c r="BF196">
        <v>6</v>
      </c>
      <c r="BG196" t="s">
        <v>1217</v>
      </c>
      <c r="BH196" t="s">
        <v>1217</v>
      </c>
      <c r="BI196">
        <v>13</v>
      </c>
      <c r="BJ196" t="s">
        <v>1217</v>
      </c>
      <c r="BK196" t="s">
        <v>1217</v>
      </c>
      <c r="BL196">
        <v>0</v>
      </c>
      <c r="BM196" t="s">
        <v>1239</v>
      </c>
      <c r="BN196" t="s">
        <v>1247</v>
      </c>
      <c r="BO196">
        <v>0</v>
      </c>
      <c r="BP196" t="s">
        <v>1229</v>
      </c>
      <c r="BQ196" t="s">
        <v>1217</v>
      </c>
    </row>
    <row r="197" spans="1:69" x14ac:dyDescent="0.25">
      <c r="A197">
        <v>193110</v>
      </c>
      <c r="B197" t="s">
        <v>1515</v>
      </c>
      <c r="C197" t="s">
        <v>1217</v>
      </c>
      <c r="D197" t="s">
        <v>1218</v>
      </c>
      <c r="E197">
        <v>370</v>
      </c>
      <c r="F197" t="s">
        <v>1298</v>
      </c>
      <c r="G197" t="s">
        <v>1220</v>
      </c>
      <c r="H197" t="s">
        <v>1221</v>
      </c>
      <c r="I197" t="s">
        <v>1217</v>
      </c>
      <c r="J197" t="s">
        <v>1222</v>
      </c>
      <c r="K197" t="s">
        <v>217</v>
      </c>
      <c r="L197">
        <v>15.46</v>
      </c>
      <c r="M197">
        <v>13.94</v>
      </c>
      <c r="N197" t="s">
        <v>40</v>
      </c>
      <c r="O197">
        <v>16</v>
      </c>
      <c r="P197" t="s">
        <v>1223</v>
      </c>
      <c r="Q197" t="s">
        <v>1309</v>
      </c>
      <c r="R197" t="s">
        <v>1225</v>
      </c>
      <c r="S197" t="s">
        <v>1226</v>
      </c>
      <c r="T197" t="s">
        <v>1217</v>
      </c>
      <c r="U197" t="s">
        <v>1227</v>
      </c>
      <c r="V197" t="s">
        <v>1255</v>
      </c>
      <c r="W197">
        <v>0</v>
      </c>
      <c r="X197" t="s">
        <v>1229</v>
      </c>
      <c r="Y197" t="s">
        <v>1229</v>
      </c>
      <c r="Z197" t="s">
        <v>1230</v>
      </c>
      <c r="AA197" t="s">
        <v>23</v>
      </c>
      <c r="AB197" t="s">
        <v>1231</v>
      </c>
      <c r="AC197" t="s">
        <v>1232</v>
      </c>
      <c r="AD197" t="s">
        <v>1233</v>
      </c>
      <c r="AE197" t="s">
        <v>1234</v>
      </c>
      <c r="AF197" t="s">
        <v>1235</v>
      </c>
      <c r="AG197" t="s">
        <v>1217</v>
      </c>
      <c r="AH197" t="s">
        <v>1236</v>
      </c>
      <c r="AI197" t="s">
        <v>1217</v>
      </c>
      <c r="AJ197" t="s">
        <v>1217</v>
      </c>
      <c r="AK197" t="s">
        <v>1237</v>
      </c>
      <c r="AL197">
        <v>0</v>
      </c>
      <c r="AM197" t="s">
        <v>1516</v>
      </c>
      <c r="AN197" t="s">
        <v>1239</v>
      </c>
      <c r="AO197" t="s">
        <v>1240</v>
      </c>
      <c r="AP197" t="s">
        <v>1241</v>
      </c>
      <c r="AQ197" t="s">
        <v>1242</v>
      </c>
      <c r="AR197" t="s">
        <v>1306</v>
      </c>
      <c r="AS197">
        <v>0</v>
      </c>
      <c r="AT197" t="s">
        <v>1217</v>
      </c>
      <c r="AU197" t="s">
        <v>1244</v>
      </c>
      <c r="AV197" t="s">
        <v>1217</v>
      </c>
      <c r="AW197" t="s">
        <v>1217</v>
      </c>
      <c r="AX197" t="s">
        <v>1217</v>
      </c>
      <c r="AY197">
        <v>10</v>
      </c>
      <c r="AZ197" t="s">
        <v>1245</v>
      </c>
      <c r="BA197">
        <v>0</v>
      </c>
      <c r="BB197" t="s">
        <v>217</v>
      </c>
      <c r="BC197" t="s">
        <v>1230</v>
      </c>
      <c r="BD197">
        <v>0</v>
      </c>
      <c r="BE197" t="s">
        <v>1246</v>
      </c>
      <c r="BF197">
        <v>469</v>
      </c>
      <c r="BG197" t="s">
        <v>1217</v>
      </c>
      <c r="BH197" t="s">
        <v>1217</v>
      </c>
      <c r="BI197">
        <v>15</v>
      </c>
      <c r="BJ197" t="s">
        <v>1217</v>
      </c>
      <c r="BK197" t="s">
        <v>1217</v>
      </c>
      <c r="BL197">
        <v>0</v>
      </c>
      <c r="BM197" t="s">
        <v>1239</v>
      </c>
      <c r="BN197" t="s">
        <v>1247</v>
      </c>
      <c r="BO197">
        <v>0</v>
      </c>
      <c r="BP197" t="s">
        <v>1229</v>
      </c>
      <c r="BQ197" t="s">
        <v>1217</v>
      </c>
    </row>
    <row r="198" spans="1:69" x14ac:dyDescent="0.25">
      <c r="A198">
        <v>193112</v>
      </c>
      <c r="B198" t="s">
        <v>1517</v>
      </c>
      <c r="C198" t="s">
        <v>1217</v>
      </c>
      <c r="D198" t="s">
        <v>1218</v>
      </c>
      <c r="E198">
        <v>370</v>
      </c>
      <c r="F198" t="s">
        <v>1298</v>
      </c>
      <c r="G198" t="s">
        <v>1220</v>
      </c>
      <c r="H198" t="s">
        <v>1221</v>
      </c>
      <c r="I198" t="s">
        <v>1217</v>
      </c>
      <c r="J198" t="s">
        <v>1222</v>
      </c>
      <c r="K198" t="s">
        <v>217</v>
      </c>
      <c r="L198">
        <v>15.79</v>
      </c>
      <c r="M198">
        <v>14.27</v>
      </c>
      <c r="N198" t="s">
        <v>40</v>
      </c>
      <c r="O198">
        <v>16</v>
      </c>
      <c r="P198" t="s">
        <v>1223</v>
      </c>
      <c r="Q198" t="s">
        <v>1319</v>
      </c>
      <c r="R198" t="s">
        <v>1225</v>
      </c>
      <c r="S198" t="s">
        <v>1226</v>
      </c>
      <c r="T198" t="s">
        <v>1217</v>
      </c>
      <c r="U198" t="s">
        <v>1227</v>
      </c>
      <c r="V198" t="s">
        <v>1255</v>
      </c>
      <c r="W198">
        <v>0</v>
      </c>
      <c r="X198" t="s">
        <v>1229</v>
      </c>
      <c r="Y198" t="s">
        <v>1229</v>
      </c>
      <c r="Z198" t="s">
        <v>1230</v>
      </c>
      <c r="AA198" t="s">
        <v>23</v>
      </c>
      <c r="AB198" t="s">
        <v>1231</v>
      </c>
      <c r="AC198" t="s">
        <v>1232</v>
      </c>
      <c r="AD198" t="s">
        <v>1233</v>
      </c>
      <c r="AE198" t="s">
        <v>1234</v>
      </c>
      <c r="AF198" t="s">
        <v>1235</v>
      </c>
      <c r="AG198" t="s">
        <v>1217</v>
      </c>
      <c r="AH198" t="s">
        <v>1236</v>
      </c>
      <c r="AI198" t="s">
        <v>1217</v>
      </c>
      <c r="AJ198" t="s">
        <v>1217</v>
      </c>
      <c r="AK198" t="s">
        <v>1237</v>
      </c>
      <c r="AL198">
        <v>0</v>
      </c>
      <c r="AM198" t="s">
        <v>1516</v>
      </c>
      <c r="AN198" t="s">
        <v>1239</v>
      </c>
      <c r="AO198" t="s">
        <v>1240</v>
      </c>
      <c r="AP198" t="s">
        <v>1241</v>
      </c>
      <c r="AQ198" t="s">
        <v>1242</v>
      </c>
      <c r="AR198" t="s">
        <v>1306</v>
      </c>
      <c r="AS198">
        <v>0</v>
      </c>
      <c r="AT198" t="s">
        <v>1217</v>
      </c>
      <c r="AU198" t="s">
        <v>1244</v>
      </c>
      <c r="AV198" t="s">
        <v>1217</v>
      </c>
      <c r="AW198" t="s">
        <v>1217</v>
      </c>
      <c r="AX198" t="s">
        <v>1217</v>
      </c>
      <c r="AY198">
        <v>10</v>
      </c>
      <c r="AZ198" t="s">
        <v>1245</v>
      </c>
      <c r="BA198">
        <v>0</v>
      </c>
      <c r="BB198" t="s">
        <v>217</v>
      </c>
      <c r="BC198" t="s">
        <v>1230</v>
      </c>
      <c r="BD198">
        <v>0</v>
      </c>
      <c r="BE198" t="s">
        <v>1246</v>
      </c>
      <c r="BF198">
        <v>383</v>
      </c>
      <c r="BG198" t="s">
        <v>1217</v>
      </c>
      <c r="BH198" t="s">
        <v>1217</v>
      </c>
      <c r="BI198">
        <v>15</v>
      </c>
      <c r="BJ198" t="s">
        <v>1217</v>
      </c>
      <c r="BK198" t="s">
        <v>1217</v>
      </c>
      <c r="BL198">
        <v>0</v>
      </c>
      <c r="BM198" t="s">
        <v>1239</v>
      </c>
      <c r="BN198" t="s">
        <v>1247</v>
      </c>
      <c r="BO198">
        <v>0</v>
      </c>
      <c r="BP198" t="s">
        <v>1229</v>
      </c>
      <c r="BQ198" t="s">
        <v>1217</v>
      </c>
    </row>
    <row r="199" spans="1:69" x14ac:dyDescent="0.25">
      <c r="A199">
        <v>193511</v>
      </c>
      <c r="B199" t="s">
        <v>1518</v>
      </c>
      <c r="C199" t="s">
        <v>1217</v>
      </c>
      <c r="D199" t="s">
        <v>1218</v>
      </c>
      <c r="E199">
        <v>320</v>
      </c>
      <c r="F199" t="s">
        <v>1298</v>
      </c>
      <c r="G199" t="s">
        <v>1220</v>
      </c>
      <c r="H199" t="s">
        <v>1221</v>
      </c>
      <c r="I199" t="s">
        <v>1217</v>
      </c>
      <c r="J199" t="s">
        <v>1222</v>
      </c>
      <c r="K199" t="s">
        <v>217</v>
      </c>
      <c r="L199">
        <v>17.329999999999998</v>
      </c>
      <c r="M199">
        <v>15.27</v>
      </c>
      <c r="N199" t="s">
        <v>40</v>
      </c>
      <c r="O199">
        <v>18</v>
      </c>
      <c r="P199" t="s">
        <v>1223</v>
      </c>
      <c r="Q199" t="s">
        <v>1519</v>
      </c>
      <c r="R199" t="s">
        <v>1225</v>
      </c>
      <c r="S199" t="s">
        <v>1226</v>
      </c>
      <c r="T199" t="s">
        <v>1217</v>
      </c>
      <c r="U199" t="s">
        <v>1227</v>
      </c>
      <c r="V199" t="s">
        <v>1255</v>
      </c>
      <c r="W199">
        <v>0</v>
      </c>
      <c r="X199" t="s">
        <v>1229</v>
      </c>
      <c r="Y199" t="s">
        <v>1229</v>
      </c>
      <c r="Z199" t="s">
        <v>1230</v>
      </c>
      <c r="AA199" t="s">
        <v>23</v>
      </c>
      <c r="AB199" t="s">
        <v>1231</v>
      </c>
      <c r="AC199" t="s">
        <v>1232</v>
      </c>
      <c r="AD199" t="s">
        <v>1233</v>
      </c>
      <c r="AE199" t="s">
        <v>1302</v>
      </c>
      <c r="AF199" t="s">
        <v>1235</v>
      </c>
      <c r="AG199" t="s">
        <v>1217</v>
      </c>
      <c r="AH199" t="s">
        <v>1236</v>
      </c>
      <c r="AI199" t="s">
        <v>1217</v>
      </c>
      <c r="AJ199" t="s">
        <v>1217</v>
      </c>
      <c r="AK199" t="s">
        <v>1237</v>
      </c>
      <c r="AL199">
        <v>0</v>
      </c>
      <c r="AM199" t="s">
        <v>1379</v>
      </c>
      <c r="AN199" t="s">
        <v>1239</v>
      </c>
      <c r="AO199" t="s">
        <v>1240</v>
      </c>
      <c r="AP199" t="s">
        <v>1241</v>
      </c>
      <c r="AQ199" t="s">
        <v>1242</v>
      </c>
      <c r="AR199" t="s">
        <v>1380</v>
      </c>
      <c r="AS199">
        <v>0</v>
      </c>
      <c r="AT199" t="s">
        <v>1217</v>
      </c>
      <c r="AU199" t="s">
        <v>1244</v>
      </c>
      <c r="AV199" t="s">
        <v>1217</v>
      </c>
      <c r="AW199" t="s">
        <v>1217</v>
      </c>
      <c r="AX199" t="s">
        <v>1217</v>
      </c>
      <c r="AY199">
        <v>10</v>
      </c>
      <c r="AZ199" t="s">
        <v>1245</v>
      </c>
      <c r="BA199">
        <v>0</v>
      </c>
      <c r="BB199" t="s">
        <v>217</v>
      </c>
      <c r="BC199" t="s">
        <v>1230</v>
      </c>
      <c r="BD199">
        <v>0</v>
      </c>
      <c r="BE199" t="s">
        <v>1246</v>
      </c>
      <c r="BF199">
        <v>585</v>
      </c>
      <c r="BG199" t="s">
        <v>1217</v>
      </c>
      <c r="BH199" t="s">
        <v>1217</v>
      </c>
      <c r="BI199">
        <v>15</v>
      </c>
      <c r="BJ199" t="s">
        <v>1217</v>
      </c>
      <c r="BK199" t="s">
        <v>1217</v>
      </c>
      <c r="BL199">
        <v>0</v>
      </c>
      <c r="BM199" t="s">
        <v>1239</v>
      </c>
      <c r="BN199" t="s">
        <v>1247</v>
      </c>
      <c r="BO199">
        <v>0</v>
      </c>
      <c r="BP199" t="s">
        <v>1229</v>
      </c>
      <c r="BQ199" t="s">
        <v>1217</v>
      </c>
    </row>
    <row r="200" spans="1:69" x14ac:dyDescent="0.25">
      <c r="A200">
        <v>193512</v>
      </c>
      <c r="B200" t="s">
        <v>1520</v>
      </c>
      <c r="C200" t="s">
        <v>1217</v>
      </c>
      <c r="D200" t="s">
        <v>1275</v>
      </c>
      <c r="E200">
        <v>522</v>
      </c>
      <c r="F200" t="s">
        <v>1298</v>
      </c>
      <c r="G200" t="s">
        <v>1220</v>
      </c>
      <c r="H200" t="s">
        <v>1221</v>
      </c>
      <c r="I200" t="s">
        <v>1217</v>
      </c>
      <c r="J200" t="s">
        <v>1222</v>
      </c>
      <c r="K200" t="s">
        <v>217</v>
      </c>
      <c r="L200">
        <v>15.1</v>
      </c>
      <c r="M200">
        <v>13.58</v>
      </c>
      <c r="N200" t="s">
        <v>40</v>
      </c>
      <c r="O200">
        <v>16</v>
      </c>
      <c r="P200" t="s">
        <v>1223</v>
      </c>
      <c r="Q200" t="s">
        <v>1519</v>
      </c>
      <c r="R200" t="s">
        <v>1225</v>
      </c>
      <c r="S200" t="s">
        <v>1226</v>
      </c>
      <c r="T200" t="s">
        <v>1217</v>
      </c>
      <c r="U200" t="s">
        <v>1227</v>
      </c>
      <c r="V200" t="s">
        <v>1255</v>
      </c>
      <c r="W200">
        <v>0</v>
      </c>
      <c r="X200" t="s">
        <v>1229</v>
      </c>
      <c r="Y200" t="s">
        <v>1229</v>
      </c>
      <c r="Z200" t="s">
        <v>1230</v>
      </c>
      <c r="AA200" t="s">
        <v>23</v>
      </c>
      <c r="AB200" t="s">
        <v>1231</v>
      </c>
      <c r="AC200" t="s">
        <v>1232</v>
      </c>
      <c r="AD200" t="s">
        <v>1233</v>
      </c>
      <c r="AE200" t="s">
        <v>1416</v>
      </c>
      <c r="AF200" t="s">
        <v>1235</v>
      </c>
      <c r="AG200" t="s">
        <v>1217</v>
      </c>
      <c r="AH200" t="s">
        <v>1236</v>
      </c>
      <c r="AI200" t="s">
        <v>1217</v>
      </c>
      <c r="AJ200" t="s">
        <v>1217</v>
      </c>
      <c r="AK200" t="s">
        <v>1237</v>
      </c>
      <c r="AL200">
        <v>0</v>
      </c>
      <c r="AM200" t="s">
        <v>1305</v>
      </c>
      <c r="AN200" t="s">
        <v>1239</v>
      </c>
      <c r="AO200" t="s">
        <v>1240</v>
      </c>
      <c r="AP200" t="s">
        <v>1241</v>
      </c>
      <c r="AQ200" t="s">
        <v>1242</v>
      </c>
      <c r="AR200" t="s">
        <v>1306</v>
      </c>
      <c r="AS200">
        <v>0</v>
      </c>
      <c r="AT200" t="s">
        <v>1217</v>
      </c>
      <c r="AU200" t="s">
        <v>1244</v>
      </c>
      <c r="AV200" t="s">
        <v>1217</v>
      </c>
      <c r="AW200" t="s">
        <v>1217</v>
      </c>
      <c r="AX200" t="s">
        <v>1217</v>
      </c>
      <c r="AY200">
        <v>10</v>
      </c>
      <c r="AZ200" t="s">
        <v>1245</v>
      </c>
      <c r="BA200">
        <v>0</v>
      </c>
      <c r="BB200" t="s">
        <v>217</v>
      </c>
      <c r="BC200" t="s">
        <v>1230</v>
      </c>
      <c r="BD200">
        <v>0</v>
      </c>
      <c r="BE200" t="s">
        <v>1246</v>
      </c>
      <c r="BF200">
        <v>1095</v>
      </c>
      <c r="BG200" t="s">
        <v>1217</v>
      </c>
      <c r="BH200" t="s">
        <v>1217</v>
      </c>
      <c r="BI200">
        <v>15</v>
      </c>
      <c r="BJ200" t="s">
        <v>1217</v>
      </c>
      <c r="BK200" t="s">
        <v>1217</v>
      </c>
      <c r="BL200">
        <v>0</v>
      </c>
      <c r="BM200" t="s">
        <v>1239</v>
      </c>
      <c r="BN200" t="s">
        <v>1247</v>
      </c>
      <c r="BO200">
        <v>0</v>
      </c>
      <c r="BP200" t="s">
        <v>1229</v>
      </c>
      <c r="BQ200" t="s">
        <v>1217</v>
      </c>
    </row>
    <row r="201" spans="1:69" x14ac:dyDescent="0.25">
      <c r="A201">
        <v>194116</v>
      </c>
      <c r="B201" t="s">
        <v>1521</v>
      </c>
      <c r="C201" t="s">
        <v>1217</v>
      </c>
      <c r="D201" t="s">
        <v>1218</v>
      </c>
      <c r="E201">
        <v>280</v>
      </c>
      <c r="F201" t="s">
        <v>1254</v>
      </c>
      <c r="G201" t="s">
        <v>1220</v>
      </c>
      <c r="H201" t="s">
        <v>1221</v>
      </c>
      <c r="I201" t="s">
        <v>1217</v>
      </c>
      <c r="J201" t="s">
        <v>1222</v>
      </c>
      <c r="K201" t="s">
        <v>217</v>
      </c>
      <c r="L201">
        <v>18.18</v>
      </c>
      <c r="M201">
        <v>17.12</v>
      </c>
      <c r="N201" t="s">
        <v>40</v>
      </c>
      <c r="O201">
        <v>20</v>
      </c>
      <c r="P201" t="s">
        <v>1223</v>
      </c>
      <c r="Q201" t="s">
        <v>1522</v>
      </c>
      <c r="R201" t="s">
        <v>1225</v>
      </c>
      <c r="S201" t="s">
        <v>1226</v>
      </c>
      <c r="T201" t="s">
        <v>1217</v>
      </c>
      <c r="U201" t="s">
        <v>1227</v>
      </c>
      <c r="V201" t="s">
        <v>1255</v>
      </c>
      <c r="W201">
        <v>0</v>
      </c>
      <c r="X201" t="s">
        <v>1229</v>
      </c>
      <c r="Y201" t="s">
        <v>1229</v>
      </c>
      <c r="Z201" t="s">
        <v>1230</v>
      </c>
      <c r="AA201" t="s">
        <v>23</v>
      </c>
      <c r="AB201" t="s">
        <v>1231</v>
      </c>
      <c r="AC201" t="s">
        <v>1232</v>
      </c>
      <c r="AD201" t="s">
        <v>1233</v>
      </c>
      <c r="AE201" t="s">
        <v>1234</v>
      </c>
      <c r="AF201" t="s">
        <v>1235</v>
      </c>
      <c r="AG201" t="s">
        <v>1217</v>
      </c>
      <c r="AH201" t="s">
        <v>1236</v>
      </c>
      <c r="AI201" t="s">
        <v>1217</v>
      </c>
      <c r="AJ201" t="s">
        <v>1217</v>
      </c>
      <c r="AK201" t="s">
        <v>1237</v>
      </c>
      <c r="AL201">
        <v>0</v>
      </c>
      <c r="AM201" t="s">
        <v>1281</v>
      </c>
      <c r="AN201" t="s">
        <v>1239</v>
      </c>
      <c r="AO201" t="s">
        <v>1240</v>
      </c>
      <c r="AP201" t="s">
        <v>1241</v>
      </c>
      <c r="AQ201" t="s">
        <v>1242</v>
      </c>
      <c r="AR201" t="s">
        <v>1257</v>
      </c>
      <c r="AS201">
        <v>0</v>
      </c>
      <c r="AT201" t="s">
        <v>1217</v>
      </c>
      <c r="AU201" t="s">
        <v>1244</v>
      </c>
      <c r="AV201" t="s">
        <v>1217</v>
      </c>
      <c r="AW201" t="s">
        <v>1217</v>
      </c>
      <c r="AX201" t="s">
        <v>1217</v>
      </c>
      <c r="AY201">
        <v>10</v>
      </c>
      <c r="AZ201" t="s">
        <v>1245</v>
      </c>
      <c r="BA201">
        <v>0</v>
      </c>
      <c r="BB201" t="s">
        <v>217</v>
      </c>
      <c r="BC201" t="s">
        <v>1230</v>
      </c>
      <c r="BD201">
        <v>0</v>
      </c>
      <c r="BE201" t="s">
        <v>1246</v>
      </c>
      <c r="BF201">
        <v>300</v>
      </c>
      <c r="BG201" t="s">
        <v>1217</v>
      </c>
      <c r="BH201" t="s">
        <v>1217</v>
      </c>
      <c r="BI201">
        <v>15</v>
      </c>
      <c r="BJ201" t="s">
        <v>1217</v>
      </c>
      <c r="BK201" t="s">
        <v>1217</v>
      </c>
      <c r="BL201">
        <v>0</v>
      </c>
      <c r="BM201" t="s">
        <v>1239</v>
      </c>
      <c r="BN201" t="s">
        <v>1247</v>
      </c>
      <c r="BO201">
        <v>0</v>
      </c>
      <c r="BP201" t="s">
        <v>1229</v>
      </c>
      <c r="BQ201" t="s">
        <v>1217</v>
      </c>
    </row>
    <row r="202" spans="1:69" x14ac:dyDescent="0.25">
      <c r="A202">
        <v>194120</v>
      </c>
      <c r="B202" t="s">
        <v>817</v>
      </c>
      <c r="C202" t="s">
        <v>1217</v>
      </c>
      <c r="D202" t="s">
        <v>1218</v>
      </c>
      <c r="E202">
        <v>280</v>
      </c>
      <c r="F202" t="s">
        <v>1254</v>
      </c>
      <c r="G202" t="s">
        <v>1220</v>
      </c>
      <c r="H202" t="s">
        <v>1221</v>
      </c>
      <c r="I202" t="s">
        <v>1217</v>
      </c>
      <c r="J202" t="s">
        <v>1222</v>
      </c>
      <c r="K202" t="s">
        <v>217</v>
      </c>
      <c r="L202">
        <v>18.34</v>
      </c>
      <c r="M202">
        <v>17.28</v>
      </c>
      <c r="N202" t="s">
        <v>40</v>
      </c>
      <c r="O202">
        <v>20</v>
      </c>
      <c r="P202" t="s">
        <v>1223</v>
      </c>
      <c r="Q202" t="s">
        <v>1523</v>
      </c>
      <c r="R202" t="s">
        <v>1225</v>
      </c>
      <c r="S202" t="s">
        <v>1226</v>
      </c>
      <c r="T202" t="s">
        <v>1217</v>
      </c>
      <c r="U202" t="s">
        <v>1227</v>
      </c>
      <c r="V202" t="s">
        <v>1255</v>
      </c>
      <c r="W202">
        <v>0</v>
      </c>
      <c r="X202" t="s">
        <v>1229</v>
      </c>
      <c r="Y202" t="s">
        <v>1229</v>
      </c>
      <c r="Z202" t="s">
        <v>1230</v>
      </c>
      <c r="AA202" t="s">
        <v>23</v>
      </c>
      <c r="AB202" t="s">
        <v>1231</v>
      </c>
      <c r="AC202" t="s">
        <v>1232</v>
      </c>
      <c r="AD202" t="s">
        <v>1233</v>
      </c>
      <c r="AE202" t="s">
        <v>1234</v>
      </c>
      <c r="AF202" t="s">
        <v>1235</v>
      </c>
      <c r="AG202" t="s">
        <v>1217</v>
      </c>
      <c r="AH202" t="s">
        <v>1236</v>
      </c>
      <c r="AI202" t="s">
        <v>1217</v>
      </c>
      <c r="AJ202" t="s">
        <v>1217</v>
      </c>
      <c r="AK202" t="s">
        <v>1237</v>
      </c>
      <c r="AL202">
        <v>0</v>
      </c>
      <c r="AM202" t="s">
        <v>1281</v>
      </c>
      <c r="AN202" t="s">
        <v>1239</v>
      </c>
      <c r="AO202" t="s">
        <v>1240</v>
      </c>
      <c r="AP202" t="s">
        <v>1241</v>
      </c>
      <c r="AQ202" t="s">
        <v>1242</v>
      </c>
      <c r="AR202" t="s">
        <v>1257</v>
      </c>
      <c r="AS202">
        <v>0</v>
      </c>
      <c r="AT202" t="s">
        <v>1217</v>
      </c>
      <c r="AU202" t="s">
        <v>1244</v>
      </c>
      <c r="AV202" t="s">
        <v>1217</v>
      </c>
      <c r="AW202" t="s">
        <v>1217</v>
      </c>
      <c r="AX202" t="s">
        <v>1217</v>
      </c>
      <c r="AY202">
        <v>10</v>
      </c>
      <c r="AZ202" t="s">
        <v>1245</v>
      </c>
      <c r="BA202">
        <v>0</v>
      </c>
      <c r="BB202" t="s">
        <v>217</v>
      </c>
      <c r="BC202" t="s">
        <v>1230</v>
      </c>
      <c r="BD202">
        <v>0</v>
      </c>
      <c r="BE202" t="s">
        <v>1246</v>
      </c>
      <c r="BF202">
        <v>286</v>
      </c>
      <c r="BG202" t="s">
        <v>1217</v>
      </c>
      <c r="BH202" t="s">
        <v>1217</v>
      </c>
      <c r="BI202">
        <v>15</v>
      </c>
      <c r="BJ202" t="s">
        <v>1217</v>
      </c>
      <c r="BK202" t="s">
        <v>1217</v>
      </c>
      <c r="BL202">
        <v>0</v>
      </c>
      <c r="BM202" t="s">
        <v>1239</v>
      </c>
      <c r="BN202" t="s">
        <v>1247</v>
      </c>
      <c r="BO202">
        <v>0</v>
      </c>
      <c r="BP202" t="s">
        <v>1229</v>
      </c>
      <c r="BQ202" t="s">
        <v>1217</v>
      </c>
    </row>
    <row r="203" spans="1:69" x14ac:dyDescent="0.25">
      <c r="A203">
        <v>194122</v>
      </c>
      <c r="B203" t="s">
        <v>1524</v>
      </c>
      <c r="C203" t="s">
        <v>1217</v>
      </c>
      <c r="D203" t="s">
        <v>1275</v>
      </c>
      <c r="E203">
        <v>0</v>
      </c>
      <c r="F203" t="s">
        <v>1254</v>
      </c>
      <c r="G203" t="s">
        <v>1220</v>
      </c>
      <c r="H203" t="s">
        <v>1221</v>
      </c>
      <c r="I203" t="s">
        <v>1217</v>
      </c>
      <c r="J203" t="s">
        <v>1222</v>
      </c>
      <c r="K203" t="s">
        <v>217</v>
      </c>
      <c r="L203">
        <v>16.649999999999999</v>
      </c>
      <c r="M203">
        <v>15.69</v>
      </c>
      <c r="N203" t="s">
        <v>40</v>
      </c>
      <c r="O203">
        <v>18</v>
      </c>
      <c r="P203" t="s">
        <v>1223</v>
      </c>
      <c r="Q203" t="s">
        <v>1525</v>
      </c>
      <c r="R203" t="s">
        <v>1225</v>
      </c>
      <c r="S203" t="s">
        <v>1226</v>
      </c>
      <c r="T203" t="s">
        <v>1217</v>
      </c>
      <c r="U203" t="s">
        <v>1227</v>
      </c>
      <c r="V203" t="s">
        <v>1255</v>
      </c>
      <c r="W203">
        <v>0</v>
      </c>
      <c r="X203" t="s">
        <v>1229</v>
      </c>
      <c r="Y203">
        <v>43173</v>
      </c>
      <c r="Z203" t="s">
        <v>1230</v>
      </c>
      <c r="AA203" t="s">
        <v>23</v>
      </c>
      <c r="AB203" t="s">
        <v>1231</v>
      </c>
      <c r="AC203" t="s">
        <v>1232</v>
      </c>
      <c r="AD203" t="s">
        <v>1233</v>
      </c>
      <c r="AE203" t="s">
        <v>1234</v>
      </c>
      <c r="AF203" t="s">
        <v>1235</v>
      </c>
      <c r="AG203" t="s">
        <v>1217</v>
      </c>
      <c r="AH203" t="s">
        <v>1236</v>
      </c>
      <c r="AI203" t="s">
        <v>1217</v>
      </c>
      <c r="AJ203" t="s">
        <v>1217</v>
      </c>
      <c r="AK203" t="s">
        <v>1237</v>
      </c>
      <c r="AL203">
        <v>0</v>
      </c>
      <c r="AM203" t="s">
        <v>1269</v>
      </c>
      <c r="AN203" t="s">
        <v>1239</v>
      </c>
      <c r="AO203" t="s">
        <v>1240</v>
      </c>
      <c r="AP203" t="s">
        <v>1241</v>
      </c>
      <c r="AQ203" t="s">
        <v>1242</v>
      </c>
      <c r="AR203" t="s">
        <v>1257</v>
      </c>
      <c r="AS203">
        <v>0</v>
      </c>
      <c r="AT203" t="s">
        <v>1217</v>
      </c>
      <c r="AU203" t="s">
        <v>1244</v>
      </c>
      <c r="AV203" t="s">
        <v>1217</v>
      </c>
      <c r="AW203" t="s">
        <v>1217</v>
      </c>
      <c r="AX203" t="s">
        <v>1217</v>
      </c>
      <c r="AY203">
        <v>10</v>
      </c>
      <c r="AZ203" t="s">
        <v>1245</v>
      </c>
      <c r="BA203">
        <v>0</v>
      </c>
      <c r="BB203" t="s">
        <v>217</v>
      </c>
      <c r="BC203" t="s">
        <v>1230</v>
      </c>
      <c r="BD203">
        <v>0</v>
      </c>
      <c r="BE203" t="s">
        <v>1246</v>
      </c>
      <c r="BF203">
        <v>268</v>
      </c>
      <c r="BG203" t="s">
        <v>1217</v>
      </c>
      <c r="BH203" t="s">
        <v>1205</v>
      </c>
      <c r="BI203">
        <v>15</v>
      </c>
      <c r="BJ203" t="s">
        <v>1217</v>
      </c>
      <c r="BK203" t="s">
        <v>1217</v>
      </c>
      <c r="BL203">
        <v>0</v>
      </c>
      <c r="BM203" t="s">
        <v>1239</v>
      </c>
      <c r="BN203" t="s">
        <v>1247</v>
      </c>
      <c r="BO203">
        <v>0</v>
      </c>
      <c r="BP203" t="s">
        <v>1229</v>
      </c>
      <c r="BQ203" t="s">
        <v>1217</v>
      </c>
    </row>
    <row r="204" spans="1:69" x14ac:dyDescent="0.25">
      <c r="A204">
        <v>194123</v>
      </c>
      <c r="B204" t="s">
        <v>556</v>
      </c>
      <c r="C204" t="s">
        <v>1217</v>
      </c>
      <c r="D204" t="s">
        <v>1275</v>
      </c>
      <c r="E204">
        <v>280</v>
      </c>
      <c r="F204" t="s">
        <v>1254</v>
      </c>
      <c r="G204" t="s">
        <v>1220</v>
      </c>
      <c r="H204" t="s">
        <v>1221</v>
      </c>
      <c r="I204" t="s">
        <v>1217</v>
      </c>
      <c r="J204" t="s">
        <v>1222</v>
      </c>
      <c r="K204" t="s">
        <v>217</v>
      </c>
      <c r="L204">
        <v>18.489999999999998</v>
      </c>
      <c r="M204">
        <v>17.43</v>
      </c>
      <c r="N204" t="s">
        <v>40</v>
      </c>
      <c r="O204">
        <v>20</v>
      </c>
      <c r="P204" t="s">
        <v>1223</v>
      </c>
      <c r="Q204" t="s">
        <v>1525</v>
      </c>
      <c r="R204" t="s">
        <v>1225</v>
      </c>
      <c r="S204" t="s">
        <v>1226</v>
      </c>
      <c r="T204" t="s">
        <v>1217</v>
      </c>
      <c r="U204" t="s">
        <v>1227</v>
      </c>
      <c r="V204" t="s">
        <v>1255</v>
      </c>
      <c r="W204">
        <v>0</v>
      </c>
      <c r="X204" t="s">
        <v>1229</v>
      </c>
      <c r="Y204" t="s">
        <v>1229</v>
      </c>
      <c r="Z204" t="s">
        <v>1230</v>
      </c>
      <c r="AA204" t="s">
        <v>23</v>
      </c>
      <c r="AB204" t="s">
        <v>1231</v>
      </c>
      <c r="AC204" t="s">
        <v>1232</v>
      </c>
      <c r="AD204" t="s">
        <v>1233</v>
      </c>
      <c r="AE204" t="s">
        <v>1234</v>
      </c>
      <c r="AF204" t="s">
        <v>1235</v>
      </c>
      <c r="AG204" t="s">
        <v>1217</v>
      </c>
      <c r="AH204" t="s">
        <v>1236</v>
      </c>
      <c r="AI204" t="s">
        <v>1217</v>
      </c>
      <c r="AJ204" t="s">
        <v>1217</v>
      </c>
      <c r="AK204" t="s">
        <v>1237</v>
      </c>
      <c r="AL204">
        <v>0</v>
      </c>
      <c r="AM204" t="s">
        <v>1281</v>
      </c>
      <c r="AN204" t="s">
        <v>1239</v>
      </c>
      <c r="AO204" t="s">
        <v>1240</v>
      </c>
      <c r="AP204" t="s">
        <v>1241</v>
      </c>
      <c r="AQ204" t="s">
        <v>1242</v>
      </c>
      <c r="AR204" t="s">
        <v>1257</v>
      </c>
      <c r="AS204">
        <v>0</v>
      </c>
      <c r="AT204" t="s">
        <v>1217</v>
      </c>
      <c r="AU204" t="s">
        <v>1244</v>
      </c>
      <c r="AV204" t="s">
        <v>1217</v>
      </c>
      <c r="AW204" t="s">
        <v>1217</v>
      </c>
      <c r="AX204" t="s">
        <v>1217</v>
      </c>
      <c r="AY204">
        <v>10</v>
      </c>
      <c r="AZ204" t="s">
        <v>1245</v>
      </c>
      <c r="BA204">
        <v>0</v>
      </c>
      <c r="BB204" t="s">
        <v>217</v>
      </c>
      <c r="BC204" t="s">
        <v>1230</v>
      </c>
      <c r="BD204">
        <v>0</v>
      </c>
      <c r="BE204" t="s">
        <v>1246</v>
      </c>
      <c r="BF204">
        <v>298</v>
      </c>
      <c r="BG204" t="s">
        <v>1217</v>
      </c>
      <c r="BH204" t="s">
        <v>1217</v>
      </c>
      <c r="BI204">
        <v>15</v>
      </c>
      <c r="BJ204" t="s">
        <v>1217</v>
      </c>
      <c r="BK204" t="s">
        <v>1217</v>
      </c>
      <c r="BL204">
        <v>0</v>
      </c>
      <c r="BM204" t="s">
        <v>1239</v>
      </c>
      <c r="BN204" t="s">
        <v>1247</v>
      </c>
      <c r="BO204">
        <v>0</v>
      </c>
      <c r="BP204" t="s">
        <v>1229</v>
      </c>
      <c r="BQ204" t="s">
        <v>1217</v>
      </c>
    </row>
    <row r="205" spans="1:69" x14ac:dyDescent="0.25">
      <c r="A205">
        <v>194313</v>
      </c>
      <c r="B205" t="s">
        <v>418</v>
      </c>
      <c r="C205" t="s">
        <v>1217</v>
      </c>
      <c r="D205" t="s">
        <v>1218</v>
      </c>
      <c r="E205">
        <v>800</v>
      </c>
      <c r="F205" t="s">
        <v>1219</v>
      </c>
      <c r="G205" t="s">
        <v>1220</v>
      </c>
      <c r="H205" t="s">
        <v>1221</v>
      </c>
      <c r="I205" t="s">
        <v>1217</v>
      </c>
      <c r="J205" t="s">
        <v>1222</v>
      </c>
      <c r="K205" t="s">
        <v>217</v>
      </c>
      <c r="L205">
        <v>196.65</v>
      </c>
      <c r="M205">
        <v>182</v>
      </c>
      <c r="N205" t="s">
        <v>40</v>
      </c>
      <c r="O205">
        <v>208</v>
      </c>
      <c r="P205" t="s">
        <v>1223</v>
      </c>
      <c r="Q205" t="s">
        <v>1276</v>
      </c>
      <c r="R205" t="s">
        <v>1225</v>
      </c>
      <c r="S205" t="s">
        <v>1226</v>
      </c>
      <c r="T205" t="s">
        <v>1217</v>
      </c>
      <c r="U205" t="s">
        <v>1227</v>
      </c>
      <c r="V205" t="s">
        <v>1255</v>
      </c>
      <c r="W205">
        <v>0</v>
      </c>
      <c r="X205" t="s">
        <v>1229</v>
      </c>
      <c r="Y205" t="s">
        <v>1229</v>
      </c>
      <c r="Z205" t="s">
        <v>1230</v>
      </c>
      <c r="AA205" t="s">
        <v>23</v>
      </c>
      <c r="AB205" t="s">
        <v>1231</v>
      </c>
      <c r="AC205" t="s">
        <v>1232</v>
      </c>
      <c r="AD205" t="s">
        <v>1233</v>
      </c>
      <c r="AE205" t="s">
        <v>1234</v>
      </c>
      <c r="AF205" t="s">
        <v>1235</v>
      </c>
      <c r="AG205" t="s">
        <v>1217</v>
      </c>
      <c r="AH205" t="s">
        <v>1236</v>
      </c>
      <c r="AI205" t="s">
        <v>1217</v>
      </c>
      <c r="AJ205" t="s">
        <v>1217</v>
      </c>
      <c r="AK205" t="s">
        <v>1237</v>
      </c>
      <c r="AL205">
        <v>0</v>
      </c>
      <c r="AM205" t="s">
        <v>1238</v>
      </c>
      <c r="AN205" t="s">
        <v>1239</v>
      </c>
      <c r="AO205" t="s">
        <v>1240</v>
      </c>
      <c r="AP205" t="s">
        <v>1241</v>
      </c>
      <c r="AQ205" t="s">
        <v>1242</v>
      </c>
      <c r="AR205" t="s">
        <v>1243</v>
      </c>
      <c r="AS205">
        <v>0</v>
      </c>
      <c r="AT205" t="s">
        <v>1217</v>
      </c>
      <c r="AU205" t="s">
        <v>1244</v>
      </c>
      <c r="AV205" t="s">
        <v>1217</v>
      </c>
      <c r="AW205" t="s">
        <v>1217</v>
      </c>
      <c r="AX205" t="s">
        <v>1217</v>
      </c>
      <c r="AY205">
        <v>10</v>
      </c>
      <c r="AZ205" t="s">
        <v>1245</v>
      </c>
      <c r="BA205">
        <v>0</v>
      </c>
      <c r="BB205" t="s">
        <v>217</v>
      </c>
      <c r="BC205" t="s">
        <v>1230</v>
      </c>
      <c r="BD205">
        <v>0</v>
      </c>
      <c r="BE205" t="s">
        <v>1246</v>
      </c>
      <c r="BF205">
        <v>475</v>
      </c>
      <c r="BG205" t="s">
        <v>1217</v>
      </c>
      <c r="BH205" t="s">
        <v>1217</v>
      </c>
      <c r="BI205">
        <v>8</v>
      </c>
      <c r="BJ205" t="s">
        <v>1217</v>
      </c>
      <c r="BK205" t="s">
        <v>1217</v>
      </c>
      <c r="BL205">
        <v>0</v>
      </c>
      <c r="BM205" t="s">
        <v>1239</v>
      </c>
      <c r="BN205" t="s">
        <v>1247</v>
      </c>
      <c r="BO205">
        <v>0</v>
      </c>
      <c r="BP205" t="s">
        <v>1229</v>
      </c>
      <c r="BQ205" t="s">
        <v>1217</v>
      </c>
    </row>
    <row r="206" spans="1:69" x14ac:dyDescent="0.25">
      <c r="A206">
        <v>194314</v>
      </c>
      <c r="B206" t="s">
        <v>419</v>
      </c>
      <c r="C206" t="s">
        <v>1217</v>
      </c>
      <c r="D206" t="s">
        <v>1218</v>
      </c>
      <c r="E206">
        <v>123</v>
      </c>
      <c r="F206" t="s">
        <v>1219</v>
      </c>
      <c r="G206" t="s">
        <v>1220</v>
      </c>
      <c r="H206" t="s">
        <v>1221</v>
      </c>
      <c r="I206" t="s">
        <v>1217</v>
      </c>
      <c r="J206" t="s">
        <v>1222</v>
      </c>
      <c r="K206" t="s">
        <v>217</v>
      </c>
      <c r="L206">
        <v>202.47</v>
      </c>
      <c r="M206">
        <v>187.82</v>
      </c>
      <c r="N206" t="s">
        <v>40</v>
      </c>
      <c r="O206">
        <v>208</v>
      </c>
      <c r="P206" t="s">
        <v>1223</v>
      </c>
      <c r="Q206" t="s">
        <v>1263</v>
      </c>
      <c r="R206" t="s">
        <v>1225</v>
      </c>
      <c r="S206" t="s">
        <v>1226</v>
      </c>
      <c r="T206" t="s">
        <v>1217</v>
      </c>
      <c r="U206" t="s">
        <v>1227</v>
      </c>
      <c r="V206" t="s">
        <v>1255</v>
      </c>
      <c r="W206">
        <v>0</v>
      </c>
      <c r="X206" t="s">
        <v>1229</v>
      </c>
      <c r="Y206" t="s">
        <v>1229</v>
      </c>
      <c r="Z206" t="s">
        <v>1230</v>
      </c>
      <c r="AA206" t="s">
        <v>23</v>
      </c>
      <c r="AB206" t="s">
        <v>1231</v>
      </c>
      <c r="AC206" t="s">
        <v>1232</v>
      </c>
      <c r="AD206" t="s">
        <v>1233</v>
      </c>
      <c r="AE206" t="s">
        <v>1234</v>
      </c>
      <c r="AF206" t="s">
        <v>1235</v>
      </c>
      <c r="AG206" t="s">
        <v>1217</v>
      </c>
      <c r="AH206" t="s">
        <v>1236</v>
      </c>
      <c r="AI206" t="s">
        <v>1217</v>
      </c>
      <c r="AJ206" t="s">
        <v>1217</v>
      </c>
      <c r="AK206" t="s">
        <v>1237</v>
      </c>
      <c r="AL206">
        <v>0</v>
      </c>
      <c r="AM206" t="s">
        <v>1238</v>
      </c>
      <c r="AN206" t="s">
        <v>1239</v>
      </c>
      <c r="AO206" t="s">
        <v>1240</v>
      </c>
      <c r="AP206" t="s">
        <v>1241</v>
      </c>
      <c r="AQ206" t="s">
        <v>1242</v>
      </c>
      <c r="AR206" t="s">
        <v>1243</v>
      </c>
      <c r="AS206">
        <v>0</v>
      </c>
      <c r="AT206" t="s">
        <v>1217</v>
      </c>
      <c r="AU206" t="s">
        <v>1244</v>
      </c>
      <c r="AV206" t="s">
        <v>1217</v>
      </c>
      <c r="AW206" t="s">
        <v>1217</v>
      </c>
      <c r="AX206" t="s">
        <v>1217</v>
      </c>
      <c r="AY206">
        <v>10</v>
      </c>
      <c r="AZ206" t="s">
        <v>1245</v>
      </c>
      <c r="BA206">
        <v>0</v>
      </c>
      <c r="BB206" t="s">
        <v>217</v>
      </c>
      <c r="BC206" t="s">
        <v>1230</v>
      </c>
      <c r="BD206">
        <v>0</v>
      </c>
      <c r="BE206" t="s">
        <v>1246</v>
      </c>
      <c r="BF206">
        <v>174</v>
      </c>
      <c r="BG206" t="s">
        <v>1217</v>
      </c>
      <c r="BH206" t="s">
        <v>1217</v>
      </c>
      <c r="BI206">
        <v>13</v>
      </c>
      <c r="BJ206" t="s">
        <v>1217</v>
      </c>
      <c r="BK206" t="s">
        <v>1217</v>
      </c>
      <c r="BL206">
        <v>0</v>
      </c>
      <c r="BM206" t="s">
        <v>1239</v>
      </c>
      <c r="BN206" t="s">
        <v>1247</v>
      </c>
      <c r="BO206">
        <v>0</v>
      </c>
      <c r="BP206" t="s">
        <v>1229</v>
      </c>
      <c r="BQ206" t="s">
        <v>1217</v>
      </c>
    </row>
    <row r="207" spans="1:69" x14ac:dyDescent="0.25">
      <c r="A207">
        <v>194315</v>
      </c>
      <c r="B207" t="s">
        <v>557</v>
      </c>
      <c r="C207" t="s">
        <v>1217</v>
      </c>
      <c r="D207" t="s">
        <v>1218</v>
      </c>
      <c r="E207">
        <v>234</v>
      </c>
      <c r="F207" t="s">
        <v>1219</v>
      </c>
      <c r="G207" t="s">
        <v>1220</v>
      </c>
      <c r="H207" t="s">
        <v>1221</v>
      </c>
      <c r="I207" t="s">
        <v>1217</v>
      </c>
      <c r="J207" t="s">
        <v>1222</v>
      </c>
      <c r="K207" t="s">
        <v>217</v>
      </c>
      <c r="L207">
        <v>196.03</v>
      </c>
      <c r="M207">
        <v>181.38</v>
      </c>
      <c r="N207" t="s">
        <v>40</v>
      </c>
      <c r="O207">
        <v>208</v>
      </c>
      <c r="P207" t="s">
        <v>1223</v>
      </c>
      <c r="Q207" t="s">
        <v>1285</v>
      </c>
      <c r="R207" t="s">
        <v>1225</v>
      </c>
      <c r="S207" t="s">
        <v>1226</v>
      </c>
      <c r="T207" t="s">
        <v>1217</v>
      </c>
      <c r="U207" t="s">
        <v>1227</v>
      </c>
      <c r="V207" t="s">
        <v>1255</v>
      </c>
      <c r="W207">
        <v>0</v>
      </c>
      <c r="X207" t="s">
        <v>1229</v>
      </c>
      <c r="Y207" t="s">
        <v>1229</v>
      </c>
      <c r="Z207" t="s">
        <v>1230</v>
      </c>
      <c r="AA207" t="s">
        <v>23</v>
      </c>
      <c r="AB207" t="s">
        <v>1231</v>
      </c>
      <c r="AC207" t="s">
        <v>1232</v>
      </c>
      <c r="AD207" t="s">
        <v>1233</v>
      </c>
      <c r="AE207" t="s">
        <v>1234</v>
      </c>
      <c r="AF207" t="s">
        <v>1235</v>
      </c>
      <c r="AG207" t="s">
        <v>1217</v>
      </c>
      <c r="AH207" t="s">
        <v>1236</v>
      </c>
      <c r="AI207" t="s">
        <v>1217</v>
      </c>
      <c r="AJ207" t="s">
        <v>1217</v>
      </c>
      <c r="AK207" t="s">
        <v>1237</v>
      </c>
      <c r="AL207">
        <v>0</v>
      </c>
      <c r="AM207" t="s">
        <v>1238</v>
      </c>
      <c r="AN207" t="s">
        <v>1239</v>
      </c>
      <c r="AO207" t="s">
        <v>1240</v>
      </c>
      <c r="AP207" t="s">
        <v>1241</v>
      </c>
      <c r="AQ207" t="s">
        <v>1242</v>
      </c>
      <c r="AR207" t="s">
        <v>1243</v>
      </c>
      <c r="AS207">
        <v>0</v>
      </c>
      <c r="AT207" t="s">
        <v>1217</v>
      </c>
      <c r="AU207" t="s">
        <v>1244</v>
      </c>
      <c r="AV207" t="s">
        <v>1217</v>
      </c>
      <c r="AW207" t="s">
        <v>1217</v>
      </c>
      <c r="AX207" t="s">
        <v>1217</v>
      </c>
      <c r="AY207">
        <v>10</v>
      </c>
      <c r="AZ207" t="s">
        <v>1245</v>
      </c>
      <c r="BA207">
        <v>0</v>
      </c>
      <c r="BB207" t="s">
        <v>217</v>
      </c>
      <c r="BC207" t="s">
        <v>1230</v>
      </c>
      <c r="BD207">
        <v>0</v>
      </c>
      <c r="BE207" t="s">
        <v>1246</v>
      </c>
      <c r="BF207">
        <v>187</v>
      </c>
      <c r="BG207" t="s">
        <v>1217</v>
      </c>
      <c r="BH207" t="s">
        <v>1217</v>
      </c>
      <c r="BI207">
        <v>13</v>
      </c>
      <c r="BJ207" t="s">
        <v>1217</v>
      </c>
      <c r="BK207" t="s">
        <v>1217</v>
      </c>
      <c r="BL207">
        <v>0</v>
      </c>
      <c r="BM207" t="s">
        <v>1239</v>
      </c>
      <c r="BN207" t="s">
        <v>1247</v>
      </c>
      <c r="BO207">
        <v>0</v>
      </c>
      <c r="BP207" t="s">
        <v>1229</v>
      </c>
      <c r="BQ207" t="s">
        <v>1217</v>
      </c>
    </row>
    <row r="208" spans="1:69" x14ac:dyDescent="0.25">
      <c r="A208">
        <v>194316</v>
      </c>
      <c r="B208" t="s">
        <v>818</v>
      </c>
      <c r="C208" t="s">
        <v>1217</v>
      </c>
      <c r="D208" t="s">
        <v>1218</v>
      </c>
      <c r="E208">
        <v>28</v>
      </c>
      <c r="F208" t="s">
        <v>1219</v>
      </c>
      <c r="G208" t="s">
        <v>1220</v>
      </c>
      <c r="H208" t="s">
        <v>1221</v>
      </c>
      <c r="I208" t="s">
        <v>1217</v>
      </c>
      <c r="J208" t="s">
        <v>1222</v>
      </c>
      <c r="K208" t="s">
        <v>217</v>
      </c>
      <c r="L208">
        <v>197.27</v>
      </c>
      <c r="M208">
        <v>182.62</v>
      </c>
      <c r="N208" t="s">
        <v>40</v>
      </c>
      <c r="O208">
        <v>208</v>
      </c>
      <c r="P208" t="s">
        <v>1223</v>
      </c>
      <c r="Q208" t="s">
        <v>1526</v>
      </c>
      <c r="R208" t="s">
        <v>1225</v>
      </c>
      <c r="S208" t="s">
        <v>1226</v>
      </c>
      <c r="T208" t="s">
        <v>1217</v>
      </c>
      <c r="U208" t="s">
        <v>1227</v>
      </c>
      <c r="V208" t="s">
        <v>1255</v>
      </c>
      <c r="W208">
        <v>0</v>
      </c>
      <c r="X208" t="s">
        <v>1229</v>
      </c>
      <c r="Y208" t="s">
        <v>1229</v>
      </c>
      <c r="Z208" t="s">
        <v>1230</v>
      </c>
      <c r="AA208" t="s">
        <v>23</v>
      </c>
      <c r="AB208" t="s">
        <v>1231</v>
      </c>
      <c r="AC208" t="s">
        <v>1232</v>
      </c>
      <c r="AD208" t="s">
        <v>1233</v>
      </c>
      <c r="AE208" t="s">
        <v>1234</v>
      </c>
      <c r="AF208" t="s">
        <v>1235</v>
      </c>
      <c r="AG208" t="s">
        <v>1217</v>
      </c>
      <c r="AH208" t="s">
        <v>1236</v>
      </c>
      <c r="AI208" t="s">
        <v>1217</v>
      </c>
      <c r="AJ208" t="s">
        <v>1217</v>
      </c>
      <c r="AK208" t="s">
        <v>1237</v>
      </c>
      <c r="AL208">
        <v>0</v>
      </c>
      <c r="AM208" t="s">
        <v>1238</v>
      </c>
      <c r="AN208" t="s">
        <v>1239</v>
      </c>
      <c r="AO208" t="s">
        <v>1240</v>
      </c>
      <c r="AP208" t="s">
        <v>1241</v>
      </c>
      <c r="AQ208" t="s">
        <v>1242</v>
      </c>
      <c r="AR208" t="s">
        <v>1243</v>
      </c>
      <c r="AS208">
        <v>0</v>
      </c>
      <c r="AT208" t="s">
        <v>1217</v>
      </c>
      <c r="AU208" t="s">
        <v>1244</v>
      </c>
      <c r="AV208" t="s">
        <v>1217</v>
      </c>
      <c r="AW208" t="s">
        <v>1217</v>
      </c>
      <c r="AX208" t="s">
        <v>1217</v>
      </c>
      <c r="AY208">
        <v>10</v>
      </c>
      <c r="AZ208" t="s">
        <v>1245</v>
      </c>
      <c r="BA208">
        <v>0</v>
      </c>
      <c r="BB208" t="s">
        <v>217</v>
      </c>
      <c r="BC208" t="s">
        <v>1230</v>
      </c>
      <c r="BD208">
        <v>0</v>
      </c>
      <c r="BE208" t="s">
        <v>1246</v>
      </c>
      <c r="BF208">
        <v>40</v>
      </c>
      <c r="BG208" t="s">
        <v>1217</v>
      </c>
      <c r="BH208" t="s">
        <v>1217</v>
      </c>
      <c r="BI208">
        <v>13</v>
      </c>
      <c r="BJ208" t="s">
        <v>1217</v>
      </c>
      <c r="BK208" t="s">
        <v>1217</v>
      </c>
      <c r="BL208">
        <v>0</v>
      </c>
      <c r="BM208" t="s">
        <v>1239</v>
      </c>
      <c r="BN208" t="s">
        <v>1247</v>
      </c>
      <c r="BO208">
        <v>0</v>
      </c>
      <c r="BP208" t="s">
        <v>1229</v>
      </c>
      <c r="BQ208" t="s">
        <v>1217</v>
      </c>
    </row>
    <row r="209" spans="1:69" x14ac:dyDescent="0.25">
      <c r="A209">
        <v>194317</v>
      </c>
      <c r="B209" t="s">
        <v>819</v>
      </c>
      <c r="C209" t="s">
        <v>1217</v>
      </c>
      <c r="D209" t="s">
        <v>1218</v>
      </c>
      <c r="E209">
        <v>402</v>
      </c>
      <c r="F209" t="s">
        <v>1219</v>
      </c>
      <c r="G209" t="s">
        <v>1220</v>
      </c>
      <c r="H209" t="s">
        <v>1221</v>
      </c>
      <c r="I209" t="s">
        <v>1217</v>
      </c>
      <c r="J209" t="s">
        <v>1222</v>
      </c>
      <c r="K209" t="s">
        <v>217</v>
      </c>
      <c r="L209">
        <v>194.57</v>
      </c>
      <c r="M209">
        <v>179.92</v>
      </c>
      <c r="N209" t="s">
        <v>40</v>
      </c>
      <c r="O209">
        <v>208</v>
      </c>
      <c r="P209" t="s">
        <v>1223</v>
      </c>
      <c r="Q209" t="s">
        <v>1273</v>
      </c>
      <c r="R209" t="s">
        <v>1225</v>
      </c>
      <c r="S209" t="s">
        <v>1226</v>
      </c>
      <c r="T209" t="s">
        <v>1217</v>
      </c>
      <c r="U209" t="s">
        <v>1227</v>
      </c>
      <c r="V209" t="s">
        <v>1255</v>
      </c>
      <c r="W209">
        <v>0</v>
      </c>
      <c r="X209" t="s">
        <v>1229</v>
      </c>
      <c r="Y209" t="s">
        <v>1229</v>
      </c>
      <c r="Z209" t="s">
        <v>1230</v>
      </c>
      <c r="AA209" t="s">
        <v>23</v>
      </c>
      <c r="AB209" t="s">
        <v>1231</v>
      </c>
      <c r="AC209" t="s">
        <v>1232</v>
      </c>
      <c r="AD209" t="s">
        <v>1233</v>
      </c>
      <c r="AE209" t="s">
        <v>1234</v>
      </c>
      <c r="AF209" t="s">
        <v>1235</v>
      </c>
      <c r="AG209" t="s">
        <v>1217</v>
      </c>
      <c r="AH209" t="s">
        <v>1236</v>
      </c>
      <c r="AI209" t="s">
        <v>1217</v>
      </c>
      <c r="AJ209" t="s">
        <v>1217</v>
      </c>
      <c r="AK209" t="s">
        <v>1237</v>
      </c>
      <c r="AL209">
        <v>0</v>
      </c>
      <c r="AM209" t="s">
        <v>1238</v>
      </c>
      <c r="AN209" t="s">
        <v>1239</v>
      </c>
      <c r="AO209" t="s">
        <v>1240</v>
      </c>
      <c r="AP209" t="s">
        <v>1241</v>
      </c>
      <c r="AQ209" t="s">
        <v>1242</v>
      </c>
      <c r="AR209" t="s">
        <v>1243</v>
      </c>
      <c r="AS209">
        <v>0</v>
      </c>
      <c r="AT209" t="s">
        <v>1217</v>
      </c>
      <c r="AU209" t="s">
        <v>1244</v>
      </c>
      <c r="AV209" t="s">
        <v>1217</v>
      </c>
      <c r="AW209" t="s">
        <v>1217</v>
      </c>
      <c r="AX209" t="s">
        <v>1217</v>
      </c>
      <c r="AY209">
        <v>10</v>
      </c>
      <c r="AZ209" t="s">
        <v>1245</v>
      </c>
      <c r="BA209">
        <v>0</v>
      </c>
      <c r="BB209" t="s">
        <v>217</v>
      </c>
      <c r="BC209" t="s">
        <v>1230</v>
      </c>
      <c r="BD209">
        <v>0</v>
      </c>
      <c r="BE209" t="s">
        <v>1246</v>
      </c>
      <c r="BF209">
        <v>364</v>
      </c>
      <c r="BG209" t="s">
        <v>1217</v>
      </c>
      <c r="BH209" t="s">
        <v>1217</v>
      </c>
      <c r="BI209">
        <v>8</v>
      </c>
      <c r="BJ209" t="s">
        <v>1217</v>
      </c>
      <c r="BK209" t="s">
        <v>1217</v>
      </c>
      <c r="BL209">
        <v>0</v>
      </c>
      <c r="BM209" t="s">
        <v>1239</v>
      </c>
      <c r="BN209" t="s">
        <v>1247</v>
      </c>
      <c r="BO209">
        <v>0</v>
      </c>
      <c r="BP209" t="s">
        <v>1229</v>
      </c>
      <c r="BQ209" t="s">
        <v>1217</v>
      </c>
    </row>
    <row r="210" spans="1:69" x14ac:dyDescent="0.25">
      <c r="A210">
        <v>194460</v>
      </c>
      <c r="B210" t="s">
        <v>558</v>
      </c>
      <c r="C210" t="s">
        <v>1217</v>
      </c>
      <c r="D210" t="s">
        <v>1218</v>
      </c>
      <c r="E210">
        <v>28</v>
      </c>
      <c r="F210" t="s">
        <v>1219</v>
      </c>
      <c r="G210" t="s">
        <v>1220</v>
      </c>
      <c r="H210" t="s">
        <v>1221</v>
      </c>
      <c r="I210" t="s">
        <v>1217</v>
      </c>
      <c r="J210" t="s">
        <v>1222</v>
      </c>
      <c r="K210" t="s">
        <v>217</v>
      </c>
      <c r="L210">
        <v>196.03</v>
      </c>
      <c r="M210">
        <v>181.38</v>
      </c>
      <c r="N210" t="s">
        <v>40</v>
      </c>
      <c r="O210">
        <v>208</v>
      </c>
      <c r="P210" t="s">
        <v>1223</v>
      </c>
      <c r="Q210" t="s">
        <v>1527</v>
      </c>
      <c r="R210" t="s">
        <v>1225</v>
      </c>
      <c r="S210" t="s">
        <v>1226</v>
      </c>
      <c r="T210" t="s">
        <v>1217</v>
      </c>
      <c r="U210" t="s">
        <v>1227</v>
      </c>
      <c r="V210" t="s">
        <v>1255</v>
      </c>
      <c r="W210">
        <v>0</v>
      </c>
      <c r="X210" t="s">
        <v>1229</v>
      </c>
      <c r="Y210" t="s">
        <v>1229</v>
      </c>
      <c r="Z210" t="s">
        <v>1230</v>
      </c>
      <c r="AA210" t="s">
        <v>23</v>
      </c>
      <c r="AB210" t="s">
        <v>1231</v>
      </c>
      <c r="AC210" t="s">
        <v>1232</v>
      </c>
      <c r="AD210" t="s">
        <v>1233</v>
      </c>
      <c r="AE210" t="s">
        <v>1234</v>
      </c>
      <c r="AF210" t="s">
        <v>1235</v>
      </c>
      <c r="AG210" t="s">
        <v>1217</v>
      </c>
      <c r="AH210" t="s">
        <v>1236</v>
      </c>
      <c r="AI210" t="s">
        <v>1217</v>
      </c>
      <c r="AJ210" t="s">
        <v>1217</v>
      </c>
      <c r="AK210" t="s">
        <v>1237</v>
      </c>
      <c r="AL210">
        <v>0</v>
      </c>
      <c r="AM210" t="s">
        <v>1238</v>
      </c>
      <c r="AN210" t="s">
        <v>1239</v>
      </c>
      <c r="AO210" t="s">
        <v>1240</v>
      </c>
      <c r="AP210" t="s">
        <v>1241</v>
      </c>
      <c r="AQ210" t="s">
        <v>1242</v>
      </c>
      <c r="AR210" t="s">
        <v>1243</v>
      </c>
      <c r="AS210">
        <v>0</v>
      </c>
      <c r="AT210" t="s">
        <v>1217</v>
      </c>
      <c r="AU210" t="s">
        <v>1244</v>
      </c>
      <c r="AV210" t="s">
        <v>1217</v>
      </c>
      <c r="AW210" t="s">
        <v>1217</v>
      </c>
      <c r="AX210" t="s">
        <v>1217</v>
      </c>
      <c r="AY210">
        <v>10</v>
      </c>
      <c r="AZ210" t="s">
        <v>1245</v>
      </c>
      <c r="BA210">
        <v>0</v>
      </c>
      <c r="BB210" t="s">
        <v>217</v>
      </c>
      <c r="BC210" t="s">
        <v>1230</v>
      </c>
      <c r="BD210">
        <v>0</v>
      </c>
      <c r="BE210" t="s">
        <v>1246</v>
      </c>
      <c r="BF210">
        <v>67</v>
      </c>
      <c r="BG210" t="s">
        <v>1217</v>
      </c>
      <c r="BH210" t="s">
        <v>1217</v>
      </c>
      <c r="BI210">
        <v>13</v>
      </c>
      <c r="BJ210" t="s">
        <v>1217</v>
      </c>
      <c r="BK210" t="s">
        <v>1217</v>
      </c>
      <c r="BL210">
        <v>0</v>
      </c>
      <c r="BM210" t="s">
        <v>1239</v>
      </c>
      <c r="BN210" t="s">
        <v>1247</v>
      </c>
      <c r="BO210">
        <v>0</v>
      </c>
      <c r="BP210" t="s">
        <v>1229</v>
      </c>
      <c r="BQ210" t="s">
        <v>1217</v>
      </c>
    </row>
    <row r="211" spans="1:69" x14ac:dyDescent="0.25">
      <c r="A211">
        <v>194461</v>
      </c>
      <c r="B211" t="s">
        <v>820</v>
      </c>
      <c r="C211" t="s">
        <v>1217</v>
      </c>
      <c r="D211" t="s">
        <v>1218</v>
      </c>
      <c r="E211">
        <v>37</v>
      </c>
      <c r="F211" t="s">
        <v>1219</v>
      </c>
      <c r="G211" t="s">
        <v>1220</v>
      </c>
      <c r="H211" t="s">
        <v>1221</v>
      </c>
      <c r="I211" t="s">
        <v>1217</v>
      </c>
      <c r="J211" t="s">
        <v>1222</v>
      </c>
      <c r="K211" t="s">
        <v>217</v>
      </c>
      <c r="L211">
        <v>196.65</v>
      </c>
      <c r="M211">
        <v>182</v>
      </c>
      <c r="N211" t="s">
        <v>40</v>
      </c>
      <c r="O211">
        <v>208</v>
      </c>
      <c r="P211" t="s">
        <v>1223</v>
      </c>
      <c r="Q211" t="s">
        <v>1528</v>
      </c>
      <c r="R211" t="s">
        <v>1225</v>
      </c>
      <c r="S211" t="s">
        <v>1226</v>
      </c>
      <c r="T211" t="s">
        <v>1217</v>
      </c>
      <c r="U211" t="s">
        <v>1227</v>
      </c>
      <c r="V211" t="s">
        <v>1255</v>
      </c>
      <c r="W211">
        <v>0</v>
      </c>
      <c r="X211" t="s">
        <v>1229</v>
      </c>
      <c r="Y211" t="s">
        <v>1229</v>
      </c>
      <c r="Z211" t="s">
        <v>1230</v>
      </c>
      <c r="AA211" t="s">
        <v>23</v>
      </c>
      <c r="AB211" t="s">
        <v>1231</v>
      </c>
      <c r="AC211" t="s">
        <v>1232</v>
      </c>
      <c r="AD211" t="s">
        <v>1233</v>
      </c>
      <c r="AE211" t="s">
        <v>1234</v>
      </c>
      <c r="AF211" t="s">
        <v>1235</v>
      </c>
      <c r="AG211" t="s">
        <v>1217</v>
      </c>
      <c r="AH211" t="s">
        <v>1236</v>
      </c>
      <c r="AI211" t="s">
        <v>1217</v>
      </c>
      <c r="AJ211" t="s">
        <v>1217</v>
      </c>
      <c r="AK211" t="s">
        <v>1237</v>
      </c>
      <c r="AL211">
        <v>0</v>
      </c>
      <c r="AM211" t="s">
        <v>1238</v>
      </c>
      <c r="AN211" t="s">
        <v>1239</v>
      </c>
      <c r="AO211" t="s">
        <v>1240</v>
      </c>
      <c r="AP211" t="s">
        <v>1241</v>
      </c>
      <c r="AQ211" t="s">
        <v>1242</v>
      </c>
      <c r="AR211" t="s">
        <v>1243</v>
      </c>
      <c r="AS211">
        <v>0</v>
      </c>
      <c r="AT211" t="s">
        <v>1217</v>
      </c>
      <c r="AU211" t="s">
        <v>1244</v>
      </c>
      <c r="AV211" t="s">
        <v>1217</v>
      </c>
      <c r="AW211" t="s">
        <v>1217</v>
      </c>
      <c r="AX211" t="s">
        <v>1217</v>
      </c>
      <c r="AY211">
        <v>10</v>
      </c>
      <c r="AZ211" t="s">
        <v>1245</v>
      </c>
      <c r="BA211">
        <v>0</v>
      </c>
      <c r="BB211" t="s">
        <v>217</v>
      </c>
      <c r="BC211" t="s">
        <v>1230</v>
      </c>
      <c r="BD211">
        <v>0</v>
      </c>
      <c r="BE211" t="s">
        <v>1246</v>
      </c>
      <c r="BF211">
        <v>46</v>
      </c>
      <c r="BG211" t="s">
        <v>1217</v>
      </c>
      <c r="BH211" t="s">
        <v>1217</v>
      </c>
      <c r="BI211">
        <v>13</v>
      </c>
      <c r="BJ211" t="s">
        <v>1217</v>
      </c>
      <c r="BK211" t="s">
        <v>1217</v>
      </c>
      <c r="BL211">
        <v>0</v>
      </c>
      <c r="BM211" t="s">
        <v>1239</v>
      </c>
      <c r="BN211" t="s">
        <v>1247</v>
      </c>
      <c r="BO211">
        <v>0</v>
      </c>
      <c r="BP211" t="s">
        <v>1229</v>
      </c>
      <c r="BQ211" t="s">
        <v>1217</v>
      </c>
    </row>
    <row r="212" spans="1:69" x14ac:dyDescent="0.25">
      <c r="A212">
        <v>194463</v>
      </c>
      <c r="B212" t="s">
        <v>559</v>
      </c>
      <c r="C212" t="s">
        <v>1217</v>
      </c>
      <c r="D212" t="s">
        <v>1218</v>
      </c>
      <c r="E212">
        <v>56</v>
      </c>
      <c r="F212" t="s">
        <v>1219</v>
      </c>
      <c r="G212" t="s">
        <v>1220</v>
      </c>
      <c r="H212" t="s">
        <v>1221</v>
      </c>
      <c r="I212" t="s">
        <v>1217</v>
      </c>
      <c r="J212" t="s">
        <v>1222</v>
      </c>
      <c r="K212" t="s">
        <v>217</v>
      </c>
      <c r="L212">
        <v>197.48</v>
      </c>
      <c r="M212">
        <v>182.83</v>
      </c>
      <c r="N212" t="s">
        <v>40</v>
      </c>
      <c r="O212">
        <v>208</v>
      </c>
      <c r="P212" t="s">
        <v>1223</v>
      </c>
      <c r="Q212" t="s">
        <v>1267</v>
      </c>
      <c r="R212" t="s">
        <v>1225</v>
      </c>
      <c r="S212" t="s">
        <v>1226</v>
      </c>
      <c r="T212" t="s">
        <v>1217</v>
      </c>
      <c r="U212" t="s">
        <v>1227</v>
      </c>
      <c r="V212" t="s">
        <v>1255</v>
      </c>
      <c r="W212">
        <v>0</v>
      </c>
      <c r="X212" t="s">
        <v>1229</v>
      </c>
      <c r="Y212" t="s">
        <v>1229</v>
      </c>
      <c r="Z212" t="s">
        <v>1230</v>
      </c>
      <c r="AA212" t="s">
        <v>23</v>
      </c>
      <c r="AB212" t="s">
        <v>1231</v>
      </c>
      <c r="AC212" t="s">
        <v>1232</v>
      </c>
      <c r="AD212" t="s">
        <v>1233</v>
      </c>
      <c r="AE212" t="s">
        <v>1234</v>
      </c>
      <c r="AF212" t="s">
        <v>1235</v>
      </c>
      <c r="AG212" t="s">
        <v>1217</v>
      </c>
      <c r="AH212" t="s">
        <v>1236</v>
      </c>
      <c r="AI212" t="s">
        <v>1217</v>
      </c>
      <c r="AJ212" t="s">
        <v>1217</v>
      </c>
      <c r="AK212" t="s">
        <v>1237</v>
      </c>
      <c r="AL212">
        <v>0</v>
      </c>
      <c r="AM212" t="s">
        <v>1238</v>
      </c>
      <c r="AN212" t="s">
        <v>1239</v>
      </c>
      <c r="AO212" t="s">
        <v>1240</v>
      </c>
      <c r="AP212" t="s">
        <v>1241</v>
      </c>
      <c r="AQ212" t="s">
        <v>1242</v>
      </c>
      <c r="AR212" t="s">
        <v>1243</v>
      </c>
      <c r="AS212">
        <v>0</v>
      </c>
      <c r="AT212" t="s">
        <v>1217</v>
      </c>
      <c r="AU212" t="s">
        <v>1244</v>
      </c>
      <c r="AV212" t="s">
        <v>1217</v>
      </c>
      <c r="AW212" t="s">
        <v>1217</v>
      </c>
      <c r="AX212" t="s">
        <v>1217</v>
      </c>
      <c r="AY212">
        <v>10</v>
      </c>
      <c r="AZ212" t="s">
        <v>1245</v>
      </c>
      <c r="BA212">
        <v>0</v>
      </c>
      <c r="BB212" t="s">
        <v>217</v>
      </c>
      <c r="BC212" t="s">
        <v>1230</v>
      </c>
      <c r="BD212">
        <v>0</v>
      </c>
      <c r="BE212" t="s">
        <v>1246</v>
      </c>
      <c r="BF212">
        <v>64</v>
      </c>
      <c r="BG212" t="s">
        <v>1217</v>
      </c>
      <c r="BH212" t="s">
        <v>1217</v>
      </c>
      <c r="BI212">
        <v>13</v>
      </c>
      <c r="BJ212" t="s">
        <v>1217</v>
      </c>
      <c r="BK212" t="s">
        <v>1217</v>
      </c>
      <c r="BL212">
        <v>0</v>
      </c>
      <c r="BM212" t="s">
        <v>1239</v>
      </c>
      <c r="BN212" t="s">
        <v>1247</v>
      </c>
      <c r="BO212">
        <v>0</v>
      </c>
      <c r="BP212" t="s">
        <v>1229</v>
      </c>
      <c r="BQ212" t="s">
        <v>1217</v>
      </c>
    </row>
    <row r="213" spans="1:69" x14ac:dyDescent="0.25">
      <c r="A213">
        <v>194464</v>
      </c>
      <c r="B213" t="s">
        <v>1529</v>
      </c>
      <c r="C213" t="s">
        <v>1217</v>
      </c>
      <c r="D213" t="s">
        <v>1218</v>
      </c>
      <c r="E213">
        <v>28</v>
      </c>
      <c r="F213" t="s">
        <v>1219</v>
      </c>
      <c r="G213" t="s">
        <v>1220</v>
      </c>
      <c r="H213" t="s">
        <v>1221</v>
      </c>
      <c r="I213" t="s">
        <v>1217</v>
      </c>
      <c r="J213" t="s">
        <v>1222</v>
      </c>
      <c r="K213" t="s">
        <v>217</v>
      </c>
      <c r="L213">
        <v>197.69</v>
      </c>
      <c r="M213">
        <v>183.04</v>
      </c>
      <c r="N213" t="s">
        <v>40</v>
      </c>
      <c r="O213">
        <v>208</v>
      </c>
      <c r="P213" t="s">
        <v>1223</v>
      </c>
      <c r="Q213" t="s">
        <v>1530</v>
      </c>
      <c r="R213" t="s">
        <v>1225</v>
      </c>
      <c r="S213" t="s">
        <v>1226</v>
      </c>
      <c r="T213" t="s">
        <v>1217</v>
      </c>
      <c r="U213" t="s">
        <v>1227</v>
      </c>
      <c r="V213" t="s">
        <v>1255</v>
      </c>
      <c r="W213">
        <v>0</v>
      </c>
      <c r="X213" t="s">
        <v>1229</v>
      </c>
      <c r="Y213" t="s">
        <v>1229</v>
      </c>
      <c r="Z213" t="s">
        <v>1230</v>
      </c>
      <c r="AA213" t="s">
        <v>23</v>
      </c>
      <c r="AB213" t="s">
        <v>1231</v>
      </c>
      <c r="AC213" t="s">
        <v>1232</v>
      </c>
      <c r="AD213" t="s">
        <v>1233</v>
      </c>
      <c r="AE213" t="s">
        <v>1234</v>
      </c>
      <c r="AF213" t="s">
        <v>1235</v>
      </c>
      <c r="AG213" t="s">
        <v>1217</v>
      </c>
      <c r="AH213" t="s">
        <v>1236</v>
      </c>
      <c r="AI213" t="s">
        <v>1217</v>
      </c>
      <c r="AJ213" t="s">
        <v>1217</v>
      </c>
      <c r="AK213" t="s">
        <v>1237</v>
      </c>
      <c r="AL213">
        <v>0</v>
      </c>
      <c r="AM213" t="s">
        <v>1238</v>
      </c>
      <c r="AN213" t="s">
        <v>1239</v>
      </c>
      <c r="AO213" t="s">
        <v>1240</v>
      </c>
      <c r="AP213" t="s">
        <v>1241</v>
      </c>
      <c r="AQ213" t="s">
        <v>1242</v>
      </c>
      <c r="AR213" t="s">
        <v>1243</v>
      </c>
      <c r="AS213">
        <v>0</v>
      </c>
      <c r="AT213" t="s">
        <v>1217</v>
      </c>
      <c r="AU213" t="s">
        <v>1244</v>
      </c>
      <c r="AV213" t="s">
        <v>1217</v>
      </c>
      <c r="AW213" t="s">
        <v>1217</v>
      </c>
      <c r="AX213" t="s">
        <v>1217</v>
      </c>
      <c r="AY213">
        <v>10</v>
      </c>
      <c r="AZ213" t="s">
        <v>1245</v>
      </c>
      <c r="BA213">
        <v>0</v>
      </c>
      <c r="BB213" t="s">
        <v>217</v>
      </c>
      <c r="BC213" t="s">
        <v>1230</v>
      </c>
      <c r="BD213">
        <v>0</v>
      </c>
      <c r="BE213" t="s">
        <v>1246</v>
      </c>
      <c r="BF213">
        <v>29</v>
      </c>
      <c r="BG213" t="s">
        <v>1217</v>
      </c>
      <c r="BH213" t="s">
        <v>1217</v>
      </c>
      <c r="BI213">
        <v>13</v>
      </c>
      <c r="BJ213" t="s">
        <v>1217</v>
      </c>
      <c r="BK213" t="s">
        <v>1217</v>
      </c>
      <c r="BL213">
        <v>0</v>
      </c>
      <c r="BM213" t="s">
        <v>1239</v>
      </c>
      <c r="BN213" t="s">
        <v>1247</v>
      </c>
      <c r="BO213">
        <v>0</v>
      </c>
      <c r="BP213" t="s">
        <v>1229</v>
      </c>
      <c r="BQ213" t="s">
        <v>1217</v>
      </c>
    </row>
    <row r="214" spans="1:69" x14ac:dyDescent="0.25">
      <c r="A214">
        <v>194465</v>
      </c>
      <c r="B214" t="s">
        <v>560</v>
      </c>
      <c r="C214" t="s">
        <v>1217</v>
      </c>
      <c r="D214" t="s">
        <v>1218</v>
      </c>
      <c r="E214">
        <v>28</v>
      </c>
      <c r="F214" t="s">
        <v>1219</v>
      </c>
      <c r="G214" t="s">
        <v>1220</v>
      </c>
      <c r="H214" t="s">
        <v>1221</v>
      </c>
      <c r="I214" t="s">
        <v>1217</v>
      </c>
      <c r="J214" t="s">
        <v>1222</v>
      </c>
      <c r="K214" t="s">
        <v>217</v>
      </c>
      <c r="L214">
        <v>192.07</v>
      </c>
      <c r="M214">
        <v>177.42</v>
      </c>
      <c r="N214" t="s">
        <v>40</v>
      </c>
      <c r="O214">
        <v>208</v>
      </c>
      <c r="P214" t="s">
        <v>1223</v>
      </c>
      <c r="Q214" t="s">
        <v>1531</v>
      </c>
      <c r="R214" t="s">
        <v>1225</v>
      </c>
      <c r="S214" t="s">
        <v>1226</v>
      </c>
      <c r="T214" t="s">
        <v>1217</v>
      </c>
      <c r="U214" t="s">
        <v>1227</v>
      </c>
      <c r="V214" t="s">
        <v>1255</v>
      </c>
      <c r="W214">
        <v>0</v>
      </c>
      <c r="X214" t="s">
        <v>1229</v>
      </c>
      <c r="Y214" t="s">
        <v>1229</v>
      </c>
      <c r="Z214" t="s">
        <v>1230</v>
      </c>
      <c r="AA214" t="s">
        <v>23</v>
      </c>
      <c r="AB214" t="s">
        <v>1231</v>
      </c>
      <c r="AC214" t="s">
        <v>1232</v>
      </c>
      <c r="AD214" t="s">
        <v>1233</v>
      </c>
      <c r="AE214" t="s">
        <v>1234</v>
      </c>
      <c r="AF214" t="s">
        <v>1235</v>
      </c>
      <c r="AG214" t="s">
        <v>1217</v>
      </c>
      <c r="AH214" t="s">
        <v>1236</v>
      </c>
      <c r="AI214" t="s">
        <v>1217</v>
      </c>
      <c r="AJ214" t="s">
        <v>1217</v>
      </c>
      <c r="AK214" t="s">
        <v>1237</v>
      </c>
      <c r="AL214">
        <v>0</v>
      </c>
      <c r="AM214" t="s">
        <v>1238</v>
      </c>
      <c r="AN214" t="s">
        <v>1239</v>
      </c>
      <c r="AO214" t="s">
        <v>1240</v>
      </c>
      <c r="AP214" t="s">
        <v>1241</v>
      </c>
      <c r="AQ214" t="s">
        <v>1242</v>
      </c>
      <c r="AR214" t="s">
        <v>1243</v>
      </c>
      <c r="AS214">
        <v>0</v>
      </c>
      <c r="AT214" t="s">
        <v>1217</v>
      </c>
      <c r="AU214" t="s">
        <v>1244</v>
      </c>
      <c r="AV214" t="s">
        <v>1217</v>
      </c>
      <c r="AW214" t="s">
        <v>1217</v>
      </c>
      <c r="AX214" t="s">
        <v>1217</v>
      </c>
      <c r="AY214">
        <v>10</v>
      </c>
      <c r="AZ214" t="s">
        <v>1245</v>
      </c>
      <c r="BA214">
        <v>0</v>
      </c>
      <c r="BB214" t="s">
        <v>217</v>
      </c>
      <c r="BC214" t="s">
        <v>1230</v>
      </c>
      <c r="BD214">
        <v>0</v>
      </c>
      <c r="BE214" t="s">
        <v>1246</v>
      </c>
      <c r="BF214">
        <v>39</v>
      </c>
      <c r="BG214" t="s">
        <v>1217</v>
      </c>
      <c r="BH214" t="s">
        <v>1217</v>
      </c>
      <c r="BI214">
        <v>13</v>
      </c>
      <c r="BJ214" t="s">
        <v>1217</v>
      </c>
      <c r="BK214" t="s">
        <v>1217</v>
      </c>
      <c r="BL214">
        <v>0</v>
      </c>
      <c r="BM214" t="s">
        <v>1239</v>
      </c>
      <c r="BN214" t="s">
        <v>1247</v>
      </c>
      <c r="BO214">
        <v>0</v>
      </c>
      <c r="BP214" t="s">
        <v>1229</v>
      </c>
      <c r="BQ214" t="s">
        <v>1217</v>
      </c>
    </row>
    <row r="215" spans="1:69" x14ac:dyDescent="0.25">
      <c r="A215">
        <v>194466</v>
      </c>
      <c r="B215" t="s">
        <v>561</v>
      </c>
      <c r="C215" t="s">
        <v>1217</v>
      </c>
      <c r="D215" t="s">
        <v>1218</v>
      </c>
      <c r="E215">
        <v>153</v>
      </c>
      <c r="F215" t="s">
        <v>1219</v>
      </c>
      <c r="G215" t="s">
        <v>1220</v>
      </c>
      <c r="H215" t="s">
        <v>1221</v>
      </c>
      <c r="I215" t="s">
        <v>1217</v>
      </c>
      <c r="J215" t="s">
        <v>1222</v>
      </c>
      <c r="K215" t="s">
        <v>217</v>
      </c>
      <c r="L215">
        <v>193.32</v>
      </c>
      <c r="M215">
        <v>178.67</v>
      </c>
      <c r="N215" t="s">
        <v>40</v>
      </c>
      <c r="O215">
        <v>208</v>
      </c>
      <c r="P215" t="s">
        <v>1223</v>
      </c>
      <c r="Q215" t="s">
        <v>1271</v>
      </c>
      <c r="R215" t="s">
        <v>1225</v>
      </c>
      <c r="S215" t="s">
        <v>1226</v>
      </c>
      <c r="T215" t="s">
        <v>1217</v>
      </c>
      <c r="U215" t="s">
        <v>1227</v>
      </c>
      <c r="V215" t="s">
        <v>1255</v>
      </c>
      <c r="W215">
        <v>0</v>
      </c>
      <c r="X215" t="s">
        <v>1229</v>
      </c>
      <c r="Y215" t="s">
        <v>1229</v>
      </c>
      <c r="Z215" t="s">
        <v>1230</v>
      </c>
      <c r="AA215" t="s">
        <v>23</v>
      </c>
      <c r="AB215" t="s">
        <v>1231</v>
      </c>
      <c r="AC215" t="s">
        <v>1232</v>
      </c>
      <c r="AD215" t="s">
        <v>1233</v>
      </c>
      <c r="AE215" t="s">
        <v>1234</v>
      </c>
      <c r="AF215" t="s">
        <v>1235</v>
      </c>
      <c r="AG215" t="s">
        <v>1217</v>
      </c>
      <c r="AH215" t="s">
        <v>1236</v>
      </c>
      <c r="AI215" t="s">
        <v>1217</v>
      </c>
      <c r="AJ215" t="s">
        <v>1217</v>
      </c>
      <c r="AK215" t="s">
        <v>1237</v>
      </c>
      <c r="AL215">
        <v>0</v>
      </c>
      <c r="AM215" t="s">
        <v>1238</v>
      </c>
      <c r="AN215" t="s">
        <v>1239</v>
      </c>
      <c r="AO215" t="s">
        <v>1240</v>
      </c>
      <c r="AP215" t="s">
        <v>1241</v>
      </c>
      <c r="AQ215" t="s">
        <v>1242</v>
      </c>
      <c r="AR215" t="s">
        <v>1243</v>
      </c>
      <c r="AS215">
        <v>0</v>
      </c>
      <c r="AT215" t="s">
        <v>1217</v>
      </c>
      <c r="AU215" t="s">
        <v>1244</v>
      </c>
      <c r="AV215" t="s">
        <v>1217</v>
      </c>
      <c r="AW215" t="s">
        <v>1217</v>
      </c>
      <c r="AX215" t="s">
        <v>1217</v>
      </c>
      <c r="AY215">
        <v>10</v>
      </c>
      <c r="AZ215" t="s">
        <v>1245</v>
      </c>
      <c r="BA215">
        <v>0</v>
      </c>
      <c r="BB215" t="s">
        <v>217</v>
      </c>
      <c r="BC215" t="s">
        <v>1230</v>
      </c>
      <c r="BD215">
        <v>0</v>
      </c>
      <c r="BE215" t="s">
        <v>1246</v>
      </c>
      <c r="BF215">
        <v>186</v>
      </c>
      <c r="BG215" t="s">
        <v>1217</v>
      </c>
      <c r="BH215" t="s">
        <v>1217</v>
      </c>
      <c r="BI215">
        <v>13</v>
      </c>
      <c r="BJ215" t="s">
        <v>1217</v>
      </c>
      <c r="BK215" t="s">
        <v>1217</v>
      </c>
      <c r="BL215">
        <v>0</v>
      </c>
      <c r="BM215" t="s">
        <v>1239</v>
      </c>
      <c r="BN215" t="s">
        <v>1247</v>
      </c>
      <c r="BO215">
        <v>0</v>
      </c>
      <c r="BP215" t="s">
        <v>1229</v>
      </c>
      <c r="BQ215" t="s">
        <v>1217</v>
      </c>
    </row>
    <row r="216" spans="1:69" x14ac:dyDescent="0.25">
      <c r="A216">
        <v>194467</v>
      </c>
      <c r="B216" t="s">
        <v>562</v>
      </c>
      <c r="C216" t="s">
        <v>1217</v>
      </c>
      <c r="D216" t="s">
        <v>1218</v>
      </c>
      <c r="E216">
        <v>28</v>
      </c>
      <c r="F216" t="s">
        <v>1219</v>
      </c>
      <c r="G216" t="s">
        <v>1220</v>
      </c>
      <c r="H216" t="s">
        <v>1221</v>
      </c>
      <c r="I216" t="s">
        <v>1217</v>
      </c>
      <c r="J216" t="s">
        <v>1222</v>
      </c>
      <c r="K216" t="s">
        <v>217</v>
      </c>
      <c r="L216">
        <v>196.65</v>
      </c>
      <c r="M216">
        <v>182</v>
      </c>
      <c r="N216" t="s">
        <v>40</v>
      </c>
      <c r="O216">
        <v>208</v>
      </c>
      <c r="P216" t="s">
        <v>1223</v>
      </c>
      <c r="Q216" t="s">
        <v>1262</v>
      </c>
      <c r="R216" t="s">
        <v>1225</v>
      </c>
      <c r="S216" t="s">
        <v>1226</v>
      </c>
      <c r="T216" t="s">
        <v>1217</v>
      </c>
      <c r="U216" t="s">
        <v>1227</v>
      </c>
      <c r="V216" t="s">
        <v>1255</v>
      </c>
      <c r="W216">
        <v>0</v>
      </c>
      <c r="X216" t="s">
        <v>1229</v>
      </c>
      <c r="Y216" t="s">
        <v>1229</v>
      </c>
      <c r="Z216" t="s">
        <v>1230</v>
      </c>
      <c r="AA216" t="s">
        <v>23</v>
      </c>
      <c r="AB216" t="s">
        <v>1231</v>
      </c>
      <c r="AC216" t="s">
        <v>1232</v>
      </c>
      <c r="AD216" t="s">
        <v>1233</v>
      </c>
      <c r="AE216" t="s">
        <v>1234</v>
      </c>
      <c r="AF216" t="s">
        <v>1235</v>
      </c>
      <c r="AG216" t="s">
        <v>1217</v>
      </c>
      <c r="AH216" t="s">
        <v>1236</v>
      </c>
      <c r="AI216" t="s">
        <v>1217</v>
      </c>
      <c r="AJ216" t="s">
        <v>1217</v>
      </c>
      <c r="AK216" t="s">
        <v>1237</v>
      </c>
      <c r="AL216">
        <v>0</v>
      </c>
      <c r="AM216" t="s">
        <v>1238</v>
      </c>
      <c r="AN216" t="s">
        <v>1239</v>
      </c>
      <c r="AO216" t="s">
        <v>1240</v>
      </c>
      <c r="AP216" t="s">
        <v>1241</v>
      </c>
      <c r="AQ216" t="s">
        <v>1242</v>
      </c>
      <c r="AR216" t="s">
        <v>1243</v>
      </c>
      <c r="AS216">
        <v>0</v>
      </c>
      <c r="AT216" t="s">
        <v>1217</v>
      </c>
      <c r="AU216" t="s">
        <v>1244</v>
      </c>
      <c r="AV216" t="s">
        <v>1217</v>
      </c>
      <c r="AW216" t="s">
        <v>1217</v>
      </c>
      <c r="AX216" t="s">
        <v>1217</v>
      </c>
      <c r="AY216">
        <v>10</v>
      </c>
      <c r="AZ216" t="s">
        <v>1245</v>
      </c>
      <c r="BA216">
        <v>0</v>
      </c>
      <c r="BB216" t="s">
        <v>217</v>
      </c>
      <c r="BC216" t="s">
        <v>1230</v>
      </c>
      <c r="BD216">
        <v>0</v>
      </c>
      <c r="BE216" t="s">
        <v>1246</v>
      </c>
      <c r="BF216">
        <v>41</v>
      </c>
      <c r="BG216" t="s">
        <v>1217</v>
      </c>
      <c r="BH216" t="s">
        <v>1217</v>
      </c>
      <c r="BI216">
        <v>13</v>
      </c>
      <c r="BJ216" t="s">
        <v>1217</v>
      </c>
      <c r="BK216" t="s">
        <v>1217</v>
      </c>
      <c r="BL216">
        <v>0</v>
      </c>
      <c r="BM216" t="s">
        <v>1239</v>
      </c>
      <c r="BN216" t="s">
        <v>1247</v>
      </c>
      <c r="BO216">
        <v>0</v>
      </c>
      <c r="BP216" t="s">
        <v>1229</v>
      </c>
      <c r="BQ216" t="s">
        <v>1217</v>
      </c>
    </row>
    <row r="217" spans="1:69" x14ac:dyDescent="0.25">
      <c r="A217">
        <v>194468</v>
      </c>
      <c r="B217" t="s">
        <v>563</v>
      </c>
      <c r="C217" t="s">
        <v>1217</v>
      </c>
      <c r="D217" t="s">
        <v>1218</v>
      </c>
      <c r="E217">
        <v>70</v>
      </c>
      <c r="F217" t="s">
        <v>1219</v>
      </c>
      <c r="G217" t="s">
        <v>1220</v>
      </c>
      <c r="H217" t="s">
        <v>1221</v>
      </c>
      <c r="I217" t="s">
        <v>1217</v>
      </c>
      <c r="J217" t="s">
        <v>1222</v>
      </c>
      <c r="K217" t="s">
        <v>217</v>
      </c>
      <c r="L217">
        <v>198.73</v>
      </c>
      <c r="M217">
        <v>184.08</v>
      </c>
      <c r="N217" t="s">
        <v>40</v>
      </c>
      <c r="O217">
        <v>208</v>
      </c>
      <c r="P217" t="s">
        <v>1223</v>
      </c>
      <c r="Q217" t="s">
        <v>1248</v>
      </c>
      <c r="R217" t="s">
        <v>1225</v>
      </c>
      <c r="S217" t="s">
        <v>1226</v>
      </c>
      <c r="T217" t="s">
        <v>1217</v>
      </c>
      <c r="U217" t="s">
        <v>1227</v>
      </c>
      <c r="V217" t="s">
        <v>1255</v>
      </c>
      <c r="W217">
        <v>0</v>
      </c>
      <c r="X217" t="s">
        <v>1229</v>
      </c>
      <c r="Y217" t="s">
        <v>1229</v>
      </c>
      <c r="Z217" t="s">
        <v>1230</v>
      </c>
      <c r="AA217" t="s">
        <v>23</v>
      </c>
      <c r="AB217" t="s">
        <v>1231</v>
      </c>
      <c r="AC217" t="s">
        <v>1232</v>
      </c>
      <c r="AD217" t="s">
        <v>1233</v>
      </c>
      <c r="AE217" t="s">
        <v>1234</v>
      </c>
      <c r="AF217" t="s">
        <v>1235</v>
      </c>
      <c r="AG217" t="s">
        <v>1217</v>
      </c>
      <c r="AH217" t="s">
        <v>1236</v>
      </c>
      <c r="AI217" t="s">
        <v>1217</v>
      </c>
      <c r="AJ217" t="s">
        <v>1217</v>
      </c>
      <c r="AK217" t="s">
        <v>1237</v>
      </c>
      <c r="AL217">
        <v>0</v>
      </c>
      <c r="AM217" t="s">
        <v>1238</v>
      </c>
      <c r="AN217" t="s">
        <v>1239</v>
      </c>
      <c r="AO217" t="s">
        <v>1240</v>
      </c>
      <c r="AP217" t="s">
        <v>1241</v>
      </c>
      <c r="AQ217" t="s">
        <v>1242</v>
      </c>
      <c r="AR217" t="s">
        <v>1243</v>
      </c>
      <c r="AS217">
        <v>0</v>
      </c>
      <c r="AT217" t="s">
        <v>1217</v>
      </c>
      <c r="AU217" t="s">
        <v>1244</v>
      </c>
      <c r="AV217" t="s">
        <v>1217</v>
      </c>
      <c r="AW217" t="s">
        <v>1217</v>
      </c>
      <c r="AX217" t="s">
        <v>1217</v>
      </c>
      <c r="AY217">
        <v>10</v>
      </c>
      <c r="AZ217" t="s">
        <v>1245</v>
      </c>
      <c r="BA217">
        <v>0</v>
      </c>
      <c r="BB217" t="s">
        <v>217</v>
      </c>
      <c r="BC217" t="s">
        <v>1230</v>
      </c>
      <c r="BD217">
        <v>0</v>
      </c>
      <c r="BE217" t="s">
        <v>1246</v>
      </c>
      <c r="BF217">
        <v>91</v>
      </c>
      <c r="BG217" t="s">
        <v>1217</v>
      </c>
      <c r="BH217" t="s">
        <v>1217</v>
      </c>
      <c r="BI217">
        <v>13</v>
      </c>
      <c r="BJ217" t="s">
        <v>1217</v>
      </c>
      <c r="BK217" t="s">
        <v>1217</v>
      </c>
      <c r="BL217">
        <v>0</v>
      </c>
      <c r="BM217" t="s">
        <v>1239</v>
      </c>
      <c r="BN217" t="s">
        <v>1247</v>
      </c>
      <c r="BO217">
        <v>0</v>
      </c>
      <c r="BP217" t="s">
        <v>1229</v>
      </c>
      <c r="BQ217" t="s">
        <v>1217</v>
      </c>
    </row>
    <row r="218" spans="1:69" x14ac:dyDescent="0.25">
      <c r="A218">
        <v>194469</v>
      </c>
      <c r="B218" t="s">
        <v>782</v>
      </c>
      <c r="C218" t="s">
        <v>1217</v>
      </c>
      <c r="D218" t="s">
        <v>1218</v>
      </c>
      <c r="E218">
        <v>228</v>
      </c>
      <c r="F218" t="s">
        <v>1219</v>
      </c>
      <c r="G218" t="s">
        <v>1220</v>
      </c>
      <c r="H218" t="s">
        <v>1221</v>
      </c>
      <c r="I218" t="s">
        <v>1217</v>
      </c>
      <c r="J218" t="s">
        <v>1222</v>
      </c>
      <c r="K218" t="s">
        <v>217</v>
      </c>
      <c r="L218">
        <v>200.6</v>
      </c>
      <c r="M218">
        <v>185.95</v>
      </c>
      <c r="N218" t="s">
        <v>40</v>
      </c>
      <c r="O218">
        <v>208</v>
      </c>
      <c r="P218" t="s">
        <v>1223</v>
      </c>
      <c r="Q218" t="s">
        <v>1260</v>
      </c>
      <c r="R218" t="s">
        <v>1225</v>
      </c>
      <c r="S218" t="s">
        <v>1226</v>
      </c>
      <c r="T218" t="s">
        <v>1217</v>
      </c>
      <c r="U218" t="s">
        <v>1227</v>
      </c>
      <c r="V218" t="s">
        <v>1255</v>
      </c>
      <c r="W218">
        <v>0</v>
      </c>
      <c r="X218" t="s">
        <v>1229</v>
      </c>
      <c r="Y218" t="s">
        <v>1229</v>
      </c>
      <c r="Z218" t="s">
        <v>1230</v>
      </c>
      <c r="AA218" t="s">
        <v>23</v>
      </c>
      <c r="AB218" t="s">
        <v>1231</v>
      </c>
      <c r="AC218" t="s">
        <v>1232</v>
      </c>
      <c r="AD218" t="s">
        <v>1233</v>
      </c>
      <c r="AE218" t="s">
        <v>1234</v>
      </c>
      <c r="AF218" t="s">
        <v>1235</v>
      </c>
      <c r="AG218" t="s">
        <v>1217</v>
      </c>
      <c r="AH218" t="s">
        <v>1236</v>
      </c>
      <c r="AI218" t="s">
        <v>1217</v>
      </c>
      <c r="AJ218" t="s">
        <v>1217</v>
      </c>
      <c r="AK218" t="s">
        <v>1237</v>
      </c>
      <c r="AL218">
        <v>0</v>
      </c>
      <c r="AM218" t="s">
        <v>1238</v>
      </c>
      <c r="AN218" t="s">
        <v>1239</v>
      </c>
      <c r="AO218" t="s">
        <v>1240</v>
      </c>
      <c r="AP218" t="s">
        <v>1241</v>
      </c>
      <c r="AQ218" t="s">
        <v>1242</v>
      </c>
      <c r="AR218" t="s">
        <v>1243</v>
      </c>
      <c r="AS218">
        <v>0</v>
      </c>
      <c r="AT218" t="s">
        <v>1217</v>
      </c>
      <c r="AU218" t="s">
        <v>1244</v>
      </c>
      <c r="AV218" t="s">
        <v>1217</v>
      </c>
      <c r="AW218" t="s">
        <v>1217</v>
      </c>
      <c r="AX218" t="s">
        <v>1217</v>
      </c>
      <c r="AY218">
        <v>10</v>
      </c>
      <c r="AZ218" t="s">
        <v>1245</v>
      </c>
      <c r="BA218">
        <v>0</v>
      </c>
      <c r="BB218" t="s">
        <v>217</v>
      </c>
      <c r="BC218" t="s">
        <v>1230</v>
      </c>
      <c r="BD218">
        <v>0</v>
      </c>
      <c r="BE218" t="s">
        <v>1246</v>
      </c>
      <c r="BF218">
        <v>175</v>
      </c>
      <c r="BG218" t="s">
        <v>1217</v>
      </c>
      <c r="BH218" t="s">
        <v>1217</v>
      </c>
      <c r="BI218">
        <v>13</v>
      </c>
      <c r="BJ218" t="s">
        <v>1217</v>
      </c>
      <c r="BK218" t="s">
        <v>1217</v>
      </c>
      <c r="BL218">
        <v>0</v>
      </c>
      <c r="BM218" t="s">
        <v>1239</v>
      </c>
      <c r="BN218" t="s">
        <v>1247</v>
      </c>
      <c r="BO218">
        <v>0</v>
      </c>
      <c r="BP218" t="s">
        <v>1229</v>
      </c>
      <c r="BQ218" t="s">
        <v>1217</v>
      </c>
    </row>
    <row r="219" spans="1:69" x14ac:dyDescent="0.25">
      <c r="A219">
        <v>194470</v>
      </c>
      <c r="B219" t="s">
        <v>420</v>
      </c>
      <c r="C219" t="s">
        <v>1217</v>
      </c>
      <c r="D219" t="s">
        <v>1218</v>
      </c>
      <c r="E219">
        <v>203</v>
      </c>
      <c r="F219" t="s">
        <v>1219</v>
      </c>
      <c r="G219" t="s">
        <v>1220</v>
      </c>
      <c r="H219" t="s">
        <v>1221</v>
      </c>
      <c r="I219" t="s">
        <v>1217</v>
      </c>
      <c r="J219" t="s">
        <v>1222</v>
      </c>
      <c r="K219" t="s">
        <v>217</v>
      </c>
      <c r="L219">
        <v>201.64</v>
      </c>
      <c r="M219">
        <v>186.99</v>
      </c>
      <c r="N219" t="s">
        <v>40</v>
      </c>
      <c r="O219">
        <v>208</v>
      </c>
      <c r="P219" t="s">
        <v>1223</v>
      </c>
      <c r="Q219" t="s">
        <v>1250</v>
      </c>
      <c r="R219" t="s">
        <v>1225</v>
      </c>
      <c r="S219" t="s">
        <v>1226</v>
      </c>
      <c r="T219" t="s">
        <v>1217</v>
      </c>
      <c r="U219" t="s">
        <v>1227</v>
      </c>
      <c r="V219" t="s">
        <v>1255</v>
      </c>
      <c r="W219">
        <v>0</v>
      </c>
      <c r="X219" t="s">
        <v>1229</v>
      </c>
      <c r="Y219" t="s">
        <v>1229</v>
      </c>
      <c r="Z219" t="s">
        <v>1230</v>
      </c>
      <c r="AA219" t="s">
        <v>23</v>
      </c>
      <c r="AB219" t="s">
        <v>1231</v>
      </c>
      <c r="AC219" t="s">
        <v>1232</v>
      </c>
      <c r="AD219" t="s">
        <v>1233</v>
      </c>
      <c r="AE219" t="s">
        <v>1234</v>
      </c>
      <c r="AF219" t="s">
        <v>1235</v>
      </c>
      <c r="AG219" t="s">
        <v>1217</v>
      </c>
      <c r="AH219" t="s">
        <v>1236</v>
      </c>
      <c r="AI219" t="s">
        <v>1217</v>
      </c>
      <c r="AJ219" t="s">
        <v>1217</v>
      </c>
      <c r="AK219" t="s">
        <v>1237</v>
      </c>
      <c r="AL219">
        <v>0</v>
      </c>
      <c r="AM219" t="s">
        <v>1238</v>
      </c>
      <c r="AN219" t="s">
        <v>1239</v>
      </c>
      <c r="AO219" t="s">
        <v>1240</v>
      </c>
      <c r="AP219" t="s">
        <v>1241</v>
      </c>
      <c r="AQ219" t="s">
        <v>1242</v>
      </c>
      <c r="AR219" t="s">
        <v>1243</v>
      </c>
      <c r="AS219">
        <v>0</v>
      </c>
      <c r="AT219" t="s">
        <v>1217</v>
      </c>
      <c r="AU219" t="s">
        <v>1244</v>
      </c>
      <c r="AV219" t="s">
        <v>1217</v>
      </c>
      <c r="AW219" t="s">
        <v>1217</v>
      </c>
      <c r="AX219" t="s">
        <v>1217</v>
      </c>
      <c r="AY219">
        <v>10</v>
      </c>
      <c r="AZ219" t="s">
        <v>1245</v>
      </c>
      <c r="BA219">
        <v>0</v>
      </c>
      <c r="BB219" t="s">
        <v>217</v>
      </c>
      <c r="BC219" t="s">
        <v>1230</v>
      </c>
      <c r="BD219">
        <v>0</v>
      </c>
      <c r="BE219" t="s">
        <v>1246</v>
      </c>
      <c r="BF219">
        <v>210</v>
      </c>
      <c r="BG219" t="s">
        <v>1217</v>
      </c>
      <c r="BH219" t="s">
        <v>1217</v>
      </c>
      <c r="BI219">
        <v>13</v>
      </c>
      <c r="BJ219" t="s">
        <v>1217</v>
      </c>
      <c r="BK219" t="s">
        <v>1217</v>
      </c>
      <c r="BL219">
        <v>0</v>
      </c>
      <c r="BM219" t="s">
        <v>1239</v>
      </c>
      <c r="BN219" t="s">
        <v>1247</v>
      </c>
      <c r="BO219">
        <v>0</v>
      </c>
      <c r="BP219" t="s">
        <v>1229</v>
      </c>
      <c r="BQ219" t="s">
        <v>1217</v>
      </c>
    </row>
    <row r="220" spans="1:69" x14ac:dyDescent="0.25">
      <c r="A220">
        <v>194471</v>
      </c>
      <c r="B220" t="s">
        <v>421</v>
      </c>
      <c r="C220" t="s">
        <v>1217</v>
      </c>
      <c r="D220" t="s">
        <v>1218</v>
      </c>
      <c r="E220">
        <v>57</v>
      </c>
      <c r="F220" t="s">
        <v>1219</v>
      </c>
      <c r="G220" t="s">
        <v>1220</v>
      </c>
      <c r="H220" t="s">
        <v>1221</v>
      </c>
      <c r="I220" t="s">
        <v>1217</v>
      </c>
      <c r="J220" t="s">
        <v>1222</v>
      </c>
      <c r="K220" t="s">
        <v>217</v>
      </c>
      <c r="L220">
        <v>202.68</v>
      </c>
      <c r="M220">
        <v>188.03</v>
      </c>
      <c r="N220" t="s">
        <v>40</v>
      </c>
      <c r="O220">
        <v>208</v>
      </c>
      <c r="P220" t="s">
        <v>1223</v>
      </c>
      <c r="Q220" t="s">
        <v>1532</v>
      </c>
      <c r="R220" t="s">
        <v>1225</v>
      </c>
      <c r="S220" t="s">
        <v>1226</v>
      </c>
      <c r="T220" t="s">
        <v>1217</v>
      </c>
      <c r="U220" t="s">
        <v>1227</v>
      </c>
      <c r="V220" t="s">
        <v>1255</v>
      </c>
      <c r="W220">
        <v>0</v>
      </c>
      <c r="X220" t="s">
        <v>1229</v>
      </c>
      <c r="Y220" t="s">
        <v>1229</v>
      </c>
      <c r="Z220" t="s">
        <v>1230</v>
      </c>
      <c r="AA220" t="s">
        <v>23</v>
      </c>
      <c r="AB220" t="s">
        <v>1231</v>
      </c>
      <c r="AC220" t="s">
        <v>1232</v>
      </c>
      <c r="AD220" t="s">
        <v>1233</v>
      </c>
      <c r="AE220" t="s">
        <v>1234</v>
      </c>
      <c r="AF220" t="s">
        <v>1235</v>
      </c>
      <c r="AG220" t="s">
        <v>1217</v>
      </c>
      <c r="AH220" t="s">
        <v>1236</v>
      </c>
      <c r="AI220" t="s">
        <v>1217</v>
      </c>
      <c r="AJ220" t="s">
        <v>1217</v>
      </c>
      <c r="AK220" t="s">
        <v>1237</v>
      </c>
      <c r="AL220">
        <v>0</v>
      </c>
      <c r="AM220" t="s">
        <v>1238</v>
      </c>
      <c r="AN220" t="s">
        <v>1239</v>
      </c>
      <c r="AO220" t="s">
        <v>1240</v>
      </c>
      <c r="AP220" t="s">
        <v>1241</v>
      </c>
      <c r="AQ220" t="s">
        <v>1242</v>
      </c>
      <c r="AR220" t="s">
        <v>1243</v>
      </c>
      <c r="AS220">
        <v>0</v>
      </c>
      <c r="AT220" t="s">
        <v>1217</v>
      </c>
      <c r="AU220" t="s">
        <v>1244</v>
      </c>
      <c r="AV220" t="s">
        <v>1217</v>
      </c>
      <c r="AW220" t="s">
        <v>1217</v>
      </c>
      <c r="AX220" t="s">
        <v>1217</v>
      </c>
      <c r="AY220">
        <v>10</v>
      </c>
      <c r="AZ220" t="s">
        <v>1245</v>
      </c>
      <c r="BA220">
        <v>0</v>
      </c>
      <c r="BB220" t="s">
        <v>217</v>
      </c>
      <c r="BC220" t="s">
        <v>1230</v>
      </c>
      <c r="BD220">
        <v>0</v>
      </c>
      <c r="BE220" t="s">
        <v>1246</v>
      </c>
      <c r="BF220">
        <v>79</v>
      </c>
      <c r="BG220" t="s">
        <v>1217</v>
      </c>
      <c r="BH220" t="s">
        <v>1217</v>
      </c>
      <c r="BI220">
        <v>13</v>
      </c>
      <c r="BJ220" t="s">
        <v>1217</v>
      </c>
      <c r="BK220" t="s">
        <v>1217</v>
      </c>
      <c r="BL220">
        <v>0</v>
      </c>
      <c r="BM220" t="s">
        <v>1239</v>
      </c>
      <c r="BN220" t="s">
        <v>1247</v>
      </c>
      <c r="BO220">
        <v>0</v>
      </c>
      <c r="BP220" t="s">
        <v>1229</v>
      </c>
      <c r="BQ220" t="s">
        <v>1217</v>
      </c>
    </row>
    <row r="221" spans="1:69" x14ac:dyDescent="0.25">
      <c r="A221">
        <v>194472</v>
      </c>
      <c r="B221" t="s">
        <v>564</v>
      </c>
      <c r="C221" t="s">
        <v>1217</v>
      </c>
      <c r="D221" t="s">
        <v>1275</v>
      </c>
      <c r="E221">
        <v>28</v>
      </c>
      <c r="F221" t="s">
        <v>1219</v>
      </c>
      <c r="G221" t="s">
        <v>1220</v>
      </c>
      <c r="H221" t="s">
        <v>1221</v>
      </c>
      <c r="I221" t="s">
        <v>1217</v>
      </c>
      <c r="J221" t="s">
        <v>1222</v>
      </c>
      <c r="K221" t="s">
        <v>217</v>
      </c>
      <c r="L221">
        <v>195.82</v>
      </c>
      <c r="M221">
        <v>181.17</v>
      </c>
      <c r="N221" t="s">
        <v>40</v>
      </c>
      <c r="O221">
        <v>208</v>
      </c>
      <c r="P221" t="s">
        <v>1223</v>
      </c>
      <c r="Q221" t="s">
        <v>1258</v>
      </c>
      <c r="R221" t="s">
        <v>1225</v>
      </c>
      <c r="S221" t="s">
        <v>1226</v>
      </c>
      <c r="T221" t="s">
        <v>1217</v>
      </c>
      <c r="U221" t="s">
        <v>1227</v>
      </c>
      <c r="V221" t="s">
        <v>1255</v>
      </c>
      <c r="W221">
        <v>0</v>
      </c>
      <c r="X221" t="s">
        <v>1229</v>
      </c>
      <c r="Y221" t="s">
        <v>1229</v>
      </c>
      <c r="Z221" t="s">
        <v>1230</v>
      </c>
      <c r="AA221" t="s">
        <v>23</v>
      </c>
      <c r="AB221" t="s">
        <v>1231</v>
      </c>
      <c r="AC221" t="s">
        <v>1232</v>
      </c>
      <c r="AD221" t="s">
        <v>1233</v>
      </c>
      <c r="AE221" t="s">
        <v>1234</v>
      </c>
      <c r="AF221" t="s">
        <v>1235</v>
      </c>
      <c r="AG221" t="s">
        <v>1217</v>
      </c>
      <c r="AH221" t="s">
        <v>1236</v>
      </c>
      <c r="AI221" t="s">
        <v>1217</v>
      </c>
      <c r="AJ221" t="s">
        <v>1217</v>
      </c>
      <c r="AK221" t="s">
        <v>1237</v>
      </c>
      <c r="AL221">
        <v>0</v>
      </c>
      <c r="AM221" t="s">
        <v>1238</v>
      </c>
      <c r="AN221" t="s">
        <v>1239</v>
      </c>
      <c r="AO221" t="s">
        <v>1240</v>
      </c>
      <c r="AP221" t="s">
        <v>1241</v>
      </c>
      <c r="AQ221" t="s">
        <v>1242</v>
      </c>
      <c r="AR221" t="s">
        <v>1243</v>
      </c>
      <c r="AS221">
        <v>0</v>
      </c>
      <c r="AT221" t="s">
        <v>1217</v>
      </c>
      <c r="AU221" t="s">
        <v>1244</v>
      </c>
      <c r="AV221" t="s">
        <v>1217</v>
      </c>
      <c r="AW221" t="s">
        <v>1217</v>
      </c>
      <c r="AX221" t="s">
        <v>1217</v>
      </c>
      <c r="AY221">
        <v>10</v>
      </c>
      <c r="AZ221" t="s">
        <v>1245</v>
      </c>
      <c r="BA221">
        <v>0</v>
      </c>
      <c r="BB221" t="s">
        <v>217</v>
      </c>
      <c r="BC221" t="s">
        <v>1230</v>
      </c>
      <c r="BD221">
        <v>0</v>
      </c>
      <c r="BE221" t="s">
        <v>1246</v>
      </c>
      <c r="BF221">
        <v>32</v>
      </c>
      <c r="BG221" t="s">
        <v>1217</v>
      </c>
      <c r="BH221" t="s">
        <v>1217</v>
      </c>
      <c r="BI221">
        <v>13</v>
      </c>
      <c r="BJ221" t="s">
        <v>1217</v>
      </c>
      <c r="BK221" t="s">
        <v>1217</v>
      </c>
      <c r="BL221">
        <v>0</v>
      </c>
      <c r="BM221" t="s">
        <v>1239</v>
      </c>
      <c r="BN221" t="s">
        <v>1247</v>
      </c>
      <c r="BO221">
        <v>0</v>
      </c>
      <c r="BP221" t="s">
        <v>1229</v>
      </c>
      <c r="BQ221" t="s">
        <v>1217</v>
      </c>
    </row>
    <row r="222" spans="1:69" x14ac:dyDescent="0.25">
      <c r="A222">
        <v>194474</v>
      </c>
      <c r="B222" t="s">
        <v>422</v>
      </c>
      <c r="C222" t="s">
        <v>1217</v>
      </c>
      <c r="D222" t="s">
        <v>1218</v>
      </c>
      <c r="E222">
        <v>28</v>
      </c>
      <c r="F222" t="s">
        <v>1219</v>
      </c>
      <c r="G222" t="s">
        <v>1220</v>
      </c>
      <c r="H222" t="s">
        <v>1221</v>
      </c>
      <c r="I222" t="s">
        <v>1217</v>
      </c>
      <c r="J222" t="s">
        <v>1222</v>
      </c>
      <c r="K222" t="s">
        <v>217</v>
      </c>
      <c r="L222">
        <v>196.03</v>
      </c>
      <c r="M222">
        <v>181.38</v>
      </c>
      <c r="N222" t="s">
        <v>40</v>
      </c>
      <c r="O222">
        <v>208</v>
      </c>
      <c r="P222" t="s">
        <v>1223</v>
      </c>
      <c r="Q222" t="s">
        <v>1362</v>
      </c>
      <c r="R222" t="s">
        <v>1225</v>
      </c>
      <c r="S222" t="s">
        <v>1226</v>
      </c>
      <c r="T222" t="s">
        <v>1217</v>
      </c>
      <c r="U222" t="s">
        <v>1227</v>
      </c>
      <c r="V222" t="s">
        <v>1255</v>
      </c>
      <c r="W222">
        <v>0</v>
      </c>
      <c r="X222" t="s">
        <v>1229</v>
      </c>
      <c r="Y222" t="s">
        <v>1229</v>
      </c>
      <c r="Z222" t="s">
        <v>1230</v>
      </c>
      <c r="AA222" t="s">
        <v>23</v>
      </c>
      <c r="AB222" t="s">
        <v>1231</v>
      </c>
      <c r="AC222" t="s">
        <v>1232</v>
      </c>
      <c r="AD222" t="s">
        <v>1233</v>
      </c>
      <c r="AE222" t="s">
        <v>1234</v>
      </c>
      <c r="AF222" t="s">
        <v>1235</v>
      </c>
      <c r="AG222" t="s">
        <v>1217</v>
      </c>
      <c r="AH222" t="s">
        <v>1236</v>
      </c>
      <c r="AI222" t="s">
        <v>1217</v>
      </c>
      <c r="AJ222" t="s">
        <v>1217</v>
      </c>
      <c r="AK222" t="s">
        <v>1237</v>
      </c>
      <c r="AL222">
        <v>0</v>
      </c>
      <c r="AM222" t="s">
        <v>1238</v>
      </c>
      <c r="AN222" t="s">
        <v>1239</v>
      </c>
      <c r="AO222" t="s">
        <v>1240</v>
      </c>
      <c r="AP222" t="s">
        <v>1241</v>
      </c>
      <c r="AQ222" t="s">
        <v>1242</v>
      </c>
      <c r="AR222" t="s">
        <v>1243</v>
      </c>
      <c r="AS222">
        <v>0</v>
      </c>
      <c r="AT222" t="s">
        <v>1217</v>
      </c>
      <c r="AU222" t="s">
        <v>1244</v>
      </c>
      <c r="AV222" t="s">
        <v>1217</v>
      </c>
      <c r="AW222" t="s">
        <v>1217</v>
      </c>
      <c r="AX222" t="s">
        <v>1217</v>
      </c>
      <c r="AY222">
        <v>10</v>
      </c>
      <c r="AZ222" t="s">
        <v>1245</v>
      </c>
      <c r="BA222">
        <v>0</v>
      </c>
      <c r="BB222" t="s">
        <v>217</v>
      </c>
      <c r="BC222" t="s">
        <v>1230</v>
      </c>
      <c r="BD222">
        <v>0</v>
      </c>
      <c r="BE222" t="s">
        <v>1246</v>
      </c>
      <c r="BF222">
        <v>61</v>
      </c>
      <c r="BG222" t="s">
        <v>1217</v>
      </c>
      <c r="BH222" t="s">
        <v>1217</v>
      </c>
      <c r="BI222">
        <v>13</v>
      </c>
      <c r="BJ222" t="s">
        <v>1217</v>
      </c>
      <c r="BK222" t="s">
        <v>1217</v>
      </c>
      <c r="BL222">
        <v>0</v>
      </c>
      <c r="BM222" t="s">
        <v>1239</v>
      </c>
      <c r="BN222" t="s">
        <v>1247</v>
      </c>
      <c r="BO222">
        <v>0</v>
      </c>
      <c r="BP222" t="s">
        <v>1229</v>
      </c>
      <c r="BQ222" t="s">
        <v>1217</v>
      </c>
    </row>
    <row r="223" spans="1:69" x14ac:dyDescent="0.25">
      <c r="A223">
        <v>194475</v>
      </c>
      <c r="B223" t="s">
        <v>1533</v>
      </c>
      <c r="C223" t="s">
        <v>1217</v>
      </c>
      <c r="D223" t="s">
        <v>1218</v>
      </c>
      <c r="E223">
        <v>112</v>
      </c>
      <c r="F223" t="s">
        <v>1219</v>
      </c>
      <c r="G223" t="s">
        <v>1220</v>
      </c>
      <c r="H223" t="s">
        <v>1221</v>
      </c>
      <c r="I223" t="s">
        <v>1217</v>
      </c>
      <c r="J223" t="s">
        <v>1222</v>
      </c>
      <c r="K223" t="s">
        <v>217</v>
      </c>
      <c r="L223">
        <v>195.82</v>
      </c>
      <c r="M223">
        <v>181.17</v>
      </c>
      <c r="N223" t="s">
        <v>40</v>
      </c>
      <c r="O223">
        <v>208</v>
      </c>
      <c r="P223" t="s">
        <v>1223</v>
      </c>
      <c r="Q223" t="s">
        <v>1283</v>
      </c>
      <c r="R223" t="s">
        <v>1225</v>
      </c>
      <c r="S223" t="s">
        <v>1226</v>
      </c>
      <c r="T223" t="s">
        <v>1217</v>
      </c>
      <c r="U223" t="s">
        <v>1227</v>
      </c>
      <c r="V223" t="s">
        <v>1255</v>
      </c>
      <c r="W223">
        <v>0</v>
      </c>
      <c r="X223" t="s">
        <v>1229</v>
      </c>
      <c r="Y223" t="s">
        <v>1229</v>
      </c>
      <c r="Z223" t="s">
        <v>1230</v>
      </c>
      <c r="AA223" t="s">
        <v>23</v>
      </c>
      <c r="AB223" t="s">
        <v>1231</v>
      </c>
      <c r="AC223" t="s">
        <v>1232</v>
      </c>
      <c r="AD223" t="s">
        <v>1233</v>
      </c>
      <c r="AE223" t="s">
        <v>1234</v>
      </c>
      <c r="AF223" t="s">
        <v>1235</v>
      </c>
      <c r="AG223" t="s">
        <v>1217</v>
      </c>
      <c r="AH223" t="s">
        <v>1236</v>
      </c>
      <c r="AI223" t="s">
        <v>1217</v>
      </c>
      <c r="AJ223" t="s">
        <v>1217</v>
      </c>
      <c r="AK223" t="s">
        <v>1237</v>
      </c>
      <c r="AL223">
        <v>0</v>
      </c>
      <c r="AM223" t="s">
        <v>1238</v>
      </c>
      <c r="AN223" t="s">
        <v>1239</v>
      </c>
      <c r="AO223" t="s">
        <v>1240</v>
      </c>
      <c r="AP223" t="s">
        <v>1241</v>
      </c>
      <c r="AQ223" t="s">
        <v>1242</v>
      </c>
      <c r="AR223" t="s">
        <v>1243</v>
      </c>
      <c r="AS223">
        <v>0</v>
      </c>
      <c r="AT223" t="s">
        <v>1217</v>
      </c>
      <c r="AU223" t="s">
        <v>1244</v>
      </c>
      <c r="AV223" t="s">
        <v>1217</v>
      </c>
      <c r="AW223" t="s">
        <v>1217</v>
      </c>
      <c r="AX223" t="s">
        <v>1217</v>
      </c>
      <c r="AY223">
        <v>10</v>
      </c>
      <c r="AZ223" t="s">
        <v>1245</v>
      </c>
      <c r="BA223">
        <v>0</v>
      </c>
      <c r="BB223" t="s">
        <v>217</v>
      </c>
      <c r="BC223" t="s">
        <v>1230</v>
      </c>
      <c r="BD223">
        <v>0</v>
      </c>
      <c r="BE223" t="s">
        <v>1246</v>
      </c>
      <c r="BF223">
        <v>92</v>
      </c>
      <c r="BG223" t="s">
        <v>1217</v>
      </c>
      <c r="BH223" t="s">
        <v>1217</v>
      </c>
      <c r="BI223">
        <v>10</v>
      </c>
      <c r="BJ223" t="s">
        <v>1217</v>
      </c>
      <c r="BK223" t="s">
        <v>1217</v>
      </c>
      <c r="BL223">
        <v>0</v>
      </c>
      <c r="BM223" t="s">
        <v>1239</v>
      </c>
      <c r="BN223" t="s">
        <v>1247</v>
      </c>
      <c r="BO223">
        <v>0</v>
      </c>
      <c r="BP223" t="s">
        <v>1229</v>
      </c>
      <c r="BQ223" t="s">
        <v>1217</v>
      </c>
    </row>
    <row r="224" spans="1:69" x14ac:dyDescent="0.25">
      <c r="A224">
        <v>194481</v>
      </c>
      <c r="B224" t="s">
        <v>423</v>
      </c>
      <c r="C224" t="s">
        <v>1217</v>
      </c>
      <c r="D224" t="s">
        <v>1218</v>
      </c>
      <c r="E224">
        <v>28</v>
      </c>
      <c r="F224" t="s">
        <v>1219</v>
      </c>
      <c r="G224" t="s">
        <v>1220</v>
      </c>
      <c r="H224" t="s">
        <v>1221</v>
      </c>
      <c r="I224" t="s">
        <v>1217</v>
      </c>
      <c r="J224" t="s">
        <v>1222</v>
      </c>
      <c r="K224" t="s">
        <v>217</v>
      </c>
      <c r="L224">
        <v>192.91</v>
      </c>
      <c r="M224">
        <v>178.26</v>
      </c>
      <c r="N224" t="s">
        <v>40</v>
      </c>
      <c r="O224">
        <v>208</v>
      </c>
      <c r="P224" t="s">
        <v>1223</v>
      </c>
      <c r="Q224" t="s">
        <v>1534</v>
      </c>
      <c r="R224" t="s">
        <v>1225</v>
      </c>
      <c r="S224" t="s">
        <v>1226</v>
      </c>
      <c r="T224" t="s">
        <v>1217</v>
      </c>
      <c r="U224" t="s">
        <v>1227</v>
      </c>
      <c r="V224" t="s">
        <v>1255</v>
      </c>
      <c r="W224">
        <v>0</v>
      </c>
      <c r="X224" t="s">
        <v>1229</v>
      </c>
      <c r="Y224" t="s">
        <v>1229</v>
      </c>
      <c r="Z224" t="s">
        <v>1230</v>
      </c>
      <c r="AA224" t="s">
        <v>23</v>
      </c>
      <c r="AB224" t="s">
        <v>1231</v>
      </c>
      <c r="AC224" t="s">
        <v>1232</v>
      </c>
      <c r="AD224" t="s">
        <v>1233</v>
      </c>
      <c r="AE224" t="s">
        <v>1234</v>
      </c>
      <c r="AF224" t="s">
        <v>1235</v>
      </c>
      <c r="AG224" t="s">
        <v>1217</v>
      </c>
      <c r="AH224" t="s">
        <v>1236</v>
      </c>
      <c r="AI224" t="s">
        <v>1217</v>
      </c>
      <c r="AJ224" t="s">
        <v>1217</v>
      </c>
      <c r="AK224" t="s">
        <v>1237</v>
      </c>
      <c r="AL224">
        <v>0</v>
      </c>
      <c r="AM224" t="s">
        <v>1238</v>
      </c>
      <c r="AN224" t="s">
        <v>1239</v>
      </c>
      <c r="AO224" t="s">
        <v>1240</v>
      </c>
      <c r="AP224" t="s">
        <v>1241</v>
      </c>
      <c r="AQ224" t="s">
        <v>1242</v>
      </c>
      <c r="AR224" t="s">
        <v>1243</v>
      </c>
      <c r="AS224">
        <v>0</v>
      </c>
      <c r="AT224" t="s">
        <v>1217</v>
      </c>
      <c r="AU224" t="s">
        <v>1244</v>
      </c>
      <c r="AV224" t="s">
        <v>1217</v>
      </c>
      <c r="AW224" t="s">
        <v>1217</v>
      </c>
      <c r="AX224" t="s">
        <v>1217</v>
      </c>
      <c r="AY224">
        <v>10</v>
      </c>
      <c r="AZ224" t="s">
        <v>1245</v>
      </c>
      <c r="BA224">
        <v>0</v>
      </c>
      <c r="BB224" t="s">
        <v>217</v>
      </c>
      <c r="BC224" t="s">
        <v>1230</v>
      </c>
      <c r="BD224">
        <v>0</v>
      </c>
      <c r="BE224" t="s">
        <v>1246</v>
      </c>
      <c r="BF224">
        <v>72</v>
      </c>
      <c r="BG224" t="s">
        <v>1217</v>
      </c>
      <c r="BH224" t="s">
        <v>1217</v>
      </c>
      <c r="BI224">
        <v>13</v>
      </c>
      <c r="BJ224" t="s">
        <v>1217</v>
      </c>
      <c r="BK224" t="s">
        <v>1217</v>
      </c>
      <c r="BL224">
        <v>0</v>
      </c>
      <c r="BM224" t="s">
        <v>1239</v>
      </c>
      <c r="BN224" t="s">
        <v>1247</v>
      </c>
      <c r="BO224">
        <v>0</v>
      </c>
      <c r="BP224" t="s">
        <v>1229</v>
      </c>
      <c r="BQ224" t="s">
        <v>1217</v>
      </c>
    </row>
    <row r="225" spans="1:69" x14ac:dyDescent="0.25">
      <c r="A225">
        <v>194482</v>
      </c>
      <c r="B225" t="s">
        <v>744</v>
      </c>
      <c r="C225" t="s">
        <v>1217</v>
      </c>
      <c r="D225" t="s">
        <v>1218</v>
      </c>
      <c r="E225">
        <v>202</v>
      </c>
      <c r="F225" t="s">
        <v>1219</v>
      </c>
      <c r="G225" t="s">
        <v>1220</v>
      </c>
      <c r="H225" t="s">
        <v>1221</v>
      </c>
      <c r="I225" t="s">
        <v>1217</v>
      </c>
      <c r="J225" t="s">
        <v>1222</v>
      </c>
      <c r="K225" t="s">
        <v>217</v>
      </c>
      <c r="L225">
        <v>193.95</v>
      </c>
      <c r="M225">
        <v>179.3</v>
      </c>
      <c r="N225" t="s">
        <v>40</v>
      </c>
      <c r="O225">
        <v>208</v>
      </c>
      <c r="P225" t="s">
        <v>1223</v>
      </c>
      <c r="Q225" t="s">
        <v>1284</v>
      </c>
      <c r="R225" t="s">
        <v>1225</v>
      </c>
      <c r="S225" t="s">
        <v>1226</v>
      </c>
      <c r="T225" t="s">
        <v>1217</v>
      </c>
      <c r="U225" t="s">
        <v>1227</v>
      </c>
      <c r="V225" t="s">
        <v>1255</v>
      </c>
      <c r="W225">
        <v>0</v>
      </c>
      <c r="X225" t="s">
        <v>1229</v>
      </c>
      <c r="Y225" t="s">
        <v>1229</v>
      </c>
      <c r="Z225" t="s">
        <v>1230</v>
      </c>
      <c r="AA225" t="s">
        <v>23</v>
      </c>
      <c r="AB225" t="s">
        <v>1231</v>
      </c>
      <c r="AC225" t="s">
        <v>1232</v>
      </c>
      <c r="AD225" t="s">
        <v>1233</v>
      </c>
      <c r="AE225" t="s">
        <v>1234</v>
      </c>
      <c r="AF225" t="s">
        <v>1235</v>
      </c>
      <c r="AG225" t="s">
        <v>1217</v>
      </c>
      <c r="AH225" t="s">
        <v>1236</v>
      </c>
      <c r="AI225" t="s">
        <v>1217</v>
      </c>
      <c r="AJ225" t="s">
        <v>1217</v>
      </c>
      <c r="AK225" t="s">
        <v>1237</v>
      </c>
      <c r="AL225">
        <v>0</v>
      </c>
      <c r="AM225" t="s">
        <v>1238</v>
      </c>
      <c r="AN225" t="s">
        <v>1239</v>
      </c>
      <c r="AO225" t="s">
        <v>1240</v>
      </c>
      <c r="AP225" t="s">
        <v>1241</v>
      </c>
      <c r="AQ225" t="s">
        <v>1242</v>
      </c>
      <c r="AR225" t="s">
        <v>1243</v>
      </c>
      <c r="AS225">
        <v>0</v>
      </c>
      <c r="AT225" t="s">
        <v>1217</v>
      </c>
      <c r="AU225" t="s">
        <v>1244</v>
      </c>
      <c r="AV225" t="s">
        <v>1217</v>
      </c>
      <c r="AW225" t="s">
        <v>1217</v>
      </c>
      <c r="AX225" t="s">
        <v>1217</v>
      </c>
      <c r="AY225">
        <v>10</v>
      </c>
      <c r="AZ225" t="s">
        <v>1245</v>
      </c>
      <c r="BA225">
        <v>0</v>
      </c>
      <c r="BB225" t="s">
        <v>217</v>
      </c>
      <c r="BC225" t="s">
        <v>1230</v>
      </c>
      <c r="BD225">
        <v>0</v>
      </c>
      <c r="BE225" t="s">
        <v>1246</v>
      </c>
      <c r="BF225">
        <v>183</v>
      </c>
      <c r="BG225" t="s">
        <v>1217</v>
      </c>
      <c r="BH225" t="s">
        <v>1217</v>
      </c>
      <c r="BI225">
        <v>13</v>
      </c>
      <c r="BJ225" t="s">
        <v>1217</v>
      </c>
      <c r="BK225" t="s">
        <v>1217</v>
      </c>
      <c r="BL225">
        <v>0</v>
      </c>
      <c r="BM225" t="s">
        <v>1239</v>
      </c>
      <c r="BN225" t="s">
        <v>1247</v>
      </c>
      <c r="BO225">
        <v>0</v>
      </c>
      <c r="BP225" t="s">
        <v>1229</v>
      </c>
      <c r="BQ225" t="s">
        <v>1217</v>
      </c>
    </row>
    <row r="226" spans="1:69" x14ac:dyDescent="0.25">
      <c r="A226">
        <v>194488</v>
      </c>
      <c r="B226" t="s">
        <v>1535</v>
      </c>
      <c r="C226" t="s">
        <v>1217</v>
      </c>
      <c r="D226" t="s">
        <v>1218</v>
      </c>
      <c r="E226">
        <v>0</v>
      </c>
      <c r="F226" t="s">
        <v>1219</v>
      </c>
      <c r="G226" t="s">
        <v>1220</v>
      </c>
      <c r="H226" t="s">
        <v>1221</v>
      </c>
      <c r="I226" t="s">
        <v>1217</v>
      </c>
      <c r="J226" t="s">
        <v>1222</v>
      </c>
      <c r="K226" t="s">
        <v>217</v>
      </c>
      <c r="L226">
        <v>196.44</v>
      </c>
      <c r="M226">
        <v>181.79</v>
      </c>
      <c r="N226" t="s">
        <v>40</v>
      </c>
      <c r="O226">
        <v>208</v>
      </c>
      <c r="P226" t="s">
        <v>1223</v>
      </c>
      <c r="Q226" t="s">
        <v>1536</v>
      </c>
      <c r="R226" t="s">
        <v>1225</v>
      </c>
      <c r="S226" t="s">
        <v>1226</v>
      </c>
      <c r="T226" t="s">
        <v>1217</v>
      </c>
      <c r="U226" t="s">
        <v>1227</v>
      </c>
      <c r="V226" t="s">
        <v>1255</v>
      </c>
      <c r="W226">
        <v>0</v>
      </c>
      <c r="X226" t="s">
        <v>1229</v>
      </c>
      <c r="Y226" t="s">
        <v>1229</v>
      </c>
      <c r="Z226" t="s">
        <v>1230</v>
      </c>
      <c r="AA226" t="s">
        <v>23</v>
      </c>
      <c r="AB226" t="s">
        <v>1231</v>
      </c>
      <c r="AC226" t="s">
        <v>1232</v>
      </c>
      <c r="AD226" t="s">
        <v>1233</v>
      </c>
      <c r="AE226" t="s">
        <v>1416</v>
      </c>
      <c r="AF226" t="s">
        <v>1235</v>
      </c>
      <c r="AG226" t="s">
        <v>1217</v>
      </c>
      <c r="AH226" t="s">
        <v>1236</v>
      </c>
      <c r="AI226" t="s">
        <v>1217</v>
      </c>
      <c r="AJ226" t="s">
        <v>1217</v>
      </c>
      <c r="AK226" t="s">
        <v>1237</v>
      </c>
      <c r="AL226">
        <v>0</v>
      </c>
      <c r="AM226" t="s">
        <v>1238</v>
      </c>
      <c r="AN226" t="s">
        <v>1239</v>
      </c>
      <c r="AO226" t="s">
        <v>1240</v>
      </c>
      <c r="AP226" t="s">
        <v>1241</v>
      </c>
      <c r="AQ226" t="s">
        <v>1242</v>
      </c>
      <c r="AR226" t="s">
        <v>1243</v>
      </c>
      <c r="AS226">
        <v>0</v>
      </c>
      <c r="AT226" t="s">
        <v>1217</v>
      </c>
      <c r="AU226" t="s">
        <v>1244</v>
      </c>
      <c r="AV226" t="s">
        <v>1217</v>
      </c>
      <c r="AW226" t="s">
        <v>1217</v>
      </c>
      <c r="AX226" t="s">
        <v>1217</v>
      </c>
      <c r="AY226">
        <v>10</v>
      </c>
      <c r="AZ226" t="s">
        <v>1245</v>
      </c>
      <c r="BA226">
        <v>0</v>
      </c>
      <c r="BB226" t="s">
        <v>217</v>
      </c>
      <c r="BC226" t="s">
        <v>1230</v>
      </c>
      <c r="BD226">
        <v>0</v>
      </c>
      <c r="BE226" t="s">
        <v>1246</v>
      </c>
      <c r="BF226">
        <v>40</v>
      </c>
      <c r="BG226" t="s">
        <v>1217</v>
      </c>
      <c r="BH226" t="s">
        <v>1217</v>
      </c>
      <c r="BI226">
        <v>13</v>
      </c>
      <c r="BJ226" t="s">
        <v>1217</v>
      </c>
      <c r="BK226" t="s">
        <v>1217</v>
      </c>
      <c r="BL226">
        <v>0</v>
      </c>
      <c r="BM226" t="s">
        <v>1239</v>
      </c>
      <c r="BN226" t="s">
        <v>1247</v>
      </c>
      <c r="BO226">
        <v>0</v>
      </c>
      <c r="BP226" t="s">
        <v>1229</v>
      </c>
      <c r="BQ226" t="s">
        <v>1217</v>
      </c>
    </row>
    <row r="227" spans="1:69" x14ac:dyDescent="0.25">
      <c r="A227">
        <v>194489</v>
      </c>
      <c r="B227" t="s">
        <v>565</v>
      </c>
      <c r="C227" t="s">
        <v>1217</v>
      </c>
      <c r="D227" t="s">
        <v>1218</v>
      </c>
      <c r="E227">
        <v>28</v>
      </c>
      <c r="F227" t="s">
        <v>1219</v>
      </c>
      <c r="G227" t="s">
        <v>1220</v>
      </c>
      <c r="H227" t="s">
        <v>1221</v>
      </c>
      <c r="I227" t="s">
        <v>1217</v>
      </c>
      <c r="J227" t="s">
        <v>1222</v>
      </c>
      <c r="K227" t="s">
        <v>217</v>
      </c>
      <c r="L227">
        <v>199.54</v>
      </c>
      <c r="M227">
        <v>183.04</v>
      </c>
      <c r="N227" t="s">
        <v>40</v>
      </c>
      <c r="O227">
        <v>208</v>
      </c>
      <c r="P227" t="s">
        <v>1223</v>
      </c>
      <c r="Q227" t="s">
        <v>1286</v>
      </c>
      <c r="R227" t="s">
        <v>1225</v>
      </c>
      <c r="S227" t="s">
        <v>1226</v>
      </c>
      <c r="T227" t="s">
        <v>1217</v>
      </c>
      <c r="U227" t="s">
        <v>1227</v>
      </c>
      <c r="V227" t="s">
        <v>1255</v>
      </c>
      <c r="W227">
        <v>0</v>
      </c>
      <c r="X227" t="s">
        <v>1229</v>
      </c>
      <c r="Y227" t="s">
        <v>1229</v>
      </c>
      <c r="Z227" t="s">
        <v>1230</v>
      </c>
      <c r="AA227" t="s">
        <v>23</v>
      </c>
      <c r="AB227" t="s">
        <v>1231</v>
      </c>
      <c r="AC227" t="s">
        <v>1232</v>
      </c>
      <c r="AD227" t="s">
        <v>1233</v>
      </c>
      <c r="AE227" t="s">
        <v>1234</v>
      </c>
      <c r="AF227" t="s">
        <v>1235</v>
      </c>
      <c r="AG227" t="s">
        <v>1217</v>
      </c>
      <c r="AH227" t="s">
        <v>1236</v>
      </c>
      <c r="AI227" t="s">
        <v>1217</v>
      </c>
      <c r="AJ227" t="s">
        <v>1217</v>
      </c>
      <c r="AK227" t="s">
        <v>1237</v>
      </c>
      <c r="AL227">
        <v>0</v>
      </c>
      <c r="AM227" t="s">
        <v>1238</v>
      </c>
      <c r="AN227" t="s">
        <v>1239</v>
      </c>
      <c r="AO227" t="s">
        <v>1240</v>
      </c>
      <c r="AP227" t="s">
        <v>1241</v>
      </c>
      <c r="AQ227" t="s">
        <v>1242</v>
      </c>
      <c r="AR227" t="s">
        <v>1243</v>
      </c>
      <c r="AS227">
        <v>0</v>
      </c>
      <c r="AT227" t="s">
        <v>1217</v>
      </c>
      <c r="AU227" t="s">
        <v>1244</v>
      </c>
      <c r="AV227" t="s">
        <v>1217</v>
      </c>
      <c r="AW227" t="s">
        <v>1217</v>
      </c>
      <c r="AX227" t="s">
        <v>1217</v>
      </c>
      <c r="AY227">
        <v>10</v>
      </c>
      <c r="AZ227" t="s">
        <v>1245</v>
      </c>
      <c r="BA227">
        <v>0</v>
      </c>
      <c r="BB227" t="s">
        <v>217</v>
      </c>
      <c r="BC227" t="s">
        <v>1230</v>
      </c>
      <c r="BD227">
        <v>0</v>
      </c>
      <c r="BE227" t="s">
        <v>1246</v>
      </c>
      <c r="BF227">
        <v>28</v>
      </c>
      <c r="BG227" t="s">
        <v>1217</v>
      </c>
      <c r="BH227" t="s">
        <v>1217</v>
      </c>
      <c r="BI227">
        <v>13</v>
      </c>
      <c r="BJ227" t="s">
        <v>1217</v>
      </c>
      <c r="BK227" t="s">
        <v>1217</v>
      </c>
      <c r="BL227">
        <v>0</v>
      </c>
      <c r="BM227" t="s">
        <v>1239</v>
      </c>
      <c r="BN227" t="s">
        <v>1247</v>
      </c>
      <c r="BO227">
        <v>0</v>
      </c>
      <c r="BP227" t="s">
        <v>1229</v>
      </c>
      <c r="BQ227" t="s">
        <v>1217</v>
      </c>
    </row>
    <row r="228" spans="1:69" x14ac:dyDescent="0.25">
      <c r="A228">
        <v>194490</v>
      </c>
      <c r="B228" t="s">
        <v>822</v>
      </c>
      <c r="C228" t="s">
        <v>1217</v>
      </c>
      <c r="D228" t="s">
        <v>1218</v>
      </c>
      <c r="E228">
        <v>46</v>
      </c>
      <c r="F228" t="s">
        <v>1219</v>
      </c>
      <c r="G228" t="s">
        <v>1220</v>
      </c>
      <c r="H228" t="s">
        <v>1221</v>
      </c>
      <c r="I228" t="s">
        <v>1217</v>
      </c>
      <c r="J228" t="s">
        <v>1222</v>
      </c>
      <c r="K228" t="s">
        <v>217</v>
      </c>
      <c r="L228">
        <v>198.6</v>
      </c>
      <c r="M228">
        <v>183.95</v>
      </c>
      <c r="N228" t="s">
        <v>40</v>
      </c>
      <c r="O228">
        <v>208</v>
      </c>
      <c r="P228" t="s">
        <v>1223</v>
      </c>
      <c r="Q228" t="s">
        <v>1537</v>
      </c>
      <c r="R228" t="s">
        <v>1225</v>
      </c>
      <c r="S228" t="s">
        <v>1226</v>
      </c>
      <c r="T228" t="s">
        <v>1217</v>
      </c>
      <c r="U228" t="s">
        <v>1227</v>
      </c>
      <c r="V228" t="s">
        <v>1255</v>
      </c>
      <c r="W228">
        <v>0</v>
      </c>
      <c r="X228" t="s">
        <v>1229</v>
      </c>
      <c r="Y228" t="s">
        <v>1229</v>
      </c>
      <c r="Z228" t="s">
        <v>1230</v>
      </c>
      <c r="AA228" t="s">
        <v>23</v>
      </c>
      <c r="AB228" t="s">
        <v>1231</v>
      </c>
      <c r="AC228" t="s">
        <v>1232</v>
      </c>
      <c r="AD228" t="s">
        <v>1233</v>
      </c>
      <c r="AE228" t="s">
        <v>1234</v>
      </c>
      <c r="AF228" t="s">
        <v>1235</v>
      </c>
      <c r="AG228" t="s">
        <v>1217</v>
      </c>
      <c r="AH228" t="s">
        <v>1236</v>
      </c>
      <c r="AI228" t="s">
        <v>1217</v>
      </c>
      <c r="AJ228" t="s">
        <v>1217</v>
      </c>
      <c r="AK228" t="s">
        <v>1237</v>
      </c>
      <c r="AL228">
        <v>0</v>
      </c>
      <c r="AM228" t="s">
        <v>1238</v>
      </c>
      <c r="AN228" t="s">
        <v>1239</v>
      </c>
      <c r="AO228" t="s">
        <v>1240</v>
      </c>
      <c r="AP228" t="s">
        <v>1241</v>
      </c>
      <c r="AQ228" t="s">
        <v>1242</v>
      </c>
      <c r="AR228" t="s">
        <v>1243</v>
      </c>
      <c r="AS228">
        <v>0</v>
      </c>
      <c r="AT228" t="s">
        <v>1217</v>
      </c>
      <c r="AU228" t="s">
        <v>1244</v>
      </c>
      <c r="AV228" t="s">
        <v>1217</v>
      </c>
      <c r="AW228" t="s">
        <v>1217</v>
      </c>
      <c r="AX228" t="s">
        <v>1217</v>
      </c>
      <c r="AY228">
        <v>10</v>
      </c>
      <c r="AZ228" t="s">
        <v>1245</v>
      </c>
      <c r="BA228">
        <v>0</v>
      </c>
      <c r="BB228" t="s">
        <v>217</v>
      </c>
      <c r="BC228" t="s">
        <v>1230</v>
      </c>
      <c r="BD228">
        <v>0</v>
      </c>
      <c r="BE228" t="s">
        <v>1246</v>
      </c>
      <c r="BF228">
        <v>112</v>
      </c>
      <c r="BG228" t="s">
        <v>1217</v>
      </c>
      <c r="BH228" t="s">
        <v>1217</v>
      </c>
      <c r="BI228">
        <v>13</v>
      </c>
      <c r="BJ228" t="s">
        <v>1217</v>
      </c>
      <c r="BK228" t="s">
        <v>1217</v>
      </c>
      <c r="BL228">
        <v>0</v>
      </c>
      <c r="BM228" t="s">
        <v>1239</v>
      </c>
      <c r="BN228" t="s">
        <v>1247</v>
      </c>
      <c r="BO228">
        <v>0</v>
      </c>
      <c r="BP228" t="s">
        <v>1229</v>
      </c>
      <c r="BQ228" t="s">
        <v>1217</v>
      </c>
    </row>
    <row r="229" spans="1:69" x14ac:dyDescent="0.25">
      <c r="A229">
        <v>194495</v>
      </c>
      <c r="B229" t="s">
        <v>745</v>
      </c>
      <c r="C229" t="s">
        <v>1217</v>
      </c>
      <c r="D229" t="s">
        <v>1218</v>
      </c>
      <c r="E229">
        <v>0</v>
      </c>
      <c r="F229" t="s">
        <v>1219</v>
      </c>
      <c r="G229" t="s">
        <v>1220</v>
      </c>
      <c r="H229" t="s">
        <v>1221</v>
      </c>
      <c r="I229" t="s">
        <v>1217</v>
      </c>
      <c r="J229" t="s">
        <v>1222</v>
      </c>
      <c r="K229" t="s">
        <v>217</v>
      </c>
      <c r="L229">
        <v>196.23</v>
      </c>
      <c r="M229">
        <v>181.58</v>
      </c>
      <c r="N229" t="s">
        <v>40</v>
      </c>
      <c r="O229">
        <v>208</v>
      </c>
      <c r="P229" t="s">
        <v>1223</v>
      </c>
      <c r="Q229" t="s">
        <v>1538</v>
      </c>
      <c r="R229" t="s">
        <v>1225</v>
      </c>
      <c r="S229" t="s">
        <v>1226</v>
      </c>
      <c r="T229" t="s">
        <v>1217</v>
      </c>
      <c r="U229" t="s">
        <v>1227</v>
      </c>
      <c r="V229" t="s">
        <v>1255</v>
      </c>
      <c r="W229">
        <v>0</v>
      </c>
      <c r="X229" t="s">
        <v>1229</v>
      </c>
      <c r="Y229" t="s">
        <v>1229</v>
      </c>
      <c r="Z229" t="s">
        <v>1230</v>
      </c>
      <c r="AA229" t="s">
        <v>23</v>
      </c>
      <c r="AB229" t="s">
        <v>1231</v>
      </c>
      <c r="AC229" t="s">
        <v>1232</v>
      </c>
      <c r="AD229" t="s">
        <v>1233</v>
      </c>
      <c r="AE229" t="s">
        <v>1234</v>
      </c>
      <c r="AF229" t="s">
        <v>1235</v>
      </c>
      <c r="AG229" t="s">
        <v>1217</v>
      </c>
      <c r="AH229" t="s">
        <v>1236</v>
      </c>
      <c r="AI229" t="s">
        <v>1217</v>
      </c>
      <c r="AJ229" t="s">
        <v>1217</v>
      </c>
      <c r="AK229" t="s">
        <v>1237</v>
      </c>
      <c r="AL229">
        <v>0</v>
      </c>
      <c r="AM229" t="s">
        <v>1238</v>
      </c>
      <c r="AN229" t="s">
        <v>1239</v>
      </c>
      <c r="AO229" t="s">
        <v>1240</v>
      </c>
      <c r="AP229" t="s">
        <v>1241</v>
      </c>
      <c r="AQ229" t="s">
        <v>1242</v>
      </c>
      <c r="AR229" t="s">
        <v>1243</v>
      </c>
      <c r="AS229">
        <v>0</v>
      </c>
      <c r="AT229" t="s">
        <v>1217</v>
      </c>
      <c r="AU229" t="s">
        <v>1244</v>
      </c>
      <c r="AV229" t="s">
        <v>1217</v>
      </c>
      <c r="AW229" t="s">
        <v>1217</v>
      </c>
      <c r="AX229" t="s">
        <v>1217</v>
      </c>
      <c r="AY229">
        <v>10</v>
      </c>
      <c r="AZ229" t="s">
        <v>1245</v>
      </c>
      <c r="BA229">
        <v>0</v>
      </c>
      <c r="BB229" t="s">
        <v>217</v>
      </c>
      <c r="BC229" t="s">
        <v>1230</v>
      </c>
      <c r="BD229">
        <v>0</v>
      </c>
      <c r="BE229" t="s">
        <v>1246</v>
      </c>
      <c r="BF229">
        <v>41</v>
      </c>
      <c r="BG229" t="s">
        <v>1217</v>
      </c>
      <c r="BH229" t="s">
        <v>1217</v>
      </c>
      <c r="BI229">
        <v>13</v>
      </c>
      <c r="BJ229" t="s">
        <v>1217</v>
      </c>
      <c r="BK229" t="s">
        <v>1217</v>
      </c>
      <c r="BL229">
        <v>0</v>
      </c>
      <c r="BM229" t="s">
        <v>1239</v>
      </c>
      <c r="BN229" t="s">
        <v>1247</v>
      </c>
      <c r="BO229">
        <v>0</v>
      </c>
      <c r="BP229" t="s">
        <v>1229</v>
      </c>
      <c r="BQ229" t="s">
        <v>1217</v>
      </c>
    </row>
    <row r="230" spans="1:69" x14ac:dyDescent="0.25">
      <c r="A230">
        <v>194496</v>
      </c>
      <c r="B230" t="s">
        <v>746</v>
      </c>
      <c r="C230" t="s">
        <v>1217</v>
      </c>
      <c r="D230" t="s">
        <v>1218</v>
      </c>
      <c r="E230">
        <v>109</v>
      </c>
      <c r="F230" t="s">
        <v>1219</v>
      </c>
      <c r="G230" t="s">
        <v>1220</v>
      </c>
      <c r="H230" t="s">
        <v>1221</v>
      </c>
      <c r="I230" t="s">
        <v>1217</v>
      </c>
      <c r="J230" t="s">
        <v>1222</v>
      </c>
      <c r="K230" t="s">
        <v>217</v>
      </c>
      <c r="L230">
        <v>192.7</v>
      </c>
      <c r="M230">
        <v>178.05</v>
      </c>
      <c r="N230" t="s">
        <v>40</v>
      </c>
      <c r="O230">
        <v>208</v>
      </c>
      <c r="P230" t="s">
        <v>1223</v>
      </c>
      <c r="Q230" t="s">
        <v>1539</v>
      </c>
      <c r="R230" t="s">
        <v>1225</v>
      </c>
      <c r="S230" t="s">
        <v>1226</v>
      </c>
      <c r="T230" t="s">
        <v>1217</v>
      </c>
      <c r="U230" t="s">
        <v>1227</v>
      </c>
      <c r="V230" t="s">
        <v>1255</v>
      </c>
      <c r="W230">
        <v>0</v>
      </c>
      <c r="X230" t="s">
        <v>1229</v>
      </c>
      <c r="Y230" t="s">
        <v>1229</v>
      </c>
      <c r="Z230" t="s">
        <v>1230</v>
      </c>
      <c r="AA230" t="s">
        <v>23</v>
      </c>
      <c r="AB230" t="s">
        <v>1231</v>
      </c>
      <c r="AC230" t="s">
        <v>1232</v>
      </c>
      <c r="AD230" t="s">
        <v>1233</v>
      </c>
      <c r="AE230" t="s">
        <v>1234</v>
      </c>
      <c r="AF230" t="s">
        <v>1235</v>
      </c>
      <c r="AG230" t="s">
        <v>1217</v>
      </c>
      <c r="AH230" t="s">
        <v>1236</v>
      </c>
      <c r="AI230" t="s">
        <v>1217</v>
      </c>
      <c r="AJ230" t="s">
        <v>1217</v>
      </c>
      <c r="AK230" t="s">
        <v>1237</v>
      </c>
      <c r="AL230">
        <v>0</v>
      </c>
      <c r="AM230" t="s">
        <v>1238</v>
      </c>
      <c r="AN230" t="s">
        <v>1239</v>
      </c>
      <c r="AO230" t="s">
        <v>1240</v>
      </c>
      <c r="AP230" t="s">
        <v>1241</v>
      </c>
      <c r="AQ230" t="s">
        <v>1242</v>
      </c>
      <c r="AR230" t="s">
        <v>1243</v>
      </c>
      <c r="AS230">
        <v>0</v>
      </c>
      <c r="AT230" t="s">
        <v>1217</v>
      </c>
      <c r="AU230" t="s">
        <v>1244</v>
      </c>
      <c r="AV230" t="s">
        <v>1217</v>
      </c>
      <c r="AW230" t="s">
        <v>1217</v>
      </c>
      <c r="AX230" t="s">
        <v>1217</v>
      </c>
      <c r="AY230">
        <v>10</v>
      </c>
      <c r="AZ230" t="s">
        <v>1245</v>
      </c>
      <c r="BA230">
        <v>0</v>
      </c>
      <c r="BB230" t="s">
        <v>217</v>
      </c>
      <c r="BC230" t="s">
        <v>1230</v>
      </c>
      <c r="BD230">
        <v>0</v>
      </c>
      <c r="BE230" t="s">
        <v>1246</v>
      </c>
      <c r="BF230">
        <v>180</v>
      </c>
      <c r="BG230" t="s">
        <v>1217</v>
      </c>
      <c r="BH230" t="s">
        <v>1217</v>
      </c>
      <c r="BI230">
        <v>13</v>
      </c>
      <c r="BJ230" t="s">
        <v>1217</v>
      </c>
      <c r="BK230" t="s">
        <v>1217</v>
      </c>
      <c r="BL230">
        <v>0</v>
      </c>
      <c r="BM230" t="s">
        <v>1239</v>
      </c>
      <c r="BN230" t="s">
        <v>1247</v>
      </c>
      <c r="BO230">
        <v>0</v>
      </c>
      <c r="BP230" t="s">
        <v>1229</v>
      </c>
      <c r="BQ230" t="s">
        <v>1217</v>
      </c>
    </row>
    <row r="231" spans="1:69" x14ac:dyDescent="0.25">
      <c r="A231">
        <v>194497</v>
      </c>
      <c r="B231" t="s">
        <v>747</v>
      </c>
      <c r="C231" t="s">
        <v>1217</v>
      </c>
      <c r="D231" t="s">
        <v>1218</v>
      </c>
      <c r="E231">
        <v>163</v>
      </c>
      <c r="F231" t="s">
        <v>1219</v>
      </c>
      <c r="G231" t="s">
        <v>1220</v>
      </c>
      <c r="H231" t="s">
        <v>1221</v>
      </c>
      <c r="I231" t="s">
        <v>1217</v>
      </c>
      <c r="J231" t="s">
        <v>1222</v>
      </c>
      <c r="K231" t="s">
        <v>217</v>
      </c>
      <c r="L231">
        <v>194.78</v>
      </c>
      <c r="M231">
        <v>180.13</v>
      </c>
      <c r="N231" t="s">
        <v>40</v>
      </c>
      <c r="O231">
        <v>208</v>
      </c>
      <c r="P231" t="s">
        <v>1223</v>
      </c>
      <c r="Q231" t="s">
        <v>1360</v>
      </c>
      <c r="R231" t="s">
        <v>1225</v>
      </c>
      <c r="S231" t="s">
        <v>1226</v>
      </c>
      <c r="T231" t="s">
        <v>1217</v>
      </c>
      <c r="U231" t="s">
        <v>1227</v>
      </c>
      <c r="V231" t="s">
        <v>1255</v>
      </c>
      <c r="W231">
        <v>0</v>
      </c>
      <c r="X231" t="s">
        <v>1229</v>
      </c>
      <c r="Y231" t="s">
        <v>1229</v>
      </c>
      <c r="Z231" t="s">
        <v>1230</v>
      </c>
      <c r="AA231" t="s">
        <v>23</v>
      </c>
      <c r="AB231" t="s">
        <v>1231</v>
      </c>
      <c r="AC231" t="s">
        <v>1232</v>
      </c>
      <c r="AD231" t="s">
        <v>1233</v>
      </c>
      <c r="AE231" t="s">
        <v>1234</v>
      </c>
      <c r="AF231" t="s">
        <v>1235</v>
      </c>
      <c r="AG231" t="s">
        <v>1217</v>
      </c>
      <c r="AH231" t="s">
        <v>1236</v>
      </c>
      <c r="AI231" t="s">
        <v>1217</v>
      </c>
      <c r="AJ231" t="s">
        <v>1217</v>
      </c>
      <c r="AK231" t="s">
        <v>1237</v>
      </c>
      <c r="AL231">
        <v>0</v>
      </c>
      <c r="AM231" t="s">
        <v>1238</v>
      </c>
      <c r="AN231" t="s">
        <v>1239</v>
      </c>
      <c r="AO231" t="s">
        <v>1240</v>
      </c>
      <c r="AP231" t="s">
        <v>1241</v>
      </c>
      <c r="AQ231" t="s">
        <v>1242</v>
      </c>
      <c r="AR231" t="s">
        <v>1243</v>
      </c>
      <c r="AS231">
        <v>0</v>
      </c>
      <c r="AT231" t="s">
        <v>1217</v>
      </c>
      <c r="AU231" t="s">
        <v>1244</v>
      </c>
      <c r="AV231" t="s">
        <v>1217</v>
      </c>
      <c r="AW231" t="s">
        <v>1217</v>
      </c>
      <c r="AX231" t="s">
        <v>1217</v>
      </c>
      <c r="AY231">
        <v>10</v>
      </c>
      <c r="AZ231" t="s">
        <v>1245</v>
      </c>
      <c r="BA231">
        <v>0</v>
      </c>
      <c r="BB231" t="s">
        <v>217</v>
      </c>
      <c r="BC231" t="s">
        <v>1230</v>
      </c>
      <c r="BD231">
        <v>0</v>
      </c>
      <c r="BE231" t="s">
        <v>1246</v>
      </c>
      <c r="BF231">
        <v>234</v>
      </c>
      <c r="BG231" t="s">
        <v>1217</v>
      </c>
      <c r="BH231" t="s">
        <v>1217</v>
      </c>
      <c r="BI231">
        <v>13</v>
      </c>
      <c r="BJ231" t="s">
        <v>1217</v>
      </c>
      <c r="BK231" t="s">
        <v>1217</v>
      </c>
      <c r="BL231">
        <v>0</v>
      </c>
      <c r="BM231" t="s">
        <v>1239</v>
      </c>
      <c r="BN231" t="s">
        <v>1247</v>
      </c>
      <c r="BO231">
        <v>0</v>
      </c>
      <c r="BP231" t="s">
        <v>1229</v>
      </c>
      <c r="BQ231" t="s">
        <v>1217</v>
      </c>
    </row>
    <row r="232" spans="1:69" x14ac:dyDescent="0.25">
      <c r="A232">
        <v>194498</v>
      </c>
      <c r="B232" t="s">
        <v>566</v>
      </c>
      <c r="C232" t="s">
        <v>1217</v>
      </c>
      <c r="D232" t="s">
        <v>1218</v>
      </c>
      <c r="E232">
        <v>31</v>
      </c>
      <c r="F232" t="s">
        <v>1219</v>
      </c>
      <c r="G232" t="s">
        <v>1220</v>
      </c>
      <c r="H232" t="s">
        <v>1221</v>
      </c>
      <c r="I232" t="s">
        <v>1217</v>
      </c>
      <c r="J232" t="s">
        <v>1222</v>
      </c>
      <c r="K232" t="s">
        <v>217</v>
      </c>
      <c r="L232">
        <v>196.03</v>
      </c>
      <c r="M232">
        <v>181.38</v>
      </c>
      <c r="N232" t="s">
        <v>40</v>
      </c>
      <c r="O232">
        <v>208</v>
      </c>
      <c r="P232" t="s">
        <v>1223</v>
      </c>
      <c r="Q232" t="s">
        <v>1363</v>
      </c>
      <c r="R232" t="s">
        <v>1225</v>
      </c>
      <c r="S232" t="s">
        <v>1226</v>
      </c>
      <c r="T232" t="s">
        <v>1217</v>
      </c>
      <c r="U232" t="s">
        <v>1227</v>
      </c>
      <c r="V232" t="s">
        <v>1255</v>
      </c>
      <c r="W232">
        <v>0</v>
      </c>
      <c r="X232" t="s">
        <v>1229</v>
      </c>
      <c r="Y232" t="s">
        <v>1229</v>
      </c>
      <c r="Z232" t="s">
        <v>1230</v>
      </c>
      <c r="AA232" t="s">
        <v>23</v>
      </c>
      <c r="AB232" t="s">
        <v>1231</v>
      </c>
      <c r="AC232" t="s">
        <v>1232</v>
      </c>
      <c r="AD232" t="s">
        <v>1233</v>
      </c>
      <c r="AE232" t="s">
        <v>1234</v>
      </c>
      <c r="AF232" t="s">
        <v>1235</v>
      </c>
      <c r="AG232" t="s">
        <v>1217</v>
      </c>
      <c r="AH232" t="s">
        <v>1236</v>
      </c>
      <c r="AI232" t="s">
        <v>1217</v>
      </c>
      <c r="AJ232" t="s">
        <v>1217</v>
      </c>
      <c r="AK232" t="s">
        <v>1237</v>
      </c>
      <c r="AL232">
        <v>0</v>
      </c>
      <c r="AM232" t="s">
        <v>1238</v>
      </c>
      <c r="AN232" t="s">
        <v>1239</v>
      </c>
      <c r="AO232" t="s">
        <v>1240</v>
      </c>
      <c r="AP232" t="s">
        <v>1241</v>
      </c>
      <c r="AQ232" t="s">
        <v>1242</v>
      </c>
      <c r="AR232" t="s">
        <v>1243</v>
      </c>
      <c r="AS232">
        <v>0</v>
      </c>
      <c r="AT232" t="s">
        <v>1217</v>
      </c>
      <c r="AU232" t="s">
        <v>1244</v>
      </c>
      <c r="AV232" t="s">
        <v>1217</v>
      </c>
      <c r="AW232" t="s">
        <v>1217</v>
      </c>
      <c r="AX232" t="s">
        <v>1217</v>
      </c>
      <c r="AY232">
        <v>10</v>
      </c>
      <c r="AZ232" t="s">
        <v>1245</v>
      </c>
      <c r="BA232">
        <v>0</v>
      </c>
      <c r="BB232" t="s">
        <v>217</v>
      </c>
      <c r="BC232" t="s">
        <v>1230</v>
      </c>
      <c r="BD232">
        <v>0</v>
      </c>
      <c r="BE232" t="s">
        <v>1246</v>
      </c>
      <c r="BF232">
        <v>117</v>
      </c>
      <c r="BG232" t="s">
        <v>1217</v>
      </c>
      <c r="BH232" t="s">
        <v>1217</v>
      </c>
      <c r="BI232">
        <v>13</v>
      </c>
      <c r="BJ232" t="s">
        <v>1217</v>
      </c>
      <c r="BK232" t="s">
        <v>1217</v>
      </c>
      <c r="BL232">
        <v>0</v>
      </c>
      <c r="BM232" t="s">
        <v>1239</v>
      </c>
      <c r="BN232" t="s">
        <v>1247</v>
      </c>
      <c r="BO232">
        <v>0</v>
      </c>
      <c r="BP232" t="s">
        <v>1229</v>
      </c>
      <c r="BQ232" t="s">
        <v>1217</v>
      </c>
    </row>
    <row r="233" spans="1:69" x14ac:dyDescent="0.25">
      <c r="A233">
        <v>194509</v>
      </c>
      <c r="B233" t="s">
        <v>1540</v>
      </c>
      <c r="C233" t="s">
        <v>1217</v>
      </c>
      <c r="D233" t="s">
        <v>1275</v>
      </c>
      <c r="E233">
        <v>0</v>
      </c>
      <c r="F233" t="s">
        <v>1219</v>
      </c>
      <c r="G233" t="s">
        <v>1220</v>
      </c>
      <c r="H233" t="s">
        <v>1221</v>
      </c>
      <c r="I233" t="s">
        <v>1217</v>
      </c>
      <c r="J233" t="s">
        <v>1222</v>
      </c>
      <c r="K233" t="s">
        <v>217</v>
      </c>
      <c r="L233">
        <v>197.07</v>
      </c>
      <c r="M233">
        <v>182.42</v>
      </c>
      <c r="N233" t="s">
        <v>40</v>
      </c>
      <c r="O233">
        <v>208</v>
      </c>
      <c r="P233" t="s">
        <v>1223</v>
      </c>
      <c r="Q233" t="s">
        <v>1541</v>
      </c>
      <c r="R233" t="s">
        <v>1225</v>
      </c>
      <c r="S233" t="s">
        <v>1226</v>
      </c>
      <c r="T233" t="s">
        <v>1217</v>
      </c>
      <c r="U233" t="s">
        <v>1227</v>
      </c>
      <c r="V233" t="s">
        <v>1255</v>
      </c>
      <c r="W233">
        <v>0</v>
      </c>
      <c r="X233" t="s">
        <v>1229</v>
      </c>
      <c r="Y233">
        <v>43280</v>
      </c>
      <c r="Z233" t="s">
        <v>1230</v>
      </c>
      <c r="AA233" t="s">
        <v>23</v>
      </c>
      <c r="AB233" t="s">
        <v>1231</v>
      </c>
      <c r="AC233" t="s">
        <v>1232</v>
      </c>
      <c r="AD233" t="s">
        <v>1233</v>
      </c>
      <c r="AE233" t="s">
        <v>1234</v>
      </c>
      <c r="AF233" t="s">
        <v>1235</v>
      </c>
      <c r="AG233" t="s">
        <v>1217</v>
      </c>
      <c r="AH233" t="s">
        <v>1236</v>
      </c>
      <c r="AI233" t="s">
        <v>1217</v>
      </c>
      <c r="AJ233" t="s">
        <v>1217</v>
      </c>
      <c r="AK233" t="s">
        <v>1237</v>
      </c>
      <c r="AL233">
        <v>0</v>
      </c>
      <c r="AM233" t="s">
        <v>1238</v>
      </c>
      <c r="AN233" t="s">
        <v>1239</v>
      </c>
      <c r="AO233" t="s">
        <v>1240</v>
      </c>
      <c r="AP233" t="s">
        <v>1241</v>
      </c>
      <c r="AQ233" t="s">
        <v>1242</v>
      </c>
      <c r="AR233" t="s">
        <v>1243</v>
      </c>
      <c r="AS233">
        <v>0</v>
      </c>
      <c r="AT233" t="s">
        <v>1217</v>
      </c>
      <c r="AU233" t="s">
        <v>1244</v>
      </c>
      <c r="AV233" t="s">
        <v>1217</v>
      </c>
      <c r="AW233" t="s">
        <v>1217</v>
      </c>
      <c r="AX233" t="s">
        <v>1217</v>
      </c>
      <c r="AY233">
        <v>10</v>
      </c>
      <c r="AZ233" t="s">
        <v>1245</v>
      </c>
      <c r="BA233">
        <v>0</v>
      </c>
      <c r="BB233" t="s">
        <v>217</v>
      </c>
      <c r="BC233" t="s">
        <v>1230</v>
      </c>
      <c r="BD233">
        <v>0</v>
      </c>
      <c r="BE233" t="s">
        <v>1246</v>
      </c>
      <c r="BF233">
        <v>74</v>
      </c>
      <c r="BG233" t="s">
        <v>1217</v>
      </c>
      <c r="BH233" t="s">
        <v>1205</v>
      </c>
      <c r="BI233">
        <v>8</v>
      </c>
      <c r="BJ233" t="s">
        <v>1217</v>
      </c>
      <c r="BK233" t="s">
        <v>1217</v>
      </c>
      <c r="BL233">
        <v>0</v>
      </c>
      <c r="BM233" t="s">
        <v>1239</v>
      </c>
      <c r="BN233" t="s">
        <v>1247</v>
      </c>
      <c r="BO233">
        <v>0</v>
      </c>
      <c r="BP233" t="s">
        <v>1229</v>
      </c>
      <c r="BQ233" t="s">
        <v>1217</v>
      </c>
    </row>
    <row r="234" spans="1:69" x14ac:dyDescent="0.25">
      <c r="A234">
        <v>194512</v>
      </c>
      <c r="B234" t="s">
        <v>1542</v>
      </c>
      <c r="C234" t="s">
        <v>1217</v>
      </c>
      <c r="D234" t="s">
        <v>1218</v>
      </c>
      <c r="E234">
        <v>28</v>
      </c>
      <c r="F234" t="s">
        <v>1219</v>
      </c>
      <c r="G234" t="s">
        <v>1220</v>
      </c>
      <c r="H234" t="s">
        <v>1221</v>
      </c>
      <c r="I234" t="s">
        <v>1217</v>
      </c>
      <c r="J234" t="s">
        <v>1222</v>
      </c>
      <c r="K234" t="s">
        <v>217</v>
      </c>
      <c r="L234">
        <v>192.49</v>
      </c>
      <c r="M234">
        <v>177.84</v>
      </c>
      <c r="N234" t="s">
        <v>40</v>
      </c>
      <c r="O234">
        <v>208</v>
      </c>
      <c r="P234" t="s">
        <v>1223</v>
      </c>
      <c r="Q234" t="s">
        <v>1543</v>
      </c>
      <c r="R234" t="s">
        <v>1225</v>
      </c>
      <c r="S234" t="s">
        <v>1226</v>
      </c>
      <c r="T234" t="s">
        <v>1217</v>
      </c>
      <c r="U234" t="s">
        <v>1227</v>
      </c>
      <c r="V234" t="s">
        <v>1255</v>
      </c>
      <c r="W234">
        <v>0</v>
      </c>
      <c r="X234" t="s">
        <v>1229</v>
      </c>
      <c r="Y234" t="s">
        <v>1229</v>
      </c>
      <c r="Z234" t="s">
        <v>1230</v>
      </c>
      <c r="AA234" t="s">
        <v>23</v>
      </c>
      <c r="AB234" t="s">
        <v>1231</v>
      </c>
      <c r="AC234" t="s">
        <v>1232</v>
      </c>
      <c r="AD234" t="s">
        <v>1233</v>
      </c>
      <c r="AE234" t="s">
        <v>1234</v>
      </c>
      <c r="AF234" t="s">
        <v>1235</v>
      </c>
      <c r="AG234" t="s">
        <v>1217</v>
      </c>
      <c r="AH234" t="s">
        <v>1236</v>
      </c>
      <c r="AI234" t="s">
        <v>1217</v>
      </c>
      <c r="AJ234" t="s">
        <v>1217</v>
      </c>
      <c r="AK234" t="s">
        <v>1237</v>
      </c>
      <c r="AL234">
        <v>0</v>
      </c>
      <c r="AM234" t="s">
        <v>1238</v>
      </c>
      <c r="AN234" t="s">
        <v>1239</v>
      </c>
      <c r="AO234" t="s">
        <v>1240</v>
      </c>
      <c r="AP234" t="s">
        <v>1241</v>
      </c>
      <c r="AQ234" t="s">
        <v>1242</v>
      </c>
      <c r="AR234" t="s">
        <v>1243</v>
      </c>
      <c r="AS234">
        <v>0</v>
      </c>
      <c r="AT234" t="s">
        <v>1217</v>
      </c>
      <c r="AU234" t="s">
        <v>1244</v>
      </c>
      <c r="AV234" t="s">
        <v>1217</v>
      </c>
      <c r="AW234" t="s">
        <v>1217</v>
      </c>
      <c r="AX234" t="s">
        <v>1217</v>
      </c>
      <c r="AY234">
        <v>10</v>
      </c>
      <c r="AZ234" t="s">
        <v>1245</v>
      </c>
      <c r="BA234">
        <v>0</v>
      </c>
      <c r="BB234" t="s">
        <v>217</v>
      </c>
      <c r="BC234" t="s">
        <v>1230</v>
      </c>
      <c r="BD234">
        <v>0</v>
      </c>
      <c r="BE234" t="s">
        <v>1246</v>
      </c>
      <c r="BF234">
        <v>159</v>
      </c>
      <c r="BG234" t="s">
        <v>1217</v>
      </c>
      <c r="BH234" t="s">
        <v>1217</v>
      </c>
      <c r="BI234">
        <v>13</v>
      </c>
      <c r="BJ234" t="s">
        <v>1217</v>
      </c>
      <c r="BK234" t="s">
        <v>1217</v>
      </c>
      <c r="BL234">
        <v>0</v>
      </c>
      <c r="BM234" t="s">
        <v>1239</v>
      </c>
      <c r="BN234" t="s">
        <v>1247</v>
      </c>
      <c r="BO234">
        <v>0</v>
      </c>
      <c r="BP234" t="s">
        <v>1229</v>
      </c>
      <c r="BQ234" t="s">
        <v>1217</v>
      </c>
    </row>
    <row r="235" spans="1:69" x14ac:dyDescent="0.25">
      <c r="A235">
        <v>194522</v>
      </c>
      <c r="B235" t="s">
        <v>1544</v>
      </c>
      <c r="C235" t="s">
        <v>1217</v>
      </c>
      <c r="D235" t="s">
        <v>1218</v>
      </c>
      <c r="E235">
        <v>28</v>
      </c>
      <c r="F235" t="s">
        <v>1219</v>
      </c>
      <c r="G235" t="s">
        <v>1220</v>
      </c>
      <c r="H235" t="s">
        <v>1221</v>
      </c>
      <c r="I235" t="s">
        <v>1217</v>
      </c>
      <c r="J235" t="s">
        <v>1222</v>
      </c>
      <c r="K235" t="s">
        <v>217</v>
      </c>
      <c r="L235">
        <v>193.32</v>
      </c>
      <c r="M235">
        <v>178.67</v>
      </c>
      <c r="N235" t="s">
        <v>40</v>
      </c>
      <c r="O235">
        <v>208</v>
      </c>
      <c r="P235" t="s">
        <v>1223</v>
      </c>
      <c r="Q235" t="s">
        <v>1271</v>
      </c>
      <c r="R235" t="s">
        <v>1225</v>
      </c>
      <c r="S235" t="s">
        <v>1226</v>
      </c>
      <c r="T235" t="s">
        <v>1217</v>
      </c>
      <c r="U235" t="s">
        <v>1227</v>
      </c>
      <c r="V235" t="s">
        <v>1255</v>
      </c>
      <c r="W235">
        <v>0</v>
      </c>
      <c r="X235" t="s">
        <v>1229</v>
      </c>
      <c r="Y235" t="s">
        <v>1229</v>
      </c>
      <c r="Z235" t="s">
        <v>1230</v>
      </c>
      <c r="AA235" t="s">
        <v>23</v>
      </c>
      <c r="AB235" t="s">
        <v>1231</v>
      </c>
      <c r="AC235" t="s">
        <v>1232</v>
      </c>
      <c r="AD235" t="s">
        <v>1233</v>
      </c>
      <c r="AE235" t="s">
        <v>1234</v>
      </c>
      <c r="AF235" t="s">
        <v>1235</v>
      </c>
      <c r="AG235" t="s">
        <v>1217</v>
      </c>
      <c r="AH235" t="s">
        <v>1236</v>
      </c>
      <c r="AI235" t="s">
        <v>1217</v>
      </c>
      <c r="AJ235" t="s">
        <v>1217</v>
      </c>
      <c r="AK235" t="s">
        <v>1237</v>
      </c>
      <c r="AL235">
        <v>0</v>
      </c>
      <c r="AM235" t="s">
        <v>1238</v>
      </c>
      <c r="AN235" t="s">
        <v>1239</v>
      </c>
      <c r="AO235" t="s">
        <v>1240</v>
      </c>
      <c r="AP235" t="s">
        <v>1241</v>
      </c>
      <c r="AQ235" t="s">
        <v>1242</v>
      </c>
      <c r="AR235" t="s">
        <v>1243</v>
      </c>
      <c r="AS235">
        <v>0</v>
      </c>
      <c r="AT235" t="s">
        <v>1217</v>
      </c>
      <c r="AU235" t="s">
        <v>1244</v>
      </c>
      <c r="AV235" t="s">
        <v>1217</v>
      </c>
      <c r="AW235" t="s">
        <v>1217</v>
      </c>
      <c r="AX235" t="s">
        <v>1217</v>
      </c>
      <c r="AY235">
        <v>10</v>
      </c>
      <c r="AZ235" t="s">
        <v>1245</v>
      </c>
      <c r="BA235">
        <v>0</v>
      </c>
      <c r="BB235" t="s">
        <v>217</v>
      </c>
      <c r="BC235" t="s">
        <v>1230</v>
      </c>
      <c r="BD235">
        <v>0</v>
      </c>
      <c r="BE235" t="s">
        <v>1246</v>
      </c>
      <c r="BF235">
        <v>102</v>
      </c>
      <c r="BG235" t="s">
        <v>1217</v>
      </c>
      <c r="BH235" t="s">
        <v>1217</v>
      </c>
      <c r="BI235">
        <v>13</v>
      </c>
      <c r="BJ235" t="s">
        <v>1217</v>
      </c>
      <c r="BK235" t="s">
        <v>1217</v>
      </c>
      <c r="BL235">
        <v>0</v>
      </c>
      <c r="BM235" t="s">
        <v>1239</v>
      </c>
      <c r="BN235" t="s">
        <v>1247</v>
      </c>
      <c r="BO235">
        <v>0</v>
      </c>
      <c r="BP235" t="s">
        <v>1229</v>
      </c>
      <c r="BQ235" t="s">
        <v>1217</v>
      </c>
    </row>
    <row r="236" spans="1:69" x14ac:dyDescent="0.25">
      <c r="A236">
        <v>194524</v>
      </c>
      <c r="B236" t="s">
        <v>1545</v>
      </c>
      <c r="C236" t="s">
        <v>1217</v>
      </c>
      <c r="D236" t="s">
        <v>1294</v>
      </c>
      <c r="E236">
        <v>0</v>
      </c>
      <c r="F236" t="s">
        <v>1219</v>
      </c>
      <c r="G236" t="s">
        <v>1220</v>
      </c>
      <c r="H236" t="s">
        <v>1221</v>
      </c>
      <c r="I236" t="s">
        <v>1217</v>
      </c>
      <c r="J236" t="s">
        <v>1222</v>
      </c>
      <c r="K236" t="s">
        <v>217</v>
      </c>
      <c r="L236">
        <v>193.11</v>
      </c>
      <c r="M236">
        <v>178.46</v>
      </c>
      <c r="N236" t="s">
        <v>40</v>
      </c>
      <c r="O236">
        <v>208</v>
      </c>
      <c r="P236" t="s">
        <v>1223</v>
      </c>
      <c r="Q236" t="s">
        <v>1546</v>
      </c>
      <c r="R236" t="s">
        <v>1225</v>
      </c>
      <c r="S236" t="s">
        <v>1226</v>
      </c>
      <c r="T236" t="s">
        <v>1217</v>
      </c>
      <c r="U236" t="s">
        <v>1227</v>
      </c>
      <c r="V236" t="s">
        <v>1255</v>
      </c>
      <c r="W236">
        <v>0</v>
      </c>
      <c r="X236" t="s">
        <v>1229</v>
      </c>
      <c r="Y236">
        <v>43235</v>
      </c>
      <c r="Z236" t="s">
        <v>1230</v>
      </c>
      <c r="AA236" t="s">
        <v>23</v>
      </c>
      <c r="AB236" t="s">
        <v>1231</v>
      </c>
      <c r="AC236" t="s">
        <v>1232</v>
      </c>
      <c r="AD236" t="s">
        <v>1233</v>
      </c>
      <c r="AE236" t="s">
        <v>1234</v>
      </c>
      <c r="AF236" t="s">
        <v>1235</v>
      </c>
      <c r="AG236" t="s">
        <v>1217</v>
      </c>
      <c r="AH236" t="s">
        <v>1236</v>
      </c>
      <c r="AI236" t="s">
        <v>1217</v>
      </c>
      <c r="AJ236" t="s">
        <v>1217</v>
      </c>
      <c r="AK236" t="s">
        <v>1237</v>
      </c>
      <c r="AL236">
        <v>0</v>
      </c>
      <c r="AM236" t="s">
        <v>1238</v>
      </c>
      <c r="AN236" t="s">
        <v>1239</v>
      </c>
      <c r="AO236" t="s">
        <v>1240</v>
      </c>
      <c r="AP236" t="s">
        <v>1241</v>
      </c>
      <c r="AQ236" t="s">
        <v>1242</v>
      </c>
      <c r="AR236" t="s">
        <v>1243</v>
      </c>
      <c r="AS236">
        <v>0</v>
      </c>
      <c r="AT236" t="s">
        <v>1217</v>
      </c>
      <c r="AU236" t="s">
        <v>1244</v>
      </c>
      <c r="AV236" t="s">
        <v>1217</v>
      </c>
      <c r="AW236" t="s">
        <v>1217</v>
      </c>
      <c r="AX236" t="s">
        <v>1217</v>
      </c>
      <c r="AY236">
        <v>10</v>
      </c>
      <c r="AZ236" t="s">
        <v>1245</v>
      </c>
      <c r="BA236">
        <v>0</v>
      </c>
      <c r="BB236" t="s">
        <v>217</v>
      </c>
      <c r="BC236" t="s">
        <v>1230</v>
      </c>
      <c r="BD236">
        <v>0</v>
      </c>
      <c r="BE236" t="s">
        <v>1246</v>
      </c>
      <c r="BF236">
        <v>40</v>
      </c>
      <c r="BG236" t="s">
        <v>1217</v>
      </c>
      <c r="BH236" t="s">
        <v>1296</v>
      </c>
      <c r="BI236">
        <v>13</v>
      </c>
      <c r="BJ236" t="s">
        <v>1217</v>
      </c>
      <c r="BK236" t="s">
        <v>1217</v>
      </c>
      <c r="BL236">
        <v>0</v>
      </c>
      <c r="BM236" t="s">
        <v>1239</v>
      </c>
      <c r="BN236" t="s">
        <v>1247</v>
      </c>
      <c r="BO236">
        <v>0</v>
      </c>
      <c r="BP236" t="s">
        <v>1229</v>
      </c>
      <c r="BQ236" t="s">
        <v>1217</v>
      </c>
    </row>
    <row r="237" spans="1:69" x14ac:dyDescent="0.25">
      <c r="A237">
        <v>194528</v>
      </c>
      <c r="B237" t="s">
        <v>567</v>
      </c>
      <c r="C237" t="s">
        <v>1217</v>
      </c>
      <c r="D237" t="s">
        <v>1218</v>
      </c>
      <c r="E237">
        <v>187</v>
      </c>
      <c r="F237" t="s">
        <v>1219</v>
      </c>
      <c r="G237" t="s">
        <v>1220</v>
      </c>
      <c r="H237" t="s">
        <v>1221</v>
      </c>
      <c r="I237" t="s">
        <v>1217</v>
      </c>
      <c r="J237" t="s">
        <v>1222</v>
      </c>
      <c r="K237" t="s">
        <v>217</v>
      </c>
      <c r="L237">
        <v>194.57</v>
      </c>
      <c r="M237">
        <v>179.92</v>
      </c>
      <c r="N237" t="s">
        <v>40</v>
      </c>
      <c r="O237">
        <v>208</v>
      </c>
      <c r="P237" t="s">
        <v>1223</v>
      </c>
      <c r="Q237" t="s">
        <v>1273</v>
      </c>
      <c r="R237" t="s">
        <v>1225</v>
      </c>
      <c r="S237" t="s">
        <v>1226</v>
      </c>
      <c r="T237" t="s">
        <v>1217</v>
      </c>
      <c r="U237" t="s">
        <v>1227</v>
      </c>
      <c r="V237" t="s">
        <v>1255</v>
      </c>
      <c r="W237">
        <v>0</v>
      </c>
      <c r="X237" t="s">
        <v>1229</v>
      </c>
      <c r="Y237" t="s">
        <v>1229</v>
      </c>
      <c r="Z237" t="s">
        <v>1230</v>
      </c>
      <c r="AA237" t="s">
        <v>23</v>
      </c>
      <c r="AB237" t="s">
        <v>1231</v>
      </c>
      <c r="AC237" t="s">
        <v>1232</v>
      </c>
      <c r="AD237" t="s">
        <v>1233</v>
      </c>
      <c r="AE237" t="s">
        <v>1234</v>
      </c>
      <c r="AF237" t="s">
        <v>1235</v>
      </c>
      <c r="AG237" t="s">
        <v>1217</v>
      </c>
      <c r="AH237" t="s">
        <v>1236</v>
      </c>
      <c r="AI237" t="s">
        <v>1217</v>
      </c>
      <c r="AJ237" t="s">
        <v>1217</v>
      </c>
      <c r="AK237" t="s">
        <v>1237</v>
      </c>
      <c r="AL237">
        <v>0</v>
      </c>
      <c r="AM237" t="s">
        <v>1238</v>
      </c>
      <c r="AN237" t="s">
        <v>1239</v>
      </c>
      <c r="AO237" t="s">
        <v>1240</v>
      </c>
      <c r="AP237" t="s">
        <v>1241</v>
      </c>
      <c r="AQ237" t="s">
        <v>1242</v>
      </c>
      <c r="AR237" t="s">
        <v>1243</v>
      </c>
      <c r="AS237">
        <v>0</v>
      </c>
      <c r="AT237" t="s">
        <v>1217</v>
      </c>
      <c r="AU237" t="s">
        <v>1244</v>
      </c>
      <c r="AV237" t="s">
        <v>1217</v>
      </c>
      <c r="AW237" t="s">
        <v>1217</v>
      </c>
      <c r="AX237" t="s">
        <v>1217</v>
      </c>
      <c r="AY237">
        <v>10</v>
      </c>
      <c r="AZ237" t="s">
        <v>1245</v>
      </c>
      <c r="BA237">
        <v>0</v>
      </c>
      <c r="BB237" t="s">
        <v>217</v>
      </c>
      <c r="BC237" t="s">
        <v>1230</v>
      </c>
      <c r="BD237">
        <v>0</v>
      </c>
      <c r="BE237" t="s">
        <v>1246</v>
      </c>
      <c r="BF237">
        <v>208</v>
      </c>
      <c r="BG237" t="s">
        <v>1217</v>
      </c>
      <c r="BH237" t="s">
        <v>1217</v>
      </c>
      <c r="BI237">
        <v>8</v>
      </c>
      <c r="BJ237" t="s">
        <v>1217</v>
      </c>
      <c r="BK237" t="s">
        <v>1217</v>
      </c>
      <c r="BL237">
        <v>0</v>
      </c>
      <c r="BM237" t="s">
        <v>1239</v>
      </c>
      <c r="BN237" t="s">
        <v>1247</v>
      </c>
      <c r="BO237">
        <v>0</v>
      </c>
      <c r="BP237" t="s">
        <v>1229</v>
      </c>
      <c r="BQ237" t="s">
        <v>1217</v>
      </c>
    </row>
    <row r="238" spans="1:69" x14ac:dyDescent="0.25">
      <c r="A238">
        <v>194529</v>
      </c>
      <c r="B238" t="s">
        <v>823</v>
      </c>
      <c r="C238" t="s">
        <v>1217</v>
      </c>
      <c r="D238" t="s">
        <v>1218</v>
      </c>
      <c r="E238">
        <v>28</v>
      </c>
      <c r="F238" t="s">
        <v>1219</v>
      </c>
      <c r="G238" t="s">
        <v>1220</v>
      </c>
      <c r="H238" t="s">
        <v>1221</v>
      </c>
      <c r="I238" t="s">
        <v>1217</v>
      </c>
      <c r="J238" t="s">
        <v>1222</v>
      </c>
      <c r="K238" t="s">
        <v>217</v>
      </c>
      <c r="L238">
        <v>195.82</v>
      </c>
      <c r="M238">
        <v>181.17</v>
      </c>
      <c r="N238" t="s">
        <v>40</v>
      </c>
      <c r="O238">
        <v>208</v>
      </c>
      <c r="P238" t="s">
        <v>1223</v>
      </c>
      <c r="Q238" t="s">
        <v>1283</v>
      </c>
      <c r="R238" t="s">
        <v>1225</v>
      </c>
      <c r="S238" t="s">
        <v>1226</v>
      </c>
      <c r="T238" t="s">
        <v>1217</v>
      </c>
      <c r="U238" t="s">
        <v>1227</v>
      </c>
      <c r="V238" t="s">
        <v>1255</v>
      </c>
      <c r="W238">
        <v>0</v>
      </c>
      <c r="X238" t="s">
        <v>1229</v>
      </c>
      <c r="Y238" t="s">
        <v>1229</v>
      </c>
      <c r="Z238" t="s">
        <v>1230</v>
      </c>
      <c r="AA238" t="s">
        <v>23</v>
      </c>
      <c r="AB238" t="s">
        <v>1231</v>
      </c>
      <c r="AC238" t="s">
        <v>1232</v>
      </c>
      <c r="AD238" t="s">
        <v>1233</v>
      </c>
      <c r="AE238" t="s">
        <v>1234</v>
      </c>
      <c r="AF238" t="s">
        <v>1235</v>
      </c>
      <c r="AG238" t="s">
        <v>1217</v>
      </c>
      <c r="AH238" t="s">
        <v>1236</v>
      </c>
      <c r="AI238" t="s">
        <v>1217</v>
      </c>
      <c r="AJ238" t="s">
        <v>1217</v>
      </c>
      <c r="AK238" t="s">
        <v>1237</v>
      </c>
      <c r="AL238">
        <v>0</v>
      </c>
      <c r="AM238" t="s">
        <v>1238</v>
      </c>
      <c r="AN238" t="s">
        <v>1239</v>
      </c>
      <c r="AO238" t="s">
        <v>1240</v>
      </c>
      <c r="AP238" t="s">
        <v>1241</v>
      </c>
      <c r="AQ238" t="s">
        <v>1242</v>
      </c>
      <c r="AR238" t="s">
        <v>1243</v>
      </c>
      <c r="AS238">
        <v>0</v>
      </c>
      <c r="AT238" t="s">
        <v>1217</v>
      </c>
      <c r="AU238" t="s">
        <v>1244</v>
      </c>
      <c r="AV238" t="s">
        <v>1217</v>
      </c>
      <c r="AW238" t="s">
        <v>1217</v>
      </c>
      <c r="AX238" t="s">
        <v>1217</v>
      </c>
      <c r="AY238">
        <v>10</v>
      </c>
      <c r="AZ238" t="s">
        <v>1245</v>
      </c>
      <c r="BA238">
        <v>0</v>
      </c>
      <c r="BB238" t="s">
        <v>217</v>
      </c>
      <c r="BC238" t="s">
        <v>1230</v>
      </c>
      <c r="BD238">
        <v>0</v>
      </c>
      <c r="BE238" t="s">
        <v>1246</v>
      </c>
      <c r="BF238">
        <v>38</v>
      </c>
      <c r="BG238" t="s">
        <v>1217</v>
      </c>
      <c r="BH238" t="s">
        <v>1217</v>
      </c>
      <c r="BI238">
        <v>13</v>
      </c>
      <c r="BJ238" t="s">
        <v>1217</v>
      </c>
      <c r="BK238" t="s">
        <v>1217</v>
      </c>
      <c r="BL238">
        <v>0</v>
      </c>
      <c r="BM238" t="s">
        <v>1239</v>
      </c>
      <c r="BN238" t="s">
        <v>1247</v>
      </c>
      <c r="BO238">
        <v>0</v>
      </c>
      <c r="BP238" t="s">
        <v>1229</v>
      </c>
      <c r="BQ238" t="s">
        <v>1217</v>
      </c>
    </row>
    <row r="239" spans="1:69" x14ac:dyDescent="0.25">
      <c r="A239">
        <v>194531</v>
      </c>
      <c r="B239" t="s">
        <v>1547</v>
      </c>
      <c r="C239" t="s">
        <v>1217</v>
      </c>
      <c r="D239" t="s">
        <v>1218</v>
      </c>
      <c r="E239">
        <v>0</v>
      </c>
      <c r="F239" t="s">
        <v>1219</v>
      </c>
      <c r="G239" t="s">
        <v>1220</v>
      </c>
      <c r="H239" t="s">
        <v>1221</v>
      </c>
      <c r="I239" t="s">
        <v>1217</v>
      </c>
      <c r="J239" t="s">
        <v>1222</v>
      </c>
      <c r="K239" t="s">
        <v>217</v>
      </c>
      <c r="L239">
        <v>196.86</v>
      </c>
      <c r="M239">
        <v>182.21</v>
      </c>
      <c r="N239" t="s">
        <v>40</v>
      </c>
      <c r="O239">
        <v>208</v>
      </c>
      <c r="P239" t="s">
        <v>1223</v>
      </c>
      <c r="Q239" t="s">
        <v>1548</v>
      </c>
      <c r="R239" t="s">
        <v>1225</v>
      </c>
      <c r="S239" t="s">
        <v>1226</v>
      </c>
      <c r="T239" t="s">
        <v>1217</v>
      </c>
      <c r="U239" t="s">
        <v>1227</v>
      </c>
      <c r="V239" t="s">
        <v>1255</v>
      </c>
      <c r="W239">
        <v>0</v>
      </c>
      <c r="X239" t="s">
        <v>1229</v>
      </c>
      <c r="Y239" t="s">
        <v>1229</v>
      </c>
      <c r="Z239" t="s">
        <v>1230</v>
      </c>
      <c r="AA239" t="s">
        <v>23</v>
      </c>
      <c r="AB239" t="s">
        <v>1231</v>
      </c>
      <c r="AC239" t="s">
        <v>1232</v>
      </c>
      <c r="AD239" t="s">
        <v>1233</v>
      </c>
      <c r="AE239" t="s">
        <v>1234</v>
      </c>
      <c r="AF239" t="s">
        <v>1235</v>
      </c>
      <c r="AG239" t="s">
        <v>1217</v>
      </c>
      <c r="AH239" t="s">
        <v>1236</v>
      </c>
      <c r="AI239" t="s">
        <v>1217</v>
      </c>
      <c r="AJ239" t="s">
        <v>1217</v>
      </c>
      <c r="AK239" t="s">
        <v>1237</v>
      </c>
      <c r="AL239">
        <v>0</v>
      </c>
      <c r="AM239" t="s">
        <v>1238</v>
      </c>
      <c r="AN239" t="s">
        <v>1239</v>
      </c>
      <c r="AO239" t="s">
        <v>1240</v>
      </c>
      <c r="AP239" t="s">
        <v>1241</v>
      </c>
      <c r="AQ239" t="s">
        <v>1242</v>
      </c>
      <c r="AR239" t="s">
        <v>1243</v>
      </c>
      <c r="AS239">
        <v>0</v>
      </c>
      <c r="AT239" t="s">
        <v>1217</v>
      </c>
      <c r="AU239" t="s">
        <v>1244</v>
      </c>
      <c r="AV239" t="s">
        <v>1217</v>
      </c>
      <c r="AW239" t="s">
        <v>1217</v>
      </c>
      <c r="AX239" t="s">
        <v>1217</v>
      </c>
      <c r="AY239">
        <v>10</v>
      </c>
      <c r="AZ239" t="s">
        <v>1245</v>
      </c>
      <c r="BA239">
        <v>0</v>
      </c>
      <c r="BB239" t="s">
        <v>217</v>
      </c>
      <c r="BC239" t="s">
        <v>1230</v>
      </c>
      <c r="BD239">
        <v>0</v>
      </c>
      <c r="BE239" t="s">
        <v>1246</v>
      </c>
      <c r="BF239">
        <v>29</v>
      </c>
      <c r="BG239" t="s">
        <v>1217</v>
      </c>
      <c r="BH239" t="s">
        <v>1217</v>
      </c>
      <c r="BI239">
        <v>13</v>
      </c>
      <c r="BJ239" t="s">
        <v>1217</v>
      </c>
      <c r="BK239" t="s">
        <v>1217</v>
      </c>
      <c r="BL239">
        <v>0</v>
      </c>
      <c r="BM239" t="s">
        <v>1239</v>
      </c>
      <c r="BN239" t="s">
        <v>1247</v>
      </c>
      <c r="BO239">
        <v>0</v>
      </c>
      <c r="BP239" t="s">
        <v>1229</v>
      </c>
      <c r="BQ239" t="s">
        <v>1217</v>
      </c>
    </row>
    <row r="240" spans="1:69" x14ac:dyDescent="0.25">
      <c r="A240">
        <v>194533</v>
      </c>
      <c r="B240" t="s">
        <v>568</v>
      </c>
      <c r="C240" t="s">
        <v>1217</v>
      </c>
      <c r="D240" t="s">
        <v>1218</v>
      </c>
      <c r="E240">
        <v>337</v>
      </c>
      <c r="F240" t="s">
        <v>1219</v>
      </c>
      <c r="G240" t="s">
        <v>1220</v>
      </c>
      <c r="H240" t="s">
        <v>1221</v>
      </c>
      <c r="I240" t="s">
        <v>1217</v>
      </c>
      <c r="J240" t="s">
        <v>1222</v>
      </c>
      <c r="K240" t="s">
        <v>217</v>
      </c>
      <c r="L240">
        <v>196.65</v>
      </c>
      <c r="M240">
        <v>182</v>
      </c>
      <c r="N240" t="s">
        <v>40</v>
      </c>
      <c r="O240">
        <v>208</v>
      </c>
      <c r="P240" t="s">
        <v>1223</v>
      </c>
      <c r="Q240" t="s">
        <v>1276</v>
      </c>
      <c r="R240" t="s">
        <v>1225</v>
      </c>
      <c r="S240" t="s">
        <v>1226</v>
      </c>
      <c r="T240" t="s">
        <v>1217</v>
      </c>
      <c r="U240" t="s">
        <v>1227</v>
      </c>
      <c r="V240" t="s">
        <v>1255</v>
      </c>
      <c r="W240">
        <v>0</v>
      </c>
      <c r="X240" t="s">
        <v>1229</v>
      </c>
      <c r="Y240" t="s">
        <v>1229</v>
      </c>
      <c r="Z240" t="s">
        <v>1230</v>
      </c>
      <c r="AA240" t="s">
        <v>23</v>
      </c>
      <c r="AB240" t="s">
        <v>1231</v>
      </c>
      <c r="AC240" t="s">
        <v>1232</v>
      </c>
      <c r="AD240" t="s">
        <v>1233</v>
      </c>
      <c r="AE240" t="s">
        <v>1234</v>
      </c>
      <c r="AF240" t="s">
        <v>1235</v>
      </c>
      <c r="AG240" t="s">
        <v>1217</v>
      </c>
      <c r="AH240" t="s">
        <v>1236</v>
      </c>
      <c r="AI240" t="s">
        <v>1217</v>
      </c>
      <c r="AJ240" t="s">
        <v>1217</v>
      </c>
      <c r="AK240" t="s">
        <v>1237</v>
      </c>
      <c r="AL240">
        <v>0</v>
      </c>
      <c r="AM240" t="s">
        <v>1238</v>
      </c>
      <c r="AN240" t="s">
        <v>1239</v>
      </c>
      <c r="AO240" t="s">
        <v>1240</v>
      </c>
      <c r="AP240" t="s">
        <v>1241</v>
      </c>
      <c r="AQ240" t="s">
        <v>1242</v>
      </c>
      <c r="AR240" t="s">
        <v>1243</v>
      </c>
      <c r="AS240">
        <v>0</v>
      </c>
      <c r="AT240" t="s">
        <v>1217</v>
      </c>
      <c r="AU240" t="s">
        <v>1244</v>
      </c>
      <c r="AV240" t="s">
        <v>1217</v>
      </c>
      <c r="AW240" t="s">
        <v>1217</v>
      </c>
      <c r="AX240" t="s">
        <v>1217</v>
      </c>
      <c r="AY240">
        <v>10</v>
      </c>
      <c r="AZ240" t="s">
        <v>1245</v>
      </c>
      <c r="BA240">
        <v>0</v>
      </c>
      <c r="BB240" t="s">
        <v>217</v>
      </c>
      <c r="BC240" t="s">
        <v>1230</v>
      </c>
      <c r="BD240">
        <v>0</v>
      </c>
      <c r="BE240" t="s">
        <v>1246</v>
      </c>
      <c r="BF240">
        <v>351</v>
      </c>
      <c r="BG240" t="s">
        <v>1217</v>
      </c>
      <c r="BH240" t="s">
        <v>1217</v>
      </c>
      <c r="BI240">
        <v>8</v>
      </c>
      <c r="BJ240" t="s">
        <v>1217</v>
      </c>
      <c r="BK240" t="s">
        <v>1217</v>
      </c>
      <c r="BL240">
        <v>0</v>
      </c>
      <c r="BM240" t="s">
        <v>1239</v>
      </c>
      <c r="BN240" t="s">
        <v>1247</v>
      </c>
      <c r="BO240">
        <v>0</v>
      </c>
      <c r="BP240" t="s">
        <v>1229</v>
      </c>
      <c r="BQ240" t="s">
        <v>1217</v>
      </c>
    </row>
    <row r="241" spans="1:69" x14ac:dyDescent="0.25">
      <c r="A241">
        <v>194537</v>
      </c>
      <c r="B241" t="s">
        <v>1549</v>
      </c>
      <c r="C241" t="s">
        <v>1217</v>
      </c>
      <c r="D241" t="s">
        <v>1218</v>
      </c>
      <c r="E241">
        <v>0</v>
      </c>
      <c r="F241" t="s">
        <v>1219</v>
      </c>
      <c r="G241" t="s">
        <v>1220</v>
      </c>
      <c r="H241" t="s">
        <v>1221</v>
      </c>
      <c r="I241" t="s">
        <v>1217</v>
      </c>
      <c r="J241" t="s">
        <v>1222</v>
      </c>
      <c r="K241" t="s">
        <v>217</v>
      </c>
      <c r="L241">
        <v>197.07</v>
      </c>
      <c r="M241">
        <v>182.42</v>
      </c>
      <c r="N241" t="s">
        <v>40</v>
      </c>
      <c r="O241">
        <v>208</v>
      </c>
      <c r="P241" t="s">
        <v>1223</v>
      </c>
      <c r="Q241" t="s">
        <v>1550</v>
      </c>
      <c r="R241" t="s">
        <v>1225</v>
      </c>
      <c r="S241" t="s">
        <v>1226</v>
      </c>
      <c r="T241" t="s">
        <v>1217</v>
      </c>
      <c r="U241" t="s">
        <v>1227</v>
      </c>
      <c r="V241" t="s">
        <v>1255</v>
      </c>
      <c r="W241">
        <v>0</v>
      </c>
      <c r="X241" t="s">
        <v>1229</v>
      </c>
      <c r="Y241" t="s">
        <v>1229</v>
      </c>
      <c r="Z241" t="s">
        <v>1230</v>
      </c>
      <c r="AA241" t="s">
        <v>23</v>
      </c>
      <c r="AB241" t="s">
        <v>1231</v>
      </c>
      <c r="AC241" t="s">
        <v>1232</v>
      </c>
      <c r="AD241" t="s">
        <v>1233</v>
      </c>
      <c r="AE241" t="s">
        <v>1234</v>
      </c>
      <c r="AF241" t="s">
        <v>1235</v>
      </c>
      <c r="AG241" t="s">
        <v>1217</v>
      </c>
      <c r="AH241" t="s">
        <v>1236</v>
      </c>
      <c r="AI241" t="s">
        <v>1217</v>
      </c>
      <c r="AJ241" t="s">
        <v>1217</v>
      </c>
      <c r="AK241" t="s">
        <v>1237</v>
      </c>
      <c r="AL241">
        <v>0</v>
      </c>
      <c r="AM241" t="s">
        <v>1238</v>
      </c>
      <c r="AN241" t="s">
        <v>1239</v>
      </c>
      <c r="AO241" t="s">
        <v>1240</v>
      </c>
      <c r="AP241" t="s">
        <v>1241</v>
      </c>
      <c r="AQ241" t="s">
        <v>1242</v>
      </c>
      <c r="AR241" t="s">
        <v>1243</v>
      </c>
      <c r="AS241">
        <v>0</v>
      </c>
      <c r="AT241" t="s">
        <v>1217</v>
      </c>
      <c r="AU241" t="s">
        <v>1244</v>
      </c>
      <c r="AV241" t="s">
        <v>1217</v>
      </c>
      <c r="AW241" t="s">
        <v>1217</v>
      </c>
      <c r="AX241" t="s">
        <v>1217</v>
      </c>
      <c r="AY241">
        <v>10</v>
      </c>
      <c r="AZ241" t="s">
        <v>1245</v>
      </c>
      <c r="BA241">
        <v>0</v>
      </c>
      <c r="BB241" t="s">
        <v>217</v>
      </c>
      <c r="BC241" t="s">
        <v>1230</v>
      </c>
      <c r="BD241">
        <v>0</v>
      </c>
      <c r="BE241" t="s">
        <v>1246</v>
      </c>
      <c r="BF241">
        <v>55</v>
      </c>
      <c r="BG241" t="s">
        <v>1217</v>
      </c>
      <c r="BH241" t="s">
        <v>1217</v>
      </c>
      <c r="BI241">
        <v>13</v>
      </c>
      <c r="BJ241" t="s">
        <v>1217</v>
      </c>
      <c r="BK241" t="s">
        <v>1217</v>
      </c>
      <c r="BL241">
        <v>0</v>
      </c>
      <c r="BM241" t="s">
        <v>1239</v>
      </c>
      <c r="BN241" t="s">
        <v>1247</v>
      </c>
      <c r="BO241">
        <v>0</v>
      </c>
      <c r="BP241" t="s">
        <v>1229</v>
      </c>
      <c r="BQ241" t="s">
        <v>1217</v>
      </c>
    </row>
    <row r="242" spans="1:69" x14ac:dyDescent="0.25">
      <c r="A242">
        <v>194542</v>
      </c>
      <c r="B242" t="s">
        <v>1551</v>
      </c>
      <c r="C242" t="s">
        <v>1217</v>
      </c>
      <c r="D242" t="s">
        <v>1218</v>
      </c>
      <c r="E242">
        <v>0</v>
      </c>
      <c r="F242" t="s">
        <v>1219</v>
      </c>
      <c r="G242" t="s">
        <v>1220</v>
      </c>
      <c r="H242" t="s">
        <v>1221</v>
      </c>
      <c r="I242" t="s">
        <v>1217</v>
      </c>
      <c r="J242" t="s">
        <v>1222</v>
      </c>
      <c r="K242" t="s">
        <v>217</v>
      </c>
      <c r="L242">
        <v>198.52</v>
      </c>
      <c r="M242">
        <v>183.87</v>
      </c>
      <c r="N242" t="s">
        <v>40</v>
      </c>
      <c r="O242">
        <v>208</v>
      </c>
      <c r="P242" t="s">
        <v>1223</v>
      </c>
      <c r="Q242" t="s">
        <v>1552</v>
      </c>
      <c r="R242" t="s">
        <v>1225</v>
      </c>
      <c r="S242" t="s">
        <v>1226</v>
      </c>
      <c r="T242" t="s">
        <v>1217</v>
      </c>
      <c r="U242" t="s">
        <v>1227</v>
      </c>
      <c r="V242" t="s">
        <v>1255</v>
      </c>
      <c r="W242">
        <v>0</v>
      </c>
      <c r="X242" t="s">
        <v>1229</v>
      </c>
      <c r="Y242" t="s">
        <v>1229</v>
      </c>
      <c r="Z242" t="s">
        <v>1230</v>
      </c>
      <c r="AA242" t="s">
        <v>23</v>
      </c>
      <c r="AB242" t="s">
        <v>1231</v>
      </c>
      <c r="AC242" t="s">
        <v>1232</v>
      </c>
      <c r="AD242" t="s">
        <v>1233</v>
      </c>
      <c r="AE242" t="s">
        <v>1234</v>
      </c>
      <c r="AF242" t="s">
        <v>1235</v>
      </c>
      <c r="AG242" t="s">
        <v>1217</v>
      </c>
      <c r="AH242" t="s">
        <v>1236</v>
      </c>
      <c r="AI242" t="s">
        <v>1217</v>
      </c>
      <c r="AJ242" t="s">
        <v>1217</v>
      </c>
      <c r="AK242" t="s">
        <v>1237</v>
      </c>
      <c r="AL242">
        <v>0</v>
      </c>
      <c r="AM242" t="s">
        <v>1238</v>
      </c>
      <c r="AN242" t="s">
        <v>1239</v>
      </c>
      <c r="AO242" t="s">
        <v>1240</v>
      </c>
      <c r="AP242" t="s">
        <v>1241</v>
      </c>
      <c r="AQ242" t="s">
        <v>1242</v>
      </c>
      <c r="AR242" t="s">
        <v>1243</v>
      </c>
      <c r="AS242">
        <v>0</v>
      </c>
      <c r="AT242" t="s">
        <v>1217</v>
      </c>
      <c r="AU242" t="s">
        <v>1244</v>
      </c>
      <c r="AV242" t="s">
        <v>1217</v>
      </c>
      <c r="AW242" t="s">
        <v>1217</v>
      </c>
      <c r="AX242" t="s">
        <v>1217</v>
      </c>
      <c r="AY242">
        <v>10</v>
      </c>
      <c r="AZ242" t="s">
        <v>1245</v>
      </c>
      <c r="BA242">
        <v>0</v>
      </c>
      <c r="BB242" t="s">
        <v>217</v>
      </c>
      <c r="BC242" t="s">
        <v>1230</v>
      </c>
      <c r="BD242">
        <v>0</v>
      </c>
      <c r="BE242" t="s">
        <v>1246</v>
      </c>
      <c r="BF242">
        <v>29</v>
      </c>
      <c r="BG242" t="s">
        <v>1217</v>
      </c>
      <c r="BH242" t="s">
        <v>1217</v>
      </c>
      <c r="BI242">
        <v>13</v>
      </c>
      <c r="BJ242" t="s">
        <v>1217</v>
      </c>
      <c r="BK242" t="s">
        <v>1217</v>
      </c>
      <c r="BL242">
        <v>0</v>
      </c>
      <c r="BM242" t="s">
        <v>1239</v>
      </c>
      <c r="BN242" t="s">
        <v>1247</v>
      </c>
      <c r="BO242">
        <v>0</v>
      </c>
      <c r="BP242" t="s">
        <v>1229</v>
      </c>
      <c r="BQ242" t="s">
        <v>1217</v>
      </c>
    </row>
    <row r="243" spans="1:69" x14ac:dyDescent="0.25">
      <c r="A243">
        <v>194546</v>
      </c>
      <c r="B243" t="s">
        <v>824</v>
      </c>
      <c r="C243" t="s">
        <v>1217</v>
      </c>
      <c r="D243" t="s">
        <v>1218</v>
      </c>
      <c r="E243">
        <v>28</v>
      </c>
      <c r="F243" t="s">
        <v>1219</v>
      </c>
      <c r="G243" t="s">
        <v>1220</v>
      </c>
      <c r="H243" t="s">
        <v>1221</v>
      </c>
      <c r="I243" t="s">
        <v>1217</v>
      </c>
      <c r="J243" t="s">
        <v>1222</v>
      </c>
      <c r="K243" t="s">
        <v>217</v>
      </c>
      <c r="L243">
        <v>198.31</v>
      </c>
      <c r="M243">
        <v>183.66</v>
      </c>
      <c r="N243" t="s">
        <v>40</v>
      </c>
      <c r="O243">
        <v>208</v>
      </c>
      <c r="P243" t="s">
        <v>1223</v>
      </c>
      <c r="Q243" t="s">
        <v>1316</v>
      </c>
      <c r="R243" t="s">
        <v>1225</v>
      </c>
      <c r="S243" t="s">
        <v>1226</v>
      </c>
      <c r="T243" t="s">
        <v>1217</v>
      </c>
      <c r="U243" t="s">
        <v>1227</v>
      </c>
      <c r="V243" t="s">
        <v>1255</v>
      </c>
      <c r="W243">
        <v>0</v>
      </c>
      <c r="X243" t="s">
        <v>1229</v>
      </c>
      <c r="Y243" t="s">
        <v>1229</v>
      </c>
      <c r="Z243" t="s">
        <v>1230</v>
      </c>
      <c r="AA243" t="s">
        <v>23</v>
      </c>
      <c r="AB243" t="s">
        <v>1231</v>
      </c>
      <c r="AC243" t="s">
        <v>1232</v>
      </c>
      <c r="AD243" t="s">
        <v>1233</v>
      </c>
      <c r="AE243" t="s">
        <v>1234</v>
      </c>
      <c r="AF243" t="s">
        <v>1235</v>
      </c>
      <c r="AG243" t="s">
        <v>1217</v>
      </c>
      <c r="AH243" t="s">
        <v>1236</v>
      </c>
      <c r="AI243" t="s">
        <v>1217</v>
      </c>
      <c r="AJ243" t="s">
        <v>1217</v>
      </c>
      <c r="AK243" t="s">
        <v>1237</v>
      </c>
      <c r="AL243">
        <v>0</v>
      </c>
      <c r="AM243" t="s">
        <v>1238</v>
      </c>
      <c r="AN243" t="s">
        <v>1239</v>
      </c>
      <c r="AO243" t="s">
        <v>1240</v>
      </c>
      <c r="AP243" t="s">
        <v>1241</v>
      </c>
      <c r="AQ243" t="s">
        <v>1242</v>
      </c>
      <c r="AR243" t="s">
        <v>1243</v>
      </c>
      <c r="AS243">
        <v>0</v>
      </c>
      <c r="AT243" t="s">
        <v>1217</v>
      </c>
      <c r="AU243" t="s">
        <v>1244</v>
      </c>
      <c r="AV243" t="s">
        <v>1217</v>
      </c>
      <c r="AW243" t="s">
        <v>1217</v>
      </c>
      <c r="AX243" t="s">
        <v>1217</v>
      </c>
      <c r="AY243">
        <v>10</v>
      </c>
      <c r="AZ243" t="s">
        <v>1245</v>
      </c>
      <c r="BA243">
        <v>0</v>
      </c>
      <c r="BB243" t="s">
        <v>217</v>
      </c>
      <c r="BC243" t="s">
        <v>1230</v>
      </c>
      <c r="BD243">
        <v>0</v>
      </c>
      <c r="BE243" t="s">
        <v>1246</v>
      </c>
      <c r="BF243">
        <v>29</v>
      </c>
      <c r="BG243" t="s">
        <v>1217</v>
      </c>
      <c r="BH243" t="s">
        <v>1217</v>
      </c>
      <c r="BI243">
        <v>13</v>
      </c>
      <c r="BJ243" t="s">
        <v>1217</v>
      </c>
      <c r="BK243" t="s">
        <v>1217</v>
      </c>
      <c r="BL243">
        <v>0</v>
      </c>
      <c r="BM243" t="s">
        <v>1239</v>
      </c>
      <c r="BN243" t="s">
        <v>1247</v>
      </c>
      <c r="BO243">
        <v>0</v>
      </c>
      <c r="BP243" t="s">
        <v>1229</v>
      </c>
      <c r="BQ243" t="s">
        <v>1217</v>
      </c>
    </row>
    <row r="244" spans="1:69" x14ac:dyDescent="0.25">
      <c r="A244">
        <v>194547</v>
      </c>
      <c r="B244" t="s">
        <v>569</v>
      </c>
      <c r="C244" t="s">
        <v>1217</v>
      </c>
      <c r="D244" t="s">
        <v>1218</v>
      </c>
      <c r="E244">
        <v>28</v>
      </c>
      <c r="F244" t="s">
        <v>1219</v>
      </c>
      <c r="G244" t="s">
        <v>1220</v>
      </c>
      <c r="H244" t="s">
        <v>1221</v>
      </c>
      <c r="I244" t="s">
        <v>1217</v>
      </c>
      <c r="J244" t="s">
        <v>1222</v>
      </c>
      <c r="K244" t="s">
        <v>217</v>
      </c>
      <c r="L244">
        <v>199.77</v>
      </c>
      <c r="M244">
        <v>185.12</v>
      </c>
      <c r="N244" t="s">
        <v>40</v>
      </c>
      <c r="O244">
        <v>208</v>
      </c>
      <c r="P244" t="s">
        <v>1223</v>
      </c>
      <c r="Q244" t="s">
        <v>1309</v>
      </c>
      <c r="R244" t="s">
        <v>1225</v>
      </c>
      <c r="S244" t="s">
        <v>1226</v>
      </c>
      <c r="T244" t="s">
        <v>1217</v>
      </c>
      <c r="U244" t="s">
        <v>1227</v>
      </c>
      <c r="V244" t="s">
        <v>1255</v>
      </c>
      <c r="W244">
        <v>0</v>
      </c>
      <c r="X244" t="s">
        <v>1229</v>
      </c>
      <c r="Y244" t="s">
        <v>1229</v>
      </c>
      <c r="Z244" t="s">
        <v>1230</v>
      </c>
      <c r="AA244" t="s">
        <v>23</v>
      </c>
      <c r="AB244" t="s">
        <v>1231</v>
      </c>
      <c r="AC244" t="s">
        <v>1232</v>
      </c>
      <c r="AD244" t="s">
        <v>1233</v>
      </c>
      <c r="AE244" t="s">
        <v>1234</v>
      </c>
      <c r="AF244" t="s">
        <v>1235</v>
      </c>
      <c r="AG244" t="s">
        <v>1217</v>
      </c>
      <c r="AH244" t="s">
        <v>1236</v>
      </c>
      <c r="AI244" t="s">
        <v>1217</v>
      </c>
      <c r="AJ244" t="s">
        <v>1217</v>
      </c>
      <c r="AK244" t="s">
        <v>1237</v>
      </c>
      <c r="AL244">
        <v>0</v>
      </c>
      <c r="AM244" t="s">
        <v>1238</v>
      </c>
      <c r="AN244" t="s">
        <v>1239</v>
      </c>
      <c r="AO244" t="s">
        <v>1240</v>
      </c>
      <c r="AP244" t="s">
        <v>1241</v>
      </c>
      <c r="AQ244" t="s">
        <v>1242</v>
      </c>
      <c r="AR244" t="s">
        <v>1243</v>
      </c>
      <c r="AS244">
        <v>0</v>
      </c>
      <c r="AT244" t="s">
        <v>1217</v>
      </c>
      <c r="AU244" t="s">
        <v>1244</v>
      </c>
      <c r="AV244" t="s">
        <v>1217</v>
      </c>
      <c r="AW244" t="s">
        <v>1217</v>
      </c>
      <c r="AX244" t="s">
        <v>1217</v>
      </c>
      <c r="AY244">
        <v>10</v>
      </c>
      <c r="AZ244" t="s">
        <v>1245</v>
      </c>
      <c r="BA244">
        <v>0</v>
      </c>
      <c r="BB244" t="s">
        <v>217</v>
      </c>
      <c r="BC244" t="s">
        <v>1230</v>
      </c>
      <c r="BD244">
        <v>0</v>
      </c>
      <c r="BE244" t="s">
        <v>1246</v>
      </c>
      <c r="BF244">
        <v>76</v>
      </c>
      <c r="BG244" t="s">
        <v>1217</v>
      </c>
      <c r="BH244" t="s">
        <v>1217</v>
      </c>
      <c r="BI244">
        <v>13</v>
      </c>
      <c r="BJ244" t="s">
        <v>1217</v>
      </c>
      <c r="BK244" t="s">
        <v>1217</v>
      </c>
      <c r="BL244">
        <v>0</v>
      </c>
      <c r="BM244" t="s">
        <v>1239</v>
      </c>
      <c r="BN244" t="s">
        <v>1247</v>
      </c>
      <c r="BO244">
        <v>0</v>
      </c>
      <c r="BP244" t="s">
        <v>1229</v>
      </c>
      <c r="BQ244" t="s">
        <v>1217</v>
      </c>
    </row>
    <row r="245" spans="1:69" x14ac:dyDescent="0.25">
      <c r="A245">
        <v>194549</v>
      </c>
      <c r="B245" t="s">
        <v>1553</v>
      </c>
      <c r="C245" t="s">
        <v>1217</v>
      </c>
      <c r="D245" t="s">
        <v>1218</v>
      </c>
      <c r="E245">
        <v>28</v>
      </c>
      <c r="F245" t="s">
        <v>1219</v>
      </c>
      <c r="G245" t="s">
        <v>1220</v>
      </c>
      <c r="H245" t="s">
        <v>1221</v>
      </c>
      <c r="I245" t="s">
        <v>1217</v>
      </c>
      <c r="J245" t="s">
        <v>1222</v>
      </c>
      <c r="K245" t="s">
        <v>217</v>
      </c>
      <c r="L245">
        <v>200.81</v>
      </c>
      <c r="M245">
        <v>186.16</v>
      </c>
      <c r="N245" t="s">
        <v>40</v>
      </c>
      <c r="O245">
        <v>208</v>
      </c>
      <c r="P245" t="s">
        <v>1223</v>
      </c>
      <c r="Q245" t="s">
        <v>1311</v>
      </c>
      <c r="R245" t="s">
        <v>1225</v>
      </c>
      <c r="S245" t="s">
        <v>1226</v>
      </c>
      <c r="T245" t="s">
        <v>1217</v>
      </c>
      <c r="U245" t="s">
        <v>1227</v>
      </c>
      <c r="V245" t="s">
        <v>1255</v>
      </c>
      <c r="W245">
        <v>0</v>
      </c>
      <c r="X245" t="s">
        <v>1229</v>
      </c>
      <c r="Y245" t="s">
        <v>1229</v>
      </c>
      <c r="Z245" t="s">
        <v>1230</v>
      </c>
      <c r="AA245" t="s">
        <v>23</v>
      </c>
      <c r="AB245" t="s">
        <v>1231</v>
      </c>
      <c r="AC245" t="s">
        <v>1232</v>
      </c>
      <c r="AD245" t="s">
        <v>1233</v>
      </c>
      <c r="AE245" t="s">
        <v>1234</v>
      </c>
      <c r="AF245" t="s">
        <v>1235</v>
      </c>
      <c r="AG245" t="s">
        <v>1217</v>
      </c>
      <c r="AH245" t="s">
        <v>1236</v>
      </c>
      <c r="AI245" t="s">
        <v>1217</v>
      </c>
      <c r="AJ245" t="s">
        <v>1217</v>
      </c>
      <c r="AK245" t="s">
        <v>1237</v>
      </c>
      <c r="AL245">
        <v>0</v>
      </c>
      <c r="AM245" t="s">
        <v>1238</v>
      </c>
      <c r="AN245" t="s">
        <v>1239</v>
      </c>
      <c r="AO245" t="s">
        <v>1240</v>
      </c>
      <c r="AP245" t="s">
        <v>1241</v>
      </c>
      <c r="AQ245" t="s">
        <v>1242</v>
      </c>
      <c r="AR245" t="s">
        <v>1243</v>
      </c>
      <c r="AS245">
        <v>0</v>
      </c>
      <c r="AT245" t="s">
        <v>1217</v>
      </c>
      <c r="AU245" t="s">
        <v>1244</v>
      </c>
      <c r="AV245" t="s">
        <v>1217</v>
      </c>
      <c r="AW245" t="s">
        <v>1217</v>
      </c>
      <c r="AX245" t="s">
        <v>1217</v>
      </c>
      <c r="AY245">
        <v>10</v>
      </c>
      <c r="AZ245" t="s">
        <v>1245</v>
      </c>
      <c r="BA245">
        <v>0</v>
      </c>
      <c r="BB245" t="s">
        <v>217</v>
      </c>
      <c r="BC245" t="s">
        <v>1230</v>
      </c>
      <c r="BD245">
        <v>0</v>
      </c>
      <c r="BE245" t="s">
        <v>1246</v>
      </c>
      <c r="BF245">
        <v>114</v>
      </c>
      <c r="BG245" t="s">
        <v>1217</v>
      </c>
      <c r="BH245" t="s">
        <v>1217</v>
      </c>
      <c r="BI245">
        <v>13</v>
      </c>
      <c r="BJ245" t="s">
        <v>1217</v>
      </c>
      <c r="BK245" t="s">
        <v>1217</v>
      </c>
      <c r="BL245">
        <v>0</v>
      </c>
      <c r="BM245" t="s">
        <v>1239</v>
      </c>
      <c r="BN245" t="s">
        <v>1247</v>
      </c>
      <c r="BO245">
        <v>0</v>
      </c>
      <c r="BP245" t="s">
        <v>1229</v>
      </c>
      <c r="BQ245" t="s">
        <v>1217</v>
      </c>
    </row>
    <row r="246" spans="1:69" x14ac:dyDescent="0.25">
      <c r="A246">
        <v>194560</v>
      </c>
      <c r="B246" t="s">
        <v>825</v>
      </c>
      <c r="C246" t="s">
        <v>1217</v>
      </c>
      <c r="D246" t="s">
        <v>1218</v>
      </c>
      <c r="E246">
        <v>28</v>
      </c>
      <c r="F246" t="s">
        <v>1219</v>
      </c>
      <c r="G246" t="s">
        <v>1220</v>
      </c>
      <c r="H246" t="s">
        <v>1221</v>
      </c>
      <c r="I246" t="s">
        <v>1217</v>
      </c>
      <c r="J246" t="s">
        <v>1222</v>
      </c>
      <c r="K246" t="s">
        <v>217</v>
      </c>
      <c r="L246">
        <v>202.89</v>
      </c>
      <c r="M246">
        <v>188.24</v>
      </c>
      <c r="N246" t="s">
        <v>40</v>
      </c>
      <c r="O246">
        <v>208</v>
      </c>
      <c r="P246" t="s">
        <v>1223</v>
      </c>
      <c r="Q246" t="s">
        <v>1319</v>
      </c>
      <c r="R246" t="s">
        <v>1225</v>
      </c>
      <c r="S246" t="s">
        <v>1226</v>
      </c>
      <c r="T246" t="s">
        <v>1217</v>
      </c>
      <c r="U246" t="s">
        <v>1227</v>
      </c>
      <c r="V246" t="s">
        <v>1255</v>
      </c>
      <c r="W246">
        <v>0</v>
      </c>
      <c r="X246" t="s">
        <v>1229</v>
      </c>
      <c r="Y246" t="s">
        <v>1229</v>
      </c>
      <c r="Z246" t="s">
        <v>1230</v>
      </c>
      <c r="AA246" t="s">
        <v>23</v>
      </c>
      <c r="AB246" t="s">
        <v>1231</v>
      </c>
      <c r="AC246" t="s">
        <v>1232</v>
      </c>
      <c r="AD246" t="s">
        <v>1233</v>
      </c>
      <c r="AE246" t="s">
        <v>1234</v>
      </c>
      <c r="AF246" t="s">
        <v>1235</v>
      </c>
      <c r="AG246" t="s">
        <v>1217</v>
      </c>
      <c r="AH246" t="s">
        <v>1236</v>
      </c>
      <c r="AI246" t="s">
        <v>1217</v>
      </c>
      <c r="AJ246" t="s">
        <v>1217</v>
      </c>
      <c r="AK246" t="s">
        <v>1237</v>
      </c>
      <c r="AL246">
        <v>0</v>
      </c>
      <c r="AM246" t="s">
        <v>1238</v>
      </c>
      <c r="AN246" t="s">
        <v>1239</v>
      </c>
      <c r="AO246" t="s">
        <v>1240</v>
      </c>
      <c r="AP246" t="s">
        <v>1241</v>
      </c>
      <c r="AQ246" t="s">
        <v>1242</v>
      </c>
      <c r="AR246" t="s">
        <v>1243</v>
      </c>
      <c r="AS246">
        <v>0</v>
      </c>
      <c r="AT246" t="s">
        <v>1217</v>
      </c>
      <c r="AU246" t="s">
        <v>1244</v>
      </c>
      <c r="AV246" t="s">
        <v>1217</v>
      </c>
      <c r="AW246" t="s">
        <v>1217</v>
      </c>
      <c r="AX246" t="s">
        <v>1217</v>
      </c>
      <c r="AY246">
        <v>10</v>
      </c>
      <c r="AZ246" t="s">
        <v>1245</v>
      </c>
      <c r="BA246">
        <v>0</v>
      </c>
      <c r="BB246" t="s">
        <v>217</v>
      </c>
      <c r="BC246" t="s">
        <v>1230</v>
      </c>
      <c r="BD246">
        <v>0</v>
      </c>
      <c r="BE246" t="s">
        <v>1246</v>
      </c>
      <c r="BF246">
        <v>28</v>
      </c>
      <c r="BG246" t="s">
        <v>1217</v>
      </c>
      <c r="BH246" t="s">
        <v>1217</v>
      </c>
      <c r="BI246">
        <v>13</v>
      </c>
      <c r="BJ246" t="s">
        <v>1217</v>
      </c>
      <c r="BK246" t="s">
        <v>1217</v>
      </c>
      <c r="BL246">
        <v>0</v>
      </c>
      <c r="BM246" t="s">
        <v>1239</v>
      </c>
      <c r="BN246" t="s">
        <v>1247</v>
      </c>
      <c r="BO246">
        <v>0</v>
      </c>
      <c r="BP246" t="s">
        <v>1229</v>
      </c>
      <c r="BQ246" t="s">
        <v>1217</v>
      </c>
    </row>
    <row r="247" spans="1:69" x14ac:dyDescent="0.25">
      <c r="A247">
        <v>194565</v>
      </c>
      <c r="B247" t="s">
        <v>826</v>
      </c>
      <c r="C247" t="s">
        <v>1217</v>
      </c>
      <c r="D247" t="s">
        <v>1218</v>
      </c>
      <c r="E247">
        <v>0</v>
      </c>
      <c r="F247" t="s">
        <v>1219</v>
      </c>
      <c r="G247" t="s">
        <v>1220</v>
      </c>
      <c r="H247" t="s">
        <v>1221</v>
      </c>
      <c r="I247" t="s">
        <v>1217</v>
      </c>
      <c r="J247" t="s">
        <v>1222</v>
      </c>
      <c r="K247" t="s">
        <v>217</v>
      </c>
      <c r="L247">
        <v>197.04</v>
      </c>
      <c r="M247">
        <v>180.54</v>
      </c>
      <c r="N247" t="s">
        <v>40</v>
      </c>
      <c r="O247">
        <v>208</v>
      </c>
      <c r="P247" t="s">
        <v>1223</v>
      </c>
      <c r="Q247" t="s">
        <v>1554</v>
      </c>
      <c r="R247" t="s">
        <v>1225</v>
      </c>
      <c r="S247" t="s">
        <v>1226</v>
      </c>
      <c r="T247" t="s">
        <v>1217</v>
      </c>
      <c r="U247" t="s">
        <v>1227</v>
      </c>
      <c r="V247" t="s">
        <v>1255</v>
      </c>
      <c r="W247">
        <v>0</v>
      </c>
      <c r="X247" t="s">
        <v>1229</v>
      </c>
      <c r="Y247" t="s">
        <v>1229</v>
      </c>
      <c r="Z247" t="s">
        <v>1230</v>
      </c>
      <c r="AA247" t="s">
        <v>23</v>
      </c>
      <c r="AB247" t="s">
        <v>1231</v>
      </c>
      <c r="AC247" t="s">
        <v>1232</v>
      </c>
      <c r="AD247" t="s">
        <v>1233</v>
      </c>
      <c r="AE247" t="s">
        <v>1302</v>
      </c>
      <c r="AF247" t="s">
        <v>1235</v>
      </c>
      <c r="AG247" t="s">
        <v>1217</v>
      </c>
      <c r="AH247" t="s">
        <v>1236</v>
      </c>
      <c r="AI247" t="s">
        <v>1217</v>
      </c>
      <c r="AJ247" t="s">
        <v>1217</v>
      </c>
      <c r="AK247" t="s">
        <v>1237</v>
      </c>
      <c r="AL247">
        <v>0</v>
      </c>
      <c r="AM247" t="s">
        <v>1238</v>
      </c>
      <c r="AN247" t="s">
        <v>1239</v>
      </c>
      <c r="AO247" t="s">
        <v>1240</v>
      </c>
      <c r="AP247" t="s">
        <v>1241</v>
      </c>
      <c r="AQ247" t="s">
        <v>1242</v>
      </c>
      <c r="AR247" t="s">
        <v>1243</v>
      </c>
      <c r="AS247">
        <v>0</v>
      </c>
      <c r="AT247" t="s">
        <v>1217</v>
      </c>
      <c r="AU247" t="s">
        <v>1244</v>
      </c>
      <c r="AV247" t="s">
        <v>1217</v>
      </c>
      <c r="AW247" t="s">
        <v>1217</v>
      </c>
      <c r="AX247" t="s">
        <v>1217</v>
      </c>
      <c r="AY247">
        <v>10</v>
      </c>
      <c r="AZ247" t="s">
        <v>1245</v>
      </c>
      <c r="BA247">
        <v>0</v>
      </c>
      <c r="BB247" t="s">
        <v>217</v>
      </c>
      <c r="BC247" t="s">
        <v>1230</v>
      </c>
      <c r="BD247">
        <v>0</v>
      </c>
      <c r="BE247" t="s">
        <v>1246</v>
      </c>
      <c r="BF247">
        <v>58</v>
      </c>
      <c r="BG247" t="s">
        <v>1217</v>
      </c>
      <c r="BH247" t="s">
        <v>1217</v>
      </c>
      <c r="BI247">
        <v>13</v>
      </c>
      <c r="BJ247" t="s">
        <v>1217</v>
      </c>
      <c r="BK247" t="s">
        <v>1217</v>
      </c>
      <c r="BL247">
        <v>0</v>
      </c>
      <c r="BM247" t="s">
        <v>1239</v>
      </c>
      <c r="BN247" t="s">
        <v>1247</v>
      </c>
      <c r="BO247">
        <v>0</v>
      </c>
      <c r="BP247" t="s">
        <v>1229</v>
      </c>
      <c r="BQ247" t="s">
        <v>1217</v>
      </c>
    </row>
    <row r="248" spans="1:69" x14ac:dyDescent="0.25">
      <c r="A248">
        <v>194566</v>
      </c>
      <c r="B248" t="s">
        <v>827</v>
      </c>
      <c r="C248" t="s">
        <v>1217</v>
      </c>
      <c r="D248" t="s">
        <v>1218</v>
      </c>
      <c r="E248">
        <v>28</v>
      </c>
      <c r="F248" t="s">
        <v>1219</v>
      </c>
      <c r="G248" t="s">
        <v>1220</v>
      </c>
      <c r="H248" t="s">
        <v>1221</v>
      </c>
      <c r="I248" t="s">
        <v>1217</v>
      </c>
      <c r="J248" t="s">
        <v>1222</v>
      </c>
      <c r="K248" t="s">
        <v>217</v>
      </c>
      <c r="L248">
        <v>200.19</v>
      </c>
      <c r="M248">
        <v>185.54</v>
      </c>
      <c r="N248" t="s">
        <v>40</v>
      </c>
      <c r="O248">
        <v>208</v>
      </c>
      <c r="P248" t="s">
        <v>1223</v>
      </c>
      <c r="Q248" t="s">
        <v>1555</v>
      </c>
      <c r="R248" t="s">
        <v>1225</v>
      </c>
      <c r="S248" t="s">
        <v>1226</v>
      </c>
      <c r="T248" t="s">
        <v>1217</v>
      </c>
      <c r="U248" t="s">
        <v>1227</v>
      </c>
      <c r="V248" t="s">
        <v>1255</v>
      </c>
      <c r="W248">
        <v>0</v>
      </c>
      <c r="X248" t="s">
        <v>1229</v>
      </c>
      <c r="Y248" t="s">
        <v>1229</v>
      </c>
      <c r="Z248" t="s">
        <v>1230</v>
      </c>
      <c r="AA248" t="s">
        <v>23</v>
      </c>
      <c r="AB248" t="s">
        <v>1231</v>
      </c>
      <c r="AC248" t="s">
        <v>1232</v>
      </c>
      <c r="AD248" t="s">
        <v>1233</v>
      </c>
      <c r="AE248" t="s">
        <v>1234</v>
      </c>
      <c r="AF248" t="s">
        <v>1235</v>
      </c>
      <c r="AG248" t="s">
        <v>1217</v>
      </c>
      <c r="AH248" t="s">
        <v>1236</v>
      </c>
      <c r="AI248" t="s">
        <v>1217</v>
      </c>
      <c r="AJ248" t="s">
        <v>1217</v>
      </c>
      <c r="AK248" t="s">
        <v>1237</v>
      </c>
      <c r="AL248">
        <v>0</v>
      </c>
      <c r="AM248" t="s">
        <v>1238</v>
      </c>
      <c r="AN248" t="s">
        <v>1239</v>
      </c>
      <c r="AO248" t="s">
        <v>1240</v>
      </c>
      <c r="AP248" t="s">
        <v>1241</v>
      </c>
      <c r="AQ248" t="s">
        <v>1242</v>
      </c>
      <c r="AR248" t="s">
        <v>1243</v>
      </c>
      <c r="AS248">
        <v>0</v>
      </c>
      <c r="AT248" t="s">
        <v>1217</v>
      </c>
      <c r="AU248" t="s">
        <v>1244</v>
      </c>
      <c r="AV248" t="s">
        <v>1217</v>
      </c>
      <c r="AW248" t="s">
        <v>1217</v>
      </c>
      <c r="AX248" t="s">
        <v>1217</v>
      </c>
      <c r="AY248">
        <v>10</v>
      </c>
      <c r="AZ248" t="s">
        <v>1245</v>
      </c>
      <c r="BA248">
        <v>0</v>
      </c>
      <c r="BB248" t="s">
        <v>217</v>
      </c>
      <c r="BC248" t="s">
        <v>1230</v>
      </c>
      <c r="BD248">
        <v>0</v>
      </c>
      <c r="BE248" t="s">
        <v>1246</v>
      </c>
      <c r="BF248">
        <v>50</v>
      </c>
      <c r="BG248" t="s">
        <v>1217</v>
      </c>
      <c r="BH248" t="s">
        <v>1217</v>
      </c>
      <c r="BI248">
        <v>13</v>
      </c>
      <c r="BJ248" t="s">
        <v>1217</v>
      </c>
      <c r="BK248" t="s">
        <v>1217</v>
      </c>
      <c r="BL248">
        <v>0</v>
      </c>
      <c r="BM248" t="s">
        <v>1239</v>
      </c>
      <c r="BN248" t="s">
        <v>1247</v>
      </c>
      <c r="BO248">
        <v>0</v>
      </c>
      <c r="BP248" t="s">
        <v>1229</v>
      </c>
      <c r="BQ248" t="s">
        <v>1217</v>
      </c>
    </row>
    <row r="249" spans="1:69" x14ac:dyDescent="0.25">
      <c r="A249">
        <v>194567</v>
      </c>
      <c r="B249" t="s">
        <v>1556</v>
      </c>
      <c r="C249" t="s">
        <v>1217</v>
      </c>
      <c r="D249" t="s">
        <v>1294</v>
      </c>
      <c r="E249">
        <v>0</v>
      </c>
      <c r="F249" t="s">
        <v>1217</v>
      </c>
      <c r="G249" t="s">
        <v>1220</v>
      </c>
      <c r="H249" t="s">
        <v>1221</v>
      </c>
      <c r="I249" t="s">
        <v>1217</v>
      </c>
      <c r="J249" t="s">
        <v>1222</v>
      </c>
      <c r="K249" t="s">
        <v>217</v>
      </c>
      <c r="L249">
        <v>233.05</v>
      </c>
      <c r="M249">
        <v>218.4</v>
      </c>
      <c r="N249" t="s">
        <v>40</v>
      </c>
      <c r="O249">
        <v>208</v>
      </c>
      <c r="P249" t="s">
        <v>1223</v>
      </c>
      <c r="Q249" t="s">
        <v>1342</v>
      </c>
      <c r="R249" t="s">
        <v>1415</v>
      </c>
      <c r="S249" t="s">
        <v>1226</v>
      </c>
      <c r="T249" t="s">
        <v>1217</v>
      </c>
      <c r="U249" t="s">
        <v>1227</v>
      </c>
      <c r="V249" t="s">
        <v>1255</v>
      </c>
      <c r="W249">
        <v>0</v>
      </c>
      <c r="X249" t="s">
        <v>1229</v>
      </c>
      <c r="Y249" t="s">
        <v>1229</v>
      </c>
      <c r="Z249" t="s">
        <v>1217</v>
      </c>
      <c r="AA249" t="s">
        <v>23</v>
      </c>
      <c r="AB249" t="s">
        <v>1231</v>
      </c>
      <c r="AC249" t="s">
        <v>1232</v>
      </c>
      <c r="AD249" t="s">
        <v>1233</v>
      </c>
      <c r="AE249" t="s">
        <v>1557</v>
      </c>
      <c r="AF249" t="s">
        <v>1235</v>
      </c>
      <c r="AG249" t="s">
        <v>1217</v>
      </c>
      <c r="AH249" t="s">
        <v>1335</v>
      </c>
      <c r="AI249" t="s">
        <v>1217</v>
      </c>
      <c r="AJ249" t="s">
        <v>1217</v>
      </c>
      <c r="AK249" t="s">
        <v>1230</v>
      </c>
      <c r="AL249">
        <v>0</v>
      </c>
      <c r="AM249" t="s">
        <v>1217</v>
      </c>
      <c r="AN249" t="s">
        <v>1217</v>
      </c>
      <c r="AO249" t="s">
        <v>1217</v>
      </c>
      <c r="AP249" t="s">
        <v>1217</v>
      </c>
      <c r="AQ249" t="s">
        <v>1242</v>
      </c>
      <c r="AR249" t="s">
        <v>1243</v>
      </c>
      <c r="AS249">
        <v>0</v>
      </c>
      <c r="AT249" t="s">
        <v>1217</v>
      </c>
      <c r="AU249" t="s">
        <v>1217</v>
      </c>
      <c r="AV249" t="s">
        <v>1217</v>
      </c>
      <c r="AW249" t="s">
        <v>1217</v>
      </c>
      <c r="AX249" t="s">
        <v>1217</v>
      </c>
      <c r="AY249">
        <v>0</v>
      </c>
      <c r="AZ249" t="s">
        <v>1217</v>
      </c>
      <c r="BA249">
        <v>0</v>
      </c>
      <c r="BB249" t="s">
        <v>217</v>
      </c>
      <c r="BC249" t="s">
        <v>1217</v>
      </c>
      <c r="BD249">
        <v>0</v>
      </c>
      <c r="BE249" t="s">
        <v>1217</v>
      </c>
      <c r="BF249">
        <v>10</v>
      </c>
      <c r="BG249" t="s">
        <v>1217</v>
      </c>
      <c r="BH249" t="s">
        <v>1217</v>
      </c>
      <c r="BI249">
        <v>0</v>
      </c>
      <c r="BJ249" t="s">
        <v>1217</v>
      </c>
      <c r="BK249" t="s">
        <v>1217</v>
      </c>
      <c r="BL249">
        <v>0</v>
      </c>
      <c r="BM249" t="s">
        <v>1217</v>
      </c>
      <c r="BN249" t="s">
        <v>1217</v>
      </c>
      <c r="BO249">
        <v>0</v>
      </c>
      <c r="BP249" t="s">
        <v>1229</v>
      </c>
      <c r="BQ249" t="s">
        <v>1217</v>
      </c>
    </row>
    <row r="250" spans="1:69" x14ac:dyDescent="0.25">
      <c r="A250">
        <v>194568</v>
      </c>
      <c r="B250" t="s">
        <v>1558</v>
      </c>
      <c r="C250" t="s">
        <v>1205</v>
      </c>
      <c r="D250" t="s">
        <v>1218</v>
      </c>
      <c r="E250">
        <v>0</v>
      </c>
      <c r="F250" t="s">
        <v>1219</v>
      </c>
      <c r="G250" t="s">
        <v>1220</v>
      </c>
      <c r="H250" t="s">
        <v>1221</v>
      </c>
      <c r="I250" t="s">
        <v>1217</v>
      </c>
      <c r="J250" t="s">
        <v>1222</v>
      </c>
      <c r="K250" t="s">
        <v>217</v>
      </c>
      <c r="L250">
        <v>202.27</v>
      </c>
      <c r="M250">
        <v>187.62</v>
      </c>
      <c r="N250" t="s">
        <v>40</v>
      </c>
      <c r="O250">
        <v>208</v>
      </c>
      <c r="P250" t="s">
        <v>1223</v>
      </c>
      <c r="Q250" t="s">
        <v>1356</v>
      </c>
      <c r="R250" t="s">
        <v>1225</v>
      </c>
      <c r="S250" t="s">
        <v>1226</v>
      </c>
      <c r="T250" t="s">
        <v>1217</v>
      </c>
      <c r="U250" t="s">
        <v>1227</v>
      </c>
      <c r="V250" t="s">
        <v>1255</v>
      </c>
      <c r="W250">
        <v>0</v>
      </c>
      <c r="X250">
        <v>43032</v>
      </c>
      <c r="Y250" t="s">
        <v>1229</v>
      </c>
      <c r="Z250" t="s">
        <v>1230</v>
      </c>
      <c r="AA250" t="s">
        <v>23</v>
      </c>
      <c r="AB250" t="s">
        <v>1231</v>
      </c>
      <c r="AC250" t="s">
        <v>1232</v>
      </c>
      <c r="AD250" t="s">
        <v>1233</v>
      </c>
      <c r="AE250" t="s">
        <v>1234</v>
      </c>
      <c r="AF250" t="s">
        <v>1235</v>
      </c>
      <c r="AG250" t="s">
        <v>1217</v>
      </c>
      <c r="AH250" t="s">
        <v>1236</v>
      </c>
      <c r="AI250" t="s">
        <v>1217</v>
      </c>
      <c r="AJ250" t="s">
        <v>1217</v>
      </c>
      <c r="AK250" t="s">
        <v>1237</v>
      </c>
      <c r="AL250">
        <v>0</v>
      </c>
      <c r="AM250" t="s">
        <v>1238</v>
      </c>
      <c r="AN250" t="s">
        <v>1239</v>
      </c>
      <c r="AO250" t="s">
        <v>1240</v>
      </c>
      <c r="AP250" t="s">
        <v>1241</v>
      </c>
      <c r="AQ250" t="s">
        <v>1242</v>
      </c>
      <c r="AR250" t="s">
        <v>1243</v>
      </c>
      <c r="AS250">
        <v>0</v>
      </c>
      <c r="AT250" t="s">
        <v>1217</v>
      </c>
      <c r="AU250" t="s">
        <v>1244</v>
      </c>
      <c r="AV250" t="s">
        <v>1217</v>
      </c>
      <c r="AW250" t="s">
        <v>1217</v>
      </c>
      <c r="AX250" t="s">
        <v>1217</v>
      </c>
      <c r="AY250">
        <v>10</v>
      </c>
      <c r="AZ250" t="s">
        <v>1245</v>
      </c>
      <c r="BA250">
        <v>0</v>
      </c>
      <c r="BB250" t="s">
        <v>217</v>
      </c>
      <c r="BC250" t="s">
        <v>1230</v>
      </c>
      <c r="BD250">
        <v>0</v>
      </c>
      <c r="BE250" t="s">
        <v>1246</v>
      </c>
      <c r="BF250">
        <v>99</v>
      </c>
      <c r="BG250" t="s">
        <v>1217</v>
      </c>
      <c r="BH250" t="s">
        <v>1217</v>
      </c>
      <c r="BI250">
        <v>13</v>
      </c>
      <c r="BJ250" t="s">
        <v>1217</v>
      </c>
      <c r="BK250" t="s">
        <v>1217</v>
      </c>
      <c r="BL250">
        <v>0</v>
      </c>
      <c r="BM250" t="s">
        <v>1239</v>
      </c>
      <c r="BN250" t="s">
        <v>1247</v>
      </c>
      <c r="BO250">
        <v>0</v>
      </c>
      <c r="BP250" t="s">
        <v>1229</v>
      </c>
      <c r="BQ250" t="s">
        <v>1217</v>
      </c>
    </row>
    <row r="251" spans="1:69" x14ac:dyDescent="0.25">
      <c r="A251">
        <v>194569</v>
      </c>
      <c r="B251" t="s">
        <v>1559</v>
      </c>
      <c r="C251" t="s">
        <v>1205</v>
      </c>
      <c r="D251" t="s">
        <v>1218</v>
      </c>
      <c r="E251">
        <v>28</v>
      </c>
      <c r="F251" t="s">
        <v>1219</v>
      </c>
      <c r="G251" t="s">
        <v>1220</v>
      </c>
      <c r="H251" t="s">
        <v>1221</v>
      </c>
      <c r="I251" t="s">
        <v>1217</v>
      </c>
      <c r="J251" t="s">
        <v>1222</v>
      </c>
      <c r="K251" t="s">
        <v>217</v>
      </c>
      <c r="L251">
        <v>199.35</v>
      </c>
      <c r="M251">
        <v>184.7</v>
      </c>
      <c r="N251" t="s">
        <v>40</v>
      </c>
      <c r="O251">
        <v>208</v>
      </c>
      <c r="P251" t="s">
        <v>1223</v>
      </c>
      <c r="Q251" t="s">
        <v>1354</v>
      </c>
      <c r="R251" t="s">
        <v>1225</v>
      </c>
      <c r="S251" t="s">
        <v>1226</v>
      </c>
      <c r="T251" t="s">
        <v>1217</v>
      </c>
      <c r="U251" t="s">
        <v>1227</v>
      </c>
      <c r="V251" t="s">
        <v>1255</v>
      </c>
      <c r="W251">
        <v>0</v>
      </c>
      <c r="X251">
        <v>43427</v>
      </c>
      <c r="Y251">
        <v>43432</v>
      </c>
      <c r="Z251" t="s">
        <v>1230</v>
      </c>
      <c r="AA251" t="s">
        <v>23</v>
      </c>
      <c r="AB251" t="s">
        <v>1231</v>
      </c>
      <c r="AC251" t="s">
        <v>1232</v>
      </c>
      <c r="AD251" t="s">
        <v>1233</v>
      </c>
      <c r="AE251" t="s">
        <v>1234</v>
      </c>
      <c r="AF251" t="s">
        <v>1235</v>
      </c>
      <c r="AG251" t="s">
        <v>1217</v>
      </c>
      <c r="AH251" t="s">
        <v>1236</v>
      </c>
      <c r="AI251" t="s">
        <v>1217</v>
      </c>
      <c r="AJ251" t="s">
        <v>1217</v>
      </c>
      <c r="AK251" t="s">
        <v>1237</v>
      </c>
      <c r="AL251">
        <v>0</v>
      </c>
      <c r="AM251" t="s">
        <v>1238</v>
      </c>
      <c r="AN251" t="s">
        <v>1239</v>
      </c>
      <c r="AO251" t="s">
        <v>1240</v>
      </c>
      <c r="AP251" t="s">
        <v>1241</v>
      </c>
      <c r="AQ251" t="s">
        <v>1242</v>
      </c>
      <c r="AR251" t="s">
        <v>1243</v>
      </c>
      <c r="AS251">
        <v>0</v>
      </c>
      <c r="AT251" t="s">
        <v>1217</v>
      </c>
      <c r="AU251" t="s">
        <v>1244</v>
      </c>
      <c r="AV251" t="s">
        <v>1217</v>
      </c>
      <c r="AW251" t="s">
        <v>1217</v>
      </c>
      <c r="AX251" t="s">
        <v>1217</v>
      </c>
      <c r="AY251">
        <v>10</v>
      </c>
      <c r="AZ251" t="s">
        <v>1245</v>
      </c>
      <c r="BA251">
        <v>0</v>
      </c>
      <c r="BB251" t="s">
        <v>217</v>
      </c>
      <c r="BC251" t="s">
        <v>1230</v>
      </c>
      <c r="BD251">
        <v>0</v>
      </c>
      <c r="BE251" t="s">
        <v>1246</v>
      </c>
      <c r="BF251">
        <v>29</v>
      </c>
      <c r="BG251" t="s">
        <v>1217</v>
      </c>
      <c r="BH251" t="s">
        <v>1205</v>
      </c>
      <c r="BI251">
        <v>8</v>
      </c>
      <c r="BJ251" t="s">
        <v>1217</v>
      </c>
      <c r="BK251" t="s">
        <v>1217</v>
      </c>
      <c r="BL251">
        <v>0</v>
      </c>
      <c r="BM251" t="s">
        <v>1239</v>
      </c>
      <c r="BN251" t="s">
        <v>1247</v>
      </c>
      <c r="BO251">
        <v>0</v>
      </c>
      <c r="BP251" t="s">
        <v>1229</v>
      </c>
      <c r="BQ251" t="s">
        <v>1217</v>
      </c>
    </row>
    <row r="252" spans="1:69" x14ac:dyDescent="0.25">
      <c r="A252">
        <v>194570</v>
      </c>
      <c r="B252" t="s">
        <v>1560</v>
      </c>
      <c r="C252" t="s">
        <v>1296</v>
      </c>
      <c r="D252" t="s">
        <v>1218</v>
      </c>
      <c r="E252">
        <v>28</v>
      </c>
      <c r="F252" t="s">
        <v>1219</v>
      </c>
      <c r="G252" t="s">
        <v>1220</v>
      </c>
      <c r="H252" t="s">
        <v>1221</v>
      </c>
      <c r="I252" t="s">
        <v>1217</v>
      </c>
      <c r="J252" t="s">
        <v>1222</v>
      </c>
      <c r="K252" t="s">
        <v>217</v>
      </c>
      <c r="L252">
        <v>202.27</v>
      </c>
      <c r="M252">
        <v>187.62</v>
      </c>
      <c r="N252" t="s">
        <v>40</v>
      </c>
      <c r="O252">
        <v>208</v>
      </c>
      <c r="P252" t="s">
        <v>1223</v>
      </c>
      <c r="Q252" t="s">
        <v>1356</v>
      </c>
      <c r="R252" t="s">
        <v>1225</v>
      </c>
      <c r="S252" t="s">
        <v>1226</v>
      </c>
      <c r="T252" t="s">
        <v>1217</v>
      </c>
      <c r="U252" t="s">
        <v>1227</v>
      </c>
      <c r="V252" t="s">
        <v>1255</v>
      </c>
      <c r="W252">
        <v>0</v>
      </c>
      <c r="X252">
        <v>43427</v>
      </c>
      <c r="Y252">
        <v>43432</v>
      </c>
      <c r="Z252" t="s">
        <v>1230</v>
      </c>
      <c r="AA252" t="s">
        <v>23</v>
      </c>
      <c r="AB252" t="s">
        <v>1231</v>
      </c>
      <c r="AC252" t="s">
        <v>1232</v>
      </c>
      <c r="AD252" t="s">
        <v>1233</v>
      </c>
      <c r="AE252" t="s">
        <v>1234</v>
      </c>
      <c r="AF252" t="s">
        <v>1235</v>
      </c>
      <c r="AG252" t="s">
        <v>1217</v>
      </c>
      <c r="AH252" t="s">
        <v>1236</v>
      </c>
      <c r="AI252" t="s">
        <v>1217</v>
      </c>
      <c r="AJ252" t="s">
        <v>1217</v>
      </c>
      <c r="AK252" t="s">
        <v>1237</v>
      </c>
      <c r="AL252">
        <v>0</v>
      </c>
      <c r="AM252" t="s">
        <v>1238</v>
      </c>
      <c r="AN252" t="s">
        <v>1239</v>
      </c>
      <c r="AO252" t="s">
        <v>1240</v>
      </c>
      <c r="AP252" t="s">
        <v>1241</v>
      </c>
      <c r="AQ252" t="s">
        <v>1242</v>
      </c>
      <c r="AR252" t="s">
        <v>1243</v>
      </c>
      <c r="AS252">
        <v>0</v>
      </c>
      <c r="AT252" t="s">
        <v>1217</v>
      </c>
      <c r="AU252" t="s">
        <v>1244</v>
      </c>
      <c r="AV252" t="s">
        <v>1217</v>
      </c>
      <c r="AW252" t="s">
        <v>1217</v>
      </c>
      <c r="AX252" t="s">
        <v>1217</v>
      </c>
      <c r="AY252">
        <v>10</v>
      </c>
      <c r="AZ252" t="s">
        <v>1245</v>
      </c>
      <c r="BA252">
        <v>0</v>
      </c>
      <c r="BB252" t="s">
        <v>217</v>
      </c>
      <c r="BC252" t="s">
        <v>1230</v>
      </c>
      <c r="BD252">
        <v>0</v>
      </c>
      <c r="BE252" t="s">
        <v>1246</v>
      </c>
      <c r="BF252">
        <v>75</v>
      </c>
      <c r="BG252" t="s">
        <v>1217</v>
      </c>
      <c r="BH252" t="s">
        <v>1205</v>
      </c>
      <c r="BI252">
        <v>13</v>
      </c>
      <c r="BJ252" t="s">
        <v>1217</v>
      </c>
      <c r="BK252" t="s">
        <v>1217</v>
      </c>
      <c r="BL252">
        <v>0</v>
      </c>
      <c r="BM252" t="s">
        <v>1239</v>
      </c>
      <c r="BN252" t="s">
        <v>1247</v>
      </c>
      <c r="BO252">
        <v>0</v>
      </c>
      <c r="BP252" t="s">
        <v>1229</v>
      </c>
      <c r="BQ252" t="s">
        <v>1217</v>
      </c>
    </row>
    <row r="253" spans="1:69" x14ac:dyDescent="0.25">
      <c r="A253">
        <v>194571</v>
      </c>
      <c r="B253" t="s">
        <v>1561</v>
      </c>
      <c r="C253" t="s">
        <v>1205</v>
      </c>
      <c r="D253" t="s">
        <v>1218</v>
      </c>
      <c r="E253">
        <v>28</v>
      </c>
      <c r="F253" t="s">
        <v>1219</v>
      </c>
      <c r="G253" t="s">
        <v>1220</v>
      </c>
      <c r="H253" t="s">
        <v>1221</v>
      </c>
      <c r="I253" t="s">
        <v>1217</v>
      </c>
      <c r="J253" t="s">
        <v>1222</v>
      </c>
      <c r="K253" t="s">
        <v>217</v>
      </c>
      <c r="L253">
        <v>194.99</v>
      </c>
      <c r="M253">
        <v>180.34</v>
      </c>
      <c r="N253" t="s">
        <v>40</v>
      </c>
      <c r="O253">
        <v>208</v>
      </c>
      <c r="P253" t="s">
        <v>1223</v>
      </c>
      <c r="Q253" t="s">
        <v>1295</v>
      </c>
      <c r="R253" t="s">
        <v>1225</v>
      </c>
      <c r="S253" t="s">
        <v>1226</v>
      </c>
      <c r="T253" t="s">
        <v>1217</v>
      </c>
      <c r="U253" t="s">
        <v>1227</v>
      </c>
      <c r="V253" t="s">
        <v>1255</v>
      </c>
      <c r="W253">
        <v>0</v>
      </c>
      <c r="X253">
        <v>43427</v>
      </c>
      <c r="Y253">
        <v>43432</v>
      </c>
      <c r="Z253" t="s">
        <v>1230</v>
      </c>
      <c r="AA253" t="s">
        <v>23</v>
      </c>
      <c r="AB253" t="s">
        <v>1231</v>
      </c>
      <c r="AC253" t="s">
        <v>1232</v>
      </c>
      <c r="AD253" t="s">
        <v>1233</v>
      </c>
      <c r="AE253" t="s">
        <v>1234</v>
      </c>
      <c r="AF253" t="s">
        <v>1235</v>
      </c>
      <c r="AG253" t="s">
        <v>1217</v>
      </c>
      <c r="AH253" t="s">
        <v>1236</v>
      </c>
      <c r="AI253" t="s">
        <v>1217</v>
      </c>
      <c r="AJ253" t="s">
        <v>1217</v>
      </c>
      <c r="AK253" t="s">
        <v>1237</v>
      </c>
      <c r="AL253">
        <v>0</v>
      </c>
      <c r="AM253" t="s">
        <v>1238</v>
      </c>
      <c r="AN253" t="s">
        <v>1239</v>
      </c>
      <c r="AO253" t="s">
        <v>1240</v>
      </c>
      <c r="AP253" t="s">
        <v>1241</v>
      </c>
      <c r="AQ253" t="s">
        <v>1242</v>
      </c>
      <c r="AR253" t="s">
        <v>1243</v>
      </c>
      <c r="AS253">
        <v>0</v>
      </c>
      <c r="AT253" t="s">
        <v>1217</v>
      </c>
      <c r="AU253" t="s">
        <v>1244</v>
      </c>
      <c r="AV253" t="s">
        <v>1217</v>
      </c>
      <c r="AW253" t="s">
        <v>1217</v>
      </c>
      <c r="AX253" t="s">
        <v>1217</v>
      </c>
      <c r="AY253">
        <v>10</v>
      </c>
      <c r="AZ253" t="s">
        <v>1245</v>
      </c>
      <c r="BA253">
        <v>0</v>
      </c>
      <c r="BB253" t="s">
        <v>217</v>
      </c>
      <c r="BC253" t="s">
        <v>1230</v>
      </c>
      <c r="BD253">
        <v>0</v>
      </c>
      <c r="BE253" t="s">
        <v>1246</v>
      </c>
      <c r="BF253">
        <v>65</v>
      </c>
      <c r="BG253" t="s">
        <v>1217</v>
      </c>
      <c r="BH253" t="s">
        <v>1205</v>
      </c>
      <c r="BI253">
        <v>13</v>
      </c>
      <c r="BJ253" t="s">
        <v>1217</v>
      </c>
      <c r="BK253" t="s">
        <v>1217</v>
      </c>
      <c r="BL253">
        <v>0</v>
      </c>
      <c r="BM253" t="s">
        <v>1239</v>
      </c>
      <c r="BN253" t="s">
        <v>1247</v>
      </c>
      <c r="BO253">
        <v>0</v>
      </c>
      <c r="BP253" t="s">
        <v>1229</v>
      </c>
      <c r="BQ253" t="s">
        <v>1217</v>
      </c>
    </row>
    <row r="254" spans="1:69" x14ac:dyDescent="0.25">
      <c r="A254">
        <v>194572</v>
      </c>
      <c r="B254" t="s">
        <v>570</v>
      </c>
      <c r="C254" t="s">
        <v>1217</v>
      </c>
      <c r="D254" t="s">
        <v>1218</v>
      </c>
      <c r="E254">
        <v>28</v>
      </c>
      <c r="F254" t="s">
        <v>1219</v>
      </c>
      <c r="G254" t="s">
        <v>1220</v>
      </c>
      <c r="H254" t="s">
        <v>1221</v>
      </c>
      <c r="I254" t="s">
        <v>1217</v>
      </c>
      <c r="J254" t="s">
        <v>1222</v>
      </c>
      <c r="K254" t="s">
        <v>217</v>
      </c>
      <c r="L254">
        <v>204.97</v>
      </c>
      <c r="M254">
        <v>190.32</v>
      </c>
      <c r="N254" t="s">
        <v>40</v>
      </c>
      <c r="O254">
        <v>208</v>
      </c>
      <c r="P254" t="s">
        <v>1223</v>
      </c>
      <c r="Q254" t="s">
        <v>1357</v>
      </c>
      <c r="R254" t="s">
        <v>1225</v>
      </c>
      <c r="S254" t="s">
        <v>1226</v>
      </c>
      <c r="T254" t="s">
        <v>1217</v>
      </c>
      <c r="U254" t="s">
        <v>1227</v>
      </c>
      <c r="V254" t="s">
        <v>1255</v>
      </c>
      <c r="W254">
        <v>0</v>
      </c>
      <c r="X254" t="s">
        <v>1229</v>
      </c>
      <c r="Y254" t="s">
        <v>1229</v>
      </c>
      <c r="Z254" t="s">
        <v>1230</v>
      </c>
      <c r="AA254" t="s">
        <v>23</v>
      </c>
      <c r="AB254" t="s">
        <v>1231</v>
      </c>
      <c r="AC254" t="s">
        <v>1232</v>
      </c>
      <c r="AD254" t="s">
        <v>1233</v>
      </c>
      <c r="AE254" t="s">
        <v>1234</v>
      </c>
      <c r="AF254" t="s">
        <v>1235</v>
      </c>
      <c r="AG254" t="s">
        <v>1217</v>
      </c>
      <c r="AH254" t="s">
        <v>1236</v>
      </c>
      <c r="AI254" t="s">
        <v>1217</v>
      </c>
      <c r="AJ254" t="s">
        <v>1217</v>
      </c>
      <c r="AK254" t="s">
        <v>1237</v>
      </c>
      <c r="AL254">
        <v>0</v>
      </c>
      <c r="AM254" t="s">
        <v>1238</v>
      </c>
      <c r="AN254" t="s">
        <v>1239</v>
      </c>
      <c r="AO254" t="s">
        <v>1240</v>
      </c>
      <c r="AP254" t="s">
        <v>1241</v>
      </c>
      <c r="AQ254" t="s">
        <v>1242</v>
      </c>
      <c r="AR254" t="s">
        <v>1243</v>
      </c>
      <c r="AS254">
        <v>0</v>
      </c>
      <c r="AT254" t="s">
        <v>1217</v>
      </c>
      <c r="AU254" t="s">
        <v>1244</v>
      </c>
      <c r="AV254" t="s">
        <v>1217</v>
      </c>
      <c r="AW254" t="s">
        <v>1217</v>
      </c>
      <c r="AX254" t="s">
        <v>1217</v>
      </c>
      <c r="AY254">
        <v>10</v>
      </c>
      <c r="AZ254" t="s">
        <v>1245</v>
      </c>
      <c r="BA254">
        <v>0</v>
      </c>
      <c r="BB254" t="s">
        <v>217</v>
      </c>
      <c r="BC254" t="s">
        <v>1230</v>
      </c>
      <c r="BD254">
        <v>0</v>
      </c>
      <c r="BE254" t="s">
        <v>1246</v>
      </c>
      <c r="BF254">
        <v>32</v>
      </c>
      <c r="BG254" t="s">
        <v>1217</v>
      </c>
      <c r="BH254" t="s">
        <v>1217</v>
      </c>
      <c r="BI254">
        <v>13</v>
      </c>
      <c r="BJ254" t="s">
        <v>1217</v>
      </c>
      <c r="BK254" t="s">
        <v>1217</v>
      </c>
      <c r="BL254">
        <v>0</v>
      </c>
      <c r="BM254" t="s">
        <v>1239</v>
      </c>
      <c r="BN254" t="s">
        <v>1247</v>
      </c>
      <c r="BO254">
        <v>0</v>
      </c>
      <c r="BP254" t="s">
        <v>1229</v>
      </c>
      <c r="BQ254" t="s">
        <v>1217</v>
      </c>
    </row>
    <row r="255" spans="1:69" x14ac:dyDescent="0.25">
      <c r="A255">
        <v>194573</v>
      </c>
      <c r="B255" t="s">
        <v>571</v>
      </c>
      <c r="C255" t="s">
        <v>1217</v>
      </c>
      <c r="D255" t="s">
        <v>1218</v>
      </c>
      <c r="E255">
        <v>28</v>
      </c>
      <c r="F255" t="s">
        <v>1219</v>
      </c>
      <c r="G255" t="s">
        <v>1220</v>
      </c>
      <c r="H255" t="s">
        <v>1221</v>
      </c>
      <c r="I255" t="s">
        <v>1217</v>
      </c>
      <c r="J255" t="s">
        <v>1222</v>
      </c>
      <c r="K255" t="s">
        <v>217</v>
      </c>
      <c r="L255">
        <v>201.02</v>
      </c>
      <c r="M255">
        <v>186.37</v>
      </c>
      <c r="N255" t="s">
        <v>40</v>
      </c>
      <c r="O255">
        <v>208</v>
      </c>
      <c r="P255" t="s">
        <v>1223</v>
      </c>
      <c r="Q255" t="s">
        <v>1358</v>
      </c>
      <c r="R255" t="s">
        <v>1225</v>
      </c>
      <c r="S255" t="s">
        <v>1226</v>
      </c>
      <c r="T255" t="s">
        <v>1217</v>
      </c>
      <c r="U255" t="s">
        <v>1227</v>
      </c>
      <c r="V255" t="s">
        <v>1255</v>
      </c>
      <c r="W255">
        <v>0</v>
      </c>
      <c r="X255" t="s">
        <v>1229</v>
      </c>
      <c r="Y255" t="s">
        <v>1229</v>
      </c>
      <c r="Z255" t="s">
        <v>1230</v>
      </c>
      <c r="AA255" t="s">
        <v>23</v>
      </c>
      <c r="AB255" t="s">
        <v>1231</v>
      </c>
      <c r="AC255" t="s">
        <v>1232</v>
      </c>
      <c r="AD255" t="s">
        <v>1233</v>
      </c>
      <c r="AE255" t="s">
        <v>1234</v>
      </c>
      <c r="AF255" t="s">
        <v>1235</v>
      </c>
      <c r="AG255" t="s">
        <v>1217</v>
      </c>
      <c r="AH255" t="s">
        <v>1236</v>
      </c>
      <c r="AI255" t="s">
        <v>1217</v>
      </c>
      <c r="AJ255" t="s">
        <v>1217</v>
      </c>
      <c r="AK255" t="s">
        <v>1237</v>
      </c>
      <c r="AL255">
        <v>0</v>
      </c>
      <c r="AM255" t="s">
        <v>1238</v>
      </c>
      <c r="AN255" t="s">
        <v>1239</v>
      </c>
      <c r="AO255" t="s">
        <v>1240</v>
      </c>
      <c r="AP255" t="s">
        <v>1241</v>
      </c>
      <c r="AQ255" t="s">
        <v>1242</v>
      </c>
      <c r="AR255" t="s">
        <v>1243</v>
      </c>
      <c r="AS255">
        <v>0</v>
      </c>
      <c r="AT255" t="s">
        <v>1217</v>
      </c>
      <c r="AU255" t="s">
        <v>1244</v>
      </c>
      <c r="AV255" t="s">
        <v>1217</v>
      </c>
      <c r="AW255" t="s">
        <v>1217</v>
      </c>
      <c r="AX255" t="s">
        <v>1217</v>
      </c>
      <c r="AY255">
        <v>10</v>
      </c>
      <c r="AZ255" t="s">
        <v>1245</v>
      </c>
      <c r="BA255">
        <v>0</v>
      </c>
      <c r="BB255" t="s">
        <v>217</v>
      </c>
      <c r="BC255" t="s">
        <v>1230</v>
      </c>
      <c r="BD255">
        <v>0</v>
      </c>
      <c r="BE255" t="s">
        <v>1246</v>
      </c>
      <c r="BF255">
        <v>31</v>
      </c>
      <c r="BG255" t="s">
        <v>1217</v>
      </c>
      <c r="BH255" t="s">
        <v>1217</v>
      </c>
      <c r="BI255">
        <v>13</v>
      </c>
      <c r="BJ255" t="s">
        <v>1217</v>
      </c>
      <c r="BK255" t="s">
        <v>1217</v>
      </c>
      <c r="BL255">
        <v>0</v>
      </c>
      <c r="BM255" t="s">
        <v>1239</v>
      </c>
      <c r="BN255" t="s">
        <v>1247</v>
      </c>
      <c r="BO255">
        <v>0</v>
      </c>
      <c r="BP255" t="s">
        <v>1229</v>
      </c>
      <c r="BQ255" t="s">
        <v>1217</v>
      </c>
    </row>
    <row r="256" spans="1:69" x14ac:dyDescent="0.25">
      <c r="A256">
        <v>194575</v>
      </c>
      <c r="B256" t="s">
        <v>828</v>
      </c>
      <c r="C256" t="s">
        <v>1217</v>
      </c>
      <c r="D256" t="s">
        <v>1218</v>
      </c>
      <c r="E256">
        <v>28</v>
      </c>
      <c r="F256" t="s">
        <v>1219</v>
      </c>
      <c r="G256" t="s">
        <v>1220</v>
      </c>
      <c r="H256" t="s">
        <v>1221</v>
      </c>
      <c r="I256" t="s">
        <v>1217</v>
      </c>
      <c r="J256" t="s">
        <v>1222</v>
      </c>
      <c r="K256" t="s">
        <v>217</v>
      </c>
      <c r="L256">
        <v>192.7</v>
      </c>
      <c r="M256">
        <v>178.05</v>
      </c>
      <c r="N256" t="s">
        <v>40</v>
      </c>
      <c r="O256">
        <v>208</v>
      </c>
      <c r="P256" t="s">
        <v>1223</v>
      </c>
      <c r="Q256" t="s">
        <v>1562</v>
      </c>
      <c r="R256" t="s">
        <v>1225</v>
      </c>
      <c r="S256" t="s">
        <v>1226</v>
      </c>
      <c r="T256" t="s">
        <v>1217</v>
      </c>
      <c r="U256" t="s">
        <v>1227</v>
      </c>
      <c r="V256" t="s">
        <v>1255</v>
      </c>
      <c r="W256">
        <v>0</v>
      </c>
      <c r="X256" t="s">
        <v>1229</v>
      </c>
      <c r="Y256" t="s">
        <v>1229</v>
      </c>
      <c r="Z256" t="s">
        <v>1230</v>
      </c>
      <c r="AA256" t="s">
        <v>23</v>
      </c>
      <c r="AB256" t="s">
        <v>1231</v>
      </c>
      <c r="AC256" t="s">
        <v>1232</v>
      </c>
      <c r="AD256" t="s">
        <v>1233</v>
      </c>
      <c r="AE256" t="s">
        <v>1234</v>
      </c>
      <c r="AF256" t="s">
        <v>1235</v>
      </c>
      <c r="AG256" t="s">
        <v>1217</v>
      </c>
      <c r="AH256" t="s">
        <v>1236</v>
      </c>
      <c r="AI256" t="s">
        <v>1217</v>
      </c>
      <c r="AJ256" t="s">
        <v>1217</v>
      </c>
      <c r="AK256" t="s">
        <v>1237</v>
      </c>
      <c r="AL256">
        <v>0</v>
      </c>
      <c r="AM256" t="s">
        <v>1238</v>
      </c>
      <c r="AN256" t="s">
        <v>1239</v>
      </c>
      <c r="AO256" t="s">
        <v>1240</v>
      </c>
      <c r="AP256" t="s">
        <v>1241</v>
      </c>
      <c r="AQ256" t="s">
        <v>1242</v>
      </c>
      <c r="AR256" t="s">
        <v>1243</v>
      </c>
      <c r="AS256">
        <v>0</v>
      </c>
      <c r="AT256" t="s">
        <v>1217</v>
      </c>
      <c r="AU256" t="s">
        <v>1244</v>
      </c>
      <c r="AV256" t="s">
        <v>1217</v>
      </c>
      <c r="AW256" t="s">
        <v>1217</v>
      </c>
      <c r="AX256" t="s">
        <v>1217</v>
      </c>
      <c r="AY256">
        <v>10</v>
      </c>
      <c r="AZ256" t="s">
        <v>1245</v>
      </c>
      <c r="BA256">
        <v>0</v>
      </c>
      <c r="BB256" t="s">
        <v>217</v>
      </c>
      <c r="BC256" t="s">
        <v>1230</v>
      </c>
      <c r="BD256">
        <v>0</v>
      </c>
      <c r="BE256" t="s">
        <v>1246</v>
      </c>
      <c r="BF256">
        <v>138</v>
      </c>
      <c r="BG256" t="s">
        <v>1217</v>
      </c>
      <c r="BH256" t="s">
        <v>1217</v>
      </c>
      <c r="BI256">
        <v>13</v>
      </c>
      <c r="BJ256" t="s">
        <v>1217</v>
      </c>
      <c r="BK256" t="s">
        <v>1217</v>
      </c>
      <c r="BL256">
        <v>0</v>
      </c>
      <c r="BM256" t="s">
        <v>1239</v>
      </c>
      <c r="BN256" t="s">
        <v>1247</v>
      </c>
      <c r="BO256">
        <v>0</v>
      </c>
      <c r="BP256" t="s">
        <v>1229</v>
      </c>
      <c r="BQ256" t="s">
        <v>1217</v>
      </c>
    </row>
    <row r="257" spans="1:69" x14ac:dyDescent="0.25">
      <c r="A257">
        <v>194576</v>
      </c>
      <c r="B257" t="s">
        <v>1563</v>
      </c>
      <c r="C257" t="s">
        <v>1217</v>
      </c>
      <c r="D257" t="s">
        <v>1218</v>
      </c>
      <c r="E257">
        <v>0</v>
      </c>
      <c r="F257" t="s">
        <v>1219</v>
      </c>
      <c r="G257" t="s">
        <v>1220</v>
      </c>
      <c r="H257" t="s">
        <v>1221</v>
      </c>
      <c r="I257" t="s">
        <v>1217</v>
      </c>
      <c r="J257" t="s">
        <v>1222</v>
      </c>
      <c r="K257" t="s">
        <v>217</v>
      </c>
      <c r="L257">
        <v>192.7</v>
      </c>
      <c r="M257">
        <v>178.05</v>
      </c>
      <c r="N257" t="s">
        <v>40</v>
      </c>
      <c r="O257">
        <v>208</v>
      </c>
      <c r="P257" t="s">
        <v>1223</v>
      </c>
      <c r="Q257" t="s">
        <v>1543</v>
      </c>
      <c r="R257" t="s">
        <v>1225</v>
      </c>
      <c r="S257" t="s">
        <v>1226</v>
      </c>
      <c r="T257" t="s">
        <v>1217</v>
      </c>
      <c r="U257" t="s">
        <v>1227</v>
      </c>
      <c r="V257" t="s">
        <v>1255</v>
      </c>
      <c r="W257">
        <v>0</v>
      </c>
      <c r="X257" t="s">
        <v>1229</v>
      </c>
      <c r="Y257" t="s">
        <v>1229</v>
      </c>
      <c r="Z257" t="s">
        <v>1230</v>
      </c>
      <c r="AA257" t="s">
        <v>23</v>
      </c>
      <c r="AB257" t="s">
        <v>1231</v>
      </c>
      <c r="AC257" t="s">
        <v>1232</v>
      </c>
      <c r="AD257" t="s">
        <v>1233</v>
      </c>
      <c r="AE257" t="s">
        <v>1564</v>
      </c>
      <c r="AF257" t="s">
        <v>1235</v>
      </c>
      <c r="AG257" t="s">
        <v>1217</v>
      </c>
      <c r="AH257" t="s">
        <v>1236</v>
      </c>
      <c r="AI257" t="s">
        <v>1217</v>
      </c>
      <c r="AJ257" t="s">
        <v>1217</v>
      </c>
      <c r="AK257" t="s">
        <v>1237</v>
      </c>
      <c r="AL257">
        <v>0</v>
      </c>
      <c r="AM257" t="s">
        <v>1238</v>
      </c>
      <c r="AN257" t="s">
        <v>1239</v>
      </c>
      <c r="AO257" t="s">
        <v>1240</v>
      </c>
      <c r="AP257" t="s">
        <v>1241</v>
      </c>
      <c r="AQ257" t="s">
        <v>1242</v>
      </c>
      <c r="AR257" t="s">
        <v>1243</v>
      </c>
      <c r="AS257">
        <v>0</v>
      </c>
      <c r="AT257" t="s">
        <v>1217</v>
      </c>
      <c r="AU257" t="s">
        <v>1244</v>
      </c>
      <c r="AV257" t="s">
        <v>1217</v>
      </c>
      <c r="AW257" t="s">
        <v>1217</v>
      </c>
      <c r="AX257" t="s">
        <v>1217</v>
      </c>
      <c r="AY257">
        <v>10</v>
      </c>
      <c r="AZ257" t="s">
        <v>1245</v>
      </c>
      <c r="BA257">
        <v>0</v>
      </c>
      <c r="BB257" t="s">
        <v>217</v>
      </c>
      <c r="BC257" t="s">
        <v>1230</v>
      </c>
      <c r="BD257">
        <v>0</v>
      </c>
      <c r="BE257" t="s">
        <v>1246</v>
      </c>
      <c r="BF257">
        <v>28</v>
      </c>
      <c r="BG257" t="s">
        <v>1217</v>
      </c>
      <c r="BH257" t="s">
        <v>1217</v>
      </c>
      <c r="BI257">
        <v>13</v>
      </c>
      <c r="BJ257" t="s">
        <v>1217</v>
      </c>
      <c r="BK257" t="s">
        <v>1217</v>
      </c>
      <c r="BL257">
        <v>0</v>
      </c>
      <c r="BM257" t="s">
        <v>1239</v>
      </c>
      <c r="BN257" t="s">
        <v>1247</v>
      </c>
      <c r="BO257">
        <v>0</v>
      </c>
      <c r="BP257" t="s">
        <v>1229</v>
      </c>
      <c r="BQ257" t="s">
        <v>1217</v>
      </c>
    </row>
    <row r="258" spans="1:69" x14ac:dyDescent="0.25">
      <c r="A258">
        <v>194579</v>
      </c>
      <c r="B258" t="s">
        <v>829</v>
      </c>
      <c r="C258" t="s">
        <v>1217</v>
      </c>
      <c r="D258" t="s">
        <v>1218</v>
      </c>
      <c r="E258">
        <v>0</v>
      </c>
      <c r="F258" t="s">
        <v>1219</v>
      </c>
      <c r="G258" t="s">
        <v>1220</v>
      </c>
      <c r="H258" t="s">
        <v>1221</v>
      </c>
      <c r="I258" t="s">
        <v>1217</v>
      </c>
      <c r="J258" t="s">
        <v>1222</v>
      </c>
      <c r="K258" t="s">
        <v>217</v>
      </c>
      <c r="L258">
        <v>192.49</v>
      </c>
      <c r="M258">
        <v>177.84</v>
      </c>
      <c r="N258" t="s">
        <v>40</v>
      </c>
      <c r="O258">
        <v>208</v>
      </c>
      <c r="P258" t="s">
        <v>1223</v>
      </c>
      <c r="Q258" t="s">
        <v>1565</v>
      </c>
      <c r="R258" t="s">
        <v>1225</v>
      </c>
      <c r="S258" t="s">
        <v>1226</v>
      </c>
      <c r="T258" t="s">
        <v>1217</v>
      </c>
      <c r="U258" t="s">
        <v>1227</v>
      </c>
      <c r="V258" t="s">
        <v>1255</v>
      </c>
      <c r="W258">
        <v>0</v>
      </c>
      <c r="X258" t="s">
        <v>1229</v>
      </c>
      <c r="Y258" t="s">
        <v>1229</v>
      </c>
      <c r="Z258" t="s">
        <v>1230</v>
      </c>
      <c r="AA258" t="s">
        <v>23</v>
      </c>
      <c r="AB258" t="s">
        <v>1231</v>
      </c>
      <c r="AC258" t="s">
        <v>1232</v>
      </c>
      <c r="AD258" t="s">
        <v>1233</v>
      </c>
      <c r="AE258" t="s">
        <v>1234</v>
      </c>
      <c r="AF258" t="s">
        <v>1235</v>
      </c>
      <c r="AG258" t="s">
        <v>1217</v>
      </c>
      <c r="AH258" t="s">
        <v>1236</v>
      </c>
      <c r="AI258" t="s">
        <v>1217</v>
      </c>
      <c r="AJ258" t="s">
        <v>1217</v>
      </c>
      <c r="AK258" t="s">
        <v>1237</v>
      </c>
      <c r="AL258">
        <v>0</v>
      </c>
      <c r="AM258" t="s">
        <v>1238</v>
      </c>
      <c r="AN258" t="s">
        <v>1239</v>
      </c>
      <c r="AO258" t="s">
        <v>1240</v>
      </c>
      <c r="AP258" t="s">
        <v>1241</v>
      </c>
      <c r="AQ258" t="s">
        <v>1242</v>
      </c>
      <c r="AR258" t="s">
        <v>1243</v>
      </c>
      <c r="AS258">
        <v>0</v>
      </c>
      <c r="AT258" t="s">
        <v>1217</v>
      </c>
      <c r="AU258" t="s">
        <v>1244</v>
      </c>
      <c r="AV258" t="s">
        <v>1217</v>
      </c>
      <c r="AW258" t="s">
        <v>1217</v>
      </c>
      <c r="AX258" t="s">
        <v>1217</v>
      </c>
      <c r="AY258">
        <v>10</v>
      </c>
      <c r="AZ258" t="s">
        <v>1245</v>
      </c>
      <c r="BA258">
        <v>0</v>
      </c>
      <c r="BB258" t="s">
        <v>217</v>
      </c>
      <c r="BC258" t="s">
        <v>1230</v>
      </c>
      <c r="BD258">
        <v>0</v>
      </c>
      <c r="BE258" t="s">
        <v>1246</v>
      </c>
      <c r="BF258">
        <v>27</v>
      </c>
      <c r="BG258" t="s">
        <v>1217</v>
      </c>
      <c r="BH258" t="s">
        <v>1217</v>
      </c>
      <c r="BI258">
        <v>13</v>
      </c>
      <c r="BJ258" t="s">
        <v>1217</v>
      </c>
      <c r="BK258" t="s">
        <v>1217</v>
      </c>
      <c r="BL258">
        <v>0</v>
      </c>
      <c r="BM258" t="s">
        <v>1239</v>
      </c>
      <c r="BN258" t="s">
        <v>1247</v>
      </c>
      <c r="BO258">
        <v>0</v>
      </c>
      <c r="BP258" t="s">
        <v>1229</v>
      </c>
      <c r="BQ258" t="s">
        <v>1217</v>
      </c>
    </row>
    <row r="259" spans="1:69" x14ac:dyDescent="0.25">
      <c r="A259">
        <v>194580</v>
      </c>
      <c r="B259" t="s">
        <v>830</v>
      </c>
      <c r="C259" t="s">
        <v>1217</v>
      </c>
      <c r="D259" t="s">
        <v>1218</v>
      </c>
      <c r="E259">
        <v>28</v>
      </c>
      <c r="F259" t="s">
        <v>1219</v>
      </c>
      <c r="G259" t="s">
        <v>1220</v>
      </c>
      <c r="H259" t="s">
        <v>1221</v>
      </c>
      <c r="I259" t="s">
        <v>1217</v>
      </c>
      <c r="J259" t="s">
        <v>1222</v>
      </c>
      <c r="K259" t="s">
        <v>217</v>
      </c>
      <c r="L259">
        <v>194.78</v>
      </c>
      <c r="M259">
        <v>180.13</v>
      </c>
      <c r="N259" t="s">
        <v>40</v>
      </c>
      <c r="O259">
        <v>208</v>
      </c>
      <c r="P259" t="s">
        <v>1223</v>
      </c>
      <c r="Q259" t="s">
        <v>1566</v>
      </c>
      <c r="R259" t="s">
        <v>1225</v>
      </c>
      <c r="S259" t="s">
        <v>1226</v>
      </c>
      <c r="T259" t="s">
        <v>1217</v>
      </c>
      <c r="U259" t="s">
        <v>1227</v>
      </c>
      <c r="V259" t="s">
        <v>1255</v>
      </c>
      <c r="W259">
        <v>0</v>
      </c>
      <c r="X259" t="s">
        <v>1229</v>
      </c>
      <c r="Y259" t="s">
        <v>1229</v>
      </c>
      <c r="Z259" t="s">
        <v>1230</v>
      </c>
      <c r="AA259" t="s">
        <v>23</v>
      </c>
      <c r="AB259" t="s">
        <v>1231</v>
      </c>
      <c r="AC259" t="s">
        <v>1232</v>
      </c>
      <c r="AD259" t="s">
        <v>1233</v>
      </c>
      <c r="AE259" t="s">
        <v>1234</v>
      </c>
      <c r="AF259" t="s">
        <v>1235</v>
      </c>
      <c r="AG259" t="s">
        <v>1217</v>
      </c>
      <c r="AH259" t="s">
        <v>1236</v>
      </c>
      <c r="AI259" t="s">
        <v>1217</v>
      </c>
      <c r="AJ259" t="s">
        <v>1217</v>
      </c>
      <c r="AK259" t="s">
        <v>1237</v>
      </c>
      <c r="AL259">
        <v>0</v>
      </c>
      <c r="AM259" t="s">
        <v>1238</v>
      </c>
      <c r="AN259" t="s">
        <v>1239</v>
      </c>
      <c r="AO259" t="s">
        <v>1240</v>
      </c>
      <c r="AP259" t="s">
        <v>1241</v>
      </c>
      <c r="AQ259" t="s">
        <v>1242</v>
      </c>
      <c r="AR259" t="s">
        <v>1243</v>
      </c>
      <c r="AS259">
        <v>0</v>
      </c>
      <c r="AT259" t="s">
        <v>1217</v>
      </c>
      <c r="AU259" t="s">
        <v>1244</v>
      </c>
      <c r="AV259" t="s">
        <v>1217</v>
      </c>
      <c r="AW259" t="s">
        <v>1217</v>
      </c>
      <c r="AX259" t="s">
        <v>1217</v>
      </c>
      <c r="AY259">
        <v>10</v>
      </c>
      <c r="AZ259" t="s">
        <v>1245</v>
      </c>
      <c r="BA259">
        <v>0</v>
      </c>
      <c r="BB259" t="s">
        <v>217</v>
      </c>
      <c r="BC259" t="s">
        <v>1230</v>
      </c>
      <c r="BD259">
        <v>0</v>
      </c>
      <c r="BE259" t="s">
        <v>1246</v>
      </c>
      <c r="BF259">
        <v>89</v>
      </c>
      <c r="BG259" t="s">
        <v>1217</v>
      </c>
      <c r="BH259" t="s">
        <v>1217</v>
      </c>
      <c r="BI259">
        <v>13</v>
      </c>
      <c r="BJ259" t="s">
        <v>1217</v>
      </c>
      <c r="BK259" t="s">
        <v>1217</v>
      </c>
      <c r="BL259">
        <v>0</v>
      </c>
      <c r="BM259" t="s">
        <v>1239</v>
      </c>
      <c r="BN259" t="s">
        <v>1247</v>
      </c>
      <c r="BO259">
        <v>0</v>
      </c>
      <c r="BP259" t="s">
        <v>1229</v>
      </c>
      <c r="BQ259" t="s">
        <v>1217</v>
      </c>
    </row>
    <row r="260" spans="1:69" x14ac:dyDescent="0.25">
      <c r="A260">
        <v>194581</v>
      </c>
      <c r="B260" t="s">
        <v>572</v>
      </c>
      <c r="C260" t="s">
        <v>1217</v>
      </c>
      <c r="D260" t="s">
        <v>1218</v>
      </c>
      <c r="E260">
        <v>800</v>
      </c>
      <c r="F260" t="s">
        <v>1219</v>
      </c>
      <c r="G260" t="s">
        <v>1220</v>
      </c>
      <c r="H260" t="s">
        <v>1221</v>
      </c>
      <c r="I260" t="s">
        <v>1217</v>
      </c>
      <c r="J260" t="s">
        <v>1222</v>
      </c>
      <c r="K260" t="s">
        <v>217</v>
      </c>
      <c r="L260">
        <v>196.65</v>
      </c>
      <c r="M260">
        <v>182</v>
      </c>
      <c r="N260" t="s">
        <v>40</v>
      </c>
      <c r="O260">
        <v>208</v>
      </c>
      <c r="P260" t="s">
        <v>1223</v>
      </c>
      <c r="Q260" t="s">
        <v>1365</v>
      </c>
      <c r="R260" t="s">
        <v>1225</v>
      </c>
      <c r="S260" t="s">
        <v>1226</v>
      </c>
      <c r="T260" t="s">
        <v>1217</v>
      </c>
      <c r="U260" t="s">
        <v>1227</v>
      </c>
      <c r="V260" t="s">
        <v>1255</v>
      </c>
      <c r="W260">
        <v>0</v>
      </c>
      <c r="X260" t="s">
        <v>1229</v>
      </c>
      <c r="Y260" t="s">
        <v>1229</v>
      </c>
      <c r="Z260" t="s">
        <v>1230</v>
      </c>
      <c r="AA260" t="s">
        <v>23</v>
      </c>
      <c r="AB260" t="s">
        <v>1231</v>
      </c>
      <c r="AC260" t="s">
        <v>1232</v>
      </c>
      <c r="AD260" t="s">
        <v>1233</v>
      </c>
      <c r="AE260" t="s">
        <v>1234</v>
      </c>
      <c r="AF260" t="s">
        <v>1235</v>
      </c>
      <c r="AG260" t="s">
        <v>1217</v>
      </c>
      <c r="AH260" t="s">
        <v>1236</v>
      </c>
      <c r="AI260" t="s">
        <v>1217</v>
      </c>
      <c r="AJ260" t="s">
        <v>1217</v>
      </c>
      <c r="AK260" t="s">
        <v>1237</v>
      </c>
      <c r="AL260">
        <v>0</v>
      </c>
      <c r="AM260" t="s">
        <v>1238</v>
      </c>
      <c r="AN260" t="s">
        <v>1239</v>
      </c>
      <c r="AO260" t="s">
        <v>1240</v>
      </c>
      <c r="AP260" t="s">
        <v>1241</v>
      </c>
      <c r="AQ260" t="s">
        <v>1242</v>
      </c>
      <c r="AR260" t="s">
        <v>1243</v>
      </c>
      <c r="AS260">
        <v>0</v>
      </c>
      <c r="AT260" t="s">
        <v>1217</v>
      </c>
      <c r="AU260" t="s">
        <v>1244</v>
      </c>
      <c r="AV260" t="s">
        <v>1217</v>
      </c>
      <c r="AW260" t="s">
        <v>1217</v>
      </c>
      <c r="AX260" t="s">
        <v>1217</v>
      </c>
      <c r="AY260">
        <v>10</v>
      </c>
      <c r="AZ260" t="s">
        <v>1245</v>
      </c>
      <c r="BA260">
        <v>0</v>
      </c>
      <c r="BB260" t="s">
        <v>217</v>
      </c>
      <c r="BC260" t="s">
        <v>1230</v>
      </c>
      <c r="BD260">
        <v>0</v>
      </c>
      <c r="BE260" t="s">
        <v>1246</v>
      </c>
      <c r="BF260">
        <v>420</v>
      </c>
      <c r="BG260" t="s">
        <v>1217</v>
      </c>
      <c r="BH260" t="s">
        <v>1217</v>
      </c>
      <c r="BI260">
        <v>8</v>
      </c>
      <c r="BJ260" t="s">
        <v>1217</v>
      </c>
      <c r="BK260" t="s">
        <v>1217</v>
      </c>
      <c r="BL260">
        <v>0</v>
      </c>
      <c r="BM260" t="s">
        <v>1239</v>
      </c>
      <c r="BN260" t="s">
        <v>1247</v>
      </c>
      <c r="BO260">
        <v>0</v>
      </c>
      <c r="BP260" t="s">
        <v>1229</v>
      </c>
      <c r="BQ260" t="s">
        <v>1217</v>
      </c>
    </row>
    <row r="261" spans="1:69" x14ac:dyDescent="0.25">
      <c r="A261">
        <v>194582</v>
      </c>
      <c r="B261" t="s">
        <v>1567</v>
      </c>
      <c r="C261" t="s">
        <v>1217</v>
      </c>
      <c r="D261" t="s">
        <v>1275</v>
      </c>
      <c r="E261">
        <v>28</v>
      </c>
      <c r="F261" t="s">
        <v>1219</v>
      </c>
      <c r="G261" t="s">
        <v>1220</v>
      </c>
      <c r="H261" t="s">
        <v>1221</v>
      </c>
      <c r="I261" t="s">
        <v>1217</v>
      </c>
      <c r="J261" t="s">
        <v>1222</v>
      </c>
      <c r="K261" t="s">
        <v>217</v>
      </c>
      <c r="L261">
        <v>196.65</v>
      </c>
      <c r="M261">
        <v>182</v>
      </c>
      <c r="N261" t="s">
        <v>40</v>
      </c>
      <c r="O261">
        <v>208</v>
      </c>
      <c r="P261" t="s">
        <v>1223</v>
      </c>
      <c r="Q261" t="s">
        <v>1368</v>
      </c>
      <c r="R261" t="s">
        <v>1225</v>
      </c>
      <c r="S261" t="s">
        <v>1226</v>
      </c>
      <c r="T261" t="s">
        <v>1217</v>
      </c>
      <c r="U261" t="s">
        <v>1227</v>
      </c>
      <c r="V261" t="s">
        <v>1255</v>
      </c>
      <c r="W261">
        <v>0</v>
      </c>
      <c r="X261" t="s">
        <v>1229</v>
      </c>
      <c r="Y261" t="s">
        <v>1229</v>
      </c>
      <c r="Z261" t="s">
        <v>1230</v>
      </c>
      <c r="AA261" t="s">
        <v>23</v>
      </c>
      <c r="AB261" t="s">
        <v>1231</v>
      </c>
      <c r="AC261" t="s">
        <v>1232</v>
      </c>
      <c r="AD261" t="s">
        <v>1233</v>
      </c>
      <c r="AE261" t="s">
        <v>1234</v>
      </c>
      <c r="AF261" t="s">
        <v>1235</v>
      </c>
      <c r="AG261" t="s">
        <v>1217</v>
      </c>
      <c r="AH261" t="s">
        <v>1236</v>
      </c>
      <c r="AI261" t="s">
        <v>1217</v>
      </c>
      <c r="AJ261" t="s">
        <v>1217</v>
      </c>
      <c r="AK261" t="s">
        <v>1237</v>
      </c>
      <c r="AL261">
        <v>0</v>
      </c>
      <c r="AM261" t="s">
        <v>1238</v>
      </c>
      <c r="AN261" t="s">
        <v>1239</v>
      </c>
      <c r="AO261" t="s">
        <v>1240</v>
      </c>
      <c r="AP261" t="s">
        <v>1241</v>
      </c>
      <c r="AQ261" t="s">
        <v>1242</v>
      </c>
      <c r="AR261" t="s">
        <v>1243</v>
      </c>
      <c r="AS261">
        <v>0</v>
      </c>
      <c r="AT261" t="s">
        <v>1217</v>
      </c>
      <c r="AU261" t="s">
        <v>1244</v>
      </c>
      <c r="AV261" t="s">
        <v>1217</v>
      </c>
      <c r="AW261" t="s">
        <v>1217</v>
      </c>
      <c r="AX261" t="s">
        <v>1217</v>
      </c>
      <c r="AY261">
        <v>10</v>
      </c>
      <c r="AZ261" t="s">
        <v>1245</v>
      </c>
      <c r="BA261">
        <v>0</v>
      </c>
      <c r="BB261" t="s">
        <v>217</v>
      </c>
      <c r="BC261" t="s">
        <v>1230</v>
      </c>
      <c r="BD261">
        <v>0</v>
      </c>
      <c r="BE261" t="s">
        <v>1246</v>
      </c>
      <c r="BF261">
        <v>46</v>
      </c>
      <c r="BG261" t="s">
        <v>1217</v>
      </c>
      <c r="BH261" t="s">
        <v>1217</v>
      </c>
      <c r="BI261">
        <v>13</v>
      </c>
      <c r="BJ261" t="s">
        <v>1217</v>
      </c>
      <c r="BK261" t="s">
        <v>1217</v>
      </c>
      <c r="BL261">
        <v>0</v>
      </c>
      <c r="BM261" t="s">
        <v>1239</v>
      </c>
      <c r="BN261" t="s">
        <v>1247</v>
      </c>
      <c r="BO261">
        <v>0</v>
      </c>
      <c r="BP261" t="s">
        <v>1229</v>
      </c>
      <c r="BQ261" t="s">
        <v>1217</v>
      </c>
    </row>
    <row r="262" spans="1:69" x14ac:dyDescent="0.25">
      <c r="A262">
        <v>194583</v>
      </c>
      <c r="B262" t="s">
        <v>1568</v>
      </c>
      <c r="C262" t="s">
        <v>1217</v>
      </c>
      <c r="D262" t="s">
        <v>1218</v>
      </c>
      <c r="E262">
        <v>28</v>
      </c>
      <c r="F262" t="s">
        <v>1219</v>
      </c>
      <c r="G262" t="s">
        <v>1220</v>
      </c>
      <c r="H262" t="s">
        <v>1221</v>
      </c>
      <c r="I262" t="s">
        <v>1217</v>
      </c>
      <c r="J262" t="s">
        <v>1222</v>
      </c>
      <c r="K262" t="s">
        <v>217</v>
      </c>
      <c r="L262">
        <v>196.86</v>
      </c>
      <c r="M262">
        <v>182.21</v>
      </c>
      <c r="N262" t="s">
        <v>40</v>
      </c>
      <c r="O262">
        <v>208</v>
      </c>
      <c r="P262" t="s">
        <v>1223</v>
      </c>
      <c r="Q262" t="s">
        <v>1371</v>
      </c>
      <c r="R262" t="s">
        <v>1225</v>
      </c>
      <c r="S262" t="s">
        <v>1226</v>
      </c>
      <c r="T262" t="s">
        <v>1217</v>
      </c>
      <c r="U262" t="s">
        <v>1227</v>
      </c>
      <c r="V262" t="s">
        <v>1255</v>
      </c>
      <c r="W262">
        <v>0</v>
      </c>
      <c r="X262" t="s">
        <v>1229</v>
      </c>
      <c r="Y262" t="s">
        <v>1229</v>
      </c>
      <c r="Z262" t="s">
        <v>1230</v>
      </c>
      <c r="AA262" t="s">
        <v>23</v>
      </c>
      <c r="AB262" t="s">
        <v>1231</v>
      </c>
      <c r="AC262" t="s">
        <v>1232</v>
      </c>
      <c r="AD262" t="s">
        <v>1233</v>
      </c>
      <c r="AE262" t="s">
        <v>1234</v>
      </c>
      <c r="AF262" t="s">
        <v>1235</v>
      </c>
      <c r="AG262" t="s">
        <v>1217</v>
      </c>
      <c r="AH262" t="s">
        <v>1236</v>
      </c>
      <c r="AI262" t="s">
        <v>1217</v>
      </c>
      <c r="AJ262" t="s">
        <v>1217</v>
      </c>
      <c r="AK262" t="s">
        <v>1237</v>
      </c>
      <c r="AL262">
        <v>0</v>
      </c>
      <c r="AM262" t="s">
        <v>1238</v>
      </c>
      <c r="AN262" t="s">
        <v>1239</v>
      </c>
      <c r="AO262" t="s">
        <v>1240</v>
      </c>
      <c r="AP262" t="s">
        <v>1241</v>
      </c>
      <c r="AQ262" t="s">
        <v>1242</v>
      </c>
      <c r="AR262" t="s">
        <v>1243</v>
      </c>
      <c r="AS262">
        <v>0</v>
      </c>
      <c r="AT262" t="s">
        <v>1217</v>
      </c>
      <c r="AU262" t="s">
        <v>1244</v>
      </c>
      <c r="AV262" t="s">
        <v>1217</v>
      </c>
      <c r="AW262" t="s">
        <v>1217</v>
      </c>
      <c r="AX262" t="s">
        <v>1217</v>
      </c>
      <c r="AY262">
        <v>10</v>
      </c>
      <c r="AZ262" t="s">
        <v>1245</v>
      </c>
      <c r="BA262">
        <v>0</v>
      </c>
      <c r="BB262" t="s">
        <v>217</v>
      </c>
      <c r="BC262" t="s">
        <v>1230</v>
      </c>
      <c r="BD262">
        <v>0</v>
      </c>
      <c r="BE262" t="s">
        <v>1246</v>
      </c>
      <c r="BF262">
        <v>29</v>
      </c>
      <c r="BG262" t="s">
        <v>1217</v>
      </c>
      <c r="BH262" t="s">
        <v>1217</v>
      </c>
      <c r="BI262">
        <v>13</v>
      </c>
      <c r="BJ262" t="s">
        <v>1217</v>
      </c>
      <c r="BK262" t="s">
        <v>1217</v>
      </c>
      <c r="BL262">
        <v>0</v>
      </c>
      <c r="BM262" t="s">
        <v>1239</v>
      </c>
      <c r="BN262" t="s">
        <v>1247</v>
      </c>
      <c r="BO262">
        <v>0</v>
      </c>
      <c r="BP262" t="s">
        <v>1229</v>
      </c>
      <c r="BQ262" t="s">
        <v>1217</v>
      </c>
    </row>
    <row r="263" spans="1:69" x14ac:dyDescent="0.25">
      <c r="A263">
        <v>194584</v>
      </c>
      <c r="B263" t="s">
        <v>831</v>
      </c>
      <c r="C263" t="s">
        <v>1217</v>
      </c>
      <c r="D263" t="s">
        <v>1218</v>
      </c>
      <c r="E263">
        <v>0</v>
      </c>
      <c r="F263" t="s">
        <v>1219</v>
      </c>
      <c r="G263" t="s">
        <v>1220</v>
      </c>
      <c r="H263" t="s">
        <v>1221</v>
      </c>
      <c r="I263" t="s">
        <v>1217</v>
      </c>
      <c r="J263" t="s">
        <v>1222</v>
      </c>
      <c r="K263" t="s">
        <v>217</v>
      </c>
      <c r="L263">
        <v>193.32</v>
      </c>
      <c r="M263">
        <v>178.67</v>
      </c>
      <c r="N263" t="s">
        <v>40</v>
      </c>
      <c r="O263">
        <v>208</v>
      </c>
      <c r="P263" t="s">
        <v>1223</v>
      </c>
      <c r="Q263" t="s">
        <v>1569</v>
      </c>
      <c r="R263" t="s">
        <v>1225</v>
      </c>
      <c r="S263" t="s">
        <v>1226</v>
      </c>
      <c r="T263" t="s">
        <v>1217</v>
      </c>
      <c r="U263" t="s">
        <v>1227</v>
      </c>
      <c r="V263" t="s">
        <v>1255</v>
      </c>
      <c r="W263">
        <v>0</v>
      </c>
      <c r="X263" t="s">
        <v>1229</v>
      </c>
      <c r="Y263" t="s">
        <v>1229</v>
      </c>
      <c r="Z263" t="s">
        <v>1230</v>
      </c>
      <c r="AA263" t="s">
        <v>23</v>
      </c>
      <c r="AB263" t="s">
        <v>1231</v>
      </c>
      <c r="AC263" t="s">
        <v>1232</v>
      </c>
      <c r="AD263" t="s">
        <v>1233</v>
      </c>
      <c r="AE263" t="s">
        <v>1234</v>
      </c>
      <c r="AF263" t="s">
        <v>1235</v>
      </c>
      <c r="AG263" t="s">
        <v>1217</v>
      </c>
      <c r="AH263" t="s">
        <v>1236</v>
      </c>
      <c r="AI263" t="s">
        <v>1217</v>
      </c>
      <c r="AJ263" t="s">
        <v>1217</v>
      </c>
      <c r="AK263" t="s">
        <v>1237</v>
      </c>
      <c r="AL263">
        <v>0</v>
      </c>
      <c r="AM263" t="s">
        <v>1238</v>
      </c>
      <c r="AN263" t="s">
        <v>1239</v>
      </c>
      <c r="AO263" t="s">
        <v>1240</v>
      </c>
      <c r="AP263" t="s">
        <v>1241</v>
      </c>
      <c r="AQ263" t="s">
        <v>1242</v>
      </c>
      <c r="AR263" t="s">
        <v>1243</v>
      </c>
      <c r="AS263">
        <v>0</v>
      </c>
      <c r="AT263" t="s">
        <v>1217</v>
      </c>
      <c r="AU263" t="s">
        <v>1244</v>
      </c>
      <c r="AV263" t="s">
        <v>1217</v>
      </c>
      <c r="AW263" t="s">
        <v>1217</v>
      </c>
      <c r="AX263" t="s">
        <v>1217</v>
      </c>
      <c r="AY263">
        <v>10</v>
      </c>
      <c r="AZ263" t="s">
        <v>1245</v>
      </c>
      <c r="BA263">
        <v>0</v>
      </c>
      <c r="BB263" t="s">
        <v>217</v>
      </c>
      <c r="BC263" t="s">
        <v>1230</v>
      </c>
      <c r="BD263">
        <v>0</v>
      </c>
      <c r="BE263" t="s">
        <v>1246</v>
      </c>
      <c r="BF263">
        <v>40</v>
      </c>
      <c r="BG263" t="s">
        <v>1217</v>
      </c>
      <c r="BH263" t="s">
        <v>1217</v>
      </c>
      <c r="BI263">
        <v>13</v>
      </c>
      <c r="BJ263" t="s">
        <v>1217</v>
      </c>
      <c r="BK263" t="s">
        <v>1217</v>
      </c>
      <c r="BL263">
        <v>0</v>
      </c>
      <c r="BM263" t="s">
        <v>1239</v>
      </c>
      <c r="BN263" t="s">
        <v>1247</v>
      </c>
      <c r="BO263">
        <v>0</v>
      </c>
      <c r="BP263" t="s">
        <v>1229</v>
      </c>
      <c r="BQ263" t="s">
        <v>1217</v>
      </c>
    </row>
    <row r="264" spans="1:69" x14ac:dyDescent="0.25">
      <c r="A264">
        <v>194585</v>
      </c>
      <c r="B264" t="s">
        <v>1570</v>
      </c>
      <c r="C264" t="s">
        <v>1217</v>
      </c>
      <c r="D264" t="s">
        <v>1218</v>
      </c>
      <c r="E264">
        <v>511</v>
      </c>
      <c r="F264" t="s">
        <v>1219</v>
      </c>
      <c r="G264" t="s">
        <v>1220</v>
      </c>
      <c r="H264" t="s">
        <v>1221</v>
      </c>
      <c r="I264" t="s">
        <v>1217</v>
      </c>
      <c r="J264" t="s">
        <v>1222</v>
      </c>
      <c r="K264" t="s">
        <v>217</v>
      </c>
      <c r="L264">
        <v>196.65</v>
      </c>
      <c r="M264">
        <v>182</v>
      </c>
      <c r="N264" t="s">
        <v>40</v>
      </c>
      <c r="O264">
        <v>208</v>
      </c>
      <c r="P264" t="s">
        <v>1223</v>
      </c>
      <c r="Q264" t="s">
        <v>1365</v>
      </c>
      <c r="R264" t="s">
        <v>1225</v>
      </c>
      <c r="S264" t="s">
        <v>1226</v>
      </c>
      <c r="T264" t="s">
        <v>1217</v>
      </c>
      <c r="U264" t="s">
        <v>1227</v>
      </c>
      <c r="V264" t="s">
        <v>1255</v>
      </c>
      <c r="W264">
        <v>0</v>
      </c>
      <c r="X264" t="s">
        <v>1229</v>
      </c>
      <c r="Y264" t="s">
        <v>1229</v>
      </c>
      <c r="Z264" t="s">
        <v>1230</v>
      </c>
      <c r="AA264" t="s">
        <v>23</v>
      </c>
      <c r="AB264" t="s">
        <v>1231</v>
      </c>
      <c r="AC264" t="s">
        <v>1232</v>
      </c>
      <c r="AD264" t="s">
        <v>1233</v>
      </c>
      <c r="AE264" t="s">
        <v>1234</v>
      </c>
      <c r="AF264" t="s">
        <v>1235</v>
      </c>
      <c r="AG264" t="s">
        <v>1217</v>
      </c>
      <c r="AH264" t="s">
        <v>1236</v>
      </c>
      <c r="AI264" t="s">
        <v>1217</v>
      </c>
      <c r="AJ264" t="s">
        <v>1217</v>
      </c>
      <c r="AK264" t="s">
        <v>1237</v>
      </c>
      <c r="AL264">
        <v>0</v>
      </c>
      <c r="AM264" t="s">
        <v>1238</v>
      </c>
      <c r="AN264" t="s">
        <v>1239</v>
      </c>
      <c r="AO264" t="s">
        <v>1240</v>
      </c>
      <c r="AP264" t="s">
        <v>1241</v>
      </c>
      <c r="AQ264" t="s">
        <v>1242</v>
      </c>
      <c r="AR264" t="s">
        <v>1243</v>
      </c>
      <c r="AS264">
        <v>0</v>
      </c>
      <c r="AT264" t="s">
        <v>1217</v>
      </c>
      <c r="AU264" t="s">
        <v>1244</v>
      </c>
      <c r="AV264" t="s">
        <v>1217</v>
      </c>
      <c r="AW264" t="s">
        <v>1217</v>
      </c>
      <c r="AX264" t="s">
        <v>1217</v>
      </c>
      <c r="AY264">
        <v>10</v>
      </c>
      <c r="AZ264" t="s">
        <v>1245</v>
      </c>
      <c r="BA264">
        <v>0</v>
      </c>
      <c r="BB264" t="s">
        <v>217</v>
      </c>
      <c r="BC264" t="s">
        <v>1230</v>
      </c>
      <c r="BD264">
        <v>0</v>
      </c>
      <c r="BE264" t="s">
        <v>1246</v>
      </c>
      <c r="BF264">
        <v>249</v>
      </c>
      <c r="BG264" t="s">
        <v>1217</v>
      </c>
      <c r="BH264" t="s">
        <v>1217</v>
      </c>
      <c r="BI264">
        <v>8</v>
      </c>
      <c r="BJ264" t="s">
        <v>1217</v>
      </c>
      <c r="BK264" t="s">
        <v>1217</v>
      </c>
      <c r="BL264">
        <v>0</v>
      </c>
      <c r="BM264" t="s">
        <v>1239</v>
      </c>
      <c r="BN264" t="s">
        <v>1247</v>
      </c>
      <c r="BO264">
        <v>0</v>
      </c>
      <c r="BP264" t="s">
        <v>1229</v>
      </c>
      <c r="BQ264" t="s">
        <v>1217</v>
      </c>
    </row>
    <row r="265" spans="1:69" x14ac:dyDescent="0.25">
      <c r="A265">
        <v>194587</v>
      </c>
      <c r="B265" t="s">
        <v>748</v>
      </c>
      <c r="C265" t="s">
        <v>1217</v>
      </c>
      <c r="D265" t="s">
        <v>1218</v>
      </c>
      <c r="E265">
        <v>28</v>
      </c>
      <c r="F265" t="s">
        <v>1219</v>
      </c>
      <c r="G265" t="s">
        <v>1220</v>
      </c>
      <c r="H265" t="s">
        <v>1221</v>
      </c>
      <c r="I265" t="s">
        <v>1217</v>
      </c>
      <c r="J265" t="s">
        <v>1222</v>
      </c>
      <c r="K265" t="s">
        <v>217</v>
      </c>
      <c r="L265">
        <v>198.31</v>
      </c>
      <c r="M265">
        <v>183.66</v>
      </c>
      <c r="N265" t="s">
        <v>40</v>
      </c>
      <c r="O265">
        <v>208</v>
      </c>
      <c r="P265" t="s">
        <v>1223</v>
      </c>
      <c r="Q265" t="s">
        <v>1375</v>
      </c>
      <c r="R265" t="s">
        <v>1225</v>
      </c>
      <c r="S265" t="s">
        <v>1226</v>
      </c>
      <c r="T265" t="s">
        <v>1217</v>
      </c>
      <c r="U265" t="s">
        <v>1227</v>
      </c>
      <c r="V265" t="s">
        <v>1255</v>
      </c>
      <c r="W265">
        <v>0</v>
      </c>
      <c r="X265" t="s">
        <v>1229</v>
      </c>
      <c r="Y265" t="s">
        <v>1229</v>
      </c>
      <c r="Z265" t="s">
        <v>1230</v>
      </c>
      <c r="AA265" t="s">
        <v>23</v>
      </c>
      <c r="AB265" t="s">
        <v>1231</v>
      </c>
      <c r="AC265" t="s">
        <v>1232</v>
      </c>
      <c r="AD265" t="s">
        <v>1233</v>
      </c>
      <c r="AE265" t="s">
        <v>1234</v>
      </c>
      <c r="AF265" t="s">
        <v>1235</v>
      </c>
      <c r="AG265" t="s">
        <v>1217</v>
      </c>
      <c r="AH265" t="s">
        <v>1236</v>
      </c>
      <c r="AI265" t="s">
        <v>1217</v>
      </c>
      <c r="AJ265" t="s">
        <v>1217</v>
      </c>
      <c r="AK265" t="s">
        <v>1237</v>
      </c>
      <c r="AL265">
        <v>0</v>
      </c>
      <c r="AM265" t="s">
        <v>1238</v>
      </c>
      <c r="AN265" t="s">
        <v>1239</v>
      </c>
      <c r="AO265" t="s">
        <v>1240</v>
      </c>
      <c r="AP265" t="s">
        <v>1241</v>
      </c>
      <c r="AQ265" t="s">
        <v>1242</v>
      </c>
      <c r="AR265" t="s">
        <v>1243</v>
      </c>
      <c r="AS265">
        <v>0</v>
      </c>
      <c r="AT265" t="s">
        <v>1217</v>
      </c>
      <c r="AU265" t="s">
        <v>1244</v>
      </c>
      <c r="AV265" t="s">
        <v>1217</v>
      </c>
      <c r="AW265" t="s">
        <v>1217</v>
      </c>
      <c r="AX265" t="s">
        <v>1217</v>
      </c>
      <c r="AY265">
        <v>10</v>
      </c>
      <c r="AZ265" t="s">
        <v>1245</v>
      </c>
      <c r="BA265">
        <v>0</v>
      </c>
      <c r="BB265" t="s">
        <v>217</v>
      </c>
      <c r="BC265" t="s">
        <v>1230</v>
      </c>
      <c r="BD265">
        <v>0</v>
      </c>
      <c r="BE265" t="s">
        <v>1246</v>
      </c>
      <c r="BF265">
        <v>40</v>
      </c>
      <c r="BG265" t="s">
        <v>1217</v>
      </c>
      <c r="BH265" t="s">
        <v>1217</v>
      </c>
      <c r="BI265">
        <v>13</v>
      </c>
      <c r="BJ265" t="s">
        <v>1217</v>
      </c>
      <c r="BK265" t="s">
        <v>1217</v>
      </c>
      <c r="BL265">
        <v>0</v>
      </c>
      <c r="BM265" t="s">
        <v>1239</v>
      </c>
      <c r="BN265" t="s">
        <v>1247</v>
      </c>
      <c r="BO265">
        <v>0</v>
      </c>
      <c r="BP265" t="s">
        <v>1229</v>
      </c>
      <c r="BQ265" t="s">
        <v>1217</v>
      </c>
    </row>
    <row r="266" spans="1:69" x14ac:dyDescent="0.25">
      <c r="A266">
        <v>194592</v>
      </c>
      <c r="B266" t="s">
        <v>1571</v>
      </c>
      <c r="C266" t="s">
        <v>1217</v>
      </c>
      <c r="D266" t="s">
        <v>1218</v>
      </c>
      <c r="E266">
        <v>28</v>
      </c>
      <c r="F266" t="s">
        <v>1219</v>
      </c>
      <c r="G266" t="s">
        <v>1220</v>
      </c>
      <c r="H266" t="s">
        <v>1221</v>
      </c>
      <c r="I266" t="s">
        <v>1217</v>
      </c>
      <c r="J266" t="s">
        <v>1222</v>
      </c>
      <c r="K266" t="s">
        <v>217</v>
      </c>
      <c r="L266">
        <v>202.87</v>
      </c>
      <c r="M266">
        <v>186.37</v>
      </c>
      <c r="N266" t="s">
        <v>40</v>
      </c>
      <c r="O266">
        <v>208</v>
      </c>
      <c r="P266" t="s">
        <v>1223</v>
      </c>
      <c r="Q266" t="s">
        <v>1399</v>
      </c>
      <c r="R266" t="s">
        <v>1225</v>
      </c>
      <c r="S266" t="s">
        <v>1226</v>
      </c>
      <c r="T266" t="s">
        <v>1217</v>
      </c>
      <c r="U266" t="s">
        <v>1227</v>
      </c>
      <c r="V266" t="s">
        <v>1255</v>
      </c>
      <c r="W266">
        <v>0</v>
      </c>
      <c r="X266" t="s">
        <v>1229</v>
      </c>
      <c r="Y266" t="s">
        <v>1229</v>
      </c>
      <c r="Z266" t="s">
        <v>1230</v>
      </c>
      <c r="AA266" t="s">
        <v>23</v>
      </c>
      <c r="AB266" t="s">
        <v>1231</v>
      </c>
      <c r="AC266" t="s">
        <v>1232</v>
      </c>
      <c r="AD266" t="s">
        <v>1233</v>
      </c>
      <c r="AE266" t="s">
        <v>1234</v>
      </c>
      <c r="AF266" t="s">
        <v>1235</v>
      </c>
      <c r="AG266" t="s">
        <v>1217</v>
      </c>
      <c r="AH266" t="s">
        <v>1236</v>
      </c>
      <c r="AI266" t="s">
        <v>1217</v>
      </c>
      <c r="AJ266" t="s">
        <v>1217</v>
      </c>
      <c r="AK266" t="s">
        <v>1237</v>
      </c>
      <c r="AL266">
        <v>0</v>
      </c>
      <c r="AM266" t="s">
        <v>1238</v>
      </c>
      <c r="AN266" t="s">
        <v>1239</v>
      </c>
      <c r="AO266" t="s">
        <v>1240</v>
      </c>
      <c r="AP266" t="s">
        <v>1241</v>
      </c>
      <c r="AQ266" t="s">
        <v>1242</v>
      </c>
      <c r="AR266" t="s">
        <v>1243</v>
      </c>
      <c r="AS266">
        <v>0</v>
      </c>
      <c r="AT266" t="s">
        <v>1217</v>
      </c>
      <c r="AU266" t="s">
        <v>1244</v>
      </c>
      <c r="AV266" t="s">
        <v>1217</v>
      </c>
      <c r="AW266" t="s">
        <v>1217</v>
      </c>
      <c r="AX266" t="s">
        <v>1217</v>
      </c>
      <c r="AY266">
        <v>10</v>
      </c>
      <c r="AZ266" t="s">
        <v>1245</v>
      </c>
      <c r="BA266">
        <v>0</v>
      </c>
      <c r="BB266" t="s">
        <v>217</v>
      </c>
      <c r="BC266" t="s">
        <v>1230</v>
      </c>
      <c r="BD266">
        <v>0</v>
      </c>
      <c r="BE266" t="s">
        <v>1246</v>
      </c>
      <c r="BF266">
        <v>36</v>
      </c>
      <c r="BG266" t="s">
        <v>1217</v>
      </c>
      <c r="BH266" t="s">
        <v>1217</v>
      </c>
      <c r="BI266">
        <v>13</v>
      </c>
      <c r="BJ266" t="s">
        <v>1217</v>
      </c>
      <c r="BK266" t="s">
        <v>1217</v>
      </c>
      <c r="BL266">
        <v>0</v>
      </c>
      <c r="BM266" t="s">
        <v>1239</v>
      </c>
      <c r="BN266" t="s">
        <v>1247</v>
      </c>
      <c r="BO266">
        <v>0</v>
      </c>
      <c r="BP266" t="s">
        <v>1229</v>
      </c>
      <c r="BQ266" t="s">
        <v>1217</v>
      </c>
    </row>
    <row r="267" spans="1:69" x14ac:dyDescent="0.25">
      <c r="A267">
        <v>194593</v>
      </c>
      <c r="B267" t="s">
        <v>749</v>
      </c>
      <c r="C267" t="s">
        <v>1217</v>
      </c>
      <c r="D267" t="s">
        <v>1218</v>
      </c>
      <c r="E267">
        <v>28</v>
      </c>
      <c r="F267" t="s">
        <v>1219</v>
      </c>
      <c r="G267" t="s">
        <v>1220</v>
      </c>
      <c r="H267" t="s">
        <v>1221</v>
      </c>
      <c r="I267" t="s">
        <v>1217</v>
      </c>
      <c r="J267" t="s">
        <v>1222</v>
      </c>
      <c r="K267" t="s">
        <v>217</v>
      </c>
      <c r="L267">
        <v>200.19</v>
      </c>
      <c r="M267">
        <v>185.54</v>
      </c>
      <c r="N267" t="s">
        <v>40</v>
      </c>
      <c r="O267">
        <v>208</v>
      </c>
      <c r="P267" t="s">
        <v>1223</v>
      </c>
      <c r="Q267" t="s">
        <v>1572</v>
      </c>
      <c r="R267" t="s">
        <v>1225</v>
      </c>
      <c r="S267" t="s">
        <v>1226</v>
      </c>
      <c r="T267" t="s">
        <v>1217</v>
      </c>
      <c r="U267" t="s">
        <v>1227</v>
      </c>
      <c r="V267" t="s">
        <v>1255</v>
      </c>
      <c r="W267">
        <v>0</v>
      </c>
      <c r="X267" t="s">
        <v>1229</v>
      </c>
      <c r="Y267" t="s">
        <v>1229</v>
      </c>
      <c r="Z267" t="s">
        <v>1230</v>
      </c>
      <c r="AA267" t="s">
        <v>23</v>
      </c>
      <c r="AB267" t="s">
        <v>1231</v>
      </c>
      <c r="AC267" t="s">
        <v>1232</v>
      </c>
      <c r="AD267" t="s">
        <v>1233</v>
      </c>
      <c r="AE267" t="s">
        <v>1234</v>
      </c>
      <c r="AF267" t="s">
        <v>1235</v>
      </c>
      <c r="AG267" t="s">
        <v>1217</v>
      </c>
      <c r="AH267" t="s">
        <v>1236</v>
      </c>
      <c r="AI267" t="s">
        <v>1217</v>
      </c>
      <c r="AJ267" t="s">
        <v>1217</v>
      </c>
      <c r="AK267" t="s">
        <v>1237</v>
      </c>
      <c r="AL267">
        <v>0</v>
      </c>
      <c r="AM267" t="s">
        <v>1238</v>
      </c>
      <c r="AN267" t="s">
        <v>1239</v>
      </c>
      <c r="AO267" t="s">
        <v>1240</v>
      </c>
      <c r="AP267" t="s">
        <v>1241</v>
      </c>
      <c r="AQ267" t="s">
        <v>1242</v>
      </c>
      <c r="AR267" t="s">
        <v>1243</v>
      </c>
      <c r="AS267">
        <v>0</v>
      </c>
      <c r="AT267" t="s">
        <v>1217</v>
      </c>
      <c r="AU267" t="s">
        <v>1244</v>
      </c>
      <c r="AV267" t="s">
        <v>1217</v>
      </c>
      <c r="AW267" t="s">
        <v>1217</v>
      </c>
      <c r="AX267" t="s">
        <v>1217</v>
      </c>
      <c r="AY267">
        <v>10</v>
      </c>
      <c r="AZ267" t="s">
        <v>1245</v>
      </c>
      <c r="BA267">
        <v>0</v>
      </c>
      <c r="BB267" t="s">
        <v>217</v>
      </c>
      <c r="BC267" t="s">
        <v>1230</v>
      </c>
      <c r="BD267">
        <v>0</v>
      </c>
      <c r="BE267" t="s">
        <v>1246</v>
      </c>
      <c r="BF267">
        <v>37</v>
      </c>
      <c r="BG267" t="s">
        <v>1217</v>
      </c>
      <c r="BH267" t="s">
        <v>1217</v>
      </c>
      <c r="BI267">
        <v>13</v>
      </c>
      <c r="BJ267" t="s">
        <v>1217</v>
      </c>
      <c r="BK267" t="s">
        <v>1217</v>
      </c>
      <c r="BL267">
        <v>0</v>
      </c>
      <c r="BM267" t="s">
        <v>1239</v>
      </c>
      <c r="BN267" t="s">
        <v>1247</v>
      </c>
      <c r="BO267">
        <v>0</v>
      </c>
      <c r="BP267" t="s">
        <v>1229</v>
      </c>
      <c r="BQ267" t="s">
        <v>1217</v>
      </c>
    </row>
    <row r="268" spans="1:69" x14ac:dyDescent="0.25">
      <c r="A268">
        <v>194594</v>
      </c>
      <c r="B268" t="s">
        <v>1573</v>
      </c>
      <c r="C268" t="s">
        <v>1217</v>
      </c>
      <c r="D268" t="s">
        <v>1218</v>
      </c>
      <c r="E268">
        <v>0</v>
      </c>
      <c r="F268" t="s">
        <v>1219</v>
      </c>
      <c r="G268" t="s">
        <v>1220</v>
      </c>
      <c r="H268" t="s">
        <v>1221</v>
      </c>
      <c r="I268" t="s">
        <v>1217</v>
      </c>
      <c r="J268" t="s">
        <v>1222</v>
      </c>
      <c r="K268" t="s">
        <v>217</v>
      </c>
      <c r="L268">
        <v>194.55</v>
      </c>
      <c r="M268">
        <v>178.05</v>
      </c>
      <c r="N268" t="s">
        <v>40</v>
      </c>
      <c r="O268">
        <v>208</v>
      </c>
      <c r="P268" t="s">
        <v>1223</v>
      </c>
      <c r="Q268" t="s">
        <v>1403</v>
      </c>
      <c r="R268" t="s">
        <v>1225</v>
      </c>
      <c r="S268" t="s">
        <v>1226</v>
      </c>
      <c r="T268" t="s">
        <v>1217</v>
      </c>
      <c r="U268" t="s">
        <v>1227</v>
      </c>
      <c r="V268" t="s">
        <v>1255</v>
      </c>
      <c r="W268">
        <v>0</v>
      </c>
      <c r="X268" t="s">
        <v>1229</v>
      </c>
      <c r="Y268" t="s">
        <v>1229</v>
      </c>
      <c r="Z268" t="s">
        <v>1230</v>
      </c>
      <c r="AA268" t="s">
        <v>23</v>
      </c>
      <c r="AB268" t="s">
        <v>1231</v>
      </c>
      <c r="AC268" t="s">
        <v>1232</v>
      </c>
      <c r="AD268" t="s">
        <v>1233</v>
      </c>
      <c r="AE268" t="s">
        <v>1234</v>
      </c>
      <c r="AF268" t="s">
        <v>1235</v>
      </c>
      <c r="AG268" t="s">
        <v>1217</v>
      </c>
      <c r="AH268" t="s">
        <v>1236</v>
      </c>
      <c r="AI268" t="s">
        <v>1217</v>
      </c>
      <c r="AJ268" t="s">
        <v>1217</v>
      </c>
      <c r="AK268" t="s">
        <v>1237</v>
      </c>
      <c r="AL268">
        <v>0</v>
      </c>
      <c r="AM268" t="s">
        <v>1238</v>
      </c>
      <c r="AN268" t="s">
        <v>1239</v>
      </c>
      <c r="AO268" t="s">
        <v>1240</v>
      </c>
      <c r="AP268" t="s">
        <v>1241</v>
      </c>
      <c r="AQ268" t="s">
        <v>1242</v>
      </c>
      <c r="AR268" t="s">
        <v>1243</v>
      </c>
      <c r="AS268">
        <v>0</v>
      </c>
      <c r="AT268" t="s">
        <v>1217</v>
      </c>
      <c r="AU268" t="s">
        <v>1244</v>
      </c>
      <c r="AV268" t="s">
        <v>1217</v>
      </c>
      <c r="AW268" t="s">
        <v>1217</v>
      </c>
      <c r="AX268" t="s">
        <v>1217</v>
      </c>
      <c r="AY268">
        <v>10</v>
      </c>
      <c r="AZ268" t="s">
        <v>1245</v>
      </c>
      <c r="BA268">
        <v>0</v>
      </c>
      <c r="BB268" t="s">
        <v>217</v>
      </c>
      <c r="BC268" t="s">
        <v>1230</v>
      </c>
      <c r="BD268">
        <v>0</v>
      </c>
      <c r="BE268" t="s">
        <v>1246</v>
      </c>
      <c r="BF268">
        <v>33</v>
      </c>
      <c r="BG268" t="s">
        <v>1217</v>
      </c>
      <c r="BH268" t="s">
        <v>1217</v>
      </c>
      <c r="BI268">
        <v>13</v>
      </c>
      <c r="BJ268" t="s">
        <v>1217</v>
      </c>
      <c r="BK268" t="s">
        <v>1217</v>
      </c>
      <c r="BL268">
        <v>0</v>
      </c>
      <c r="BM268" t="s">
        <v>1239</v>
      </c>
      <c r="BN268" t="s">
        <v>1247</v>
      </c>
      <c r="BO268">
        <v>0</v>
      </c>
      <c r="BP268" t="s">
        <v>1229</v>
      </c>
      <c r="BQ268" t="s">
        <v>1217</v>
      </c>
    </row>
    <row r="269" spans="1:69" x14ac:dyDescent="0.25">
      <c r="A269">
        <v>194595</v>
      </c>
      <c r="B269" t="s">
        <v>1574</v>
      </c>
      <c r="C269" t="s">
        <v>1205</v>
      </c>
      <c r="D269" t="s">
        <v>1218</v>
      </c>
      <c r="E269">
        <v>28</v>
      </c>
      <c r="F269" t="s">
        <v>1219</v>
      </c>
      <c r="G269" t="s">
        <v>1220</v>
      </c>
      <c r="H269" t="s">
        <v>1221</v>
      </c>
      <c r="I269" t="s">
        <v>1217</v>
      </c>
      <c r="J269" t="s">
        <v>1222</v>
      </c>
      <c r="K269" t="s">
        <v>217</v>
      </c>
      <c r="L269">
        <v>192.28</v>
      </c>
      <c r="M269">
        <v>177.63</v>
      </c>
      <c r="N269" t="s">
        <v>40</v>
      </c>
      <c r="O269">
        <v>208</v>
      </c>
      <c r="P269" t="s">
        <v>1223</v>
      </c>
      <c r="Q269" t="s">
        <v>1575</v>
      </c>
      <c r="R269" t="s">
        <v>1225</v>
      </c>
      <c r="S269" t="s">
        <v>1226</v>
      </c>
      <c r="T269" t="s">
        <v>1217</v>
      </c>
      <c r="U269" t="s">
        <v>1227</v>
      </c>
      <c r="V269" t="s">
        <v>1255</v>
      </c>
      <c r="W269">
        <v>0</v>
      </c>
      <c r="X269">
        <v>43402</v>
      </c>
      <c r="Y269">
        <v>43340</v>
      </c>
      <c r="Z269" t="s">
        <v>1230</v>
      </c>
      <c r="AA269" t="s">
        <v>23</v>
      </c>
      <c r="AB269" t="s">
        <v>1231</v>
      </c>
      <c r="AC269" t="s">
        <v>1232</v>
      </c>
      <c r="AD269" t="s">
        <v>1233</v>
      </c>
      <c r="AE269" t="s">
        <v>1234</v>
      </c>
      <c r="AF269" t="s">
        <v>1235</v>
      </c>
      <c r="AG269" t="s">
        <v>1217</v>
      </c>
      <c r="AH269" t="s">
        <v>1236</v>
      </c>
      <c r="AI269" t="s">
        <v>1217</v>
      </c>
      <c r="AJ269" t="s">
        <v>1217</v>
      </c>
      <c r="AK269" t="s">
        <v>1237</v>
      </c>
      <c r="AL269">
        <v>0</v>
      </c>
      <c r="AM269" t="s">
        <v>1238</v>
      </c>
      <c r="AN269" t="s">
        <v>1239</v>
      </c>
      <c r="AO269" t="s">
        <v>1240</v>
      </c>
      <c r="AP269" t="s">
        <v>1241</v>
      </c>
      <c r="AQ269" t="s">
        <v>1242</v>
      </c>
      <c r="AR269" t="s">
        <v>1243</v>
      </c>
      <c r="AS269">
        <v>0</v>
      </c>
      <c r="AT269" t="s">
        <v>1217</v>
      </c>
      <c r="AU269" t="s">
        <v>1244</v>
      </c>
      <c r="AV269" t="s">
        <v>1217</v>
      </c>
      <c r="AW269" t="s">
        <v>1217</v>
      </c>
      <c r="AX269" t="s">
        <v>1217</v>
      </c>
      <c r="AY269">
        <v>10</v>
      </c>
      <c r="AZ269" t="s">
        <v>1245</v>
      </c>
      <c r="BA269">
        <v>0</v>
      </c>
      <c r="BB269" t="s">
        <v>217</v>
      </c>
      <c r="BC269" t="s">
        <v>1230</v>
      </c>
      <c r="BD269">
        <v>0</v>
      </c>
      <c r="BE269" t="s">
        <v>1246</v>
      </c>
      <c r="BF269">
        <v>67</v>
      </c>
      <c r="BG269" t="s">
        <v>1217</v>
      </c>
      <c r="BH269" t="s">
        <v>1205</v>
      </c>
      <c r="BI269">
        <v>13</v>
      </c>
      <c r="BJ269" t="s">
        <v>1217</v>
      </c>
      <c r="BK269" t="s">
        <v>1217</v>
      </c>
      <c r="BL269">
        <v>0</v>
      </c>
      <c r="BM269" t="s">
        <v>1239</v>
      </c>
      <c r="BN269" t="s">
        <v>1247</v>
      </c>
      <c r="BO269">
        <v>0</v>
      </c>
      <c r="BP269" t="s">
        <v>1229</v>
      </c>
      <c r="BQ269" t="s">
        <v>1217</v>
      </c>
    </row>
    <row r="270" spans="1:69" x14ac:dyDescent="0.25">
      <c r="A270">
        <v>194597</v>
      </c>
      <c r="B270" t="s">
        <v>1576</v>
      </c>
      <c r="C270" t="s">
        <v>1217</v>
      </c>
      <c r="D270" t="s">
        <v>1218</v>
      </c>
      <c r="E270">
        <v>29</v>
      </c>
      <c r="F270" t="s">
        <v>1219</v>
      </c>
      <c r="G270" t="s">
        <v>1220</v>
      </c>
      <c r="H270" t="s">
        <v>1221</v>
      </c>
      <c r="I270" t="s">
        <v>1217</v>
      </c>
      <c r="J270" t="s">
        <v>1222</v>
      </c>
      <c r="K270" t="s">
        <v>217</v>
      </c>
      <c r="L270">
        <v>192.49</v>
      </c>
      <c r="M270">
        <v>177.84</v>
      </c>
      <c r="N270" t="s">
        <v>40</v>
      </c>
      <c r="O270">
        <v>208</v>
      </c>
      <c r="P270" t="s">
        <v>1223</v>
      </c>
      <c r="Q270" t="s">
        <v>1388</v>
      </c>
      <c r="R270" t="s">
        <v>1225</v>
      </c>
      <c r="S270" t="s">
        <v>1226</v>
      </c>
      <c r="T270" t="s">
        <v>1217</v>
      </c>
      <c r="U270" t="s">
        <v>1227</v>
      </c>
      <c r="V270" t="s">
        <v>1255</v>
      </c>
      <c r="W270">
        <v>0</v>
      </c>
      <c r="X270" t="s">
        <v>1229</v>
      </c>
      <c r="Y270" t="s">
        <v>1229</v>
      </c>
      <c r="Z270" t="s">
        <v>1230</v>
      </c>
      <c r="AA270" t="s">
        <v>23</v>
      </c>
      <c r="AB270" t="s">
        <v>1231</v>
      </c>
      <c r="AC270" t="s">
        <v>1232</v>
      </c>
      <c r="AD270" t="s">
        <v>1233</v>
      </c>
      <c r="AE270" t="s">
        <v>1234</v>
      </c>
      <c r="AF270" t="s">
        <v>1235</v>
      </c>
      <c r="AG270" t="s">
        <v>1217</v>
      </c>
      <c r="AH270" t="s">
        <v>1236</v>
      </c>
      <c r="AI270" t="s">
        <v>1217</v>
      </c>
      <c r="AJ270" t="s">
        <v>1217</v>
      </c>
      <c r="AK270" t="s">
        <v>1237</v>
      </c>
      <c r="AL270">
        <v>0</v>
      </c>
      <c r="AM270" t="s">
        <v>1238</v>
      </c>
      <c r="AN270" t="s">
        <v>1239</v>
      </c>
      <c r="AO270" t="s">
        <v>1240</v>
      </c>
      <c r="AP270" t="s">
        <v>1241</v>
      </c>
      <c r="AQ270" t="s">
        <v>1242</v>
      </c>
      <c r="AR270" t="s">
        <v>1243</v>
      </c>
      <c r="AS270">
        <v>0</v>
      </c>
      <c r="AT270" t="s">
        <v>1217</v>
      </c>
      <c r="AU270" t="s">
        <v>1244</v>
      </c>
      <c r="AV270" t="s">
        <v>1217</v>
      </c>
      <c r="AW270" t="s">
        <v>1217</v>
      </c>
      <c r="AX270" t="s">
        <v>1217</v>
      </c>
      <c r="AY270">
        <v>10</v>
      </c>
      <c r="AZ270" t="s">
        <v>1245</v>
      </c>
      <c r="BA270">
        <v>0</v>
      </c>
      <c r="BB270" t="s">
        <v>217</v>
      </c>
      <c r="BC270" t="s">
        <v>1230</v>
      </c>
      <c r="BD270">
        <v>0</v>
      </c>
      <c r="BE270" t="s">
        <v>1246</v>
      </c>
      <c r="BF270">
        <v>74</v>
      </c>
      <c r="BG270" t="s">
        <v>1217</v>
      </c>
      <c r="BH270" t="s">
        <v>1217</v>
      </c>
      <c r="BI270">
        <v>13</v>
      </c>
      <c r="BJ270" t="s">
        <v>1217</v>
      </c>
      <c r="BK270" t="s">
        <v>1217</v>
      </c>
      <c r="BL270">
        <v>0</v>
      </c>
      <c r="BM270" t="s">
        <v>1239</v>
      </c>
      <c r="BN270" t="s">
        <v>1247</v>
      </c>
      <c r="BO270">
        <v>0</v>
      </c>
      <c r="BP270" t="s">
        <v>1229</v>
      </c>
      <c r="BQ270" t="s">
        <v>1217</v>
      </c>
    </row>
    <row r="271" spans="1:69" x14ac:dyDescent="0.25">
      <c r="A271">
        <v>194599</v>
      </c>
      <c r="B271" t="s">
        <v>573</v>
      </c>
      <c r="C271" t="s">
        <v>1217</v>
      </c>
      <c r="D271" t="s">
        <v>1218</v>
      </c>
      <c r="E271">
        <v>28</v>
      </c>
      <c r="F271" t="s">
        <v>1219</v>
      </c>
      <c r="G271" t="s">
        <v>1220</v>
      </c>
      <c r="H271" t="s">
        <v>1221</v>
      </c>
      <c r="I271" t="s">
        <v>1217</v>
      </c>
      <c r="J271" t="s">
        <v>1222</v>
      </c>
      <c r="K271" t="s">
        <v>217</v>
      </c>
      <c r="L271">
        <v>202.37</v>
      </c>
      <c r="M271">
        <v>187.72</v>
      </c>
      <c r="N271" t="s">
        <v>40</v>
      </c>
      <c r="O271">
        <v>208</v>
      </c>
      <c r="P271" t="s">
        <v>1223</v>
      </c>
      <c r="Q271" t="s">
        <v>1577</v>
      </c>
      <c r="R271" t="s">
        <v>1225</v>
      </c>
      <c r="S271" t="s">
        <v>1226</v>
      </c>
      <c r="T271" t="s">
        <v>1217</v>
      </c>
      <c r="U271" t="s">
        <v>1227</v>
      </c>
      <c r="V271" t="s">
        <v>1255</v>
      </c>
      <c r="W271">
        <v>0</v>
      </c>
      <c r="X271" t="s">
        <v>1229</v>
      </c>
      <c r="Y271" t="s">
        <v>1229</v>
      </c>
      <c r="Z271" t="s">
        <v>1230</v>
      </c>
      <c r="AA271" t="s">
        <v>23</v>
      </c>
      <c r="AB271" t="s">
        <v>1231</v>
      </c>
      <c r="AC271" t="s">
        <v>1232</v>
      </c>
      <c r="AD271" t="s">
        <v>1233</v>
      </c>
      <c r="AE271" t="s">
        <v>1234</v>
      </c>
      <c r="AF271" t="s">
        <v>1235</v>
      </c>
      <c r="AG271" t="s">
        <v>1217</v>
      </c>
      <c r="AH271" t="s">
        <v>1236</v>
      </c>
      <c r="AI271" t="s">
        <v>1217</v>
      </c>
      <c r="AJ271" t="s">
        <v>1217</v>
      </c>
      <c r="AK271" t="s">
        <v>1237</v>
      </c>
      <c r="AL271">
        <v>0</v>
      </c>
      <c r="AM271" t="s">
        <v>1238</v>
      </c>
      <c r="AN271" t="s">
        <v>1239</v>
      </c>
      <c r="AO271" t="s">
        <v>1240</v>
      </c>
      <c r="AP271" t="s">
        <v>1241</v>
      </c>
      <c r="AQ271" t="s">
        <v>1242</v>
      </c>
      <c r="AR271" t="s">
        <v>1243</v>
      </c>
      <c r="AS271">
        <v>0</v>
      </c>
      <c r="AT271" t="s">
        <v>1217</v>
      </c>
      <c r="AU271" t="s">
        <v>1244</v>
      </c>
      <c r="AV271" t="s">
        <v>1217</v>
      </c>
      <c r="AW271" t="s">
        <v>1217</v>
      </c>
      <c r="AX271" t="s">
        <v>1217</v>
      </c>
      <c r="AY271">
        <v>10</v>
      </c>
      <c r="AZ271" t="s">
        <v>1245</v>
      </c>
      <c r="BA271">
        <v>0</v>
      </c>
      <c r="BB271" t="s">
        <v>217</v>
      </c>
      <c r="BC271" t="s">
        <v>1230</v>
      </c>
      <c r="BD271">
        <v>0</v>
      </c>
      <c r="BE271" t="s">
        <v>1246</v>
      </c>
      <c r="BF271">
        <v>38</v>
      </c>
      <c r="BG271" t="s">
        <v>1217</v>
      </c>
      <c r="BH271" t="s">
        <v>1217</v>
      </c>
      <c r="BI271">
        <v>13</v>
      </c>
      <c r="BJ271" t="s">
        <v>1217</v>
      </c>
      <c r="BK271" t="s">
        <v>1217</v>
      </c>
      <c r="BL271">
        <v>0</v>
      </c>
      <c r="BM271" t="s">
        <v>1239</v>
      </c>
      <c r="BN271" t="s">
        <v>1247</v>
      </c>
      <c r="BO271">
        <v>0</v>
      </c>
      <c r="BP271" t="s">
        <v>1229</v>
      </c>
      <c r="BQ271" t="s">
        <v>1217</v>
      </c>
    </row>
    <row r="272" spans="1:69" x14ac:dyDescent="0.25">
      <c r="A272">
        <v>194600</v>
      </c>
      <c r="B272" t="s">
        <v>1578</v>
      </c>
      <c r="C272" t="s">
        <v>1217</v>
      </c>
      <c r="D272" t="s">
        <v>1218</v>
      </c>
      <c r="E272">
        <v>0</v>
      </c>
      <c r="F272" t="s">
        <v>1219</v>
      </c>
      <c r="G272" t="s">
        <v>1220</v>
      </c>
      <c r="H272" t="s">
        <v>1221</v>
      </c>
      <c r="I272" t="s">
        <v>1217</v>
      </c>
      <c r="J272" t="s">
        <v>1222</v>
      </c>
      <c r="K272" t="s">
        <v>217</v>
      </c>
      <c r="L272">
        <v>200.52</v>
      </c>
      <c r="M272">
        <v>185.869</v>
      </c>
      <c r="N272" t="s">
        <v>40</v>
      </c>
      <c r="O272">
        <v>208</v>
      </c>
      <c r="P272" t="s">
        <v>1223</v>
      </c>
      <c r="Q272" t="s">
        <v>1579</v>
      </c>
      <c r="R272" t="s">
        <v>1225</v>
      </c>
      <c r="S272" t="s">
        <v>1226</v>
      </c>
      <c r="T272" t="s">
        <v>1217</v>
      </c>
      <c r="U272" t="s">
        <v>1227</v>
      </c>
      <c r="V272" t="s">
        <v>1255</v>
      </c>
      <c r="W272">
        <v>0</v>
      </c>
      <c r="X272" t="s">
        <v>1229</v>
      </c>
      <c r="Y272" t="s">
        <v>1229</v>
      </c>
      <c r="Z272" t="s">
        <v>1230</v>
      </c>
      <c r="AA272" t="s">
        <v>23</v>
      </c>
      <c r="AB272" t="s">
        <v>1231</v>
      </c>
      <c r="AC272" t="s">
        <v>1232</v>
      </c>
      <c r="AD272" t="s">
        <v>1233</v>
      </c>
      <c r="AE272" t="s">
        <v>1234</v>
      </c>
      <c r="AF272" t="s">
        <v>1235</v>
      </c>
      <c r="AG272" t="s">
        <v>1217</v>
      </c>
      <c r="AH272" t="s">
        <v>1236</v>
      </c>
      <c r="AI272" t="s">
        <v>1217</v>
      </c>
      <c r="AJ272" t="s">
        <v>1217</v>
      </c>
      <c r="AK272" t="s">
        <v>1237</v>
      </c>
      <c r="AL272">
        <v>0</v>
      </c>
      <c r="AM272" t="s">
        <v>1238</v>
      </c>
      <c r="AN272" t="s">
        <v>1239</v>
      </c>
      <c r="AO272" t="s">
        <v>1240</v>
      </c>
      <c r="AP272" t="s">
        <v>1241</v>
      </c>
      <c r="AQ272" t="s">
        <v>1242</v>
      </c>
      <c r="AR272" t="s">
        <v>1243</v>
      </c>
      <c r="AS272">
        <v>0</v>
      </c>
      <c r="AT272" t="s">
        <v>1217</v>
      </c>
      <c r="AU272" t="s">
        <v>1244</v>
      </c>
      <c r="AV272" t="s">
        <v>1217</v>
      </c>
      <c r="AW272" t="s">
        <v>1217</v>
      </c>
      <c r="AX272" t="s">
        <v>1217</v>
      </c>
      <c r="AY272">
        <v>10</v>
      </c>
      <c r="AZ272" t="s">
        <v>1245</v>
      </c>
      <c r="BA272">
        <v>0</v>
      </c>
      <c r="BB272" t="s">
        <v>217</v>
      </c>
      <c r="BC272" t="s">
        <v>1230</v>
      </c>
      <c r="BD272">
        <v>0</v>
      </c>
      <c r="BE272" t="s">
        <v>1246</v>
      </c>
      <c r="BF272">
        <v>30</v>
      </c>
      <c r="BG272" t="s">
        <v>1217</v>
      </c>
      <c r="BH272" t="s">
        <v>1217</v>
      </c>
      <c r="BI272">
        <v>13</v>
      </c>
      <c r="BJ272" t="s">
        <v>1217</v>
      </c>
      <c r="BK272" t="s">
        <v>1217</v>
      </c>
      <c r="BL272">
        <v>0</v>
      </c>
      <c r="BM272" t="s">
        <v>1239</v>
      </c>
      <c r="BN272" t="s">
        <v>1247</v>
      </c>
      <c r="BO272">
        <v>0</v>
      </c>
      <c r="BP272" t="s">
        <v>1229</v>
      </c>
      <c r="BQ272" t="s">
        <v>1217</v>
      </c>
    </row>
    <row r="273" spans="1:69" x14ac:dyDescent="0.25">
      <c r="A273">
        <v>194601</v>
      </c>
      <c r="B273" t="s">
        <v>1580</v>
      </c>
      <c r="C273" t="s">
        <v>1217</v>
      </c>
      <c r="D273" t="s">
        <v>1275</v>
      </c>
      <c r="E273">
        <v>28</v>
      </c>
      <c r="F273" t="s">
        <v>1219</v>
      </c>
      <c r="G273" t="s">
        <v>1220</v>
      </c>
      <c r="H273" t="s">
        <v>1221</v>
      </c>
      <c r="I273" t="s">
        <v>1217</v>
      </c>
      <c r="J273" t="s">
        <v>1222</v>
      </c>
      <c r="K273" t="s">
        <v>217</v>
      </c>
      <c r="L273">
        <v>201.54</v>
      </c>
      <c r="M273">
        <v>186.88800000000001</v>
      </c>
      <c r="N273" t="s">
        <v>40</v>
      </c>
      <c r="O273">
        <v>208</v>
      </c>
      <c r="P273" t="s">
        <v>1223</v>
      </c>
      <c r="Q273" t="s">
        <v>1394</v>
      </c>
      <c r="R273" t="s">
        <v>1225</v>
      </c>
      <c r="S273" t="s">
        <v>1226</v>
      </c>
      <c r="T273" t="s">
        <v>1217</v>
      </c>
      <c r="U273" t="s">
        <v>1227</v>
      </c>
      <c r="V273" t="s">
        <v>1255</v>
      </c>
      <c r="W273">
        <v>0</v>
      </c>
      <c r="X273" t="s">
        <v>1229</v>
      </c>
      <c r="Y273" t="s">
        <v>1229</v>
      </c>
      <c r="Z273" t="s">
        <v>1230</v>
      </c>
      <c r="AA273" t="s">
        <v>23</v>
      </c>
      <c r="AB273" t="s">
        <v>1231</v>
      </c>
      <c r="AC273" t="s">
        <v>1232</v>
      </c>
      <c r="AD273" t="s">
        <v>1233</v>
      </c>
      <c r="AE273" t="s">
        <v>1234</v>
      </c>
      <c r="AF273" t="s">
        <v>1235</v>
      </c>
      <c r="AG273" t="s">
        <v>1217</v>
      </c>
      <c r="AH273" t="s">
        <v>1236</v>
      </c>
      <c r="AI273" t="s">
        <v>1217</v>
      </c>
      <c r="AJ273" t="s">
        <v>1217</v>
      </c>
      <c r="AK273" t="s">
        <v>1237</v>
      </c>
      <c r="AL273">
        <v>0</v>
      </c>
      <c r="AM273" t="s">
        <v>1238</v>
      </c>
      <c r="AN273" t="s">
        <v>1239</v>
      </c>
      <c r="AO273" t="s">
        <v>1240</v>
      </c>
      <c r="AP273" t="s">
        <v>1241</v>
      </c>
      <c r="AQ273" t="s">
        <v>1242</v>
      </c>
      <c r="AR273" t="s">
        <v>1243</v>
      </c>
      <c r="AS273">
        <v>0</v>
      </c>
      <c r="AT273" t="s">
        <v>1217</v>
      </c>
      <c r="AU273" t="s">
        <v>1244</v>
      </c>
      <c r="AV273" t="s">
        <v>1217</v>
      </c>
      <c r="AW273" t="s">
        <v>1217</v>
      </c>
      <c r="AX273" t="s">
        <v>1217</v>
      </c>
      <c r="AY273">
        <v>10</v>
      </c>
      <c r="AZ273" t="s">
        <v>1245</v>
      </c>
      <c r="BA273">
        <v>0</v>
      </c>
      <c r="BB273" t="s">
        <v>217</v>
      </c>
      <c r="BC273" t="s">
        <v>1230</v>
      </c>
      <c r="BD273">
        <v>0</v>
      </c>
      <c r="BE273" t="s">
        <v>1246</v>
      </c>
      <c r="BF273">
        <v>28</v>
      </c>
      <c r="BG273" t="s">
        <v>1217</v>
      </c>
      <c r="BH273" t="s">
        <v>1217</v>
      </c>
      <c r="BI273">
        <v>13</v>
      </c>
      <c r="BJ273" t="s">
        <v>1217</v>
      </c>
      <c r="BK273" t="s">
        <v>1217</v>
      </c>
      <c r="BL273">
        <v>0</v>
      </c>
      <c r="BM273" t="s">
        <v>1239</v>
      </c>
      <c r="BN273" t="s">
        <v>1247</v>
      </c>
      <c r="BO273">
        <v>0</v>
      </c>
      <c r="BP273" t="s">
        <v>1229</v>
      </c>
      <c r="BQ273" t="s">
        <v>1217</v>
      </c>
    </row>
    <row r="274" spans="1:69" x14ac:dyDescent="0.25">
      <c r="A274">
        <v>194604</v>
      </c>
      <c r="B274" t="s">
        <v>574</v>
      </c>
      <c r="C274" t="s">
        <v>1217</v>
      </c>
      <c r="D274" t="s">
        <v>1218</v>
      </c>
      <c r="E274">
        <v>0</v>
      </c>
      <c r="F274" t="s">
        <v>1219</v>
      </c>
      <c r="G274" t="s">
        <v>1220</v>
      </c>
      <c r="H274" t="s">
        <v>1221</v>
      </c>
      <c r="I274" t="s">
        <v>1217</v>
      </c>
      <c r="J274" t="s">
        <v>1222</v>
      </c>
      <c r="K274" t="s">
        <v>217</v>
      </c>
      <c r="L274">
        <v>198.52</v>
      </c>
      <c r="M274">
        <v>183.87</v>
      </c>
      <c r="N274" t="s">
        <v>40</v>
      </c>
      <c r="O274">
        <v>208</v>
      </c>
      <c r="P274" t="s">
        <v>1223</v>
      </c>
      <c r="Q274" t="s">
        <v>1581</v>
      </c>
      <c r="R274" t="s">
        <v>1225</v>
      </c>
      <c r="S274" t="s">
        <v>1226</v>
      </c>
      <c r="T274" t="s">
        <v>1217</v>
      </c>
      <c r="U274" t="s">
        <v>1227</v>
      </c>
      <c r="V274" t="s">
        <v>1255</v>
      </c>
      <c r="W274">
        <v>0</v>
      </c>
      <c r="X274" t="s">
        <v>1229</v>
      </c>
      <c r="Y274" t="s">
        <v>1229</v>
      </c>
      <c r="Z274" t="s">
        <v>1230</v>
      </c>
      <c r="AA274" t="s">
        <v>23</v>
      </c>
      <c r="AB274" t="s">
        <v>1231</v>
      </c>
      <c r="AC274" t="s">
        <v>1232</v>
      </c>
      <c r="AD274" t="s">
        <v>1233</v>
      </c>
      <c r="AE274" t="s">
        <v>1234</v>
      </c>
      <c r="AF274" t="s">
        <v>1235</v>
      </c>
      <c r="AG274" t="s">
        <v>1217</v>
      </c>
      <c r="AH274" t="s">
        <v>1236</v>
      </c>
      <c r="AI274" t="s">
        <v>1217</v>
      </c>
      <c r="AJ274" t="s">
        <v>1217</v>
      </c>
      <c r="AK274" t="s">
        <v>1237</v>
      </c>
      <c r="AL274">
        <v>0</v>
      </c>
      <c r="AM274" t="s">
        <v>1238</v>
      </c>
      <c r="AN274" t="s">
        <v>1239</v>
      </c>
      <c r="AO274" t="s">
        <v>1240</v>
      </c>
      <c r="AP274" t="s">
        <v>1241</v>
      </c>
      <c r="AQ274" t="s">
        <v>1242</v>
      </c>
      <c r="AR274" t="s">
        <v>1243</v>
      </c>
      <c r="AS274">
        <v>0</v>
      </c>
      <c r="AT274" t="s">
        <v>1217</v>
      </c>
      <c r="AU274" t="s">
        <v>1244</v>
      </c>
      <c r="AV274" t="s">
        <v>1217</v>
      </c>
      <c r="AW274" t="s">
        <v>1217</v>
      </c>
      <c r="AX274" t="s">
        <v>1217</v>
      </c>
      <c r="AY274">
        <v>10</v>
      </c>
      <c r="AZ274" t="s">
        <v>1245</v>
      </c>
      <c r="BA274">
        <v>0</v>
      </c>
      <c r="BB274" t="s">
        <v>217</v>
      </c>
      <c r="BC274" t="s">
        <v>1230</v>
      </c>
      <c r="BD274">
        <v>0</v>
      </c>
      <c r="BE274" t="s">
        <v>1246</v>
      </c>
      <c r="BF274">
        <v>232</v>
      </c>
      <c r="BG274" t="s">
        <v>1217</v>
      </c>
      <c r="BH274" t="s">
        <v>1217</v>
      </c>
      <c r="BI274">
        <v>13</v>
      </c>
      <c r="BJ274" t="s">
        <v>1217</v>
      </c>
      <c r="BK274" t="s">
        <v>1217</v>
      </c>
      <c r="BL274">
        <v>0</v>
      </c>
      <c r="BM274" t="s">
        <v>1239</v>
      </c>
      <c r="BN274" t="s">
        <v>1247</v>
      </c>
      <c r="BO274">
        <v>0</v>
      </c>
      <c r="BP274" t="s">
        <v>1229</v>
      </c>
      <c r="BQ274" t="s">
        <v>1217</v>
      </c>
    </row>
    <row r="275" spans="1:69" x14ac:dyDescent="0.25">
      <c r="A275">
        <v>194607</v>
      </c>
      <c r="B275" t="s">
        <v>1582</v>
      </c>
      <c r="C275" t="s">
        <v>1217</v>
      </c>
      <c r="D275" t="s">
        <v>1218</v>
      </c>
      <c r="E275">
        <v>0</v>
      </c>
      <c r="F275" t="s">
        <v>1219</v>
      </c>
      <c r="G275" t="s">
        <v>1220</v>
      </c>
      <c r="H275" t="s">
        <v>1221</v>
      </c>
      <c r="I275" t="s">
        <v>1217</v>
      </c>
      <c r="J275" t="s">
        <v>1222</v>
      </c>
      <c r="K275" t="s">
        <v>217</v>
      </c>
      <c r="L275">
        <v>196.03</v>
      </c>
      <c r="M275">
        <v>181.38</v>
      </c>
      <c r="N275" t="s">
        <v>40</v>
      </c>
      <c r="O275">
        <v>208</v>
      </c>
      <c r="P275" t="s">
        <v>1223</v>
      </c>
      <c r="Q275" t="s">
        <v>1396</v>
      </c>
      <c r="R275" t="s">
        <v>1225</v>
      </c>
      <c r="S275" t="s">
        <v>1226</v>
      </c>
      <c r="T275" t="s">
        <v>1217</v>
      </c>
      <c r="U275" t="s">
        <v>1227</v>
      </c>
      <c r="V275" t="s">
        <v>1255</v>
      </c>
      <c r="W275">
        <v>0</v>
      </c>
      <c r="X275" t="s">
        <v>1229</v>
      </c>
      <c r="Y275">
        <v>43376</v>
      </c>
      <c r="Z275" t="s">
        <v>1230</v>
      </c>
      <c r="AA275" t="s">
        <v>23</v>
      </c>
      <c r="AB275" t="s">
        <v>1231</v>
      </c>
      <c r="AC275" t="s">
        <v>1232</v>
      </c>
      <c r="AD275" t="s">
        <v>1233</v>
      </c>
      <c r="AE275" t="s">
        <v>1234</v>
      </c>
      <c r="AF275" t="s">
        <v>1235</v>
      </c>
      <c r="AG275" t="s">
        <v>1217</v>
      </c>
      <c r="AH275" t="s">
        <v>1236</v>
      </c>
      <c r="AI275" t="s">
        <v>1217</v>
      </c>
      <c r="AJ275" t="s">
        <v>1217</v>
      </c>
      <c r="AK275" t="s">
        <v>1237</v>
      </c>
      <c r="AL275">
        <v>0</v>
      </c>
      <c r="AM275" t="s">
        <v>1238</v>
      </c>
      <c r="AN275" t="s">
        <v>1239</v>
      </c>
      <c r="AO275" t="s">
        <v>1240</v>
      </c>
      <c r="AP275" t="s">
        <v>1241</v>
      </c>
      <c r="AQ275" t="s">
        <v>1242</v>
      </c>
      <c r="AR275" t="s">
        <v>1243</v>
      </c>
      <c r="AS275">
        <v>0</v>
      </c>
      <c r="AT275" t="s">
        <v>1217</v>
      </c>
      <c r="AU275" t="s">
        <v>1244</v>
      </c>
      <c r="AV275" t="s">
        <v>1217</v>
      </c>
      <c r="AW275" t="s">
        <v>1217</v>
      </c>
      <c r="AX275" t="s">
        <v>1217</v>
      </c>
      <c r="AY275">
        <v>10</v>
      </c>
      <c r="AZ275" t="s">
        <v>1245</v>
      </c>
      <c r="BA275">
        <v>0</v>
      </c>
      <c r="BB275" t="s">
        <v>217</v>
      </c>
      <c r="BC275" t="s">
        <v>1230</v>
      </c>
      <c r="BD275">
        <v>0</v>
      </c>
      <c r="BE275" t="s">
        <v>1246</v>
      </c>
      <c r="BF275">
        <v>100</v>
      </c>
      <c r="BG275" t="s">
        <v>1217</v>
      </c>
      <c r="BH275" t="s">
        <v>1205</v>
      </c>
      <c r="BI275">
        <v>8</v>
      </c>
      <c r="BJ275" t="s">
        <v>1217</v>
      </c>
      <c r="BK275" t="s">
        <v>1217</v>
      </c>
      <c r="BL275">
        <v>0</v>
      </c>
      <c r="BM275" t="s">
        <v>1239</v>
      </c>
      <c r="BN275" t="s">
        <v>1247</v>
      </c>
      <c r="BO275">
        <v>0</v>
      </c>
      <c r="BP275" t="s">
        <v>1229</v>
      </c>
      <c r="BQ275" t="s">
        <v>1217</v>
      </c>
    </row>
    <row r="276" spans="1:69" x14ac:dyDescent="0.25">
      <c r="A276">
        <v>194609</v>
      </c>
      <c r="B276" t="s">
        <v>1583</v>
      </c>
      <c r="C276" t="s">
        <v>1217</v>
      </c>
      <c r="D276" t="s">
        <v>1218</v>
      </c>
      <c r="E276">
        <v>28</v>
      </c>
      <c r="F276" t="s">
        <v>1219</v>
      </c>
      <c r="G276" t="s">
        <v>1220</v>
      </c>
      <c r="H276" t="s">
        <v>1221</v>
      </c>
      <c r="I276" t="s">
        <v>1217</v>
      </c>
      <c r="J276" t="s">
        <v>1222</v>
      </c>
      <c r="K276" t="s">
        <v>217</v>
      </c>
      <c r="L276">
        <v>191.66</v>
      </c>
      <c r="M276">
        <v>177.01</v>
      </c>
      <c r="N276" t="s">
        <v>40</v>
      </c>
      <c r="O276">
        <v>208</v>
      </c>
      <c r="P276" t="s">
        <v>1223</v>
      </c>
      <c r="Q276" t="s">
        <v>1421</v>
      </c>
      <c r="R276" t="s">
        <v>1225</v>
      </c>
      <c r="S276" t="s">
        <v>1226</v>
      </c>
      <c r="T276" t="s">
        <v>1217</v>
      </c>
      <c r="U276" t="s">
        <v>1227</v>
      </c>
      <c r="V276" t="s">
        <v>1255</v>
      </c>
      <c r="W276">
        <v>0</v>
      </c>
      <c r="X276" t="s">
        <v>1229</v>
      </c>
      <c r="Y276" t="s">
        <v>1229</v>
      </c>
      <c r="Z276" t="s">
        <v>1230</v>
      </c>
      <c r="AA276" t="s">
        <v>23</v>
      </c>
      <c r="AB276" t="s">
        <v>1231</v>
      </c>
      <c r="AC276" t="s">
        <v>1232</v>
      </c>
      <c r="AD276" t="s">
        <v>1233</v>
      </c>
      <c r="AE276" t="s">
        <v>1234</v>
      </c>
      <c r="AF276" t="s">
        <v>1235</v>
      </c>
      <c r="AG276" t="s">
        <v>1217</v>
      </c>
      <c r="AH276" t="s">
        <v>1236</v>
      </c>
      <c r="AI276" t="s">
        <v>1217</v>
      </c>
      <c r="AJ276" t="s">
        <v>1217</v>
      </c>
      <c r="AK276" t="s">
        <v>1237</v>
      </c>
      <c r="AL276">
        <v>0</v>
      </c>
      <c r="AM276" t="s">
        <v>1238</v>
      </c>
      <c r="AN276" t="s">
        <v>1239</v>
      </c>
      <c r="AO276" t="s">
        <v>1240</v>
      </c>
      <c r="AP276" t="s">
        <v>1241</v>
      </c>
      <c r="AQ276" t="s">
        <v>1242</v>
      </c>
      <c r="AR276" t="s">
        <v>1243</v>
      </c>
      <c r="AS276">
        <v>0</v>
      </c>
      <c r="AT276" t="s">
        <v>1217</v>
      </c>
      <c r="AU276" t="s">
        <v>1244</v>
      </c>
      <c r="AV276" t="s">
        <v>1217</v>
      </c>
      <c r="AW276" t="s">
        <v>1217</v>
      </c>
      <c r="AX276" t="s">
        <v>1217</v>
      </c>
      <c r="AY276">
        <v>10</v>
      </c>
      <c r="AZ276" t="s">
        <v>1245</v>
      </c>
      <c r="BA276">
        <v>0</v>
      </c>
      <c r="BB276" t="s">
        <v>217</v>
      </c>
      <c r="BC276" t="s">
        <v>1230</v>
      </c>
      <c r="BD276">
        <v>0</v>
      </c>
      <c r="BE276" t="s">
        <v>1246</v>
      </c>
      <c r="BF276">
        <v>37</v>
      </c>
      <c r="BG276" t="s">
        <v>1217</v>
      </c>
      <c r="BH276" t="s">
        <v>1217</v>
      </c>
      <c r="BI276">
        <v>13</v>
      </c>
      <c r="BJ276" t="s">
        <v>1217</v>
      </c>
      <c r="BK276" t="s">
        <v>1217</v>
      </c>
      <c r="BL276">
        <v>0</v>
      </c>
      <c r="BM276" t="s">
        <v>1239</v>
      </c>
      <c r="BN276" t="s">
        <v>1247</v>
      </c>
      <c r="BO276">
        <v>0</v>
      </c>
      <c r="BP276" t="s">
        <v>1229</v>
      </c>
      <c r="BQ276" t="s">
        <v>1217</v>
      </c>
    </row>
    <row r="277" spans="1:69" x14ac:dyDescent="0.25">
      <c r="A277">
        <v>194610</v>
      </c>
      <c r="B277" t="s">
        <v>1584</v>
      </c>
      <c r="C277" t="s">
        <v>1217</v>
      </c>
      <c r="D277" t="s">
        <v>1218</v>
      </c>
      <c r="E277">
        <v>28</v>
      </c>
      <c r="F277" t="s">
        <v>1219</v>
      </c>
      <c r="G277" t="s">
        <v>1220</v>
      </c>
      <c r="H277" t="s">
        <v>1221</v>
      </c>
      <c r="I277" t="s">
        <v>1217</v>
      </c>
      <c r="J277" t="s">
        <v>1222</v>
      </c>
      <c r="K277" t="s">
        <v>217</v>
      </c>
      <c r="L277">
        <v>194.36</v>
      </c>
      <c r="M277">
        <v>179.71</v>
      </c>
      <c r="N277" t="s">
        <v>40</v>
      </c>
      <c r="O277">
        <v>208</v>
      </c>
      <c r="P277" t="s">
        <v>1223</v>
      </c>
      <c r="Q277" t="s">
        <v>1585</v>
      </c>
      <c r="R277" t="s">
        <v>1225</v>
      </c>
      <c r="S277" t="s">
        <v>1226</v>
      </c>
      <c r="T277" t="s">
        <v>1217</v>
      </c>
      <c r="U277" t="s">
        <v>1227</v>
      </c>
      <c r="V277" t="s">
        <v>1255</v>
      </c>
      <c r="W277">
        <v>0</v>
      </c>
      <c r="X277" t="s">
        <v>1229</v>
      </c>
      <c r="Y277" t="s">
        <v>1229</v>
      </c>
      <c r="Z277" t="s">
        <v>1230</v>
      </c>
      <c r="AA277" t="s">
        <v>23</v>
      </c>
      <c r="AB277" t="s">
        <v>1231</v>
      </c>
      <c r="AC277" t="s">
        <v>1232</v>
      </c>
      <c r="AD277" t="s">
        <v>1233</v>
      </c>
      <c r="AE277" t="s">
        <v>1234</v>
      </c>
      <c r="AF277" t="s">
        <v>1235</v>
      </c>
      <c r="AG277" t="s">
        <v>1217</v>
      </c>
      <c r="AH277" t="s">
        <v>1236</v>
      </c>
      <c r="AI277" t="s">
        <v>1217</v>
      </c>
      <c r="AJ277" t="s">
        <v>1217</v>
      </c>
      <c r="AK277" t="s">
        <v>1237</v>
      </c>
      <c r="AL277">
        <v>0</v>
      </c>
      <c r="AM277" t="s">
        <v>1238</v>
      </c>
      <c r="AN277" t="s">
        <v>1239</v>
      </c>
      <c r="AO277" t="s">
        <v>1240</v>
      </c>
      <c r="AP277" t="s">
        <v>1241</v>
      </c>
      <c r="AQ277" t="s">
        <v>1242</v>
      </c>
      <c r="AR277" t="s">
        <v>1243</v>
      </c>
      <c r="AS277">
        <v>0</v>
      </c>
      <c r="AT277" t="s">
        <v>1217</v>
      </c>
      <c r="AU277" t="s">
        <v>1244</v>
      </c>
      <c r="AV277" t="s">
        <v>1217</v>
      </c>
      <c r="AW277" t="s">
        <v>1217</v>
      </c>
      <c r="AX277" t="s">
        <v>1217</v>
      </c>
      <c r="AY277">
        <v>10</v>
      </c>
      <c r="AZ277" t="s">
        <v>1245</v>
      </c>
      <c r="BA277">
        <v>0</v>
      </c>
      <c r="BB277" t="s">
        <v>217</v>
      </c>
      <c r="BC277" t="s">
        <v>1230</v>
      </c>
      <c r="BD277">
        <v>0</v>
      </c>
      <c r="BE277" t="s">
        <v>1246</v>
      </c>
      <c r="BF277">
        <v>30</v>
      </c>
      <c r="BG277" t="s">
        <v>1217</v>
      </c>
      <c r="BH277" t="s">
        <v>1217</v>
      </c>
      <c r="BI277">
        <v>13</v>
      </c>
      <c r="BJ277" t="s">
        <v>1217</v>
      </c>
      <c r="BK277" t="s">
        <v>1217</v>
      </c>
      <c r="BL277">
        <v>0</v>
      </c>
      <c r="BM277" t="s">
        <v>1239</v>
      </c>
      <c r="BN277" t="s">
        <v>1247</v>
      </c>
      <c r="BO277">
        <v>0</v>
      </c>
      <c r="BP277" t="s">
        <v>1229</v>
      </c>
      <c r="BQ277" t="s">
        <v>1217</v>
      </c>
    </row>
    <row r="278" spans="1:69" x14ac:dyDescent="0.25">
      <c r="A278">
        <v>194611</v>
      </c>
      <c r="B278" t="s">
        <v>1586</v>
      </c>
      <c r="C278" t="s">
        <v>1217</v>
      </c>
      <c r="D278" t="s">
        <v>1218</v>
      </c>
      <c r="E278">
        <v>28</v>
      </c>
      <c r="F278" t="s">
        <v>1219</v>
      </c>
      <c r="G278" t="s">
        <v>1220</v>
      </c>
      <c r="H278" t="s">
        <v>1221</v>
      </c>
      <c r="I278" t="s">
        <v>1217</v>
      </c>
      <c r="J278" t="s">
        <v>1222</v>
      </c>
      <c r="K278" t="s">
        <v>217</v>
      </c>
      <c r="L278">
        <v>200.6</v>
      </c>
      <c r="M278">
        <v>185.95</v>
      </c>
      <c r="N278" t="s">
        <v>40</v>
      </c>
      <c r="O278">
        <v>208</v>
      </c>
      <c r="P278" t="s">
        <v>1223</v>
      </c>
      <c r="Q278" t="s">
        <v>1587</v>
      </c>
      <c r="R278" t="s">
        <v>1225</v>
      </c>
      <c r="S278" t="s">
        <v>1226</v>
      </c>
      <c r="T278" t="s">
        <v>1217</v>
      </c>
      <c r="U278" t="s">
        <v>1227</v>
      </c>
      <c r="V278" t="s">
        <v>1255</v>
      </c>
      <c r="W278">
        <v>0</v>
      </c>
      <c r="X278" t="s">
        <v>1229</v>
      </c>
      <c r="Y278" t="s">
        <v>1229</v>
      </c>
      <c r="Z278" t="s">
        <v>1230</v>
      </c>
      <c r="AA278" t="s">
        <v>23</v>
      </c>
      <c r="AB278" t="s">
        <v>1231</v>
      </c>
      <c r="AC278" t="s">
        <v>1232</v>
      </c>
      <c r="AD278" t="s">
        <v>1233</v>
      </c>
      <c r="AE278" t="s">
        <v>1234</v>
      </c>
      <c r="AF278" t="s">
        <v>1235</v>
      </c>
      <c r="AG278" t="s">
        <v>1217</v>
      </c>
      <c r="AH278" t="s">
        <v>1236</v>
      </c>
      <c r="AI278" t="s">
        <v>1217</v>
      </c>
      <c r="AJ278" t="s">
        <v>1217</v>
      </c>
      <c r="AK278" t="s">
        <v>1237</v>
      </c>
      <c r="AL278">
        <v>0</v>
      </c>
      <c r="AM278" t="s">
        <v>1238</v>
      </c>
      <c r="AN278" t="s">
        <v>1239</v>
      </c>
      <c r="AO278" t="s">
        <v>1240</v>
      </c>
      <c r="AP278" t="s">
        <v>1241</v>
      </c>
      <c r="AQ278" t="s">
        <v>1242</v>
      </c>
      <c r="AR278" t="s">
        <v>1243</v>
      </c>
      <c r="AS278">
        <v>0</v>
      </c>
      <c r="AT278" t="s">
        <v>1217</v>
      </c>
      <c r="AU278" t="s">
        <v>1244</v>
      </c>
      <c r="AV278" t="s">
        <v>1217</v>
      </c>
      <c r="AW278" t="s">
        <v>1217</v>
      </c>
      <c r="AX278" t="s">
        <v>1217</v>
      </c>
      <c r="AY278">
        <v>10</v>
      </c>
      <c r="AZ278" t="s">
        <v>1245</v>
      </c>
      <c r="BA278">
        <v>0</v>
      </c>
      <c r="BB278" t="s">
        <v>217</v>
      </c>
      <c r="BC278" t="s">
        <v>1230</v>
      </c>
      <c r="BD278">
        <v>0</v>
      </c>
      <c r="BE278" t="s">
        <v>1246</v>
      </c>
      <c r="BF278">
        <v>30</v>
      </c>
      <c r="BG278" t="s">
        <v>1217</v>
      </c>
      <c r="BH278" t="s">
        <v>1217</v>
      </c>
      <c r="BI278">
        <v>13</v>
      </c>
      <c r="BJ278" t="s">
        <v>1217</v>
      </c>
      <c r="BK278" t="s">
        <v>1217</v>
      </c>
      <c r="BL278">
        <v>0</v>
      </c>
      <c r="BM278" t="s">
        <v>1239</v>
      </c>
      <c r="BN278" t="s">
        <v>1247</v>
      </c>
      <c r="BO278">
        <v>0</v>
      </c>
      <c r="BP278" t="s">
        <v>1229</v>
      </c>
      <c r="BQ278" t="s">
        <v>1217</v>
      </c>
    </row>
    <row r="279" spans="1:69" x14ac:dyDescent="0.25">
      <c r="A279">
        <v>194612</v>
      </c>
      <c r="B279" t="s">
        <v>1588</v>
      </c>
      <c r="C279" t="s">
        <v>1217</v>
      </c>
      <c r="D279" t="s">
        <v>1218</v>
      </c>
      <c r="E279">
        <v>0</v>
      </c>
      <c r="F279" t="s">
        <v>1219</v>
      </c>
      <c r="G279" t="s">
        <v>1220</v>
      </c>
      <c r="H279" t="s">
        <v>1221</v>
      </c>
      <c r="I279" t="s">
        <v>1217</v>
      </c>
      <c r="J279" t="s">
        <v>1222</v>
      </c>
      <c r="K279" t="s">
        <v>217</v>
      </c>
      <c r="L279">
        <v>199.35</v>
      </c>
      <c r="M279">
        <v>184.7</v>
      </c>
      <c r="N279" t="s">
        <v>40</v>
      </c>
      <c r="O279">
        <v>208</v>
      </c>
      <c r="P279" t="s">
        <v>1223</v>
      </c>
      <c r="Q279" t="s">
        <v>1589</v>
      </c>
      <c r="R279" t="s">
        <v>1225</v>
      </c>
      <c r="S279" t="s">
        <v>1226</v>
      </c>
      <c r="T279" t="s">
        <v>1217</v>
      </c>
      <c r="U279" t="s">
        <v>1227</v>
      </c>
      <c r="V279" t="s">
        <v>1255</v>
      </c>
      <c r="W279">
        <v>0</v>
      </c>
      <c r="X279" t="s">
        <v>1229</v>
      </c>
      <c r="Y279" t="s">
        <v>1229</v>
      </c>
      <c r="Z279" t="s">
        <v>1230</v>
      </c>
      <c r="AA279" t="s">
        <v>23</v>
      </c>
      <c r="AB279" t="s">
        <v>1231</v>
      </c>
      <c r="AC279" t="s">
        <v>1232</v>
      </c>
      <c r="AD279" t="s">
        <v>1233</v>
      </c>
      <c r="AE279" t="s">
        <v>1234</v>
      </c>
      <c r="AF279" t="s">
        <v>1235</v>
      </c>
      <c r="AG279" t="s">
        <v>1217</v>
      </c>
      <c r="AH279" t="s">
        <v>1236</v>
      </c>
      <c r="AI279" t="s">
        <v>1217</v>
      </c>
      <c r="AJ279" t="s">
        <v>1217</v>
      </c>
      <c r="AK279" t="s">
        <v>1237</v>
      </c>
      <c r="AL279">
        <v>0</v>
      </c>
      <c r="AM279" t="s">
        <v>1238</v>
      </c>
      <c r="AN279" t="s">
        <v>1239</v>
      </c>
      <c r="AO279" t="s">
        <v>1240</v>
      </c>
      <c r="AP279" t="s">
        <v>1241</v>
      </c>
      <c r="AQ279" t="s">
        <v>1242</v>
      </c>
      <c r="AR279" t="s">
        <v>1243</v>
      </c>
      <c r="AS279">
        <v>0</v>
      </c>
      <c r="AT279" t="s">
        <v>1217</v>
      </c>
      <c r="AU279" t="s">
        <v>1244</v>
      </c>
      <c r="AV279" t="s">
        <v>1217</v>
      </c>
      <c r="AW279" t="s">
        <v>1217</v>
      </c>
      <c r="AX279" t="s">
        <v>1217</v>
      </c>
      <c r="AY279">
        <v>10</v>
      </c>
      <c r="AZ279" t="s">
        <v>1245</v>
      </c>
      <c r="BA279">
        <v>0</v>
      </c>
      <c r="BB279" t="s">
        <v>217</v>
      </c>
      <c r="BC279" t="s">
        <v>1230</v>
      </c>
      <c r="BD279">
        <v>0</v>
      </c>
      <c r="BE279" t="s">
        <v>1246</v>
      </c>
      <c r="BF279">
        <v>39</v>
      </c>
      <c r="BG279" t="s">
        <v>1217</v>
      </c>
      <c r="BH279" t="s">
        <v>1217</v>
      </c>
      <c r="BI279">
        <v>13</v>
      </c>
      <c r="BJ279" t="s">
        <v>1217</v>
      </c>
      <c r="BK279" t="s">
        <v>1217</v>
      </c>
      <c r="BL279">
        <v>0</v>
      </c>
      <c r="BM279" t="s">
        <v>1239</v>
      </c>
      <c r="BN279" t="s">
        <v>1247</v>
      </c>
      <c r="BO279">
        <v>0</v>
      </c>
      <c r="BP279" t="s">
        <v>1229</v>
      </c>
      <c r="BQ279" t="s">
        <v>1217</v>
      </c>
    </row>
    <row r="280" spans="1:69" x14ac:dyDescent="0.25">
      <c r="A280">
        <v>194616</v>
      </c>
      <c r="B280" t="s">
        <v>1590</v>
      </c>
      <c r="C280" t="s">
        <v>1205</v>
      </c>
      <c r="D280" t="s">
        <v>1218</v>
      </c>
      <c r="E280">
        <v>28</v>
      </c>
      <c r="F280" t="s">
        <v>1219</v>
      </c>
      <c r="G280" t="s">
        <v>1220</v>
      </c>
      <c r="H280" t="s">
        <v>1221</v>
      </c>
      <c r="I280" t="s">
        <v>1217</v>
      </c>
      <c r="J280" t="s">
        <v>1222</v>
      </c>
      <c r="K280" t="s">
        <v>217</v>
      </c>
      <c r="L280">
        <v>192.49</v>
      </c>
      <c r="M280">
        <v>177.84</v>
      </c>
      <c r="N280" t="s">
        <v>40</v>
      </c>
      <c r="O280">
        <v>208</v>
      </c>
      <c r="P280" t="s">
        <v>1223</v>
      </c>
      <c r="Q280" t="s">
        <v>1591</v>
      </c>
      <c r="R280" t="s">
        <v>1225</v>
      </c>
      <c r="S280" t="s">
        <v>1226</v>
      </c>
      <c r="T280" t="s">
        <v>1217</v>
      </c>
      <c r="U280" t="s">
        <v>1227</v>
      </c>
      <c r="V280" t="s">
        <v>1255</v>
      </c>
      <c r="W280">
        <v>0</v>
      </c>
      <c r="X280">
        <v>43117</v>
      </c>
      <c r="Y280" t="s">
        <v>1229</v>
      </c>
      <c r="Z280" t="s">
        <v>1230</v>
      </c>
      <c r="AA280" t="s">
        <v>23</v>
      </c>
      <c r="AB280" t="s">
        <v>1231</v>
      </c>
      <c r="AC280" t="s">
        <v>1232</v>
      </c>
      <c r="AD280" t="s">
        <v>1233</v>
      </c>
      <c r="AE280" t="s">
        <v>1234</v>
      </c>
      <c r="AF280" t="s">
        <v>1235</v>
      </c>
      <c r="AG280" t="s">
        <v>1217</v>
      </c>
      <c r="AH280" t="s">
        <v>1236</v>
      </c>
      <c r="AI280" t="s">
        <v>1217</v>
      </c>
      <c r="AJ280" t="s">
        <v>1217</v>
      </c>
      <c r="AK280" t="s">
        <v>1237</v>
      </c>
      <c r="AL280">
        <v>0</v>
      </c>
      <c r="AM280" t="s">
        <v>1238</v>
      </c>
      <c r="AN280" t="s">
        <v>1239</v>
      </c>
      <c r="AO280" t="s">
        <v>1240</v>
      </c>
      <c r="AP280" t="s">
        <v>1241</v>
      </c>
      <c r="AQ280" t="s">
        <v>1242</v>
      </c>
      <c r="AR280" t="s">
        <v>1243</v>
      </c>
      <c r="AS280">
        <v>0</v>
      </c>
      <c r="AT280" t="s">
        <v>1217</v>
      </c>
      <c r="AU280" t="s">
        <v>1244</v>
      </c>
      <c r="AV280" t="s">
        <v>1217</v>
      </c>
      <c r="AW280" t="s">
        <v>1217</v>
      </c>
      <c r="AX280" t="s">
        <v>1217</v>
      </c>
      <c r="AY280">
        <v>10</v>
      </c>
      <c r="AZ280" t="s">
        <v>1245</v>
      </c>
      <c r="BA280">
        <v>0</v>
      </c>
      <c r="BB280" t="s">
        <v>217</v>
      </c>
      <c r="BC280" t="s">
        <v>1230</v>
      </c>
      <c r="BD280">
        <v>0</v>
      </c>
      <c r="BE280" t="s">
        <v>1246</v>
      </c>
      <c r="BF280">
        <v>81</v>
      </c>
      <c r="BG280" t="s">
        <v>1217</v>
      </c>
      <c r="BH280" t="s">
        <v>1217</v>
      </c>
      <c r="BI280">
        <v>13</v>
      </c>
      <c r="BJ280" t="s">
        <v>1217</v>
      </c>
      <c r="BK280" t="s">
        <v>1217</v>
      </c>
      <c r="BL280">
        <v>0</v>
      </c>
      <c r="BM280" t="s">
        <v>1239</v>
      </c>
      <c r="BN280" t="s">
        <v>1247</v>
      </c>
      <c r="BO280">
        <v>0</v>
      </c>
      <c r="BP280" t="s">
        <v>1229</v>
      </c>
      <c r="BQ280" t="s">
        <v>1217</v>
      </c>
    </row>
    <row r="281" spans="1:69" x14ac:dyDescent="0.25">
      <c r="A281">
        <v>194617</v>
      </c>
      <c r="B281" t="s">
        <v>1592</v>
      </c>
      <c r="C281" t="s">
        <v>1217</v>
      </c>
      <c r="D281" t="s">
        <v>1275</v>
      </c>
      <c r="E281">
        <v>0</v>
      </c>
      <c r="F281" t="s">
        <v>1333</v>
      </c>
      <c r="G281" t="s">
        <v>1220</v>
      </c>
      <c r="H281" t="s">
        <v>1221</v>
      </c>
      <c r="I281" t="s">
        <v>1217</v>
      </c>
      <c r="J281" t="s">
        <v>1222</v>
      </c>
      <c r="K281" t="s">
        <v>217</v>
      </c>
      <c r="L281">
        <v>234.3</v>
      </c>
      <c r="M281">
        <v>219.65</v>
      </c>
      <c r="N281" t="s">
        <v>40</v>
      </c>
      <c r="O281">
        <v>208</v>
      </c>
      <c r="P281" t="s">
        <v>1223</v>
      </c>
      <c r="Q281" t="s">
        <v>1391</v>
      </c>
      <c r="R281" t="s">
        <v>1217</v>
      </c>
      <c r="S281" t="s">
        <v>1226</v>
      </c>
      <c r="T281" t="s">
        <v>1217</v>
      </c>
      <c r="U281" t="s">
        <v>1227</v>
      </c>
      <c r="V281" t="s">
        <v>1255</v>
      </c>
      <c r="W281">
        <v>0</v>
      </c>
      <c r="X281" t="s">
        <v>1229</v>
      </c>
      <c r="Y281" t="s">
        <v>1229</v>
      </c>
      <c r="Z281" t="s">
        <v>1230</v>
      </c>
      <c r="AA281" t="s">
        <v>23</v>
      </c>
      <c r="AB281" t="s">
        <v>1231</v>
      </c>
      <c r="AC281" t="s">
        <v>1232</v>
      </c>
      <c r="AD281" t="s">
        <v>1233</v>
      </c>
      <c r="AE281" t="s">
        <v>1343</v>
      </c>
      <c r="AF281" t="s">
        <v>1235</v>
      </c>
      <c r="AG281" t="s">
        <v>1217</v>
      </c>
      <c r="AH281" t="s">
        <v>1392</v>
      </c>
      <c r="AI281" t="s">
        <v>1217</v>
      </c>
      <c r="AJ281" t="s">
        <v>1217</v>
      </c>
      <c r="AK281" t="s">
        <v>1336</v>
      </c>
      <c r="AL281">
        <v>0</v>
      </c>
      <c r="AM281" t="s">
        <v>1238</v>
      </c>
      <c r="AN281" t="s">
        <v>1217</v>
      </c>
      <c r="AO281" t="s">
        <v>1240</v>
      </c>
      <c r="AP281" t="s">
        <v>1241</v>
      </c>
      <c r="AQ281" t="s">
        <v>1242</v>
      </c>
      <c r="AR281" t="s">
        <v>1243</v>
      </c>
      <c r="AS281">
        <v>0</v>
      </c>
      <c r="AT281" t="s">
        <v>1217</v>
      </c>
      <c r="AU281" t="s">
        <v>1244</v>
      </c>
      <c r="AV281" t="s">
        <v>1504</v>
      </c>
      <c r="AW281" t="s">
        <v>1217</v>
      </c>
      <c r="AX281" t="s">
        <v>1217</v>
      </c>
      <c r="AY281">
        <v>0</v>
      </c>
      <c r="AZ281" t="s">
        <v>1245</v>
      </c>
      <c r="BA281">
        <v>0</v>
      </c>
      <c r="BB281" t="s">
        <v>217</v>
      </c>
      <c r="BC281" t="s">
        <v>1230</v>
      </c>
      <c r="BD281">
        <v>0</v>
      </c>
      <c r="BE281" t="s">
        <v>1246</v>
      </c>
      <c r="BF281">
        <v>1</v>
      </c>
      <c r="BG281" t="s">
        <v>1217</v>
      </c>
      <c r="BH281" t="s">
        <v>1217</v>
      </c>
      <c r="BI281">
        <v>0</v>
      </c>
      <c r="BJ281" t="s">
        <v>1217</v>
      </c>
      <c r="BK281" t="s">
        <v>1217</v>
      </c>
      <c r="BL281">
        <v>0</v>
      </c>
      <c r="BM281" t="s">
        <v>1217</v>
      </c>
      <c r="BN281" t="s">
        <v>1217</v>
      </c>
      <c r="BO281">
        <v>0</v>
      </c>
      <c r="BP281" t="s">
        <v>1229</v>
      </c>
      <c r="BQ281" t="s">
        <v>1217</v>
      </c>
    </row>
    <row r="282" spans="1:69" x14ac:dyDescent="0.25">
      <c r="A282">
        <v>194618</v>
      </c>
      <c r="B282" t="s">
        <v>750</v>
      </c>
      <c r="C282" t="s">
        <v>1217</v>
      </c>
      <c r="D282" t="s">
        <v>1218</v>
      </c>
      <c r="E282">
        <v>28</v>
      </c>
      <c r="F282" t="s">
        <v>1219</v>
      </c>
      <c r="G282" t="s">
        <v>1220</v>
      </c>
      <c r="H282" t="s">
        <v>1221</v>
      </c>
      <c r="I282" t="s">
        <v>1217</v>
      </c>
      <c r="J282" t="s">
        <v>1222</v>
      </c>
      <c r="K282" t="s">
        <v>217</v>
      </c>
      <c r="L282">
        <v>194.78</v>
      </c>
      <c r="M282">
        <v>180.13</v>
      </c>
      <c r="N282" t="s">
        <v>40</v>
      </c>
      <c r="O282">
        <v>208</v>
      </c>
      <c r="P282" t="s">
        <v>1223</v>
      </c>
      <c r="Q282" t="s">
        <v>1593</v>
      </c>
      <c r="R282" t="s">
        <v>1225</v>
      </c>
      <c r="S282" t="s">
        <v>1226</v>
      </c>
      <c r="T282" t="s">
        <v>1217</v>
      </c>
      <c r="U282" t="s">
        <v>1227</v>
      </c>
      <c r="V282" t="s">
        <v>1255</v>
      </c>
      <c r="W282">
        <v>0</v>
      </c>
      <c r="X282" t="s">
        <v>1229</v>
      </c>
      <c r="Y282" t="s">
        <v>1229</v>
      </c>
      <c r="Z282" t="s">
        <v>1230</v>
      </c>
      <c r="AA282" t="s">
        <v>23</v>
      </c>
      <c r="AB282" t="s">
        <v>1231</v>
      </c>
      <c r="AC282" t="s">
        <v>1232</v>
      </c>
      <c r="AD282" t="s">
        <v>1233</v>
      </c>
      <c r="AE282" t="s">
        <v>1234</v>
      </c>
      <c r="AF282" t="s">
        <v>1235</v>
      </c>
      <c r="AG282" t="s">
        <v>1217</v>
      </c>
      <c r="AH282" t="s">
        <v>1236</v>
      </c>
      <c r="AI282" t="s">
        <v>1217</v>
      </c>
      <c r="AJ282" t="s">
        <v>1217</v>
      </c>
      <c r="AK282" t="s">
        <v>1237</v>
      </c>
      <c r="AL282">
        <v>0</v>
      </c>
      <c r="AM282" t="s">
        <v>1238</v>
      </c>
      <c r="AN282" t="s">
        <v>1239</v>
      </c>
      <c r="AO282" t="s">
        <v>1240</v>
      </c>
      <c r="AP282" t="s">
        <v>1241</v>
      </c>
      <c r="AQ282" t="s">
        <v>1242</v>
      </c>
      <c r="AR282" t="s">
        <v>1243</v>
      </c>
      <c r="AS282">
        <v>0</v>
      </c>
      <c r="AT282" t="s">
        <v>1217</v>
      </c>
      <c r="AU282" t="s">
        <v>1244</v>
      </c>
      <c r="AV282" t="s">
        <v>1217</v>
      </c>
      <c r="AW282" t="s">
        <v>1217</v>
      </c>
      <c r="AX282" t="s">
        <v>1217</v>
      </c>
      <c r="AY282">
        <v>10</v>
      </c>
      <c r="AZ282" t="s">
        <v>1245</v>
      </c>
      <c r="BA282">
        <v>0</v>
      </c>
      <c r="BB282" t="s">
        <v>217</v>
      </c>
      <c r="BC282" t="s">
        <v>1230</v>
      </c>
      <c r="BD282">
        <v>0</v>
      </c>
      <c r="BE282" t="s">
        <v>1246</v>
      </c>
      <c r="BF282">
        <v>41</v>
      </c>
      <c r="BG282" t="s">
        <v>1217</v>
      </c>
      <c r="BH282" t="s">
        <v>1217</v>
      </c>
      <c r="BI282">
        <v>13</v>
      </c>
      <c r="BJ282" t="s">
        <v>1217</v>
      </c>
      <c r="BK282" t="s">
        <v>1217</v>
      </c>
      <c r="BL282">
        <v>0</v>
      </c>
      <c r="BM282" t="s">
        <v>1239</v>
      </c>
      <c r="BN282" t="s">
        <v>1247</v>
      </c>
      <c r="BO282">
        <v>0</v>
      </c>
      <c r="BP282" t="s">
        <v>1229</v>
      </c>
      <c r="BQ282" t="s">
        <v>1217</v>
      </c>
    </row>
    <row r="283" spans="1:69" x14ac:dyDescent="0.25">
      <c r="A283">
        <v>194619</v>
      </c>
      <c r="B283" t="s">
        <v>1594</v>
      </c>
      <c r="C283" t="s">
        <v>1217</v>
      </c>
      <c r="D283" t="s">
        <v>1218</v>
      </c>
      <c r="E283">
        <v>56</v>
      </c>
      <c r="F283" t="s">
        <v>1219</v>
      </c>
      <c r="G283" t="s">
        <v>1220</v>
      </c>
      <c r="H283" t="s">
        <v>1221</v>
      </c>
      <c r="I283" t="s">
        <v>1217</v>
      </c>
      <c r="J283" t="s">
        <v>1222</v>
      </c>
      <c r="K283" t="s">
        <v>217</v>
      </c>
      <c r="L283">
        <v>196.03</v>
      </c>
      <c r="M283">
        <v>181.38</v>
      </c>
      <c r="N283" t="s">
        <v>40</v>
      </c>
      <c r="O283">
        <v>208</v>
      </c>
      <c r="P283" t="s">
        <v>1223</v>
      </c>
      <c r="Q283" t="s">
        <v>1427</v>
      </c>
      <c r="R283" t="s">
        <v>1225</v>
      </c>
      <c r="S283" t="s">
        <v>1226</v>
      </c>
      <c r="T283" t="s">
        <v>1217</v>
      </c>
      <c r="U283" t="s">
        <v>1227</v>
      </c>
      <c r="V283" t="s">
        <v>1255</v>
      </c>
      <c r="W283">
        <v>0</v>
      </c>
      <c r="X283" t="s">
        <v>1229</v>
      </c>
      <c r="Y283" t="s">
        <v>1229</v>
      </c>
      <c r="Z283" t="s">
        <v>1230</v>
      </c>
      <c r="AA283" t="s">
        <v>23</v>
      </c>
      <c r="AB283" t="s">
        <v>1231</v>
      </c>
      <c r="AC283" t="s">
        <v>1232</v>
      </c>
      <c r="AD283" t="s">
        <v>1233</v>
      </c>
      <c r="AE283" t="s">
        <v>1234</v>
      </c>
      <c r="AF283" t="s">
        <v>1235</v>
      </c>
      <c r="AG283" t="s">
        <v>1217</v>
      </c>
      <c r="AH283" t="s">
        <v>1236</v>
      </c>
      <c r="AI283" t="s">
        <v>1217</v>
      </c>
      <c r="AJ283" t="s">
        <v>1217</v>
      </c>
      <c r="AK283" t="s">
        <v>1237</v>
      </c>
      <c r="AL283">
        <v>0</v>
      </c>
      <c r="AM283" t="s">
        <v>1238</v>
      </c>
      <c r="AN283" t="s">
        <v>1239</v>
      </c>
      <c r="AO283" t="s">
        <v>1240</v>
      </c>
      <c r="AP283" t="s">
        <v>1241</v>
      </c>
      <c r="AQ283" t="s">
        <v>1242</v>
      </c>
      <c r="AR283" t="s">
        <v>1243</v>
      </c>
      <c r="AS283">
        <v>0</v>
      </c>
      <c r="AT283" t="s">
        <v>1217</v>
      </c>
      <c r="AU283" t="s">
        <v>1244</v>
      </c>
      <c r="AV283" t="s">
        <v>1217</v>
      </c>
      <c r="AW283" t="s">
        <v>1217</v>
      </c>
      <c r="AX283" t="s">
        <v>1217</v>
      </c>
      <c r="AY283">
        <v>10</v>
      </c>
      <c r="AZ283" t="s">
        <v>1245</v>
      </c>
      <c r="BA283">
        <v>0</v>
      </c>
      <c r="BB283" t="s">
        <v>217</v>
      </c>
      <c r="BC283" t="s">
        <v>1230</v>
      </c>
      <c r="BD283">
        <v>0</v>
      </c>
      <c r="BE283" t="s">
        <v>1246</v>
      </c>
      <c r="BF283">
        <v>31</v>
      </c>
      <c r="BG283" t="s">
        <v>1217</v>
      </c>
      <c r="BH283" t="s">
        <v>1217</v>
      </c>
      <c r="BI283">
        <v>13</v>
      </c>
      <c r="BJ283" t="s">
        <v>1217</v>
      </c>
      <c r="BK283" t="s">
        <v>1217</v>
      </c>
      <c r="BL283">
        <v>0</v>
      </c>
      <c r="BM283" t="s">
        <v>1239</v>
      </c>
      <c r="BN283" t="s">
        <v>1247</v>
      </c>
      <c r="BO283">
        <v>0</v>
      </c>
      <c r="BP283" t="s">
        <v>1229</v>
      </c>
      <c r="BQ283" t="s">
        <v>1217</v>
      </c>
    </row>
    <row r="284" spans="1:69" x14ac:dyDescent="0.25">
      <c r="A284">
        <v>194620</v>
      </c>
      <c r="B284" t="s">
        <v>1595</v>
      </c>
      <c r="C284" t="s">
        <v>1217</v>
      </c>
      <c r="D284" t="s">
        <v>1218</v>
      </c>
      <c r="E284">
        <v>28</v>
      </c>
      <c r="F284" t="s">
        <v>1219</v>
      </c>
      <c r="G284" t="s">
        <v>1220</v>
      </c>
      <c r="H284" t="s">
        <v>1221</v>
      </c>
      <c r="I284" t="s">
        <v>1217</v>
      </c>
      <c r="J284" t="s">
        <v>1222</v>
      </c>
      <c r="K284" t="s">
        <v>217</v>
      </c>
      <c r="L284">
        <v>196.03</v>
      </c>
      <c r="M284">
        <v>181.38</v>
      </c>
      <c r="N284" t="s">
        <v>40</v>
      </c>
      <c r="O284">
        <v>208</v>
      </c>
      <c r="P284" t="s">
        <v>1223</v>
      </c>
      <c r="Q284" t="s">
        <v>1427</v>
      </c>
      <c r="R284" t="s">
        <v>1225</v>
      </c>
      <c r="S284" t="s">
        <v>1226</v>
      </c>
      <c r="T284" t="s">
        <v>1217</v>
      </c>
      <c r="U284" t="s">
        <v>1227</v>
      </c>
      <c r="V284" t="s">
        <v>1255</v>
      </c>
      <c r="W284">
        <v>0</v>
      </c>
      <c r="X284" t="s">
        <v>1229</v>
      </c>
      <c r="Y284" t="s">
        <v>1229</v>
      </c>
      <c r="Z284" t="s">
        <v>1230</v>
      </c>
      <c r="AA284" t="s">
        <v>23</v>
      </c>
      <c r="AB284" t="s">
        <v>1231</v>
      </c>
      <c r="AC284" t="s">
        <v>1232</v>
      </c>
      <c r="AD284" t="s">
        <v>1233</v>
      </c>
      <c r="AE284" t="s">
        <v>1234</v>
      </c>
      <c r="AF284" t="s">
        <v>1235</v>
      </c>
      <c r="AG284" t="s">
        <v>1217</v>
      </c>
      <c r="AH284" t="s">
        <v>1236</v>
      </c>
      <c r="AI284" t="s">
        <v>1217</v>
      </c>
      <c r="AJ284" t="s">
        <v>1217</v>
      </c>
      <c r="AK284" t="s">
        <v>1237</v>
      </c>
      <c r="AL284">
        <v>0</v>
      </c>
      <c r="AM284" t="s">
        <v>1238</v>
      </c>
      <c r="AN284" t="s">
        <v>1239</v>
      </c>
      <c r="AO284" t="s">
        <v>1240</v>
      </c>
      <c r="AP284" t="s">
        <v>1241</v>
      </c>
      <c r="AQ284" t="s">
        <v>1242</v>
      </c>
      <c r="AR284" t="s">
        <v>1243</v>
      </c>
      <c r="AS284">
        <v>0</v>
      </c>
      <c r="AT284" t="s">
        <v>1217</v>
      </c>
      <c r="AU284" t="s">
        <v>1244</v>
      </c>
      <c r="AV284" t="s">
        <v>1217</v>
      </c>
      <c r="AW284" t="s">
        <v>1217</v>
      </c>
      <c r="AX284" t="s">
        <v>1217</v>
      </c>
      <c r="AY284">
        <v>10</v>
      </c>
      <c r="AZ284" t="s">
        <v>1245</v>
      </c>
      <c r="BA284">
        <v>0</v>
      </c>
      <c r="BB284" t="s">
        <v>217</v>
      </c>
      <c r="BC284" t="s">
        <v>1230</v>
      </c>
      <c r="BD284">
        <v>0</v>
      </c>
      <c r="BE284" t="s">
        <v>1246</v>
      </c>
      <c r="BF284">
        <v>29</v>
      </c>
      <c r="BG284" t="s">
        <v>1217</v>
      </c>
      <c r="BH284" t="s">
        <v>1217</v>
      </c>
      <c r="BI284">
        <v>13</v>
      </c>
      <c r="BJ284" t="s">
        <v>1217</v>
      </c>
      <c r="BK284" t="s">
        <v>1217</v>
      </c>
      <c r="BL284">
        <v>0</v>
      </c>
      <c r="BM284" t="s">
        <v>1239</v>
      </c>
      <c r="BN284" t="s">
        <v>1247</v>
      </c>
      <c r="BO284">
        <v>0</v>
      </c>
      <c r="BP284" t="s">
        <v>1229</v>
      </c>
      <c r="BQ284" t="s">
        <v>1217</v>
      </c>
    </row>
    <row r="285" spans="1:69" x14ac:dyDescent="0.25">
      <c r="A285">
        <v>194621</v>
      </c>
      <c r="B285" t="s">
        <v>575</v>
      </c>
      <c r="C285" t="s">
        <v>1217</v>
      </c>
      <c r="D285" t="s">
        <v>1218</v>
      </c>
      <c r="E285">
        <v>180</v>
      </c>
      <c r="F285" t="s">
        <v>1219</v>
      </c>
      <c r="G285" t="s">
        <v>1220</v>
      </c>
      <c r="H285" t="s">
        <v>1221</v>
      </c>
      <c r="I285" t="s">
        <v>1217</v>
      </c>
      <c r="J285" t="s">
        <v>1222</v>
      </c>
      <c r="K285" t="s">
        <v>217</v>
      </c>
      <c r="L285">
        <v>197.9</v>
      </c>
      <c r="M285">
        <v>183.25</v>
      </c>
      <c r="N285" t="s">
        <v>40</v>
      </c>
      <c r="O285">
        <v>208</v>
      </c>
      <c r="P285" t="s">
        <v>1223</v>
      </c>
      <c r="Q285" t="s">
        <v>1596</v>
      </c>
      <c r="R285" t="s">
        <v>1225</v>
      </c>
      <c r="S285" t="s">
        <v>1226</v>
      </c>
      <c r="T285" t="s">
        <v>1217</v>
      </c>
      <c r="U285" t="s">
        <v>1227</v>
      </c>
      <c r="V285" t="s">
        <v>1255</v>
      </c>
      <c r="W285">
        <v>0</v>
      </c>
      <c r="X285" t="s">
        <v>1229</v>
      </c>
      <c r="Y285" t="s">
        <v>1229</v>
      </c>
      <c r="Z285" t="s">
        <v>1230</v>
      </c>
      <c r="AA285" t="s">
        <v>23</v>
      </c>
      <c r="AB285" t="s">
        <v>1231</v>
      </c>
      <c r="AC285" t="s">
        <v>1232</v>
      </c>
      <c r="AD285" t="s">
        <v>1233</v>
      </c>
      <c r="AE285" t="s">
        <v>1234</v>
      </c>
      <c r="AF285" t="s">
        <v>1235</v>
      </c>
      <c r="AG285" t="s">
        <v>1217</v>
      </c>
      <c r="AH285" t="s">
        <v>1236</v>
      </c>
      <c r="AI285" t="s">
        <v>1217</v>
      </c>
      <c r="AJ285" t="s">
        <v>1217</v>
      </c>
      <c r="AK285" t="s">
        <v>1237</v>
      </c>
      <c r="AL285">
        <v>0</v>
      </c>
      <c r="AM285" t="s">
        <v>1238</v>
      </c>
      <c r="AN285" t="s">
        <v>1239</v>
      </c>
      <c r="AO285" t="s">
        <v>1240</v>
      </c>
      <c r="AP285" t="s">
        <v>1241</v>
      </c>
      <c r="AQ285" t="s">
        <v>1242</v>
      </c>
      <c r="AR285" t="s">
        <v>1243</v>
      </c>
      <c r="AS285">
        <v>0</v>
      </c>
      <c r="AT285" t="s">
        <v>1217</v>
      </c>
      <c r="AU285" t="s">
        <v>1244</v>
      </c>
      <c r="AV285" t="s">
        <v>1217</v>
      </c>
      <c r="AW285" t="s">
        <v>1217</v>
      </c>
      <c r="AX285" t="s">
        <v>1217</v>
      </c>
      <c r="AY285">
        <v>10</v>
      </c>
      <c r="AZ285" t="s">
        <v>1245</v>
      </c>
      <c r="BA285">
        <v>0</v>
      </c>
      <c r="BB285" t="s">
        <v>217</v>
      </c>
      <c r="BC285" t="s">
        <v>1230</v>
      </c>
      <c r="BD285">
        <v>0</v>
      </c>
      <c r="BE285" t="s">
        <v>1246</v>
      </c>
      <c r="BF285">
        <v>188</v>
      </c>
      <c r="BG285" t="s">
        <v>1217</v>
      </c>
      <c r="BH285" t="s">
        <v>1217</v>
      </c>
      <c r="BI285">
        <v>8</v>
      </c>
      <c r="BJ285" t="s">
        <v>1217</v>
      </c>
      <c r="BK285" t="s">
        <v>1217</v>
      </c>
      <c r="BL285">
        <v>0</v>
      </c>
      <c r="BM285" t="s">
        <v>1239</v>
      </c>
      <c r="BN285" t="s">
        <v>1247</v>
      </c>
      <c r="BO285">
        <v>0</v>
      </c>
      <c r="BP285" t="s">
        <v>1229</v>
      </c>
      <c r="BQ285" t="s">
        <v>1217</v>
      </c>
    </row>
    <row r="286" spans="1:69" x14ac:dyDescent="0.25">
      <c r="A286">
        <v>194623</v>
      </c>
      <c r="B286" t="s">
        <v>1597</v>
      </c>
      <c r="C286" t="s">
        <v>1217</v>
      </c>
      <c r="D286" t="s">
        <v>1218</v>
      </c>
      <c r="E286">
        <v>28</v>
      </c>
      <c r="F286" t="s">
        <v>1219</v>
      </c>
      <c r="G286" t="s">
        <v>1220</v>
      </c>
      <c r="H286" t="s">
        <v>1221</v>
      </c>
      <c r="I286" t="s">
        <v>1217</v>
      </c>
      <c r="J286" t="s">
        <v>1222</v>
      </c>
      <c r="K286" t="s">
        <v>217</v>
      </c>
      <c r="L286">
        <v>197.27</v>
      </c>
      <c r="M286">
        <v>182.62</v>
      </c>
      <c r="N286" t="s">
        <v>40</v>
      </c>
      <c r="O286">
        <v>208</v>
      </c>
      <c r="P286" t="s">
        <v>1223</v>
      </c>
      <c r="Q286" t="s">
        <v>1598</v>
      </c>
      <c r="R286" t="s">
        <v>1225</v>
      </c>
      <c r="S286" t="s">
        <v>1226</v>
      </c>
      <c r="T286" t="s">
        <v>1217</v>
      </c>
      <c r="U286" t="s">
        <v>1227</v>
      </c>
      <c r="V286" t="s">
        <v>1255</v>
      </c>
      <c r="W286">
        <v>0</v>
      </c>
      <c r="X286" t="s">
        <v>1229</v>
      </c>
      <c r="Y286" t="s">
        <v>1229</v>
      </c>
      <c r="Z286" t="s">
        <v>1230</v>
      </c>
      <c r="AA286" t="s">
        <v>23</v>
      </c>
      <c r="AB286" t="s">
        <v>1231</v>
      </c>
      <c r="AC286" t="s">
        <v>1232</v>
      </c>
      <c r="AD286" t="s">
        <v>1233</v>
      </c>
      <c r="AE286" t="s">
        <v>1234</v>
      </c>
      <c r="AF286" t="s">
        <v>1235</v>
      </c>
      <c r="AG286" t="s">
        <v>1217</v>
      </c>
      <c r="AH286" t="s">
        <v>1236</v>
      </c>
      <c r="AI286" t="s">
        <v>1217</v>
      </c>
      <c r="AJ286" t="s">
        <v>1217</v>
      </c>
      <c r="AK286" t="s">
        <v>1237</v>
      </c>
      <c r="AL286">
        <v>0</v>
      </c>
      <c r="AM286" t="s">
        <v>1238</v>
      </c>
      <c r="AN286" t="s">
        <v>1239</v>
      </c>
      <c r="AO286" t="s">
        <v>1240</v>
      </c>
      <c r="AP286" t="s">
        <v>1241</v>
      </c>
      <c r="AQ286" t="s">
        <v>1242</v>
      </c>
      <c r="AR286" t="s">
        <v>1243</v>
      </c>
      <c r="AS286">
        <v>0</v>
      </c>
      <c r="AT286" t="s">
        <v>1217</v>
      </c>
      <c r="AU286" t="s">
        <v>1244</v>
      </c>
      <c r="AV286" t="s">
        <v>1217</v>
      </c>
      <c r="AW286" t="s">
        <v>1217</v>
      </c>
      <c r="AX286" t="s">
        <v>1217</v>
      </c>
      <c r="AY286">
        <v>10</v>
      </c>
      <c r="AZ286" t="s">
        <v>1245</v>
      </c>
      <c r="BA286">
        <v>0</v>
      </c>
      <c r="BB286" t="s">
        <v>217</v>
      </c>
      <c r="BC286" t="s">
        <v>1230</v>
      </c>
      <c r="BD286">
        <v>0</v>
      </c>
      <c r="BE286" t="s">
        <v>1246</v>
      </c>
      <c r="BF286">
        <v>30</v>
      </c>
      <c r="BG286" t="s">
        <v>1217</v>
      </c>
      <c r="BH286" t="s">
        <v>1217</v>
      </c>
      <c r="BI286">
        <v>13</v>
      </c>
      <c r="BJ286" t="s">
        <v>1217</v>
      </c>
      <c r="BK286" t="s">
        <v>1217</v>
      </c>
      <c r="BL286">
        <v>0</v>
      </c>
      <c r="BM286" t="s">
        <v>1239</v>
      </c>
      <c r="BN286" t="s">
        <v>1247</v>
      </c>
      <c r="BO286">
        <v>0</v>
      </c>
      <c r="BP286" t="s">
        <v>1229</v>
      </c>
      <c r="BQ286" t="s">
        <v>1217</v>
      </c>
    </row>
    <row r="287" spans="1:69" x14ac:dyDescent="0.25">
      <c r="A287">
        <v>194624</v>
      </c>
      <c r="B287" t="s">
        <v>576</v>
      </c>
      <c r="C287" t="s">
        <v>1217</v>
      </c>
      <c r="D287" t="s">
        <v>1218</v>
      </c>
      <c r="E287">
        <v>0</v>
      </c>
      <c r="F287" t="s">
        <v>1219</v>
      </c>
      <c r="G287" t="s">
        <v>1220</v>
      </c>
      <c r="H287" t="s">
        <v>1221</v>
      </c>
      <c r="I287" t="s">
        <v>1217</v>
      </c>
      <c r="J287" t="s">
        <v>1222</v>
      </c>
      <c r="K287" t="s">
        <v>217</v>
      </c>
      <c r="L287">
        <v>195.82</v>
      </c>
      <c r="M287">
        <v>181.17</v>
      </c>
      <c r="N287" t="s">
        <v>40</v>
      </c>
      <c r="O287">
        <v>208</v>
      </c>
      <c r="P287" t="s">
        <v>1223</v>
      </c>
      <c r="Q287" t="s">
        <v>1599</v>
      </c>
      <c r="R287" t="s">
        <v>1225</v>
      </c>
      <c r="S287" t="s">
        <v>1226</v>
      </c>
      <c r="T287" t="s">
        <v>1217</v>
      </c>
      <c r="U287" t="s">
        <v>1227</v>
      </c>
      <c r="V287" t="s">
        <v>1255</v>
      </c>
      <c r="W287">
        <v>0</v>
      </c>
      <c r="X287" t="s">
        <v>1229</v>
      </c>
      <c r="Y287" t="s">
        <v>1229</v>
      </c>
      <c r="Z287" t="s">
        <v>1230</v>
      </c>
      <c r="AA287" t="s">
        <v>23</v>
      </c>
      <c r="AB287" t="s">
        <v>1231</v>
      </c>
      <c r="AC287" t="s">
        <v>1232</v>
      </c>
      <c r="AD287" t="s">
        <v>1233</v>
      </c>
      <c r="AE287" t="s">
        <v>1234</v>
      </c>
      <c r="AF287" t="s">
        <v>1235</v>
      </c>
      <c r="AG287" t="s">
        <v>1217</v>
      </c>
      <c r="AH287" t="s">
        <v>1236</v>
      </c>
      <c r="AI287" t="s">
        <v>1217</v>
      </c>
      <c r="AJ287" t="s">
        <v>1217</v>
      </c>
      <c r="AK287" t="s">
        <v>1237</v>
      </c>
      <c r="AL287">
        <v>0</v>
      </c>
      <c r="AM287" t="s">
        <v>1238</v>
      </c>
      <c r="AN287" t="s">
        <v>1239</v>
      </c>
      <c r="AO287" t="s">
        <v>1240</v>
      </c>
      <c r="AP287" t="s">
        <v>1241</v>
      </c>
      <c r="AQ287" t="s">
        <v>1242</v>
      </c>
      <c r="AR287" t="s">
        <v>1243</v>
      </c>
      <c r="AS287">
        <v>0</v>
      </c>
      <c r="AT287" t="s">
        <v>1217</v>
      </c>
      <c r="AU287" t="s">
        <v>1244</v>
      </c>
      <c r="AV287" t="s">
        <v>1217</v>
      </c>
      <c r="AW287" t="s">
        <v>1217</v>
      </c>
      <c r="AX287" t="s">
        <v>1217</v>
      </c>
      <c r="AY287">
        <v>10</v>
      </c>
      <c r="AZ287" t="s">
        <v>1245</v>
      </c>
      <c r="BA287">
        <v>0</v>
      </c>
      <c r="BB287" t="s">
        <v>217</v>
      </c>
      <c r="BC287" t="s">
        <v>1230</v>
      </c>
      <c r="BD287">
        <v>0</v>
      </c>
      <c r="BE287" t="s">
        <v>1246</v>
      </c>
      <c r="BF287">
        <v>28</v>
      </c>
      <c r="BG287" t="s">
        <v>1217</v>
      </c>
      <c r="BH287" t="s">
        <v>1217</v>
      </c>
      <c r="BI287">
        <v>13</v>
      </c>
      <c r="BJ287" t="s">
        <v>1217</v>
      </c>
      <c r="BK287" t="s">
        <v>1217</v>
      </c>
      <c r="BL287">
        <v>0</v>
      </c>
      <c r="BM287" t="s">
        <v>1239</v>
      </c>
      <c r="BN287" t="s">
        <v>1247</v>
      </c>
      <c r="BO287">
        <v>0</v>
      </c>
      <c r="BP287" t="s">
        <v>1229</v>
      </c>
      <c r="BQ287" t="s">
        <v>1217</v>
      </c>
    </row>
    <row r="288" spans="1:69" x14ac:dyDescent="0.25">
      <c r="A288">
        <v>194625</v>
      </c>
      <c r="B288" t="s">
        <v>1600</v>
      </c>
      <c r="C288" t="s">
        <v>1217</v>
      </c>
      <c r="D288" t="s">
        <v>1218</v>
      </c>
      <c r="E288">
        <v>28</v>
      </c>
      <c r="F288" t="s">
        <v>1219</v>
      </c>
      <c r="G288" t="s">
        <v>1220</v>
      </c>
      <c r="H288" t="s">
        <v>1221</v>
      </c>
      <c r="I288" t="s">
        <v>1217</v>
      </c>
      <c r="J288" t="s">
        <v>1222</v>
      </c>
      <c r="K288" t="s">
        <v>217</v>
      </c>
      <c r="L288">
        <v>191.03</v>
      </c>
      <c r="M288">
        <v>176.38</v>
      </c>
      <c r="N288" t="s">
        <v>40</v>
      </c>
      <c r="O288">
        <v>208</v>
      </c>
      <c r="P288" t="s">
        <v>1223</v>
      </c>
      <c r="Q288" t="s">
        <v>1519</v>
      </c>
      <c r="R288" t="s">
        <v>1225</v>
      </c>
      <c r="S288" t="s">
        <v>1226</v>
      </c>
      <c r="T288" t="s">
        <v>1217</v>
      </c>
      <c r="U288" t="s">
        <v>1227</v>
      </c>
      <c r="V288" t="s">
        <v>1255</v>
      </c>
      <c r="W288">
        <v>0</v>
      </c>
      <c r="X288" t="s">
        <v>1229</v>
      </c>
      <c r="Y288" t="s">
        <v>1229</v>
      </c>
      <c r="Z288" t="s">
        <v>1230</v>
      </c>
      <c r="AA288" t="s">
        <v>23</v>
      </c>
      <c r="AB288" t="s">
        <v>1231</v>
      </c>
      <c r="AC288" t="s">
        <v>1232</v>
      </c>
      <c r="AD288" t="s">
        <v>1233</v>
      </c>
      <c r="AE288" t="s">
        <v>1234</v>
      </c>
      <c r="AF288" t="s">
        <v>1235</v>
      </c>
      <c r="AG288" t="s">
        <v>1217</v>
      </c>
      <c r="AH288" t="s">
        <v>1236</v>
      </c>
      <c r="AI288" t="s">
        <v>1217</v>
      </c>
      <c r="AJ288" t="s">
        <v>1217</v>
      </c>
      <c r="AK288" t="s">
        <v>1237</v>
      </c>
      <c r="AL288">
        <v>0</v>
      </c>
      <c r="AM288" t="s">
        <v>1238</v>
      </c>
      <c r="AN288" t="s">
        <v>1239</v>
      </c>
      <c r="AO288" t="s">
        <v>1240</v>
      </c>
      <c r="AP288" t="s">
        <v>1241</v>
      </c>
      <c r="AQ288" t="s">
        <v>1242</v>
      </c>
      <c r="AR288" t="s">
        <v>1243</v>
      </c>
      <c r="AS288">
        <v>0</v>
      </c>
      <c r="AT288" t="s">
        <v>1217</v>
      </c>
      <c r="AU288" t="s">
        <v>1244</v>
      </c>
      <c r="AV288" t="s">
        <v>1217</v>
      </c>
      <c r="AW288" t="s">
        <v>1217</v>
      </c>
      <c r="AX288" t="s">
        <v>1217</v>
      </c>
      <c r="AY288">
        <v>10</v>
      </c>
      <c r="AZ288" t="s">
        <v>1245</v>
      </c>
      <c r="BA288">
        <v>0</v>
      </c>
      <c r="BB288" t="s">
        <v>217</v>
      </c>
      <c r="BC288" t="s">
        <v>1230</v>
      </c>
      <c r="BD288">
        <v>0</v>
      </c>
      <c r="BE288" t="s">
        <v>1246</v>
      </c>
      <c r="BF288">
        <v>33</v>
      </c>
      <c r="BG288" t="s">
        <v>1217</v>
      </c>
      <c r="BH288" t="s">
        <v>1217</v>
      </c>
      <c r="BI288">
        <v>13</v>
      </c>
      <c r="BJ288" t="s">
        <v>1217</v>
      </c>
      <c r="BK288" t="s">
        <v>1217</v>
      </c>
      <c r="BL288">
        <v>0</v>
      </c>
      <c r="BM288" t="s">
        <v>1239</v>
      </c>
      <c r="BN288" t="s">
        <v>1247</v>
      </c>
      <c r="BO288">
        <v>0</v>
      </c>
      <c r="BP288" t="s">
        <v>1229</v>
      </c>
      <c r="BQ288" t="s">
        <v>1217</v>
      </c>
    </row>
    <row r="289" spans="1:69" x14ac:dyDescent="0.25">
      <c r="A289">
        <v>194635</v>
      </c>
      <c r="B289" t="s">
        <v>1601</v>
      </c>
      <c r="C289" t="s">
        <v>1217</v>
      </c>
      <c r="D289" t="s">
        <v>1218</v>
      </c>
      <c r="E289">
        <v>0</v>
      </c>
      <c r="F289" t="s">
        <v>1219</v>
      </c>
      <c r="G289" t="s">
        <v>1220</v>
      </c>
      <c r="H289" t="s">
        <v>1221</v>
      </c>
      <c r="I289" t="s">
        <v>1217</v>
      </c>
      <c r="J289" t="s">
        <v>1222</v>
      </c>
      <c r="K289" t="s">
        <v>217</v>
      </c>
      <c r="L289">
        <v>192.07</v>
      </c>
      <c r="M289">
        <v>177.42</v>
      </c>
      <c r="N289" t="s">
        <v>40</v>
      </c>
      <c r="O289">
        <v>208</v>
      </c>
      <c r="P289" t="s">
        <v>1223</v>
      </c>
      <c r="Q289" t="s">
        <v>1531</v>
      </c>
      <c r="R289" t="s">
        <v>1225</v>
      </c>
      <c r="S289" t="s">
        <v>1226</v>
      </c>
      <c r="T289" t="s">
        <v>1217</v>
      </c>
      <c r="U289" t="s">
        <v>1227</v>
      </c>
      <c r="V289" t="s">
        <v>1255</v>
      </c>
      <c r="W289">
        <v>0</v>
      </c>
      <c r="X289" t="s">
        <v>1229</v>
      </c>
      <c r="Y289" t="s">
        <v>1229</v>
      </c>
      <c r="Z289" t="s">
        <v>1230</v>
      </c>
      <c r="AA289" t="s">
        <v>23</v>
      </c>
      <c r="AB289" t="s">
        <v>1231</v>
      </c>
      <c r="AC289" t="s">
        <v>1232</v>
      </c>
      <c r="AD289" t="s">
        <v>1233</v>
      </c>
      <c r="AE289" t="s">
        <v>1234</v>
      </c>
      <c r="AF289" t="s">
        <v>1235</v>
      </c>
      <c r="AG289" t="s">
        <v>1217</v>
      </c>
      <c r="AH289" t="s">
        <v>1236</v>
      </c>
      <c r="AI289" t="s">
        <v>1217</v>
      </c>
      <c r="AJ289" t="s">
        <v>1217</v>
      </c>
      <c r="AK289" t="s">
        <v>1237</v>
      </c>
      <c r="AL289">
        <v>0</v>
      </c>
      <c r="AM289" t="s">
        <v>1238</v>
      </c>
      <c r="AN289" t="s">
        <v>1239</v>
      </c>
      <c r="AO289" t="s">
        <v>1240</v>
      </c>
      <c r="AP289" t="s">
        <v>1241</v>
      </c>
      <c r="AQ289" t="s">
        <v>1242</v>
      </c>
      <c r="AR289" t="s">
        <v>1243</v>
      </c>
      <c r="AS289">
        <v>0</v>
      </c>
      <c r="AT289" t="s">
        <v>1217</v>
      </c>
      <c r="AU289" t="s">
        <v>1244</v>
      </c>
      <c r="AV289" t="s">
        <v>1217</v>
      </c>
      <c r="AW289" t="s">
        <v>1217</v>
      </c>
      <c r="AX289" t="s">
        <v>1217</v>
      </c>
      <c r="AY289">
        <v>10</v>
      </c>
      <c r="AZ289" t="s">
        <v>1245</v>
      </c>
      <c r="BA289">
        <v>0</v>
      </c>
      <c r="BB289" t="s">
        <v>217</v>
      </c>
      <c r="BC289" t="s">
        <v>1230</v>
      </c>
      <c r="BD289">
        <v>0</v>
      </c>
      <c r="BE289" t="s">
        <v>1246</v>
      </c>
      <c r="BF289">
        <v>30</v>
      </c>
      <c r="BG289" t="s">
        <v>1217</v>
      </c>
      <c r="BH289" t="s">
        <v>1217</v>
      </c>
      <c r="BI289">
        <v>13</v>
      </c>
      <c r="BJ289" t="s">
        <v>1217</v>
      </c>
      <c r="BK289" t="s">
        <v>1217</v>
      </c>
      <c r="BL289">
        <v>0</v>
      </c>
      <c r="BM289" t="s">
        <v>1239</v>
      </c>
      <c r="BN289" t="s">
        <v>1247</v>
      </c>
      <c r="BO289">
        <v>0</v>
      </c>
      <c r="BP289" t="s">
        <v>1229</v>
      </c>
      <c r="BQ289" t="s">
        <v>1217</v>
      </c>
    </row>
    <row r="290" spans="1:69" x14ac:dyDescent="0.25">
      <c r="A290">
        <v>194636</v>
      </c>
      <c r="B290" t="s">
        <v>577</v>
      </c>
      <c r="C290" t="s">
        <v>1217</v>
      </c>
      <c r="D290" t="s">
        <v>1218</v>
      </c>
      <c r="E290">
        <v>188</v>
      </c>
      <c r="F290" t="s">
        <v>1219</v>
      </c>
      <c r="G290" t="s">
        <v>1220</v>
      </c>
      <c r="H290" t="s">
        <v>1221</v>
      </c>
      <c r="I290" t="s">
        <v>1217</v>
      </c>
      <c r="J290" t="s">
        <v>1222</v>
      </c>
      <c r="K290" t="s">
        <v>217</v>
      </c>
      <c r="L290">
        <v>198.52</v>
      </c>
      <c r="M290">
        <v>183.87</v>
      </c>
      <c r="N290" t="s">
        <v>40</v>
      </c>
      <c r="O290">
        <v>208</v>
      </c>
      <c r="P290" t="s">
        <v>1223</v>
      </c>
      <c r="Q290" t="s">
        <v>1479</v>
      </c>
      <c r="R290" t="s">
        <v>1225</v>
      </c>
      <c r="S290" t="s">
        <v>1226</v>
      </c>
      <c r="T290" t="s">
        <v>1217</v>
      </c>
      <c r="U290" t="s">
        <v>1227</v>
      </c>
      <c r="V290" t="s">
        <v>1255</v>
      </c>
      <c r="W290">
        <v>0</v>
      </c>
      <c r="X290" t="s">
        <v>1229</v>
      </c>
      <c r="Y290" t="s">
        <v>1229</v>
      </c>
      <c r="Z290" t="s">
        <v>1230</v>
      </c>
      <c r="AA290" t="s">
        <v>23</v>
      </c>
      <c r="AB290" t="s">
        <v>1231</v>
      </c>
      <c r="AC290" t="s">
        <v>1232</v>
      </c>
      <c r="AD290" t="s">
        <v>1233</v>
      </c>
      <c r="AE290" t="s">
        <v>1234</v>
      </c>
      <c r="AF290" t="s">
        <v>1235</v>
      </c>
      <c r="AG290" t="s">
        <v>1217</v>
      </c>
      <c r="AH290" t="s">
        <v>1236</v>
      </c>
      <c r="AI290" t="s">
        <v>1217</v>
      </c>
      <c r="AJ290" t="s">
        <v>1217</v>
      </c>
      <c r="AK290" t="s">
        <v>1237</v>
      </c>
      <c r="AL290">
        <v>0</v>
      </c>
      <c r="AM290" t="s">
        <v>1238</v>
      </c>
      <c r="AN290" t="s">
        <v>1239</v>
      </c>
      <c r="AO290" t="s">
        <v>1240</v>
      </c>
      <c r="AP290" t="s">
        <v>1241</v>
      </c>
      <c r="AQ290" t="s">
        <v>1242</v>
      </c>
      <c r="AR290" t="s">
        <v>1243</v>
      </c>
      <c r="AS290">
        <v>0</v>
      </c>
      <c r="AT290" t="s">
        <v>1217</v>
      </c>
      <c r="AU290" t="s">
        <v>1244</v>
      </c>
      <c r="AV290" t="s">
        <v>1217</v>
      </c>
      <c r="AW290" t="s">
        <v>1217</v>
      </c>
      <c r="AX290" t="s">
        <v>1217</v>
      </c>
      <c r="AY290">
        <v>10</v>
      </c>
      <c r="AZ290" t="s">
        <v>1245</v>
      </c>
      <c r="BA290">
        <v>0</v>
      </c>
      <c r="BB290" t="s">
        <v>217</v>
      </c>
      <c r="BC290" t="s">
        <v>1230</v>
      </c>
      <c r="BD290">
        <v>0</v>
      </c>
      <c r="BE290" t="s">
        <v>1246</v>
      </c>
      <c r="BF290">
        <v>194</v>
      </c>
      <c r="BG290" t="s">
        <v>1217</v>
      </c>
      <c r="BH290" t="s">
        <v>1217</v>
      </c>
      <c r="BI290">
        <v>13</v>
      </c>
      <c r="BJ290" t="s">
        <v>1217</v>
      </c>
      <c r="BK290" t="s">
        <v>1217</v>
      </c>
      <c r="BL290">
        <v>0</v>
      </c>
      <c r="BM290" t="s">
        <v>1239</v>
      </c>
      <c r="BN290" t="s">
        <v>1247</v>
      </c>
      <c r="BO290">
        <v>0</v>
      </c>
      <c r="BP290" t="s">
        <v>1229</v>
      </c>
      <c r="BQ290" t="s">
        <v>1217</v>
      </c>
    </row>
    <row r="291" spans="1:69" x14ac:dyDescent="0.25">
      <c r="A291">
        <v>194637</v>
      </c>
      <c r="B291" t="s">
        <v>1602</v>
      </c>
      <c r="C291" t="s">
        <v>1217</v>
      </c>
      <c r="D291" t="s">
        <v>1218</v>
      </c>
      <c r="E291">
        <v>28</v>
      </c>
      <c r="F291" t="s">
        <v>1219</v>
      </c>
      <c r="G291" t="s">
        <v>1220</v>
      </c>
      <c r="H291" t="s">
        <v>1221</v>
      </c>
      <c r="I291" t="s">
        <v>1217</v>
      </c>
      <c r="J291" t="s">
        <v>1222</v>
      </c>
      <c r="K291" t="s">
        <v>217</v>
      </c>
      <c r="L291">
        <v>193.32</v>
      </c>
      <c r="M291">
        <v>178.67</v>
      </c>
      <c r="N291" t="s">
        <v>40</v>
      </c>
      <c r="O291">
        <v>208</v>
      </c>
      <c r="P291" t="s">
        <v>1223</v>
      </c>
      <c r="Q291" t="s">
        <v>1431</v>
      </c>
      <c r="R291" t="s">
        <v>1225</v>
      </c>
      <c r="S291" t="s">
        <v>1226</v>
      </c>
      <c r="T291" t="s">
        <v>1217</v>
      </c>
      <c r="U291" t="s">
        <v>1227</v>
      </c>
      <c r="V291" t="s">
        <v>1255</v>
      </c>
      <c r="W291">
        <v>0</v>
      </c>
      <c r="X291" t="s">
        <v>1229</v>
      </c>
      <c r="Y291" t="s">
        <v>1229</v>
      </c>
      <c r="Z291" t="s">
        <v>1230</v>
      </c>
      <c r="AA291" t="s">
        <v>23</v>
      </c>
      <c r="AB291" t="s">
        <v>1231</v>
      </c>
      <c r="AC291" t="s">
        <v>1232</v>
      </c>
      <c r="AD291" t="s">
        <v>1233</v>
      </c>
      <c r="AE291" t="s">
        <v>1234</v>
      </c>
      <c r="AF291" t="s">
        <v>1235</v>
      </c>
      <c r="AG291" t="s">
        <v>1217</v>
      </c>
      <c r="AH291" t="s">
        <v>1236</v>
      </c>
      <c r="AI291" t="s">
        <v>1217</v>
      </c>
      <c r="AJ291" t="s">
        <v>1217</v>
      </c>
      <c r="AK291" t="s">
        <v>1237</v>
      </c>
      <c r="AL291">
        <v>0</v>
      </c>
      <c r="AM291" t="s">
        <v>1238</v>
      </c>
      <c r="AN291" t="s">
        <v>1239</v>
      </c>
      <c r="AO291" t="s">
        <v>1240</v>
      </c>
      <c r="AP291" t="s">
        <v>1241</v>
      </c>
      <c r="AQ291" t="s">
        <v>1242</v>
      </c>
      <c r="AR291" t="s">
        <v>1243</v>
      </c>
      <c r="AS291">
        <v>0</v>
      </c>
      <c r="AT291" t="s">
        <v>1217</v>
      </c>
      <c r="AU291" t="s">
        <v>1244</v>
      </c>
      <c r="AV291" t="s">
        <v>1217</v>
      </c>
      <c r="AW291" t="s">
        <v>1217</v>
      </c>
      <c r="AX291" t="s">
        <v>1217</v>
      </c>
      <c r="AY291">
        <v>10</v>
      </c>
      <c r="AZ291" t="s">
        <v>1245</v>
      </c>
      <c r="BA291">
        <v>0</v>
      </c>
      <c r="BB291" t="s">
        <v>217</v>
      </c>
      <c r="BC291" t="s">
        <v>1230</v>
      </c>
      <c r="BD291">
        <v>0</v>
      </c>
      <c r="BE291" t="s">
        <v>1246</v>
      </c>
      <c r="BF291">
        <v>37</v>
      </c>
      <c r="BG291" t="s">
        <v>1217</v>
      </c>
      <c r="BH291" t="s">
        <v>1217</v>
      </c>
      <c r="BI291">
        <v>13</v>
      </c>
      <c r="BJ291" t="s">
        <v>1217</v>
      </c>
      <c r="BK291" t="s">
        <v>1217</v>
      </c>
      <c r="BL291">
        <v>0</v>
      </c>
      <c r="BM291" t="s">
        <v>1239</v>
      </c>
      <c r="BN291" t="s">
        <v>1247</v>
      </c>
      <c r="BO291">
        <v>0</v>
      </c>
      <c r="BP291" t="s">
        <v>1229</v>
      </c>
      <c r="BQ291" t="s">
        <v>1217</v>
      </c>
    </row>
    <row r="292" spans="1:69" x14ac:dyDescent="0.25">
      <c r="A292">
        <v>194638</v>
      </c>
      <c r="B292" t="s">
        <v>1603</v>
      </c>
      <c r="C292" t="s">
        <v>1217</v>
      </c>
      <c r="D292" t="s">
        <v>1218</v>
      </c>
      <c r="E292">
        <v>0</v>
      </c>
      <c r="F292" t="s">
        <v>1219</v>
      </c>
      <c r="G292" t="s">
        <v>1220</v>
      </c>
      <c r="H292" t="s">
        <v>1221</v>
      </c>
      <c r="I292" t="s">
        <v>1217</v>
      </c>
      <c r="J292" t="s">
        <v>1222</v>
      </c>
      <c r="K292" t="s">
        <v>217</v>
      </c>
      <c r="L292">
        <v>198.11</v>
      </c>
      <c r="M292">
        <v>183.46</v>
      </c>
      <c r="N292" t="s">
        <v>40</v>
      </c>
      <c r="O292">
        <v>208</v>
      </c>
      <c r="P292" t="s">
        <v>1223</v>
      </c>
      <c r="Q292" t="s">
        <v>1435</v>
      </c>
      <c r="R292" t="s">
        <v>1225</v>
      </c>
      <c r="S292" t="s">
        <v>1226</v>
      </c>
      <c r="T292" t="s">
        <v>1217</v>
      </c>
      <c r="U292" t="s">
        <v>1227</v>
      </c>
      <c r="V292" t="s">
        <v>1255</v>
      </c>
      <c r="W292">
        <v>0</v>
      </c>
      <c r="X292" t="s">
        <v>1229</v>
      </c>
      <c r="Y292" t="s">
        <v>1229</v>
      </c>
      <c r="Z292" t="s">
        <v>1230</v>
      </c>
      <c r="AA292" t="s">
        <v>23</v>
      </c>
      <c r="AB292" t="s">
        <v>1231</v>
      </c>
      <c r="AC292" t="s">
        <v>1232</v>
      </c>
      <c r="AD292" t="s">
        <v>1233</v>
      </c>
      <c r="AE292" t="s">
        <v>1234</v>
      </c>
      <c r="AF292" t="s">
        <v>1235</v>
      </c>
      <c r="AG292" t="s">
        <v>1217</v>
      </c>
      <c r="AH292" t="s">
        <v>1236</v>
      </c>
      <c r="AI292" t="s">
        <v>1217</v>
      </c>
      <c r="AJ292" t="s">
        <v>1217</v>
      </c>
      <c r="AK292" t="s">
        <v>1237</v>
      </c>
      <c r="AL292">
        <v>0</v>
      </c>
      <c r="AM292" t="s">
        <v>1238</v>
      </c>
      <c r="AN292" t="s">
        <v>1239</v>
      </c>
      <c r="AO292" t="s">
        <v>1240</v>
      </c>
      <c r="AP292" t="s">
        <v>1241</v>
      </c>
      <c r="AQ292" t="s">
        <v>1242</v>
      </c>
      <c r="AR292" t="s">
        <v>1243</v>
      </c>
      <c r="AS292">
        <v>0</v>
      </c>
      <c r="AT292" t="s">
        <v>1217</v>
      </c>
      <c r="AU292" t="s">
        <v>1244</v>
      </c>
      <c r="AV292" t="s">
        <v>1217</v>
      </c>
      <c r="AW292" t="s">
        <v>1217</v>
      </c>
      <c r="AX292" t="s">
        <v>1217</v>
      </c>
      <c r="AY292">
        <v>10</v>
      </c>
      <c r="AZ292" t="s">
        <v>1245</v>
      </c>
      <c r="BA292">
        <v>0</v>
      </c>
      <c r="BB292" t="s">
        <v>217</v>
      </c>
      <c r="BC292" t="s">
        <v>1230</v>
      </c>
      <c r="BD292">
        <v>0</v>
      </c>
      <c r="BE292" t="s">
        <v>1246</v>
      </c>
      <c r="BF292">
        <v>28</v>
      </c>
      <c r="BG292" t="s">
        <v>1217</v>
      </c>
      <c r="BH292" t="s">
        <v>1217</v>
      </c>
      <c r="BI292">
        <v>13</v>
      </c>
      <c r="BJ292" t="s">
        <v>1217</v>
      </c>
      <c r="BK292" t="s">
        <v>1217</v>
      </c>
      <c r="BL292">
        <v>0</v>
      </c>
      <c r="BM292" t="s">
        <v>1239</v>
      </c>
      <c r="BN292" t="s">
        <v>1247</v>
      </c>
      <c r="BO292">
        <v>0</v>
      </c>
      <c r="BP292" t="s">
        <v>1229</v>
      </c>
      <c r="BQ292" t="s">
        <v>1217</v>
      </c>
    </row>
    <row r="293" spans="1:69" x14ac:dyDescent="0.25">
      <c r="A293">
        <v>194641</v>
      </c>
      <c r="B293" t="s">
        <v>1604</v>
      </c>
      <c r="C293" t="s">
        <v>1217</v>
      </c>
      <c r="D293" t="s">
        <v>1218</v>
      </c>
      <c r="E293">
        <v>0</v>
      </c>
      <c r="F293" t="s">
        <v>1219</v>
      </c>
      <c r="G293" t="s">
        <v>1220</v>
      </c>
      <c r="H293" t="s">
        <v>1221</v>
      </c>
      <c r="I293" t="s">
        <v>1217</v>
      </c>
      <c r="J293" t="s">
        <v>1222</v>
      </c>
      <c r="K293" t="s">
        <v>217</v>
      </c>
      <c r="L293">
        <v>195.82</v>
      </c>
      <c r="M293">
        <v>181.17</v>
      </c>
      <c r="N293" t="s">
        <v>40</v>
      </c>
      <c r="O293">
        <v>208</v>
      </c>
      <c r="P293" t="s">
        <v>1223</v>
      </c>
      <c r="Q293" t="s">
        <v>1445</v>
      </c>
      <c r="R293" t="s">
        <v>1225</v>
      </c>
      <c r="S293" t="s">
        <v>1226</v>
      </c>
      <c r="T293" t="s">
        <v>1217</v>
      </c>
      <c r="U293" t="s">
        <v>1227</v>
      </c>
      <c r="V293" t="s">
        <v>1255</v>
      </c>
      <c r="W293">
        <v>0</v>
      </c>
      <c r="X293" t="s">
        <v>1229</v>
      </c>
      <c r="Y293">
        <v>43424</v>
      </c>
      <c r="Z293" t="s">
        <v>1230</v>
      </c>
      <c r="AA293" t="s">
        <v>23</v>
      </c>
      <c r="AB293" t="s">
        <v>1231</v>
      </c>
      <c r="AC293" t="s">
        <v>1232</v>
      </c>
      <c r="AD293" t="s">
        <v>1233</v>
      </c>
      <c r="AE293" t="s">
        <v>1234</v>
      </c>
      <c r="AF293" t="s">
        <v>1235</v>
      </c>
      <c r="AG293" t="s">
        <v>1217</v>
      </c>
      <c r="AH293" t="s">
        <v>1236</v>
      </c>
      <c r="AI293" t="s">
        <v>1217</v>
      </c>
      <c r="AJ293" t="s">
        <v>1217</v>
      </c>
      <c r="AK293" t="s">
        <v>1237</v>
      </c>
      <c r="AL293">
        <v>0</v>
      </c>
      <c r="AM293" t="s">
        <v>1238</v>
      </c>
      <c r="AN293" t="s">
        <v>1239</v>
      </c>
      <c r="AO293" t="s">
        <v>1240</v>
      </c>
      <c r="AP293" t="s">
        <v>1241</v>
      </c>
      <c r="AQ293" t="s">
        <v>1242</v>
      </c>
      <c r="AR293" t="s">
        <v>1243</v>
      </c>
      <c r="AS293">
        <v>0</v>
      </c>
      <c r="AT293" t="s">
        <v>1217</v>
      </c>
      <c r="AU293" t="s">
        <v>1244</v>
      </c>
      <c r="AV293" t="s">
        <v>1217</v>
      </c>
      <c r="AW293" t="s">
        <v>1217</v>
      </c>
      <c r="AX293" t="s">
        <v>1217</v>
      </c>
      <c r="AY293">
        <v>10</v>
      </c>
      <c r="AZ293" t="s">
        <v>1245</v>
      </c>
      <c r="BA293">
        <v>0</v>
      </c>
      <c r="BB293" t="s">
        <v>217</v>
      </c>
      <c r="BC293" t="s">
        <v>1230</v>
      </c>
      <c r="BD293">
        <v>0</v>
      </c>
      <c r="BE293" t="s">
        <v>1246</v>
      </c>
      <c r="BF293">
        <v>52</v>
      </c>
      <c r="BG293" t="s">
        <v>1217</v>
      </c>
      <c r="BH293" t="s">
        <v>1205</v>
      </c>
      <c r="BI293">
        <v>13</v>
      </c>
      <c r="BJ293" t="s">
        <v>1217</v>
      </c>
      <c r="BK293" t="s">
        <v>1217</v>
      </c>
      <c r="BL293">
        <v>0</v>
      </c>
      <c r="BM293" t="s">
        <v>1239</v>
      </c>
      <c r="BN293" t="s">
        <v>1247</v>
      </c>
      <c r="BO293">
        <v>0</v>
      </c>
      <c r="BP293" t="s">
        <v>1229</v>
      </c>
      <c r="BQ293" t="s">
        <v>1217</v>
      </c>
    </row>
    <row r="294" spans="1:69" x14ac:dyDescent="0.25">
      <c r="A294">
        <v>194642</v>
      </c>
      <c r="B294" t="s">
        <v>1605</v>
      </c>
      <c r="C294" t="s">
        <v>1217</v>
      </c>
      <c r="D294" t="s">
        <v>1218</v>
      </c>
      <c r="E294">
        <v>28</v>
      </c>
      <c r="F294" t="s">
        <v>1219</v>
      </c>
      <c r="G294" t="s">
        <v>1220</v>
      </c>
      <c r="H294" t="s">
        <v>1221</v>
      </c>
      <c r="I294" t="s">
        <v>1217</v>
      </c>
      <c r="J294" t="s">
        <v>1222</v>
      </c>
      <c r="K294" t="s">
        <v>217</v>
      </c>
      <c r="L294">
        <v>195.4</v>
      </c>
      <c r="M294">
        <v>180.75</v>
      </c>
      <c r="N294" t="s">
        <v>40</v>
      </c>
      <c r="O294">
        <v>208</v>
      </c>
      <c r="P294" t="s">
        <v>1223</v>
      </c>
      <c r="Q294" t="s">
        <v>1606</v>
      </c>
      <c r="R294" t="s">
        <v>1225</v>
      </c>
      <c r="S294" t="s">
        <v>1226</v>
      </c>
      <c r="T294" t="s">
        <v>1217</v>
      </c>
      <c r="U294" t="s">
        <v>1227</v>
      </c>
      <c r="V294" t="s">
        <v>1255</v>
      </c>
      <c r="W294">
        <v>0</v>
      </c>
      <c r="X294" t="s">
        <v>1229</v>
      </c>
      <c r="Y294" t="s">
        <v>1229</v>
      </c>
      <c r="Z294" t="s">
        <v>1230</v>
      </c>
      <c r="AA294" t="s">
        <v>23</v>
      </c>
      <c r="AB294" t="s">
        <v>1231</v>
      </c>
      <c r="AC294" t="s">
        <v>1232</v>
      </c>
      <c r="AD294" t="s">
        <v>1233</v>
      </c>
      <c r="AE294" t="s">
        <v>1234</v>
      </c>
      <c r="AF294" t="s">
        <v>1235</v>
      </c>
      <c r="AG294" t="s">
        <v>1217</v>
      </c>
      <c r="AH294" t="s">
        <v>1236</v>
      </c>
      <c r="AI294" t="s">
        <v>1217</v>
      </c>
      <c r="AJ294" t="s">
        <v>1217</v>
      </c>
      <c r="AK294" t="s">
        <v>1237</v>
      </c>
      <c r="AL294">
        <v>0</v>
      </c>
      <c r="AM294" t="s">
        <v>1238</v>
      </c>
      <c r="AN294" t="s">
        <v>1239</v>
      </c>
      <c r="AO294" t="s">
        <v>1240</v>
      </c>
      <c r="AP294" t="s">
        <v>1241</v>
      </c>
      <c r="AQ294" t="s">
        <v>1242</v>
      </c>
      <c r="AR294" t="s">
        <v>1243</v>
      </c>
      <c r="AS294">
        <v>0</v>
      </c>
      <c r="AT294" t="s">
        <v>1217</v>
      </c>
      <c r="AU294" t="s">
        <v>1244</v>
      </c>
      <c r="AV294" t="s">
        <v>1217</v>
      </c>
      <c r="AW294" t="s">
        <v>1217</v>
      </c>
      <c r="AX294" t="s">
        <v>1217</v>
      </c>
      <c r="AY294">
        <v>10</v>
      </c>
      <c r="AZ294" t="s">
        <v>1245</v>
      </c>
      <c r="BA294">
        <v>0</v>
      </c>
      <c r="BB294" t="s">
        <v>217</v>
      </c>
      <c r="BC294" t="s">
        <v>1230</v>
      </c>
      <c r="BD294">
        <v>0</v>
      </c>
      <c r="BE294" t="s">
        <v>1246</v>
      </c>
      <c r="BF294">
        <v>32</v>
      </c>
      <c r="BG294" t="s">
        <v>1217</v>
      </c>
      <c r="BH294" t="s">
        <v>1217</v>
      </c>
      <c r="BI294">
        <v>13</v>
      </c>
      <c r="BJ294" t="s">
        <v>1217</v>
      </c>
      <c r="BK294" t="s">
        <v>1217</v>
      </c>
      <c r="BL294">
        <v>0</v>
      </c>
      <c r="BM294" t="s">
        <v>1239</v>
      </c>
      <c r="BN294" t="s">
        <v>1247</v>
      </c>
      <c r="BO294">
        <v>0</v>
      </c>
      <c r="BP294" t="s">
        <v>1229</v>
      </c>
      <c r="BQ294" t="s">
        <v>1217</v>
      </c>
    </row>
    <row r="295" spans="1:69" x14ac:dyDescent="0.25">
      <c r="A295">
        <v>194644</v>
      </c>
      <c r="B295" t="s">
        <v>1607</v>
      </c>
      <c r="C295" t="s">
        <v>1217</v>
      </c>
      <c r="D295" t="s">
        <v>1218</v>
      </c>
      <c r="E295">
        <v>0</v>
      </c>
      <c r="F295" t="s">
        <v>1219</v>
      </c>
      <c r="G295" t="s">
        <v>1220</v>
      </c>
      <c r="H295" t="s">
        <v>1221</v>
      </c>
      <c r="I295" t="s">
        <v>1217</v>
      </c>
      <c r="J295" t="s">
        <v>1222</v>
      </c>
      <c r="K295" t="s">
        <v>217</v>
      </c>
      <c r="L295">
        <v>195.4</v>
      </c>
      <c r="M295">
        <v>180.75</v>
      </c>
      <c r="N295" t="s">
        <v>40</v>
      </c>
      <c r="O295">
        <v>208</v>
      </c>
      <c r="P295" t="s">
        <v>1223</v>
      </c>
      <c r="Q295" t="s">
        <v>1608</v>
      </c>
      <c r="R295" t="s">
        <v>1225</v>
      </c>
      <c r="S295" t="s">
        <v>1226</v>
      </c>
      <c r="T295" t="s">
        <v>1217</v>
      </c>
      <c r="U295" t="s">
        <v>1227</v>
      </c>
      <c r="V295" t="s">
        <v>1255</v>
      </c>
      <c r="W295">
        <v>0</v>
      </c>
      <c r="X295" t="s">
        <v>1229</v>
      </c>
      <c r="Y295" t="s">
        <v>1229</v>
      </c>
      <c r="Z295" t="s">
        <v>1230</v>
      </c>
      <c r="AA295" t="s">
        <v>23</v>
      </c>
      <c r="AB295" t="s">
        <v>1231</v>
      </c>
      <c r="AC295" t="s">
        <v>1232</v>
      </c>
      <c r="AD295" t="s">
        <v>1233</v>
      </c>
      <c r="AE295" t="s">
        <v>1234</v>
      </c>
      <c r="AF295" t="s">
        <v>1235</v>
      </c>
      <c r="AG295" t="s">
        <v>1217</v>
      </c>
      <c r="AH295" t="s">
        <v>1236</v>
      </c>
      <c r="AI295" t="s">
        <v>1217</v>
      </c>
      <c r="AJ295" t="s">
        <v>1217</v>
      </c>
      <c r="AK295" t="s">
        <v>1237</v>
      </c>
      <c r="AL295">
        <v>0</v>
      </c>
      <c r="AM295" t="s">
        <v>1238</v>
      </c>
      <c r="AN295" t="s">
        <v>1239</v>
      </c>
      <c r="AO295" t="s">
        <v>1240</v>
      </c>
      <c r="AP295" t="s">
        <v>1241</v>
      </c>
      <c r="AQ295" t="s">
        <v>1242</v>
      </c>
      <c r="AR295" t="s">
        <v>1243</v>
      </c>
      <c r="AS295">
        <v>0</v>
      </c>
      <c r="AT295" t="s">
        <v>1217</v>
      </c>
      <c r="AU295" t="s">
        <v>1244</v>
      </c>
      <c r="AV295" t="s">
        <v>1217</v>
      </c>
      <c r="AW295" t="s">
        <v>1217</v>
      </c>
      <c r="AX295" t="s">
        <v>1217</v>
      </c>
      <c r="AY295">
        <v>10</v>
      </c>
      <c r="AZ295" t="s">
        <v>1245</v>
      </c>
      <c r="BA295">
        <v>0</v>
      </c>
      <c r="BB295" t="s">
        <v>217</v>
      </c>
      <c r="BC295" t="s">
        <v>1230</v>
      </c>
      <c r="BD295">
        <v>0</v>
      </c>
      <c r="BE295" t="s">
        <v>1246</v>
      </c>
      <c r="BF295">
        <v>27</v>
      </c>
      <c r="BG295" t="s">
        <v>1217</v>
      </c>
      <c r="BH295" t="s">
        <v>1217</v>
      </c>
      <c r="BI295">
        <v>13</v>
      </c>
      <c r="BJ295" t="s">
        <v>1217</v>
      </c>
      <c r="BK295" t="s">
        <v>1217</v>
      </c>
      <c r="BL295">
        <v>0</v>
      </c>
      <c r="BM295" t="s">
        <v>1239</v>
      </c>
      <c r="BN295" t="s">
        <v>1247</v>
      </c>
      <c r="BO295">
        <v>0</v>
      </c>
      <c r="BP295" t="s">
        <v>1229</v>
      </c>
      <c r="BQ295" t="s">
        <v>1217</v>
      </c>
    </row>
    <row r="296" spans="1:69" x14ac:dyDescent="0.25">
      <c r="A296">
        <v>194645</v>
      </c>
      <c r="B296" t="s">
        <v>1609</v>
      </c>
      <c r="C296" t="s">
        <v>1217</v>
      </c>
      <c r="D296" t="s">
        <v>1218</v>
      </c>
      <c r="E296">
        <v>56</v>
      </c>
      <c r="F296" t="s">
        <v>1219</v>
      </c>
      <c r="G296" t="s">
        <v>1220</v>
      </c>
      <c r="H296" t="s">
        <v>1221</v>
      </c>
      <c r="I296" t="s">
        <v>1217</v>
      </c>
      <c r="J296" t="s">
        <v>1222</v>
      </c>
      <c r="K296" t="s">
        <v>217</v>
      </c>
      <c r="L296">
        <v>195.36</v>
      </c>
      <c r="M296">
        <v>180.71</v>
      </c>
      <c r="N296" t="s">
        <v>40</v>
      </c>
      <c r="O296">
        <v>208</v>
      </c>
      <c r="P296" t="s">
        <v>1223</v>
      </c>
      <c r="Q296" t="s">
        <v>1437</v>
      </c>
      <c r="R296" t="s">
        <v>1225</v>
      </c>
      <c r="S296" t="s">
        <v>1226</v>
      </c>
      <c r="T296" t="s">
        <v>1217</v>
      </c>
      <c r="U296" t="s">
        <v>1227</v>
      </c>
      <c r="V296" t="s">
        <v>1255</v>
      </c>
      <c r="W296">
        <v>0</v>
      </c>
      <c r="X296" t="s">
        <v>1229</v>
      </c>
      <c r="Y296" t="s">
        <v>1229</v>
      </c>
      <c r="Z296" t="s">
        <v>1230</v>
      </c>
      <c r="AA296" t="s">
        <v>23</v>
      </c>
      <c r="AB296" t="s">
        <v>1231</v>
      </c>
      <c r="AC296" t="s">
        <v>1232</v>
      </c>
      <c r="AD296" t="s">
        <v>1233</v>
      </c>
      <c r="AE296" t="s">
        <v>1234</v>
      </c>
      <c r="AF296" t="s">
        <v>1235</v>
      </c>
      <c r="AG296" t="s">
        <v>1217</v>
      </c>
      <c r="AH296" t="s">
        <v>1236</v>
      </c>
      <c r="AI296" t="s">
        <v>1217</v>
      </c>
      <c r="AJ296" t="s">
        <v>1217</v>
      </c>
      <c r="AK296" t="s">
        <v>1237</v>
      </c>
      <c r="AL296">
        <v>0</v>
      </c>
      <c r="AM296" t="s">
        <v>1238</v>
      </c>
      <c r="AN296" t="s">
        <v>1239</v>
      </c>
      <c r="AO296" t="s">
        <v>1240</v>
      </c>
      <c r="AP296" t="s">
        <v>1241</v>
      </c>
      <c r="AQ296" t="s">
        <v>1242</v>
      </c>
      <c r="AR296" t="s">
        <v>1243</v>
      </c>
      <c r="AS296">
        <v>0</v>
      </c>
      <c r="AT296" t="s">
        <v>1217</v>
      </c>
      <c r="AU296" t="s">
        <v>1244</v>
      </c>
      <c r="AV296" t="s">
        <v>1217</v>
      </c>
      <c r="AW296" t="s">
        <v>1217</v>
      </c>
      <c r="AX296" t="s">
        <v>1217</v>
      </c>
      <c r="AY296">
        <v>10</v>
      </c>
      <c r="AZ296" t="s">
        <v>1245</v>
      </c>
      <c r="BA296">
        <v>0</v>
      </c>
      <c r="BB296" t="s">
        <v>217</v>
      </c>
      <c r="BC296" t="s">
        <v>1230</v>
      </c>
      <c r="BD296">
        <v>0</v>
      </c>
      <c r="BE296" t="s">
        <v>1246</v>
      </c>
      <c r="BF296">
        <v>60</v>
      </c>
      <c r="BG296" t="s">
        <v>1217</v>
      </c>
      <c r="BH296" t="s">
        <v>1217</v>
      </c>
      <c r="BI296">
        <v>13</v>
      </c>
      <c r="BJ296" t="s">
        <v>1217</v>
      </c>
      <c r="BK296" t="s">
        <v>1217</v>
      </c>
      <c r="BL296">
        <v>0</v>
      </c>
      <c r="BM296" t="s">
        <v>1239</v>
      </c>
      <c r="BN296" t="s">
        <v>1247</v>
      </c>
      <c r="BO296">
        <v>0</v>
      </c>
      <c r="BP296" t="s">
        <v>1229</v>
      </c>
      <c r="BQ296" t="s">
        <v>1217</v>
      </c>
    </row>
    <row r="297" spans="1:69" x14ac:dyDescent="0.25">
      <c r="A297">
        <v>194650</v>
      </c>
      <c r="B297" t="s">
        <v>832</v>
      </c>
      <c r="C297" t="s">
        <v>1217</v>
      </c>
      <c r="D297" t="s">
        <v>1218</v>
      </c>
      <c r="E297">
        <v>28</v>
      </c>
      <c r="F297" t="s">
        <v>1219</v>
      </c>
      <c r="G297" t="s">
        <v>1220</v>
      </c>
      <c r="H297" t="s">
        <v>1221</v>
      </c>
      <c r="I297" t="s">
        <v>1217</v>
      </c>
      <c r="J297" t="s">
        <v>1222</v>
      </c>
      <c r="K297" t="s">
        <v>217</v>
      </c>
      <c r="L297">
        <v>198.11</v>
      </c>
      <c r="M297">
        <v>183.46</v>
      </c>
      <c r="N297" t="s">
        <v>40</v>
      </c>
      <c r="O297">
        <v>208</v>
      </c>
      <c r="P297" t="s">
        <v>1223</v>
      </c>
      <c r="Q297" t="s">
        <v>1441</v>
      </c>
      <c r="R297" t="s">
        <v>1225</v>
      </c>
      <c r="S297" t="s">
        <v>1226</v>
      </c>
      <c r="T297" t="s">
        <v>1217</v>
      </c>
      <c r="U297" t="s">
        <v>1227</v>
      </c>
      <c r="V297" t="s">
        <v>1255</v>
      </c>
      <c r="W297">
        <v>0</v>
      </c>
      <c r="X297" t="s">
        <v>1229</v>
      </c>
      <c r="Y297" t="s">
        <v>1229</v>
      </c>
      <c r="Z297" t="s">
        <v>1230</v>
      </c>
      <c r="AA297" t="s">
        <v>23</v>
      </c>
      <c r="AB297" t="s">
        <v>1231</v>
      </c>
      <c r="AC297" t="s">
        <v>1232</v>
      </c>
      <c r="AD297" t="s">
        <v>1233</v>
      </c>
      <c r="AE297" t="s">
        <v>1234</v>
      </c>
      <c r="AF297" t="s">
        <v>1235</v>
      </c>
      <c r="AG297" t="s">
        <v>1217</v>
      </c>
      <c r="AH297" t="s">
        <v>1236</v>
      </c>
      <c r="AI297" t="s">
        <v>1217</v>
      </c>
      <c r="AJ297" t="s">
        <v>1217</v>
      </c>
      <c r="AK297" t="s">
        <v>1237</v>
      </c>
      <c r="AL297">
        <v>0</v>
      </c>
      <c r="AM297" t="s">
        <v>1238</v>
      </c>
      <c r="AN297" t="s">
        <v>1239</v>
      </c>
      <c r="AO297" t="s">
        <v>1240</v>
      </c>
      <c r="AP297" t="s">
        <v>1241</v>
      </c>
      <c r="AQ297" t="s">
        <v>1242</v>
      </c>
      <c r="AR297" t="s">
        <v>1243</v>
      </c>
      <c r="AS297">
        <v>0</v>
      </c>
      <c r="AT297" t="s">
        <v>1217</v>
      </c>
      <c r="AU297" t="s">
        <v>1244</v>
      </c>
      <c r="AV297" t="s">
        <v>1217</v>
      </c>
      <c r="AW297" t="s">
        <v>1217</v>
      </c>
      <c r="AX297" t="s">
        <v>1217</v>
      </c>
      <c r="AY297">
        <v>10</v>
      </c>
      <c r="AZ297" t="s">
        <v>1245</v>
      </c>
      <c r="BA297">
        <v>0</v>
      </c>
      <c r="BB297" t="s">
        <v>217</v>
      </c>
      <c r="BC297" t="s">
        <v>1230</v>
      </c>
      <c r="BD297">
        <v>0</v>
      </c>
      <c r="BE297" t="s">
        <v>1246</v>
      </c>
      <c r="BF297">
        <v>63</v>
      </c>
      <c r="BG297" t="s">
        <v>1217</v>
      </c>
      <c r="BH297" t="s">
        <v>1217</v>
      </c>
      <c r="BI297">
        <v>13</v>
      </c>
      <c r="BJ297" t="s">
        <v>1217</v>
      </c>
      <c r="BK297" t="s">
        <v>1217</v>
      </c>
      <c r="BL297">
        <v>0</v>
      </c>
      <c r="BM297" t="s">
        <v>1239</v>
      </c>
      <c r="BN297" t="s">
        <v>1247</v>
      </c>
      <c r="BO297">
        <v>0</v>
      </c>
      <c r="BP297" t="s">
        <v>1229</v>
      </c>
      <c r="BQ297" t="s">
        <v>1217</v>
      </c>
    </row>
    <row r="298" spans="1:69" x14ac:dyDescent="0.25">
      <c r="A298">
        <v>194654</v>
      </c>
      <c r="B298" t="s">
        <v>1610</v>
      </c>
      <c r="C298" t="s">
        <v>1217</v>
      </c>
      <c r="D298" t="s">
        <v>1275</v>
      </c>
      <c r="E298">
        <v>0</v>
      </c>
      <c r="F298" t="s">
        <v>1219</v>
      </c>
      <c r="G298" t="s">
        <v>1220</v>
      </c>
      <c r="H298" t="s">
        <v>1221</v>
      </c>
      <c r="I298" t="s">
        <v>1217</v>
      </c>
      <c r="J298" t="s">
        <v>1222</v>
      </c>
      <c r="K298" t="s">
        <v>217</v>
      </c>
      <c r="L298">
        <v>196.65</v>
      </c>
      <c r="M298">
        <v>182</v>
      </c>
      <c r="N298" t="s">
        <v>40</v>
      </c>
      <c r="O298">
        <v>208</v>
      </c>
      <c r="P298" t="s">
        <v>1223</v>
      </c>
      <c r="Q298" t="s">
        <v>1321</v>
      </c>
      <c r="R298" t="s">
        <v>1225</v>
      </c>
      <c r="S298" t="s">
        <v>1226</v>
      </c>
      <c r="T298" t="s">
        <v>1217</v>
      </c>
      <c r="U298" t="s">
        <v>1227</v>
      </c>
      <c r="V298" t="s">
        <v>1255</v>
      </c>
      <c r="W298">
        <v>0</v>
      </c>
      <c r="X298" t="s">
        <v>1229</v>
      </c>
      <c r="Y298">
        <v>43280</v>
      </c>
      <c r="Z298" t="s">
        <v>1230</v>
      </c>
      <c r="AA298" t="s">
        <v>23</v>
      </c>
      <c r="AB298" t="s">
        <v>1231</v>
      </c>
      <c r="AC298" t="s">
        <v>1232</v>
      </c>
      <c r="AD298" t="s">
        <v>1233</v>
      </c>
      <c r="AE298" t="s">
        <v>1234</v>
      </c>
      <c r="AF298" t="s">
        <v>1235</v>
      </c>
      <c r="AG298" t="s">
        <v>1217</v>
      </c>
      <c r="AH298" t="s">
        <v>1236</v>
      </c>
      <c r="AI298" t="s">
        <v>1217</v>
      </c>
      <c r="AJ298" t="s">
        <v>1217</v>
      </c>
      <c r="AK298" t="s">
        <v>1237</v>
      </c>
      <c r="AL298">
        <v>0</v>
      </c>
      <c r="AM298" t="s">
        <v>1238</v>
      </c>
      <c r="AN298" t="s">
        <v>1239</v>
      </c>
      <c r="AO298" t="s">
        <v>1240</v>
      </c>
      <c r="AP298" t="s">
        <v>1241</v>
      </c>
      <c r="AQ298" t="s">
        <v>1242</v>
      </c>
      <c r="AR298" t="s">
        <v>1243</v>
      </c>
      <c r="AS298">
        <v>0</v>
      </c>
      <c r="AT298" t="s">
        <v>1217</v>
      </c>
      <c r="AU298" t="s">
        <v>1244</v>
      </c>
      <c r="AV298" t="s">
        <v>1217</v>
      </c>
      <c r="AW298" t="s">
        <v>1217</v>
      </c>
      <c r="AX298" t="s">
        <v>1217</v>
      </c>
      <c r="AY298">
        <v>10</v>
      </c>
      <c r="AZ298" t="s">
        <v>1245</v>
      </c>
      <c r="BA298">
        <v>0</v>
      </c>
      <c r="BB298" t="s">
        <v>217</v>
      </c>
      <c r="BC298" t="s">
        <v>1230</v>
      </c>
      <c r="BD298">
        <v>0</v>
      </c>
      <c r="BE298" t="s">
        <v>1246</v>
      </c>
      <c r="BF298">
        <v>198</v>
      </c>
      <c r="BG298" t="s">
        <v>1217</v>
      </c>
      <c r="BH298" t="s">
        <v>1205</v>
      </c>
      <c r="BI298">
        <v>13</v>
      </c>
      <c r="BJ298" t="s">
        <v>1217</v>
      </c>
      <c r="BK298" t="s">
        <v>1217</v>
      </c>
      <c r="BL298">
        <v>0</v>
      </c>
      <c r="BM298" t="s">
        <v>1239</v>
      </c>
      <c r="BN298" t="s">
        <v>1247</v>
      </c>
      <c r="BO298">
        <v>0</v>
      </c>
      <c r="BP298" t="s">
        <v>1229</v>
      </c>
      <c r="BQ298" t="s">
        <v>1217</v>
      </c>
    </row>
    <row r="299" spans="1:69" x14ac:dyDescent="0.25">
      <c r="A299">
        <v>194655</v>
      </c>
      <c r="B299" t="s">
        <v>1611</v>
      </c>
      <c r="C299" t="s">
        <v>1217</v>
      </c>
      <c r="D299" t="s">
        <v>1218</v>
      </c>
      <c r="E299">
        <v>0</v>
      </c>
      <c r="F299" t="s">
        <v>1219</v>
      </c>
      <c r="G299" t="s">
        <v>1220</v>
      </c>
      <c r="H299" t="s">
        <v>1221</v>
      </c>
      <c r="I299" t="s">
        <v>1217</v>
      </c>
      <c r="J299" t="s">
        <v>1222</v>
      </c>
      <c r="K299" t="s">
        <v>217</v>
      </c>
      <c r="L299">
        <v>194.78</v>
      </c>
      <c r="M299">
        <v>180.13</v>
      </c>
      <c r="N299" t="s">
        <v>40</v>
      </c>
      <c r="O299">
        <v>208</v>
      </c>
      <c r="P299" t="s">
        <v>1223</v>
      </c>
      <c r="Q299" t="s">
        <v>1593</v>
      </c>
      <c r="R299" t="s">
        <v>1225</v>
      </c>
      <c r="S299" t="s">
        <v>1226</v>
      </c>
      <c r="T299" t="s">
        <v>1217</v>
      </c>
      <c r="U299" t="s">
        <v>1227</v>
      </c>
      <c r="V299" t="s">
        <v>1255</v>
      </c>
      <c r="W299">
        <v>0</v>
      </c>
      <c r="X299" t="s">
        <v>1229</v>
      </c>
      <c r="Y299" t="s">
        <v>1229</v>
      </c>
      <c r="Z299" t="s">
        <v>1230</v>
      </c>
      <c r="AA299" t="s">
        <v>23</v>
      </c>
      <c r="AB299" t="s">
        <v>1231</v>
      </c>
      <c r="AC299" t="s">
        <v>1232</v>
      </c>
      <c r="AD299" t="s">
        <v>1233</v>
      </c>
      <c r="AE299" t="s">
        <v>1234</v>
      </c>
      <c r="AF299" t="s">
        <v>1235</v>
      </c>
      <c r="AG299" t="s">
        <v>1217</v>
      </c>
      <c r="AH299" t="s">
        <v>1236</v>
      </c>
      <c r="AI299" t="s">
        <v>1217</v>
      </c>
      <c r="AJ299" t="s">
        <v>1217</v>
      </c>
      <c r="AK299" t="s">
        <v>1237</v>
      </c>
      <c r="AL299">
        <v>0</v>
      </c>
      <c r="AM299" t="s">
        <v>1238</v>
      </c>
      <c r="AN299" t="s">
        <v>1239</v>
      </c>
      <c r="AO299" t="s">
        <v>1240</v>
      </c>
      <c r="AP299" t="s">
        <v>1241</v>
      </c>
      <c r="AQ299" t="s">
        <v>1242</v>
      </c>
      <c r="AR299" t="s">
        <v>1243</v>
      </c>
      <c r="AS299">
        <v>0</v>
      </c>
      <c r="AT299" t="s">
        <v>1217</v>
      </c>
      <c r="AU299" t="s">
        <v>1244</v>
      </c>
      <c r="AV299" t="s">
        <v>1217</v>
      </c>
      <c r="AW299" t="s">
        <v>1217</v>
      </c>
      <c r="AX299" t="s">
        <v>1217</v>
      </c>
      <c r="AY299">
        <v>10</v>
      </c>
      <c r="AZ299" t="s">
        <v>1245</v>
      </c>
      <c r="BA299">
        <v>0</v>
      </c>
      <c r="BB299" t="s">
        <v>217</v>
      </c>
      <c r="BC299" t="s">
        <v>1230</v>
      </c>
      <c r="BD299">
        <v>0</v>
      </c>
      <c r="BE299" t="s">
        <v>1246</v>
      </c>
      <c r="BF299">
        <v>93</v>
      </c>
      <c r="BG299" t="s">
        <v>1217</v>
      </c>
      <c r="BH299" t="s">
        <v>1217</v>
      </c>
      <c r="BI299">
        <v>13</v>
      </c>
      <c r="BJ299" t="s">
        <v>1217</v>
      </c>
      <c r="BK299" t="s">
        <v>1217</v>
      </c>
      <c r="BL299">
        <v>0</v>
      </c>
      <c r="BM299" t="s">
        <v>1239</v>
      </c>
      <c r="BN299" t="s">
        <v>1247</v>
      </c>
      <c r="BO299">
        <v>0</v>
      </c>
      <c r="BP299" t="s">
        <v>1229</v>
      </c>
      <c r="BQ299" t="s">
        <v>1217</v>
      </c>
    </row>
    <row r="300" spans="1:69" x14ac:dyDescent="0.25">
      <c r="A300">
        <v>194656</v>
      </c>
      <c r="B300" t="s">
        <v>578</v>
      </c>
      <c r="C300" t="s">
        <v>1217</v>
      </c>
      <c r="D300" t="s">
        <v>1218</v>
      </c>
      <c r="E300">
        <v>28</v>
      </c>
      <c r="F300" t="s">
        <v>1219</v>
      </c>
      <c r="G300" t="s">
        <v>1220</v>
      </c>
      <c r="H300" t="s">
        <v>1221</v>
      </c>
      <c r="I300" t="s">
        <v>1217</v>
      </c>
      <c r="J300" t="s">
        <v>1222</v>
      </c>
      <c r="K300" t="s">
        <v>217</v>
      </c>
      <c r="L300">
        <v>198.31</v>
      </c>
      <c r="M300">
        <v>183.66</v>
      </c>
      <c r="N300" t="s">
        <v>40</v>
      </c>
      <c r="O300">
        <v>208</v>
      </c>
      <c r="P300" t="s">
        <v>1223</v>
      </c>
      <c r="Q300" t="s">
        <v>1324</v>
      </c>
      <c r="R300" t="s">
        <v>1225</v>
      </c>
      <c r="S300" t="s">
        <v>1226</v>
      </c>
      <c r="T300" t="s">
        <v>1217</v>
      </c>
      <c r="U300" t="s">
        <v>1227</v>
      </c>
      <c r="V300" t="s">
        <v>1255</v>
      </c>
      <c r="W300">
        <v>0</v>
      </c>
      <c r="X300" t="s">
        <v>1229</v>
      </c>
      <c r="Y300" t="s">
        <v>1229</v>
      </c>
      <c r="Z300" t="s">
        <v>1230</v>
      </c>
      <c r="AA300" t="s">
        <v>23</v>
      </c>
      <c r="AB300" t="s">
        <v>1231</v>
      </c>
      <c r="AC300" t="s">
        <v>1232</v>
      </c>
      <c r="AD300" t="s">
        <v>1233</v>
      </c>
      <c r="AE300" t="s">
        <v>1234</v>
      </c>
      <c r="AF300" t="s">
        <v>1235</v>
      </c>
      <c r="AG300" t="s">
        <v>1217</v>
      </c>
      <c r="AH300" t="s">
        <v>1236</v>
      </c>
      <c r="AI300" t="s">
        <v>1217</v>
      </c>
      <c r="AJ300" t="s">
        <v>1217</v>
      </c>
      <c r="AK300" t="s">
        <v>1237</v>
      </c>
      <c r="AL300">
        <v>0</v>
      </c>
      <c r="AM300" t="s">
        <v>1238</v>
      </c>
      <c r="AN300" t="s">
        <v>1239</v>
      </c>
      <c r="AO300" t="s">
        <v>1240</v>
      </c>
      <c r="AP300" t="s">
        <v>1241</v>
      </c>
      <c r="AQ300" t="s">
        <v>1242</v>
      </c>
      <c r="AR300" t="s">
        <v>1243</v>
      </c>
      <c r="AS300">
        <v>0</v>
      </c>
      <c r="AT300" t="s">
        <v>1217</v>
      </c>
      <c r="AU300" t="s">
        <v>1244</v>
      </c>
      <c r="AV300" t="s">
        <v>1217</v>
      </c>
      <c r="AW300" t="s">
        <v>1217</v>
      </c>
      <c r="AX300" t="s">
        <v>1217</v>
      </c>
      <c r="AY300">
        <v>10</v>
      </c>
      <c r="AZ300" t="s">
        <v>1245</v>
      </c>
      <c r="BA300">
        <v>0</v>
      </c>
      <c r="BB300" t="s">
        <v>217</v>
      </c>
      <c r="BC300" t="s">
        <v>1230</v>
      </c>
      <c r="BD300">
        <v>0</v>
      </c>
      <c r="BE300" t="s">
        <v>1246</v>
      </c>
      <c r="BF300">
        <v>50</v>
      </c>
      <c r="BG300" t="s">
        <v>1217</v>
      </c>
      <c r="BH300" t="s">
        <v>1217</v>
      </c>
      <c r="BI300">
        <v>13</v>
      </c>
      <c r="BJ300" t="s">
        <v>1217</v>
      </c>
      <c r="BK300" t="s">
        <v>1217</v>
      </c>
      <c r="BL300">
        <v>0</v>
      </c>
      <c r="BM300" t="s">
        <v>1239</v>
      </c>
      <c r="BN300" t="s">
        <v>1247</v>
      </c>
      <c r="BO300">
        <v>0</v>
      </c>
      <c r="BP300" t="s">
        <v>1229</v>
      </c>
      <c r="BQ300" t="s">
        <v>1217</v>
      </c>
    </row>
    <row r="301" spans="1:69" x14ac:dyDescent="0.25">
      <c r="A301">
        <v>194657</v>
      </c>
      <c r="B301" t="s">
        <v>579</v>
      </c>
      <c r="C301" t="s">
        <v>1217</v>
      </c>
      <c r="D301" t="s">
        <v>1218</v>
      </c>
      <c r="E301">
        <v>110</v>
      </c>
      <c r="F301" t="s">
        <v>1219</v>
      </c>
      <c r="G301" t="s">
        <v>1220</v>
      </c>
      <c r="H301" t="s">
        <v>1221</v>
      </c>
      <c r="I301" t="s">
        <v>1217</v>
      </c>
      <c r="J301" t="s">
        <v>1222</v>
      </c>
      <c r="K301" t="s">
        <v>217</v>
      </c>
      <c r="L301">
        <v>194.78</v>
      </c>
      <c r="M301">
        <v>180.13</v>
      </c>
      <c r="N301" t="s">
        <v>40</v>
      </c>
      <c r="O301">
        <v>208</v>
      </c>
      <c r="P301" t="s">
        <v>1223</v>
      </c>
      <c r="Q301" t="s">
        <v>1453</v>
      </c>
      <c r="R301" t="s">
        <v>1225</v>
      </c>
      <c r="S301" t="s">
        <v>1226</v>
      </c>
      <c r="T301" t="s">
        <v>1217</v>
      </c>
      <c r="U301" t="s">
        <v>1227</v>
      </c>
      <c r="V301" t="s">
        <v>1255</v>
      </c>
      <c r="W301">
        <v>0</v>
      </c>
      <c r="X301" t="s">
        <v>1229</v>
      </c>
      <c r="Y301" t="s">
        <v>1229</v>
      </c>
      <c r="Z301" t="s">
        <v>1230</v>
      </c>
      <c r="AA301" t="s">
        <v>23</v>
      </c>
      <c r="AB301" t="s">
        <v>1231</v>
      </c>
      <c r="AC301" t="s">
        <v>1232</v>
      </c>
      <c r="AD301" t="s">
        <v>1233</v>
      </c>
      <c r="AE301" t="s">
        <v>1234</v>
      </c>
      <c r="AF301" t="s">
        <v>1235</v>
      </c>
      <c r="AG301" t="s">
        <v>1217</v>
      </c>
      <c r="AH301" t="s">
        <v>1236</v>
      </c>
      <c r="AI301" t="s">
        <v>1217</v>
      </c>
      <c r="AJ301" t="s">
        <v>1217</v>
      </c>
      <c r="AK301" t="s">
        <v>1237</v>
      </c>
      <c r="AL301">
        <v>0</v>
      </c>
      <c r="AM301" t="s">
        <v>1238</v>
      </c>
      <c r="AN301" t="s">
        <v>1239</v>
      </c>
      <c r="AO301" t="s">
        <v>1240</v>
      </c>
      <c r="AP301" t="s">
        <v>1241</v>
      </c>
      <c r="AQ301" t="s">
        <v>1242</v>
      </c>
      <c r="AR301" t="s">
        <v>1243</v>
      </c>
      <c r="AS301">
        <v>0</v>
      </c>
      <c r="AT301" t="s">
        <v>1217</v>
      </c>
      <c r="AU301" t="s">
        <v>1244</v>
      </c>
      <c r="AV301" t="s">
        <v>1217</v>
      </c>
      <c r="AW301" t="s">
        <v>1217</v>
      </c>
      <c r="AX301" t="s">
        <v>1217</v>
      </c>
      <c r="AY301">
        <v>10</v>
      </c>
      <c r="AZ301" t="s">
        <v>1245</v>
      </c>
      <c r="BA301">
        <v>0</v>
      </c>
      <c r="BB301" t="s">
        <v>217</v>
      </c>
      <c r="BC301" t="s">
        <v>1230</v>
      </c>
      <c r="BD301">
        <v>0</v>
      </c>
      <c r="BE301" t="s">
        <v>1246</v>
      </c>
      <c r="BF301">
        <v>131</v>
      </c>
      <c r="BG301" t="s">
        <v>1217</v>
      </c>
      <c r="BH301" t="s">
        <v>1217</v>
      </c>
      <c r="BI301">
        <v>8</v>
      </c>
      <c r="BJ301" t="s">
        <v>1217</v>
      </c>
      <c r="BK301" t="s">
        <v>1217</v>
      </c>
      <c r="BL301">
        <v>0</v>
      </c>
      <c r="BM301" t="s">
        <v>1239</v>
      </c>
      <c r="BN301" t="s">
        <v>1247</v>
      </c>
      <c r="BO301">
        <v>0</v>
      </c>
      <c r="BP301" t="s">
        <v>1229</v>
      </c>
      <c r="BQ301" t="s">
        <v>1217</v>
      </c>
    </row>
    <row r="302" spans="1:69" x14ac:dyDescent="0.25">
      <c r="A302">
        <v>194659</v>
      </c>
      <c r="B302" t="s">
        <v>833</v>
      </c>
      <c r="C302" t="s">
        <v>1217</v>
      </c>
      <c r="D302" t="s">
        <v>1218</v>
      </c>
      <c r="E302">
        <v>28</v>
      </c>
      <c r="F302" t="s">
        <v>1219</v>
      </c>
      <c r="G302" t="s">
        <v>1220</v>
      </c>
      <c r="H302" t="s">
        <v>1221</v>
      </c>
      <c r="I302" t="s">
        <v>1217</v>
      </c>
      <c r="J302" t="s">
        <v>1222</v>
      </c>
      <c r="K302" t="s">
        <v>217</v>
      </c>
      <c r="L302">
        <v>196.23</v>
      </c>
      <c r="M302">
        <v>181.58</v>
      </c>
      <c r="N302" t="s">
        <v>40</v>
      </c>
      <c r="O302">
        <v>208</v>
      </c>
      <c r="P302" t="s">
        <v>1223</v>
      </c>
      <c r="Q302" t="s">
        <v>1451</v>
      </c>
      <c r="R302" t="s">
        <v>1225</v>
      </c>
      <c r="S302" t="s">
        <v>1226</v>
      </c>
      <c r="T302" t="s">
        <v>1217</v>
      </c>
      <c r="U302" t="s">
        <v>1227</v>
      </c>
      <c r="V302" t="s">
        <v>1255</v>
      </c>
      <c r="W302">
        <v>0</v>
      </c>
      <c r="X302" t="s">
        <v>1229</v>
      </c>
      <c r="Y302" t="s">
        <v>1229</v>
      </c>
      <c r="Z302" t="s">
        <v>1230</v>
      </c>
      <c r="AA302" t="s">
        <v>23</v>
      </c>
      <c r="AB302" t="s">
        <v>1231</v>
      </c>
      <c r="AC302" t="s">
        <v>1232</v>
      </c>
      <c r="AD302" t="s">
        <v>1233</v>
      </c>
      <c r="AE302" t="s">
        <v>1234</v>
      </c>
      <c r="AF302" t="s">
        <v>1235</v>
      </c>
      <c r="AG302" t="s">
        <v>1217</v>
      </c>
      <c r="AH302" t="s">
        <v>1236</v>
      </c>
      <c r="AI302" t="s">
        <v>1217</v>
      </c>
      <c r="AJ302" t="s">
        <v>1217</v>
      </c>
      <c r="AK302" t="s">
        <v>1237</v>
      </c>
      <c r="AL302">
        <v>0</v>
      </c>
      <c r="AM302" t="s">
        <v>1238</v>
      </c>
      <c r="AN302" t="s">
        <v>1239</v>
      </c>
      <c r="AO302" t="s">
        <v>1240</v>
      </c>
      <c r="AP302" t="s">
        <v>1241</v>
      </c>
      <c r="AQ302" t="s">
        <v>1242</v>
      </c>
      <c r="AR302" t="s">
        <v>1243</v>
      </c>
      <c r="AS302">
        <v>0</v>
      </c>
      <c r="AT302" t="s">
        <v>1217</v>
      </c>
      <c r="AU302" t="s">
        <v>1244</v>
      </c>
      <c r="AV302" t="s">
        <v>1217</v>
      </c>
      <c r="AW302" t="s">
        <v>1217</v>
      </c>
      <c r="AX302" t="s">
        <v>1217</v>
      </c>
      <c r="AY302">
        <v>10</v>
      </c>
      <c r="AZ302" t="s">
        <v>1245</v>
      </c>
      <c r="BA302">
        <v>0</v>
      </c>
      <c r="BB302" t="s">
        <v>217</v>
      </c>
      <c r="BC302" t="s">
        <v>1230</v>
      </c>
      <c r="BD302">
        <v>0</v>
      </c>
      <c r="BE302" t="s">
        <v>1246</v>
      </c>
      <c r="BF302">
        <v>30</v>
      </c>
      <c r="BG302" t="s">
        <v>1217</v>
      </c>
      <c r="BH302" t="s">
        <v>1217</v>
      </c>
      <c r="BI302">
        <v>13</v>
      </c>
      <c r="BJ302" t="s">
        <v>1217</v>
      </c>
      <c r="BK302" t="s">
        <v>1217</v>
      </c>
      <c r="BL302">
        <v>0</v>
      </c>
      <c r="BM302" t="s">
        <v>1239</v>
      </c>
      <c r="BN302" t="s">
        <v>1247</v>
      </c>
      <c r="BO302">
        <v>0</v>
      </c>
      <c r="BP302" t="s">
        <v>1229</v>
      </c>
      <c r="BQ302" t="s">
        <v>1217</v>
      </c>
    </row>
    <row r="303" spans="1:69" x14ac:dyDescent="0.25">
      <c r="A303">
        <v>194663</v>
      </c>
      <c r="B303" t="s">
        <v>1612</v>
      </c>
      <c r="C303" t="s">
        <v>1217</v>
      </c>
      <c r="D303" t="s">
        <v>1218</v>
      </c>
      <c r="E303">
        <v>28</v>
      </c>
      <c r="F303" t="s">
        <v>1219</v>
      </c>
      <c r="G303" t="s">
        <v>1220</v>
      </c>
      <c r="H303" t="s">
        <v>1221</v>
      </c>
      <c r="I303" t="s">
        <v>1217</v>
      </c>
      <c r="J303" t="s">
        <v>1222</v>
      </c>
      <c r="K303" t="s">
        <v>217</v>
      </c>
      <c r="L303">
        <v>195.82</v>
      </c>
      <c r="M303">
        <v>181.17</v>
      </c>
      <c r="N303" t="s">
        <v>40</v>
      </c>
      <c r="O303">
        <v>208</v>
      </c>
      <c r="P303" t="s">
        <v>1223</v>
      </c>
      <c r="Q303" t="s">
        <v>1462</v>
      </c>
      <c r="R303" t="s">
        <v>1225</v>
      </c>
      <c r="S303" t="s">
        <v>1226</v>
      </c>
      <c r="T303" t="s">
        <v>1217</v>
      </c>
      <c r="U303" t="s">
        <v>1227</v>
      </c>
      <c r="V303" t="s">
        <v>1255</v>
      </c>
      <c r="W303">
        <v>0</v>
      </c>
      <c r="X303" t="s">
        <v>1229</v>
      </c>
      <c r="Y303" t="s">
        <v>1229</v>
      </c>
      <c r="Z303" t="s">
        <v>1230</v>
      </c>
      <c r="AA303" t="s">
        <v>23</v>
      </c>
      <c r="AB303" t="s">
        <v>1231</v>
      </c>
      <c r="AC303" t="s">
        <v>1232</v>
      </c>
      <c r="AD303" t="s">
        <v>1233</v>
      </c>
      <c r="AE303" t="s">
        <v>1234</v>
      </c>
      <c r="AF303" t="s">
        <v>1235</v>
      </c>
      <c r="AG303" t="s">
        <v>1217</v>
      </c>
      <c r="AH303" t="s">
        <v>1236</v>
      </c>
      <c r="AI303" t="s">
        <v>1217</v>
      </c>
      <c r="AJ303" t="s">
        <v>1217</v>
      </c>
      <c r="AK303" t="s">
        <v>1237</v>
      </c>
      <c r="AL303">
        <v>0</v>
      </c>
      <c r="AM303" t="s">
        <v>1238</v>
      </c>
      <c r="AN303" t="s">
        <v>1239</v>
      </c>
      <c r="AO303" t="s">
        <v>1240</v>
      </c>
      <c r="AP303" t="s">
        <v>1241</v>
      </c>
      <c r="AQ303" t="s">
        <v>1242</v>
      </c>
      <c r="AR303" t="s">
        <v>1243</v>
      </c>
      <c r="AS303">
        <v>0</v>
      </c>
      <c r="AT303" t="s">
        <v>1217</v>
      </c>
      <c r="AU303" t="s">
        <v>1244</v>
      </c>
      <c r="AV303" t="s">
        <v>1217</v>
      </c>
      <c r="AW303" t="s">
        <v>1217</v>
      </c>
      <c r="AX303" t="s">
        <v>1217</v>
      </c>
      <c r="AY303">
        <v>10</v>
      </c>
      <c r="AZ303" t="s">
        <v>1245</v>
      </c>
      <c r="BA303">
        <v>0</v>
      </c>
      <c r="BB303" t="s">
        <v>217</v>
      </c>
      <c r="BC303" t="s">
        <v>1230</v>
      </c>
      <c r="BD303">
        <v>0</v>
      </c>
      <c r="BE303" t="s">
        <v>1246</v>
      </c>
      <c r="BF303">
        <v>29</v>
      </c>
      <c r="BG303" t="s">
        <v>1217</v>
      </c>
      <c r="BH303" t="s">
        <v>1217</v>
      </c>
      <c r="BI303">
        <v>13</v>
      </c>
      <c r="BJ303" t="s">
        <v>1217</v>
      </c>
      <c r="BK303" t="s">
        <v>1217</v>
      </c>
      <c r="BL303">
        <v>0</v>
      </c>
      <c r="BM303" t="s">
        <v>1239</v>
      </c>
      <c r="BN303" t="s">
        <v>1247</v>
      </c>
      <c r="BO303">
        <v>0</v>
      </c>
      <c r="BP303" t="s">
        <v>1229</v>
      </c>
      <c r="BQ303" t="s">
        <v>1217</v>
      </c>
    </row>
    <row r="304" spans="1:69" x14ac:dyDescent="0.25">
      <c r="A304">
        <v>194668</v>
      </c>
      <c r="B304" t="s">
        <v>580</v>
      </c>
      <c r="C304" t="s">
        <v>1217</v>
      </c>
      <c r="D304" t="s">
        <v>1218</v>
      </c>
      <c r="E304">
        <v>28</v>
      </c>
      <c r="F304" t="s">
        <v>1219</v>
      </c>
      <c r="G304" t="s">
        <v>1220</v>
      </c>
      <c r="H304" t="s">
        <v>1221</v>
      </c>
      <c r="I304" t="s">
        <v>1217</v>
      </c>
      <c r="J304" t="s">
        <v>1222</v>
      </c>
      <c r="K304" t="s">
        <v>217</v>
      </c>
      <c r="L304">
        <v>190.41</v>
      </c>
      <c r="M304">
        <v>175.76</v>
      </c>
      <c r="N304" t="s">
        <v>40</v>
      </c>
      <c r="O304">
        <v>208</v>
      </c>
      <c r="P304" t="s">
        <v>1223</v>
      </c>
      <c r="Q304" t="s">
        <v>1465</v>
      </c>
      <c r="R304" t="s">
        <v>1225</v>
      </c>
      <c r="S304" t="s">
        <v>1226</v>
      </c>
      <c r="T304" t="s">
        <v>1217</v>
      </c>
      <c r="U304" t="s">
        <v>1227</v>
      </c>
      <c r="V304" t="s">
        <v>1255</v>
      </c>
      <c r="W304">
        <v>0</v>
      </c>
      <c r="X304" t="s">
        <v>1229</v>
      </c>
      <c r="Y304" t="s">
        <v>1229</v>
      </c>
      <c r="Z304" t="s">
        <v>1230</v>
      </c>
      <c r="AA304" t="s">
        <v>23</v>
      </c>
      <c r="AB304" t="s">
        <v>1231</v>
      </c>
      <c r="AC304" t="s">
        <v>1232</v>
      </c>
      <c r="AD304" t="s">
        <v>1233</v>
      </c>
      <c r="AE304" t="s">
        <v>1234</v>
      </c>
      <c r="AF304" t="s">
        <v>1235</v>
      </c>
      <c r="AG304" t="s">
        <v>1217</v>
      </c>
      <c r="AH304" t="s">
        <v>1236</v>
      </c>
      <c r="AI304" t="s">
        <v>1217</v>
      </c>
      <c r="AJ304" t="s">
        <v>1217</v>
      </c>
      <c r="AK304" t="s">
        <v>1237</v>
      </c>
      <c r="AL304">
        <v>0</v>
      </c>
      <c r="AM304" t="s">
        <v>1238</v>
      </c>
      <c r="AN304" t="s">
        <v>1239</v>
      </c>
      <c r="AO304" t="s">
        <v>1240</v>
      </c>
      <c r="AP304" t="s">
        <v>1241</v>
      </c>
      <c r="AQ304" t="s">
        <v>1242</v>
      </c>
      <c r="AR304" t="s">
        <v>1243</v>
      </c>
      <c r="AS304">
        <v>0</v>
      </c>
      <c r="AT304" t="s">
        <v>1217</v>
      </c>
      <c r="AU304" t="s">
        <v>1244</v>
      </c>
      <c r="AV304" t="s">
        <v>1217</v>
      </c>
      <c r="AW304" t="s">
        <v>1217</v>
      </c>
      <c r="AX304" t="s">
        <v>1217</v>
      </c>
      <c r="AY304">
        <v>10</v>
      </c>
      <c r="AZ304" t="s">
        <v>1245</v>
      </c>
      <c r="BA304">
        <v>0</v>
      </c>
      <c r="BB304" t="s">
        <v>217</v>
      </c>
      <c r="BC304" t="s">
        <v>1230</v>
      </c>
      <c r="BD304">
        <v>0</v>
      </c>
      <c r="BE304" t="s">
        <v>1246</v>
      </c>
      <c r="BF304">
        <v>53</v>
      </c>
      <c r="BG304" t="s">
        <v>1217</v>
      </c>
      <c r="BH304" t="s">
        <v>1217</v>
      </c>
      <c r="BI304">
        <v>13</v>
      </c>
      <c r="BJ304" t="s">
        <v>1217</v>
      </c>
      <c r="BK304" t="s">
        <v>1217</v>
      </c>
      <c r="BL304">
        <v>0</v>
      </c>
      <c r="BM304" t="s">
        <v>1239</v>
      </c>
      <c r="BN304" t="s">
        <v>1247</v>
      </c>
      <c r="BO304">
        <v>0</v>
      </c>
      <c r="BP304" t="s">
        <v>1229</v>
      </c>
      <c r="BQ304" t="s">
        <v>1217</v>
      </c>
    </row>
    <row r="305" spans="1:69" x14ac:dyDescent="0.25">
      <c r="A305">
        <v>194669</v>
      </c>
      <c r="B305" t="s">
        <v>1613</v>
      </c>
      <c r="C305" t="s">
        <v>1217</v>
      </c>
      <c r="D305" t="s">
        <v>1218</v>
      </c>
      <c r="E305">
        <v>28</v>
      </c>
      <c r="F305" t="s">
        <v>1219</v>
      </c>
      <c r="G305" t="s">
        <v>1220</v>
      </c>
      <c r="H305" t="s">
        <v>1221</v>
      </c>
      <c r="I305" t="s">
        <v>1217</v>
      </c>
      <c r="J305" t="s">
        <v>1222</v>
      </c>
      <c r="K305" t="s">
        <v>217</v>
      </c>
      <c r="L305">
        <v>190.41</v>
      </c>
      <c r="M305">
        <v>175.76</v>
      </c>
      <c r="N305" t="s">
        <v>40</v>
      </c>
      <c r="O305">
        <v>208</v>
      </c>
      <c r="P305" t="s">
        <v>1223</v>
      </c>
      <c r="Q305" t="s">
        <v>1465</v>
      </c>
      <c r="R305" t="s">
        <v>1225</v>
      </c>
      <c r="S305" t="s">
        <v>1226</v>
      </c>
      <c r="T305" t="s">
        <v>1217</v>
      </c>
      <c r="U305" t="s">
        <v>1227</v>
      </c>
      <c r="V305" t="s">
        <v>1255</v>
      </c>
      <c r="W305">
        <v>0</v>
      </c>
      <c r="X305" t="s">
        <v>1229</v>
      </c>
      <c r="Y305" t="s">
        <v>1229</v>
      </c>
      <c r="Z305" t="s">
        <v>1230</v>
      </c>
      <c r="AA305" t="s">
        <v>23</v>
      </c>
      <c r="AB305" t="s">
        <v>1231</v>
      </c>
      <c r="AC305" t="s">
        <v>1232</v>
      </c>
      <c r="AD305" t="s">
        <v>1233</v>
      </c>
      <c r="AE305" t="s">
        <v>1234</v>
      </c>
      <c r="AF305" t="s">
        <v>1235</v>
      </c>
      <c r="AG305" t="s">
        <v>1217</v>
      </c>
      <c r="AH305" t="s">
        <v>1236</v>
      </c>
      <c r="AI305" t="s">
        <v>1217</v>
      </c>
      <c r="AJ305" t="s">
        <v>1217</v>
      </c>
      <c r="AK305" t="s">
        <v>1237</v>
      </c>
      <c r="AL305">
        <v>0</v>
      </c>
      <c r="AM305" t="s">
        <v>1238</v>
      </c>
      <c r="AN305" t="s">
        <v>1239</v>
      </c>
      <c r="AO305" t="s">
        <v>1240</v>
      </c>
      <c r="AP305" t="s">
        <v>1241</v>
      </c>
      <c r="AQ305" t="s">
        <v>1242</v>
      </c>
      <c r="AR305" t="s">
        <v>1243</v>
      </c>
      <c r="AS305">
        <v>0</v>
      </c>
      <c r="AT305" t="s">
        <v>1217</v>
      </c>
      <c r="AU305" t="s">
        <v>1244</v>
      </c>
      <c r="AV305" t="s">
        <v>1217</v>
      </c>
      <c r="AW305" t="s">
        <v>1217</v>
      </c>
      <c r="AX305" t="s">
        <v>1217</v>
      </c>
      <c r="AY305">
        <v>10</v>
      </c>
      <c r="AZ305" t="s">
        <v>1245</v>
      </c>
      <c r="BA305">
        <v>0</v>
      </c>
      <c r="BB305" t="s">
        <v>217</v>
      </c>
      <c r="BC305" t="s">
        <v>1230</v>
      </c>
      <c r="BD305">
        <v>0</v>
      </c>
      <c r="BE305" t="s">
        <v>1246</v>
      </c>
      <c r="BF305">
        <v>27</v>
      </c>
      <c r="BG305" t="s">
        <v>1217</v>
      </c>
      <c r="BH305" t="s">
        <v>1217</v>
      </c>
      <c r="BI305">
        <v>13</v>
      </c>
      <c r="BJ305" t="s">
        <v>1217</v>
      </c>
      <c r="BK305" t="s">
        <v>1217</v>
      </c>
      <c r="BL305">
        <v>0</v>
      </c>
      <c r="BM305" t="s">
        <v>1239</v>
      </c>
      <c r="BN305" t="s">
        <v>1247</v>
      </c>
      <c r="BO305">
        <v>0</v>
      </c>
      <c r="BP305" t="s">
        <v>1229</v>
      </c>
      <c r="BQ305" t="s">
        <v>1217</v>
      </c>
    </row>
    <row r="306" spans="1:69" x14ac:dyDescent="0.25">
      <c r="A306">
        <v>194670</v>
      </c>
      <c r="B306" t="s">
        <v>1614</v>
      </c>
      <c r="C306" t="s">
        <v>1217</v>
      </c>
      <c r="D306" t="s">
        <v>1218</v>
      </c>
      <c r="E306">
        <v>28</v>
      </c>
      <c r="F306" t="s">
        <v>1219</v>
      </c>
      <c r="G306" t="s">
        <v>1220</v>
      </c>
      <c r="H306" t="s">
        <v>1221</v>
      </c>
      <c r="I306" t="s">
        <v>1217</v>
      </c>
      <c r="J306" t="s">
        <v>1222</v>
      </c>
      <c r="K306" t="s">
        <v>217</v>
      </c>
      <c r="L306">
        <v>190.83</v>
      </c>
      <c r="M306">
        <v>176.18</v>
      </c>
      <c r="N306" t="s">
        <v>40</v>
      </c>
      <c r="O306">
        <v>208</v>
      </c>
      <c r="P306" t="s">
        <v>1223</v>
      </c>
      <c r="Q306" t="s">
        <v>1482</v>
      </c>
      <c r="R306" t="s">
        <v>1225</v>
      </c>
      <c r="S306" t="s">
        <v>1226</v>
      </c>
      <c r="T306" t="s">
        <v>1217</v>
      </c>
      <c r="U306" t="s">
        <v>1227</v>
      </c>
      <c r="V306" t="s">
        <v>1255</v>
      </c>
      <c r="W306">
        <v>0</v>
      </c>
      <c r="X306" t="s">
        <v>1229</v>
      </c>
      <c r="Y306" t="s">
        <v>1229</v>
      </c>
      <c r="Z306" t="s">
        <v>1230</v>
      </c>
      <c r="AA306" t="s">
        <v>23</v>
      </c>
      <c r="AB306" t="s">
        <v>1231</v>
      </c>
      <c r="AC306" t="s">
        <v>1232</v>
      </c>
      <c r="AD306" t="s">
        <v>1233</v>
      </c>
      <c r="AE306" t="s">
        <v>1234</v>
      </c>
      <c r="AF306" t="s">
        <v>1235</v>
      </c>
      <c r="AG306" t="s">
        <v>1217</v>
      </c>
      <c r="AH306" t="s">
        <v>1236</v>
      </c>
      <c r="AI306" t="s">
        <v>1217</v>
      </c>
      <c r="AJ306" t="s">
        <v>1217</v>
      </c>
      <c r="AK306" t="s">
        <v>1237</v>
      </c>
      <c r="AL306">
        <v>0</v>
      </c>
      <c r="AM306" t="s">
        <v>1238</v>
      </c>
      <c r="AN306" t="s">
        <v>1239</v>
      </c>
      <c r="AO306" t="s">
        <v>1240</v>
      </c>
      <c r="AP306" t="s">
        <v>1241</v>
      </c>
      <c r="AQ306" t="s">
        <v>1242</v>
      </c>
      <c r="AR306" t="s">
        <v>1243</v>
      </c>
      <c r="AS306">
        <v>0</v>
      </c>
      <c r="AT306" t="s">
        <v>1217</v>
      </c>
      <c r="AU306" t="s">
        <v>1244</v>
      </c>
      <c r="AV306" t="s">
        <v>1217</v>
      </c>
      <c r="AW306" t="s">
        <v>1217</v>
      </c>
      <c r="AX306" t="s">
        <v>1217</v>
      </c>
      <c r="AY306">
        <v>10</v>
      </c>
      <c r="AZ306" t="s">
        <v>1245</v>
      </c>
      <c r="BA306">
        <v>0</v>
      </c>
      <c r="BB306" t="s">
        <v>217</v>
      </c>
      <c r="BC306" t="s">
        <v>1230</v>
      </c>
      <c r="BD306">
        <v>0</v>
      </c>
      <c r="BE306" t="s">
        <v>1246</v>
      </c>
      <c r="BF306">
        <v>65</v>
      </c>
      <c r="BG306" t="s">
        <v>1217</v>
      </c>
      <c r="BH306" t="s">
        <v>1217</v>
      </c>
      <c r="BI306">
        <v>13</v>
      </c>
      <c r="BJ306" t="s">
        <v>1217</v>
      </c>
      <c r="BK306" t="s">
        <v>1217</v>
      </c>
      <c r="BL306">
        <v>0</v>
      </c>
      <c r="BM306" t="s">
        <v>1239</v>
      </c>
      <c r="BN306" t="s">
        <v>1247</v>
      </c>
      <c r="BO306">
        <v>0</v>
      </c>
      <c r="BP306" t="s">
        <v>1229</v>
      </c>
      <c r="BQ306" t="s">
        <v>1217</v>
      </c>
    </row>
    <row r="307" spans="1:69" x14ac:dyDescent="0.25">
      <c r="A307">
        <v>194671</v>
      </c>
      <c r="B307" t="s">
        <v>1615</v>
      </c>
      <c r="C307" t="s">
        <v>1217</v>
      </c>
      <c r="D307" t="s">
        <v>1218</v>
      </c>
      <c r="E307">
        <v>28</v>
      </c>
      <c r="F307" t="s">
        <v>1219</v>
      </c>
      <c r="G307" t="s">
        <v>1220</v>
      </c>
      <c r="H307" t="s">
        <v>1221</v>
      </c>
      <c r="I307" t="s">
        <v>1217</v>
      </c>
      <c r="J307" t="s">
        <v>1222</v>
      </c>
      <c r="K307" t="s">
        <v>217</v>
      </c>
      <c r="L307">
        <v>192.37</v>
      </c>
      <c r="M307">
        <v>177.72</v>
      </c>
      <c r="N307" t="s">
        <v>40</v>
      </c>
      <c r="O307">
        <v>208</v>
      </c>
      <c r="P307" t="s">
        <v>1223</v>
      </c>
      <c r="Q307" t="s">
        <v>1470</v>
      </c>
      <c r="R307" t="s">
        <v>1225</v>
      </c>
      <c r="S307" t="s">
        <v>1226</v>
      </c>
      <c r="T307" t="s">
        <v>1217</v>
      </c>
      <c r="U307" t="s">
        <v>1227</v>
      </c>
      <c r="V307" t="s">
        <v>1255</v>
      </c>
      <c r="W307">
        <v>0</v>
      </c>
      <c r="X307" t="s">
        <v>1229</v>
      </c>
      <c r="Y307" t="s">
        <v>1229</v>
      </c>
      <c r="Z307" t="s">
        <v>1230</v>
      </c>
      <c r="AA307" t="s">
        <v>23</v>
      </c>
      <c r="AB307" t="s">
        <v>1231</v>
      </c>
      <c r="AC307" t="s">
        <v>1232</v>
      </c>
      <c r="AD307" t="s">
        <v>1233</v>
      </c>
      <c r="AE307" t="s">
        <v>1234</v>
      </c>
      <c r="AF307" t="s">
        <v>1235</v>
      </c>
      <c r="AG307" t="s">
        <v>1217</v>
      </c>
      <c r="AH307" t="s">
        <v>1236</v>
      </c>
      <c r="AI307" t="s">
        <v>1217</v>
      </c>
      <c r="AJ307" t="s">
        <v>1217</v>
      </c>
      <c r="AK307" t="s">
        <v>1237</v>
      </c>
      <c r="AL307">
        <v>0</v>
      </c>
      <c r="AM307" t="s">
        <v>1238</v>
      </c>
      <c r="AN307" t="s">
        <v>1239</v>
      </c>
      <c r="AO307" t="s">
        <v>1240</v>
      </c>
      <c r="AP307" t="s">
        <v>1241</v>
      </c>
      <c r="AQ307" t="s">
        <v>1242</v>
      </c>
      <c r="AR307" t="s">
        <v>1243</v>
      </c>
      <c r="AS307">
        <v>0</v>
      </c>
      <c r="AT307" t="s">
        <v>1217</v>
      </c>
      <c r="AU307" t="s">
        <v>1244</v>
      </c>
      <c r="AV307" t="s">
        <v>1217</v>
      </c>
      <c r="AW307" t="s">
        <v>1217</v>
      </c>
      <c r="AX307" t="s">
        <v>1217</v>
      </c>
      <c r="AY307">
        <v>10</v>
      </c>
      <c r="AZ307" t="s">
        <v>1245</v>
      </c>
      <c r="BA307">
        <v>0</v>
      </c>
      <c r="BB307" t="s">
        <v>217</v>
      </c>
      <c r="BC307" t="s">
        <v>1230</v>
      </c>
      <c r="BD307">
        <v>0</v>
      </c>
      <c r="BE307" t="s">
        <v>1246</v>
      </c>
      <c r="BF307">
        <v>60</v>
      </c>
      <c r="BG307" t="s">
        <v>1217</v>
      </c>
      <c r="BH307" t="s">
        <v>1217</v>
      </c>
      <c r="BI307">
        <v>13</v>
      </c>
      <c r="BJ307" t="s">
        <v>1217</v>
      </c>
      <c r="BK307" t="s">
        <v>1217</v>
      </c>
      <c r="BL307">
        <v>0</v>
      </c>
      <c r="BM307" t="s">
        <v>1239</v>
      </c>
      <c r="BN307" t="s">
        <v>1247</v>
      </c>
      <c r="BO307">
        <v>0</v>
      </c>
      <c r="BP307" t="s">
        <v>1229</v>
      </c>
      <c r="BQ307" t="s">
        <v>1217</v>
      </c>
    </row>
    <row r="308" spans="1:69" x14ac:dyDescent="0.25">
      <c r="A308">
        <v>194672</v>
      </c>
      <c r="B308" t="s">
        <v>1616</v>
      </c>
      <c r="C308" t="s">
        <v>1217</v>
      </c>
      <c r="D308" t="s">
        <v>1218</v>
      </c>
      <c r="E308">
        <v>0</v>
      </c>
      <c r="F308" t="s">
        <v>1219</v>
      </c>
      <c r="G308" t="s">
        <v>1220</v>
      </c>
      <c r="H308" t="s">
        <v>1221</v>
      </c>
      <c r="I308" t="s">
        <v>1217</v>
      </c>
      <c r="J308" t="s">
        <v>1222</v>
      </c>
      <c r="K308" t="s">
        <v>217</v>
      </c>
      <c r="L308">
        <v>192.8</v>
      </c>
      <c r="M308">
        <v>178.15</v>
      </c>
      <c r="N308" t="s">
        <v>40</v>
      </c>
      <c r="O308">
        <v>208</v>
      </c>
      <c r="P308" t="s">
        <v>1223</v>
      </c>
      <c r="Q308" t="s">
        <v>1472</v>
      </c>
      <c r="R308" t="s">
        <v>1225</v>
      </c>
      <c r="S308" t="s">
        <v>1226</v>
      </c>
      <c r="T308" t="s">
        <v>1217</v>
      </c>
      <c r="U308" t="s">
        <v>1227</v>
      </c>
      <c r="V308" t="s">
        <v>1255</v>
      </c>
      <c r="W308">
        <v>0</v>
      </c>
      <c r="X308" t="s">
        <v>1229</v>
      </c>
      <c r="Y308" t="s">
        <v>1229</v>
      </c>
      <c r="Z308" t="s">
        <v>1230</v>
      </c>
      <c r="AA308" t="s">
        <v>23</v>
      </c>
      <c r="AB308" t="s">
        <v>1231</v>
      </c>
      <c r="AC308" t="s">
        <v>1232</v>
      </c>
      <c r="AD308" t="s">
        <v>1233</v>
      </c>
      <c r="AE308" t="s">
        <v>1234</v>
      </c>
      <c r="AF308" t="s">
        <v>1235</v>
      </c>
      <c r="AG308" t="s">
        <v>1217</v>
      </c>
      <c r="AH308" t="s">
        <v>1236</v>
      </c>
      <c r="AI308" t="s">
        <v>1217</v>
      </c>
      <c r="AJ308" t="s">
        <v>1217</v>
      </c>
      <c r="AK308" t="s">
        <v>1237</v>
      </c>
      <c r="AL308">
        <v>0</v>
      </c>
      <c r="AM308" t="s">
        <v>1238</v>
      </c>
      <c r="AN308" t="s">
        <v>1239</v>
      </c>
      <c r="AO308" t="s">
        <v>1240</v>
      </c>
      <c r="AP308" t="s">
        <v>1241</v>
      </c>
      <c r="AQ308" t="s">
        <v>1242</v>
      </c>
      <c r="AR308" t="s">
        <v>1243</v>
      </c>
      <c r="AS308">
        <v>0</v>
      </c>
      <c r="AT308" t="s">
        <v>1217</v>
      </c>
      <c r="AU308" t="s">
        <v>1244</v>
      </c>
      <c r="AV308" t="s">
        <v>1217</v>
      </c>
      <c r="AW308" t="s">
        <v>1217</v>
      </c>
      <c r="AX308" t="s">
        <v>1217</v>
      </c>
      <c r="AY308">
        <v>10</v>
      </c>
      <c r="AZ308" t="s">
        <v>1245</v>
      </c>
      <c r="BA308">
        <v>0</v>
      </c>
      <c r="BB308" t="s">
        <v>217</v>
      </c>
      <c r="BC308" t="s">
        <v>1230</v>
      </c>
      <c r="BD308">
        <v>0</v>
      </c>
      <c r="BE308" t="s">
        <v>1246</v>
      </c>
      <c r="BF308">
        <v>35</v>
      </c>
      <c r="BG308" t="s">
        <v>1217</v>
      </c>
      <c r="BH308" t="s">
        <v>1217</v>
      </c>
      <c r="BI308">
        <v>13</v>
      </c>
      <c r="BJ308" t="s">
        <v>1217</v>
      </c>
      <c r="BK308" t="s">
        <v>1217</v>
      </c>
      <c r="BL308">
        <v>0</v>
      </c>
      <c r="BM308" t="s">
        <v>1239</v>
      </c>
      <c r="BN308" t="s">
        <v>1247</v>
      </c>
      <c r="BO308">
        <v>0</v>
      </c>
      <c r="BP308" t="s">
        <v>1229</v>
      </c>
      <c r="BQ308" t="s">
        <v>1217</v>
      </c>
    </row>
    <row r="309" spans="1:69" x14ac:dyDescent="0.25">
      <c r="A309">
        <v>194674</v>
      </c>
      <c r="B309" t="s">
        <v>834</v>
      </c>
      <c r="C309" t="s">
        <v>1217</v>
      </c>
      <c r="D309" t="s">
        <v>1218</v>
      </c>
      <c r="E309">
        <v>28</v>
      </c>
      <c r="F309" t="s">
        <v>1219</v>
      </c>
      <c r="G309" t="s">
        <v>1220</v>
      </c>
      <c r="H309" t="s">
        <v>1221</v>
      </c>
      <c r="I309" t="s">
        <v>1217</v>
      </c>
      <c r="J309" t="s">
        <v>1222</v>
      </c>
      <c r="K309" t="s">
        <v>217</v>
      </c>
      <c r="L309">
        <v>191.66</v>
      </c>
      <c r="M309">
        <v>177.01</v>
      </c>
      <c r="N309" t="s">
        <v>40</v>
      </c>
      <c r="O309">
        <v>208</v>
      </c>
      <c r="P309" t="s">
        <v>1223</v>
      </c>
      <c r="Q309" t="s">
        <v>1476</v>
      </c>
      <c r="R309" t="s">
        <v>1225</v>
      </c>
      <c r="S309" t="s">
        <v>1226</v>
      </c>
      <c r="T309" t="s">
        <v>1217</v>
      </c>
      <c r="U309" t="s">
        <v>1227</v>
      </c>
      <c r="V309" t="s">
        <v>1255</v>
      </c>
      <c r="W309">
        <v>0</v>
      </c>
      <c r="X309" t="s">
        <v>1229</v>
      </c>
      <c r="Y309" t="s">
        <v>1229</v>
      </c>
      <c r="Z309" t="s">
        <v>1230</v>
      </c>
      <c r="AA309" t="s">
        <v>23</v>
      </c>
      <c r="AB309" t="s">
        <v>1231</v>
      </c>
      <c r="AC309" t="s">
        <v>1232</v>
      </c>
      <c r="AD309" t="s">
        <v>1233</v>
      </c>
      <c r="AE309" t="s">
        <v>1234</v>
      </c>
      <c r="AF309" t="s">
        <v>1235</v>
      </c>
      <c r="AG309" t="s">
        <v>1217</v>
      </c>
      <c r="AH309" t="s">
        <v>1236</v>
      </c>
      <c r="AI309" t="s">
        <v>1217</v>
      </c>
      <c r="AJ309" t="s">
        <v>1217</v>
      </c>
      <c r="AK309" t="s">
        <v>1237</v>
      </c>
      <c r="AL309">
        <v>0</v>
      </c>
      <c r="AM309" t="s">
        <v>1238</v>
      </c>
      <c r="AN309" t="s">
        <v>1239</v>
      </c>
      <c r="AO309" t="s">
        <v>1240</v>
      </c>
      <c r="AP309" t="s">
        <v>1241</v>
      </c>
      <c r="AQ309" t="s">
        <v>1242</v>
      </c>
      <c r="AR309" t="s">
        <v>1243</v>
      </c>
      <c r="AS309">
        <v>0</v>
      </c>
      <c r="AT309" t="s">
        <v>1217</v>
      </c>
      <c r="AU309" t="s">
        <v>1244</v>
      </c>
      <c r="AV309" t="s">
        <v>1217</v>
      </c>
      <c r="AW309" t="s">
        <v>1217</v>
      </c>
      <c r="AX309" t="s">
        <v>1217</v>
      </c>
      <c r="AY309">
        <v>10</v>
      </c>
      <c r="AZ309" t="s">
        <v>1245</v>
      </c>
      <c r="BA309">
        <v>0</v>
      </c>
      <c r="BB309" t="s">
        <v>217</v>
      </c>
      <c r="BC309" t="s">
        <v>1230</v>
      </c>
      <c r="BD309">
        <v>0</v>
      </c>
      <c r="BE309" t="s">
        <v>1246</v>
      </c>
      <c r="BF309">
        <v>29</v>
      </c>
      <c r="BG309" t="s">
        <v>1217</v>
      </c>
      <c r="BH309" t="s">
        <v>1217</v>
      </c>
      <c r="BI309">
        <v>13</v>
      </c>
      <c r="BJ309" t="s">
        <v>1217</v>
      </c>
      <c r="BK309" t="s">
        <v>1217</v>
      </c>
      <c r="BL309">
        <v>0</v>
      </c>
      <c r="BM309" t="s">
        <v>1239</v>
      </c>
      <c r="BN309" t="s">
        <v>1247</v>
      </c>
      <c r="BO309">
        <v>0</v>
      </c>
      <c r="BP309" t="s">
        <v>1229</v>
      </c>
      <c r="BQ309" t="s">
        <v>1217</v>
      </c>
    </row>
    <row r="310" spans="1:69" x14ac:dyDescent="0.25">
      <c r="A310">
        <v>194675</v>
      </c>
      <c r="B310" t="s">
        <v>1617</v>
      </c>
      <c r="C310" t="s">
        <v>1217</v>
      </c>
      <c r="D310" t="s">
        <v>1218</v>
      </c>
      <c r="E310">
        <v>28</v>
      </c>
      <c r="F310" t="s">
        <v>1219</v>
      </c>
      <c r="G310" t="s">
        <v>1220</v>
      </c>
      <c r="H310" t="s">
        <v>1221</v>
      </c>
      <c r="I310" t="s">
        <v>1217</v>
      </c>
      <c r="J310" t="s">
        <v>1222</v>
      </c>
      <c r="K310" t="s">
        <v>217</v>
      </c>
      <c r="L310">
        <v>191.66</v>
      </c>
      <c r="M310">
        <v>177.01</v>
      </c>
      <c r="N310" t="s">
        <v>40</v>
      </c>
      <c r="O310">
        <v>208</v>
      </c>
      <c r="P310" t="s">
        <v>1223</v>
      </c>
      <c r="Q310" t="s">
        <v>1476</v>
      </c>
      <c r="R310" t="s">
        <v>1225</v>
      </c>
      <c r="S310" t="s">
        <v>1226</v>
      </c>
      <c r="T310" t="s">
        <v>1217</v>
      </c>
      <c r="U310" t="s">
        <v>1227</v>
      </c>
      <c r="V310" t="s">
        <v>1255</v>
      </c>
      <c r="W310">
        <v>0</v>
      </c>
      <c r="X310" t="s">
        <v>1229</v>
      </c>
      <c r="Y310" t="s">
        <v>1229</v>
      </c>
      <c r="Z310" t="s">
        <v>1230</v>
      </c>
      <c r="AA310" t="s">
        <v>23</v>
      </c>
      <c r="AB310" t="s">
        <v>1231</v>
      </c>
      <c r="AC310" t="s">
        <v>1232</v>
      </c>
      <c r="AD310" t="s">
        <v>1233</v>
      </c>
      <c r="AE310" t="s">
        <v>1234</v>
      </c>
      <c r="AF310" t="s">
        <v>1235</v>
      </c>
      <c r="AG310" t="s">
        <v>1217</v>
      </c>
      <c r="AH310" t="s">
        <v>1236</v>
      </c>
      <c r="AI310" t="s">
        <v>1217</v>
      </c>
      <c r="AJ310" t="s">
        <v>1217</v>
      </c>
      <c r="AK310" t="s">
        <v>1237</v>
      </c>
      <c r="AL310">
        <v>0</v>
      </c>
      <c r="AM310" t="s">
        <v>1238</v>
      </c>
      <c r="AN310" t="s">
        <v>1239</v>
      </c>
      <c r="AO310" t="s">
        <v>1240</v>
      </c>
      <c r="AP310" t="s">
        <v>1241</v>
      </c>
      <c r="AQ310" t="s">
        <v>1242</v>
      </c>
      <c r="AR310" t="s">
        <v>1243</v>
      </c>
      <c r="AS310">
        <v>0</v>
      </c>
      <c r="AT310" t="s">
        <v>1217</v>
      </c>
      <c r="AU310" t="s">
        <v>1244</v>
      </c>
      <c r="AV310" t="s">
        <v>1217</v>
      </c>
      <c r="AW310" t="s">
        <v>1217</v>
      </c>
      <c r="AX310" t="s">
        <v>1217</v>
      </c>
      <c r="AY310">
        <v>10</v>
      </c>
      <c r="AZ310" t="s">
        <v>1245</v>
      </c>
      <c r="BA310">
        <v>0</v>
      </c>
      <c r="BB310" t="s">
        <v>217</v>
      </c>
      <c r="BC310" t="s">
        <v>1230</v>
      </c>
      <c r="BD310">
        <v>0</v>
      </c>
      <c r="BE310" t="s">
        <v>1246</v>
      </c>
      <c r="BF310">
        <v>29</v>
      </c>
      <c r="BG310" t="s">
        <v>1217</v>
      </c>
      <c r="BH310" t="s">
        <v>1217</v>
      </c>
      <c r="BI310">
        <v>13</v>
      </c>
      <c r="BJ310" t="s">
        <v>1217</v>
      </c>
      <c r="BK310" t="s">
        <v>1217</v>
      </c>
      <c r="BL310">
        <v>0</v>
      </c>
      <c r="BM310" t="s">
        <v>1239</v>
      </c>
      <c r="BN310" t="s">
        <v>1247</v>
      </c>
      <c r="BO310">
        <v>0</v>
      </c>
      <c r="BP310" t="s">
        <v>1229</v>
      </c>
      <c r="BQ310" t="s">
        <v>1217</v>
      </c>
    </row>
    <row r="311" spans="1:69" x14ac:dyDescent="0.25">
      <c r="A311">
        <v>194677</v>
      </c>
      <c r="B311" t="s">
        <v>1618</v>
      </c>
      <c r="C311" t="s">
        <v>1217</v>
      </c>
      <c r="D311" t="s">
        <v>1218</v>
      </c>
      <c r="E311">
        <v>214</v>
      </c>
      <c r="F311" t="s">
        <v>1219</v>
      </c>
      <c r="G311" t="s">
        <v>1220</v>
      </c>
      <c r="H311" t="s">
        <v>1221</v>
      </c>
      <c r="I311" t="s">
        <v>1217</v>
      </c>
      <c r="J311" t="s">
        <v>1222</v>
      </c>
      <c r="K311" t="s">
        <v>217</v>
      </c>
      <c r="L311">
        <v>191.66</v>
      </c>
      <c r="M311">
        <v>177.01</v>
      </c>
      <c r="N311" t="s">
        <v>40</v>
      </c>
      <c r="O311">
        <v>208</v>
      </c>
      <c r="P311" t="s">
        <v>1223</v>
      </c>
      <c r="Q311" t="s">
        <v>1484</v>
      </c>
      <c r="R311" t="s">
        <v>1225</v>
      </c>
      <c r="S311" t="s">
        <v>1226</v>
      </c>
      <c r="T311" t="s">
        <v>1217</v>
      </c>
      <c r="U311" t="s">
        <v>1227</v>
      </c>
      <c r="V311" t="s">
        <v>1255</v>
      </c>
      <c r="W311">
        <v>0</v>
      </c>
      <c r="X311" t="s">
        <v>1229</v>
      </c>
      <c r="Y311" t="s">
        <v>1229</v>
      </c>
      <c r="Z311" t="s">
        <v>1230</v>
      </c>
      <c r="AA311" t="s">
        <v>23</v>
      </c>
      <c r="AB311" t="s">
        <v>1231</v>
      </c>
      <c r="AC311" t="s">
        <v>1232</v>
      </c>
      <c r="AD311" t="s">
        <v>1233</v>
      </c>
      <c r="AE311" t="s">
        <v>1234</v>
      </c>
      <c r="AF311" t="s">
        <v>1235</v>
      </c>
      <c r="AG311" t="s">
        <v>1217</v>
      </c>
      <c r="AH311" t="s">
        <v>1236</v>
      </c>
      <c r="AI311" t="s">
        <v>1217</v>
      </c>
      <c r="AJ311" t="s">
        <v>1217</v>
      </c>
      <c r="AK311" t="s">
        <v>1237</v>
      </c>
      <c r="AL311">
        <v>0</v>
      </c>
      <c r="AM311" t="s">
        <v>1238</v>
      </c>
      <c r="AN311" t="s">
        <v>1239</v>
      </c>
      <c r="AO311" t="s">
        <v>1240</v>
      </c>
      <c r="AP311" t="s">
        <v>1241</v>
      </c>
      <c r="AQ311" t="s">
        <v>1242</v>
      </c>
      <c r="AR311" t="s">
        <v>1243</v>
      </c>
      <c r="AS311">
        <v>0</v>
      </c>
      <c r="AT311" t="s">
        <v>1217</v>
      </c>
      <c r="AU311" t="s">
        <v>1244</v>
      </c>
      <c r="AV311" t="s">
        <v>1217</v>
      </c>
      <c r="AW311" t="s">
        <v>1217</v>
      </c>
      <c r="AX311" t="s">
        <v>1217</v>
      </c>
      <c r="AY311">
        <v>10</v>
      </c>
      <c r="AZ311" t="s">
        <v>1245</v>
      </c>
      <c r="BA311">
        <v>0</v>
      </c>
      <c r="BB311" t="s">
        <v>217</v>
      </c>
      <c r="BC311" t="s">
        <v>1230</v>
      </c>
      <c r="BD311">
        <v>0</v>
      </c>
      <c r="BE311" t="s">
        <v>1246</v>
      </c>
      <c r="BF311">
        <v>156</v>
      </c>
      <c r="BG311" t="s">
        <v>1217</v>
      </c>
      <c r="BH311" t="s">
        <v>1217</v>
      </c>
      <c r="BI311">
        <v>13</v>
      </c>
      <c r="BJ311" t="s">
        <v>1217</v>
      </c>
      <c r="BK311" t="s">
        <v>1217</v>
      </c>
      <c r="BL311">
        <v>0</v>
      </c>
      <c r="BM311" t="s">
        <v>1239</v>
      </c>
      <c r="BN311" t="s">
        <v>1247</v>
      </c>
      <c r="BO311">
        <v>0</v>
      </c>
      <c r="BP311" t="s">
        <v>1229</v>
      </c>
      <c r="BQ311" t="s">
        <v>1217</v>
      </c>
    </row>
    <row r="312" spans="1:69" x14ac:dyDescent="0.25">
      <c r="A312">
        <v>194679</v>
      </c>
      <c r="B312" t="s">
        <v>1619</v>
      </c>
      <c r="C312" t="s">
        <v>1217</v>
      </c>
      <c r="D312" t="s">
        <v>1218</v>
      </c>
      <c r="E312">
        <v>0</v>
      </c>
      <c r="F312" t="s">
        <v>1219</v>
      </c>
      <c r="G312" t="s">
        <v>1220</v>
      </c>
      <c r="H312" t="s">
        <v>1221</v>
      </c>
      <c r="I312" t="s">
        <v>1217</v>
      </c>
      <c r="J312" t="s">
        <v>1222</v>
      </c>
      <c r="K312" t="s">
        <v>217</v>
      </c>
      <c r="L312">
        <v>199.56</v>
      </c>
      <c r="M312">
        <v>184.91</v>
      </c>
      <c r="N312" t="s">
        <v>40</v>
      </c>
      <c r="O312">
        <v>208</v>
      </c>
      <c r="P312" t="s">
        <v>1223</v>
      </c>
      <c r="Q312" t="s">
        <v>1620</v>
      </c>
      <c r="R312" t="s">
        <v>1225</v>
      </c>
      <c r="S312" t="s">
        <v>1226</v>
      </c>
      <c r="T312" t="s">
        <v>1217</v>
      </c>
      <c r="U312" t="s">
        <v>1227</v>
      </c>
      <c r="V312" t="s">
        <v>1255</v>
      </c>
      <c r="W312">
        <v>0</v>
      </c>
      <c r="X312" t="s">
        <v>1229</v>
      </c>
      <c r="Y312" t="s">
        <v>1229</v>
      </c>
      <c r="Z312" t="s">
        <v>1230</v>
      </c>
      <c r="AA312" t="s">
        <v>23</v>
      </c>
      <c r="AB312" t="s">
        <v>1231</v>
      </c>
      <c r="AC312" t="s">
        <v>1232</v>
      </c>
      <c r="AD312" t="s">
        <v>1233</v>
      </c>
      <c r="AE312" t="s">
        <v>1234</v>
      </c>
      <c r="AF312" t="s">
        <v>1235</v>
      </c>
      <c r="AG312" t="s">
        <v>1217</v>
      </c>
      <c r="AH312" t="s">
        <v>1236</v>
      </c>
      <c r="AI312" t="s">
        <v>1217</v>
      </c>
      <c r="AJ312" t="s">
        <v>1217</v>
      </c>
      <c r="AK312" t="s">
        <v>1237</v>
      </c>
      <c r="AL312">
        <v>0</v>
      </c>
      <c r="AM312" t="s">
        <v>1238</v>
      </c>
      <c r="AN312" t="s">
        <v>1239</v>
      </c>
      <c r="AO312" t="s">
        <v>1240</v>
      </c>
      <c r="AP312" t="s">
        <v>1241</v>
      </c>
      <c r="AQ312" t="s">
        <v>1242</v>
      </c>
      <c r="AR312" t="s">
        <v>1243</v>
      </c>
      <c r="AS312">
        <v>0</v>
      </c>
      <c r="AT312" t="s">
        <v>1217</v>
      </c>
      <c r="AU312" t="s">
        <v>1244</v>
      </c>
      <c r="AV312" t="s">
        <v>1217</v>
      </c>
      <c r="AW312" t="s">
        <v>1217</v>
      </c>
      <c r="AX312" t="s">
        <v>1217</v>
      </c>
      <c r="AY312">
        <v>10</v>
      </c>
      <c r="AZ312" t="s">
        <v>1245</v>
      </c>
      <c r="BA312">
        <v>0</v>
      </c>
      <c r="BB312" t="s">
        <v>217</v>
      </c>
      <c r="BC312" t="s">
        <v>1230</v>
      </c>
      <c r="BD312">
        <v>0</v>
      </c>
      <c r="BE312" t="s">
        <v>1246</v>
      </c>
      <c r="BF312">
        <v>81</v>
      </c>
      <c r="BG312" t="s">
        <v>1217</v>
      </c>
      <c r="BH312" t="s">
        <v>1217</v>
      </c>
      <c r="BI312">
        <v>13</v>
      </c>
      <c r="BJ312" t="s">
        <v>1217</v>
      </c>
      <c r="BK312" t="s">
        <v>1217</v>
      </c>
      <c r="BL312">
        <v>0</v>
      </c>
      <c r="BM312" t="s">
        <v>1239</v>
      </c>
      <c r="BN312" t="s">
        <v>1247</v>
      </c>
      <c r="BO312">
        <v>0</v>
      </c>
      <c r="BP312" t="s">
        <v>1229</v>
      </c>
      <c r="BQ312" t="s">
        <v>1217</v>
      </c>
    </row>
    <row r="313" spans="1:69" x14ac:dyDescent="0.25">
      <c r="A313">
        <v>194681</v>
      </c>
      <c r="B313" t="s">
        <v>1621</v>
      </c>
      <c r="C313" t="s">
        <v>1217</v>
      </c>
      <c r="D313" t="s">
        <v>1218</v>
      </c>
      <c r="E313">
        <v>0</v>
      </c>
      <c r="F313" t="s">
        <v>1219</v>
      </c>
      <c r="G313" t="s">
        <v>1220</v>
      </c>
      <c r="H313" t="s">
        <v>1221</v>
      </c>
      <c r="I313" t="s">
        <v>1217</v>
      </c>
      <c r="J313" t="s">
        <v>1222</v>
      </c>
      <c r="K313" t="s">
        <v>217</v>
      </c>
      <c r="L313">
        <v>195.19</v>
      </c>
      <c r="M313">
        <v>180.54</v>
      </c>
      <c r="N313" t="s">
        <v>40</v>
      </c>
      <c r="O313">
        <v>208</v>
      </c>
      <c r="P313" t="s">
        <v>1223</v>
      </c>
      <c r="Q313" t="s">
        <v>1489</v>
      </c>
      <c r="R313" t="s">
        <v>1225</v>
      </c>
      <c r="S313" t="s">
        <v>1226</v>
      </c>
      <c r="T313" t="s">
        <v>1217</v>
      </c>
      <c r="U313" t="s">
        <v>1227</v>
      </c>
      <c r="V313" t="s">
        <v>1255</v>
      </c>
      <c r="W313">
        <v>0</v>
      </c>
      <c r="X313" t="s">
        <v>1229</v>
      </c>
      <c r="Y313" t="s">
        <v>1229</v>
      </c>
      <c r="Z313" t="s">
        <v>1230</v>
      </c>
      <c r="AA313" t="s">
        <v>23</v>
      </c>
      <c r="AB313" t="s">
        <v>1231</v>
      </c>
      <c r="AC313" t="s">
        <v>1232</v>
      </c>
      <c r="AD313" t="s">
        <v>1233</v>
      </c>
      <c r="AE313" t="s">
        <v>1234</v>
      </c>
      <c r="AF313" t="s">
        <v>1235</v>
      </c>
      <c r="AG313" t="s">
        <v>1217</v>
      </c>
      <c r="AH313" t="s">
        <v>1236</v>
      </c>
      <c r="AI313" t="s">
        <v>1217</v>
      </c>
      <c r="AJ313" t="s">
        <v>1217</v>
      </c>
      <c r="AK313" t="s">
        <v>1237</v>
      </c>
      <c r="AL313">
        <v>0</v>
      </c>
      <c r="AM313" t="s">
        <v>1238</v>
      </c>
      <c r="AN313" t="s">
        <v>1239</v>
      </c>
      <c r="AO313" t="s">
        <v>1240</v>
      </c>
      <c r="AP313" t="s">
        <v>1241</v>
      </c>
      <c r="AQ313" t="s">
        <v>1242</v>
      </c>
      <c r="AR313" t="s">
        <v>1243</v>
      </c>
      <c r="AS313">
        <v>0</v>
      </c>
      <c r="AT313" t="s">
        <v>1217</v>
      </c>
      <c r="AU313" t="s">
        <v>1244</v>
      </c>
      <c r="AV313" t="s">
        <v>1217</v>
      </c>
      <c r="AW313" t="s">
        <v>1217</v>
      </c>
      <c r="AX313" t="s">
        <v>1217</v>
      </c>
      <c r="AY313">
        <v>10</v>
      </c>
      <c r="AZ313" t="s">
        <v>1245</v>
      </c>
      <c r="BA313">
        <v>0</v>
      </c>
      <c r="BB313" t="s">
        <v>217</v>
      </c>
      <c r="BC313" t="s">
        <v>1230</v>
      </c>
      <c r="BD313">
        <v>0</v>
      </c>
      <c r="BE313" t="s">
        <v>1246</v>
      </c>
      <c r="BF313">
        <v>55</v>
      </c>
      <c r="BG313" t="s">
        <v>1217</v>
      </c>
      <c r="BH313" t="s">
        <v>1217</v>
      </c>
      <c r="BI313">
        <v>13</v>
      </c>
      <c r="BJ313" t="s">
        <v>1217</v>
      </c>
      <c r="BK313" t="s">
        <v>1217</v>
      </c>
      <c r="BL313">
        <v>0</v>
      </c>
      <c r="BM313" t="s">
        <v>1239</v>
      </c>
      <c r="BN313" t="s">
        <v>1247</v>
      </c>
      <c r="BO313">
        <v>0</v>
      </c>
      <c r="BP313" t="s">
        <v>1229</v>
      </c>
      <c r="BQ313" t="s">
        <v>1217</v>
      </c>
    </row>
    <row r="314" spans="1:69" x14ac:dyDescent="0.25">
      <c r="A314">
        <v>194682</v>
      </c>
      <c r="B314" t="s">
        <v>1622</v>
      </c>
      <c r="C314" t="s">
        <v>1217</v>
      </c>
      <c r="D314" t="s">
        <v>1218</v>
      </c>
      <c r="E314">
        <v>28</v>
      </c>
      <c r="F314" t="s">
        <v>1219</v>
      </c>
      <c r="G314" t="s">
        <v>1220</v>
      </c>
      <c r="H314" t="s">
        <v>1221</v>
      </c>
      <c r="I314" t="s">
        <v>1217</v>
      </c>
      <c r="J314" t="s">
        <v>1222</v>
      </c>
      <c r="K314" t="s">
        <v>217</v>
      </c>
      <c r="L314">
        <v>193.11</v>
      </c>
      <c r="M314">
        <v>178.46</v>
      </c>
      <c r="N314" t="s">
        <v>40</v>
      </c>
      <c r="O314">
        <v>208</v>
      </c>
      <c r="P314" t="s">
        <v>1223</v>
      </c>
      <c r="Q314" t="s">
        <v>1492</v>
      </c>
      <c r="R314" t="s">
        <v>1225</v>
      </c>
      <c r="S314" t="s">
        <v>1226</v>
      </c>
      <c r="T314" t="s">
        <v>1217</v>
      </c>
      <c r="U314" t="s">
        <v>1227</v>
      </c>
      <c r="V314" t="s">
        <v>1255</v>
      </c>
      <c r="W314">
        <v>0</v>
      </c>
      <c r="X314" t="s">
        <v>1229</v>
      </c>
      <c r="Y314" t="s">
        <v>1229</v>
      </c>
      <c r="Z314" t="s">
        <v>1230</v>
      </c>
      <c r="AA314" t="s">
        <v>23</v>
      </c>
      <c r="AB314" t="s">
        <v>1231</v>
      </c>
      <c r="AC314" t="s">
        <v>1232</v>
      </c>
      <c r="AD314" t="s">
        <v>1233</v>
      </c>
      <c r="AE314" t="s">
        <v>1234</v>
      </c>
      <c r="AF314" t="s">
        <v>1235</v>
      </c>
      <c r="AG314" t="s">
        <v>1217</v>
      </c>
      <c r="AH314" t="s">
        <v>1236</v>
      </c>
      <c r="AI314" t="s">
        <v>1217</v>
      </c>
      <c r="AJ314" t="s">
        <v>1217</v>
      </c>
      <c r="AK314" t="s">
        <v>1237</v>
      </c>
      <c r="AL314">
        <v>0</v>
      </c>
      <c r="AM314" t="s">
        <v>1238</v>
      </c>
      <c r="AN314" t="s">
        <v>1239</v>
      </c>
      <c r="AO314" t="s">
        <v>1240</v>
      </c>
      <c r="AP314" t="s">
        <v>1241</v>
      </c>
      <c r="AQ314" t="s">
        <v>1242</v>
      </c>
      <c r="AR314" t="s">
        <v>1243</v>
      </c>
      <c r="AS314">
        <v>0</v>
      </c>
      <c r="AT314" t="s">
        <v>1217</v>
      </c>
      <c r="AU314" t="s">
        <v>1244</v>
      </c>
      <c r="AV314" t="s">
        <v>1217</v>
      </c>
      <c r="AW314" t="s">
        <v>1217</v>
      </c>
      <c r="AX314" t="s">
        <v>1217</v>
      </c>
      <c r="AY314">
        <v>10</v>
      </c>
      <c r="AZ314" t="s">
        <v>1245</v>
      </c>
      <c r="BA314">
        <v>0</v>
      </c>
      <c r="BB314" t="s">
        <v>217</v>
      </c>
      <c r="BC314" t="s">
        <v>1230</v>
      </c>
      <c r="BD314">
        <v>0</v>
      </c>
      <c r="BE314" t="s">
        <v>1246</v>
      </c>
      <c r="BF314">
        <v>29</v>
      </c>
      <c r="BG314" t="s">
        <v>1217</v>
      </c>
      <c r="BH314" t="s">
        <v>1217</v>
      </c>
      <c r="BI314">
        <v>13</v>
      </c>
      <c r="BJ314" t="s">
        <v>1217</v>
      </c>
      <c r="BK314" t="s">
        <v>1217</v>
      </c>
      <c r="BL314">
        <v>0</v>
      </c>
      <c r="BM314" t="s">
        <v>1239</v>
      </c>
      <c r="BN314" t="s">
        <v>1247</v>
      </c>
      <c r="BO314">
        <v>0</v>
      </c>
      <c r="BP314" t="s">
        <v>1229</v>
      </c>
      <c r="BQ314" t="s">
        <v>1217</v>
      </c>
    </row>
    <row r="315" spans="1:69" x14ac:dyDescent="0.25">
      <c r="A315">
        <v>194684</v>
      </c>
      <c r="B315" t="s">
        <v>1623</v>
      </c>
      <c r="C315" t="s">
        <v>1217</v>
      </c>
      <c r="D315" t="s">
        <v>1218</v>
      </c>
      <c r="E315">
        <v>28</v>
      </c>
      <c r="F315" t="s">
        <v>1219</v>
      </c>
      <c r="G315" t="s">
        <v>1220</v>
      </c>
      <c r="H315" t="s">
        <v>1221</v>
      </c>
      <c r="I315" t="s">
        <v>1217</v>
      </c>
      <c r="J315" t="s">
        <v>1222</v>
      </c>
      <c r="K315" t="s">
        <v>217</v>
      </c>
      <c r="L315">
        <v>191.66</v>
      </c>
      <c r="M315">
        <v>177.01</v>
      </c>
      <c r="N315" t="s">
        <v>40</v>
      </c>
      <c r="O315">
        <v>208</v>
      </c>
      <c r="P315" t="s">
        <v>1223</v>
      </c>
      <c r="Q315" t="s">
        <v>1484</v>
      </c>
      <c r="R315" t="s">
        <v>1225</v>
      </c>
      <c r="S315" t="s">
        <v>1226</v>
      </c>
      <c r="T315" t="s">
        <v>1217</v>
      </c>
      <c r="U315" t="s">
        <v>1227</v>
      </c>
      <c r="V315" t="s">
        <v>1255</v>
      </c>
      <c r="W315">
        <v>0</v>
      </c>
      <c r="X315" t="s">
        <v>1229</v>
      </c>
      <c r="Y315" t="s">
        <v>1229</v>
      </c>
      <c r="Z315" t="s">
        <v>1230</v>
      </c>
      <c r="AA315" t="s">
        <v>23</v>
      </c>
      <c r="AB315" t="s">
        <v>1231</v>
      </c>
      <c r="AC315" t="s">
        <v>1232</v>
      </c>
      <c r="AD315" t="s">
        <v>1233</v>
      </c>
      <c r="AE315" t="s">
        <v>1234</v>
      </c>
      <c r="AF315" t="s">
        <v>1235</v>
      </c>
      <c r="AG315" t="s">
        <v>1217</v>
      </c>
      <c r="AH315" t="s">
        <v>1236</v>
      </c>
      <c r="AI315" t="s">
        <v>1217</v>
      </c>
      <c r="AJ315" t="s">
        <v>1217</v>
      </c>
      <c r="AK315" t="s">
        <v>1237</v>
      </c>
      <c r="AL315">
        <v>0</v>
      </c>
      <c r="AM315" t="s">
        <v>1238</v>
      </c>
      <c r="AN315" t="s">
        <v>1239</v>
      </c>
      <c r="AO315" t="s">
        <v>1240</v>
      </c>
      <c r="AP315" t="s">
        <v>1241</v>
      </c>
      <c r="AQ315" t="s">
        <v>1242</v>
      </c>
      <c r="AR315" t="s">
        <v>1243</v>
      </c>
      <c r="AS315">
        <v>0</v>
      </c>
      <c r="AT315" t="s">
        <v>1217</v>
      </c>
      <c r="AU315" t="s">
        <v>1244</v>
      </c>
      <c r="AV315" t="s">
        <v>1217</v>
      </c>
      <c r="AW315" t="s">
        <v>1217</v>
      </c>
      <c r="AX315" t="s">
        <v>1217</v>
      </c>
      <c r="AY315">
        <v>10</v>
      </c>
      <c r="AZ315" t="s">
        <v>1245</v>
      </c>
      <c r="BA315">
        <v>0</v>
      </c>
      <c r="BB315" t="s">
        <v>217</v>
      </c>
      <c r="BC315" t="s">
        <v>1230</v>
      </c>
      <c r="BD315">
        <v>0</v>
      </c>
      <c r="BE315" t="s">
        <v>1246</v>
      </c>
      <c r="BF315">
        <v>28</v>
      </c>
      <c r="BG315" t="s">
        <v>1217</v>
      </c>
      <c r="BH315" t="s">
        <v>1217</v>
      </c>
      <c r="BI315">
        <v>13</v>
      </c>
      <c r="BJ315" t="s">
        <v>1217</v>
      </c>
      <c r="BK315" t="s">
        <v>1217</v>
      </c>
      <c r="BL315">
        <v>0</v>
      </c>
      <c r="BM315" t="s">
        <v>1239</v>
      </c>
      <c r="BN315" t="s">
        <v>1247</v>
      </c>
      <c r="BO315">
        <v>0</v>
      </c>
      <c r="BP315" t="s">
        <v>1229</v>
      </c>
      <c r="BQ315" t="s">
        <v>1217</v>
      </c>
    </row>
    <row r="316" spans="1:69" x14ac:dyDescent="0.25">
      <c r="A316">
        <v>194692</v>
      </c>
      <c r="B316" t="s">
        <v>1624</v>
      </c>
      <c r="C316" t="s">
        <v>1217</v>
      </c>
      <c r="D316" t="s">
        <v>1218</v>
      </c>
      <c r="E316">
        <v>0</v>
      </c>
      <c r="F316" t="s">
        <v>1219</v>
      </c>
      <c r="G316" t="s">
        <v>1220</v>
      </c>
      <c r="H316" t="s">
        <v>1221</v>
      </c>
      <c r="I316" t="s">
        <v>1217</v>
      </c>
      <c r="J316" t="s">
        <v>1222</v>
      </c>
      <c r="K316" t="s">
        <v>217</v>
      </c>
      <c r="L316">
        <v>198.31</v>
      </c>
      <c r="M316">
        <v>183.66</v>
      </c>
      <c r="N316" t="s">
        <v>40</v>
      </c>
      <c r="O316">
        <v>208</v>
      </c>
      <c r="P316" t="s">
        <v>1223</v>
      </c>
      <c r="Q316" t="s">
        <v>1513</v>
      </c>
      <c r="R316" t="s">
        <v>1225</v>
      </c>
      <c r="S316" t="s">
        <v>1226</v>
      </c>
      <c r="T316" t="s">
        <v>1217</v>
      </c>
      <c r="U316" t="s">
        <v>1227</v>
      </c>
      <c r="V316" t="s">
        <v>1255</v>
      </c>
      <c r="W316">
        <v>0</v>
      </c>
      <c r="X316" t="s">
        <v>1229</v>
      </c>
      <c r="Y316" t="s">
        <v>1229</v>
      </c>
      <c r="Z316" t="s">
        <v>1230</v>
      </c>
      <c r="AA316" t="s">
        <v>23</v>
      </c>
      <c r="AB316" t="s">
        <v>1231</v>
      </c>
      <c r="AC316" t="s">
        <v>1232</v>
      </c>
      <c r="AD316" t="s">
        <v>1233</v>
      </c>
      <c r="AE316" t="s">
        <v>1234</v>
      </c>
      <c r="AF316" t="s">
        <v>1235</v>
      </c>
      <c r="AG316" t="s">
        <v>1217</v>
      </c>
      <c r="AH316" t="s">
        <v>1236</v>
      </c>
      <c r="AI316" t="s">
        <v>1217</v>
      </c>
      <c r="AJ316" t="s">
        <v>1217</v>
      </c>
      <c r="AK316" t="s">
        <v>1237</v>
      </c>
      <c r="AL316">
        <v>0</v>
      </c>
      <c r="AM316" t="s">
        <v>1238</v>
      </c>
      <c r="AN316" t="s">
        <v>1239</v>
      </c>
      <c r="AO316" t="s">
        <v>1240</v>
      </c>
      <c r="AP316" t="s">
        <v>1241</v>
      </c>
      <c r="AQ316" t="s">
        <v>1242</v>
      </c>
      <c r="AR316" t="s">
        <v>1243</v>
      </c>
      <c r="AS316">
        <v>0</v>
      </c>
      <c r="AT316" t="s">
        <v>1217</v>
      </c>
      <c r="AU316" t="s">
        <v>1244</v>
      </c>
      <c r="AV316" t="s">
        <v>1217</v>
      </c>
      <c r="AW316" t="s">
        <v>1217</v>
      </c>
      <c r="AX316" t="s">
        <v>1217</v>
      </c>
      <c r="AY316">
        <v>10</v>
      </c>
      <c r="AZ316" t="s">
        <v>1245</v>
      </c>
      <c r="BA316">
        <v>0</v>
      </c>
      <c r="BB316" t="s">
        <v>217</v>
      </c>
      <c r="BC316" t="s">
        <v>1230</v>
      </c>
      <c r="BD316">
        <v>0</v>
      </c>
      <c r="BE316" t="s">
        <v>1246</v>
      </c>
      <c r="BF316">
        <v>29</v>
      </c>
      <c r="BG316" t="s">
        <v>1217</v>
      </c>
      <c r="BH316" t="s">
        <v>1217</v>
      </c>
      <c r="BI316">
        <v>13</v>
      </c>
      <c r="BJ316" t="s">
        <v>1217</v>
      </c>
      <c r="BK316" t="s">
        <v>1217</v>
      </c>
      <c r="BL316">
        <v>0</v>
      </c>
      <c r="BM316" t="s">
        <v>1239</v>
      </c>
      <c r="BN316" t="s">
        <v>1247</v>
      </c>
      <c r="BO316">
        <v>0</v>
      </c>
      <c r="BP316" t="s">
        <v>1229</v>
      </c>
      <c r="BQ316" t="s">
        <v>1217</v>
      </c>
    </row>
    <row r="317" spans="1:69" x14ac:dyDescent="0.25">
      <c r="A317">
        <v>194694</v>
      </c>
      <c r="B317" t="s">
        <v>1625</v>
      </c>
      <c r="C317" t="s">
        <v>1217</v>
      </c>
      <c r="D317" t="s">
        <v>1218</v>
      </c>
      <c r="E317">
        <v>0</v>
      </c>
      <c r="F317" t="s">
        <v>1219</v>
      </c>
      <c r="G317" t="s">
        <v>1220</v>
      </c>
      <c r="H317" t="s">
        <v>1221</v>
      </c>
      <c r="I317" t="s">
        <v>1217</v>
      </c>
      <c r="J317" t="s">
        <v>1222</v>
      </c>
      <c r="K317" t="s">
        <v>217</v>
      </c>
      <c r="L317">
        <v>195.19</v>
      </c>
      <c r="M317">
        <v>180.54</v>
      </c>
      <c r="N317" t="s">
        <v>40</v>
      </c>
      <c r="O317">
        <v>208</v>
      </c>
      <c r="P317" t="s">
        <v>1223</v>
      </c>
      <c r="Q317" t="s">
        <v>1489</v>
      </c>
      <c r="R317" t="s">
        <v>1225</v>
      </c>
      <c r="S317" t="s">
        <v>1226</v>
      </c>
      <c r="T317" t="s">
        <v>1217</v>
      </c>
      <c r="U317" t="s">
        <v>1227</v>
      </c>
      <c r="V317" t="s">
        <v>1255</v>
      </c>
      <c r="W317">
        <v>0</v>
      </c>
      <c r="X317" t="s">
        <v>1229</v>
      </c>
      <c r="Y317" t="s">
        <v>1229</v>
      </c>
      <c r="Z317" t="s">
        <v>1230</v>
      </c>
      <c r="AA317" t="s">
        <v>23</v>
      </c>
      <c r="AB317" t="s">
        <v>1231</v>
      </c>
      <c r="AC317" t="s">
        <v>1232</v>
      </c>
      <c r="AD317" t="s">
        <v>1233</v>
      </c>
      <c r="AE317" t="s">
        <v>1234</v>
      </c>
      <c r="AF317" t="s">
        <v>1235</v>
      </c>
      <c r="AG317" t="s">
        <v>1217</v>
      </c>
      <c r="AH317" t="s">
        <v>1236</v>
      </c>
      <c r="AI317" t="s">
        <v>1217</v>
      </c>
      <c r="AJ317" t="s">
        <v>1217</v>
      </c>
      <c r="AK317" t="s">
        <v>1237</v>
      </c>
      <c r="AL317">
        <v>0</v>
      </c>
      <c r="AM317" t="s">
        <v>1238</v>
      </c>
      <c r="AN317" t="s">
        <v>1239</v>
      </c>
      <c r="AO317" t="s">
        <v>1240</v>
      </c>
      <c r="AP317" t="s">
        <v>1241</v>
      </c>
      <c r="AQ317" t="s">
        <v>1242</v>
      </c>
      <c r="AR317" t="s">
        <v>1243</v>
      </c>
      <c r="AS317">
        <v>0</v>
      </c>
      <c r="AT317" t="s">
        <v>1217</v>
      </c>
      <c r="AU317" t="s">
        <v>1244</v>
      </c>
      <c r="AV317" t="s">
        <v>1217</v>
      </c>
      <c r="AW317" t="s">
        <v>1217</v>
      </c>
      <c r="AX317" t="s">
        <v>1217</v>
      </c>
      <c r="AY317">
        <v>10</v>
      </c>
      <c r="AZ317" t="s">
        <v>1245</v>
      </c>
      <c r="BA317">
        <v>0</v>
      </c>
      <c r="BB317" t="s">
        <v>217</v>
      </c>
      <c r="BC317" t="s">
        <v>1230</v>
      </c>
      <c r="BD317">
        <v>0</v>
      </c>
      <c r="BE317" t="s">
        <v>1246</v>
      </c>
      <c r="BF317">
        <v>33</v>
      </c>
      <c r="BG317" t="s">
        <v>1217</v>
      </c>
      <c r="BH317" t="s">
        <v>1217</v>
      </c>
      <c r="BI317">
        <v>13</v>
      </c>
      <c r="BJ317" t="s">
        <v>1217</v>
      </c>
      <c r="BK317" t="s">
        <v>1217</v>
      </c>
      <c r="BL317">
        <v>0</v>
      </c>
      <c r="BM317" t="s">
        <v>1239</v>
      </c>
      <c r="BN317" t="s">
        <v>1247</v>
      </c>
      <c r="BO317">
        <v>0</v>
      </c>
      <c r="BP317" t="s">
        <v>1229</v>
      </c>
      <c r="BQ317" t="s">
        <v>1217</v>
      </c>
    </row>
    <row r="318" spans="1:69" x14ac:dyDescent="0.25">
      <c r="A318">
        <v>195330</v>
      </c>
      <c r="B318" t="s">
        <v>835</v>
      </c>
      <c r="C318" t="s">
        <v>1217</v>
      </c>
      <c r="D318" t="s">
        <v>1218</v>
      </c>
      <c r="E318">
        <v>28</v>
      </c>
      <c r="F318" t="s">
        <v>1219</v>
      </c>
      <c r="G318" t="s">
        <v>1220</v>
      </c>
      <c r="H318" t="s">
        <v>1221</v>
      </c>
      <c r="I318" t="s">
        <v>1217</v>
      </c>
      <c r="J318" t="s">
        <v>1222</v>
      </c>
      <c r="K318" t="s">
        <v>217</v>
      </c>
      <c r="L318">
        <v>192.7</v>
      </c>
      <c r="M318">
        <v>178.05</v>
      </c>
      <c r="N318" t="s">
        <v>40</v>
      </c>
      <c r="O318">
        <v>208</v>
      </c>
      <c r="P318" t="s">
        <v>1223</v>
      </c>
      <c r="Q318" t="s">
        <v>1522</v>
      </c>
      <c r="R318" t="s">
        <v>1225</v>
      </c>
      <c r="S318" t="s">
        <v>1226</v>
      </c>
      <c r="T318" t="s">
        <v>1217</v>
      </c>
      <c r="U318" t="s">
        <v>1227</v>
      </c>
      <c r="V318" t="s">
        <v>1255</v>
      </c>
      <c r="W318">
        <v>0</v>
      </c>
      <c r="X318" t="s">
        <v>1229</v>
      </c>
      <c r="Y318" t="s">
        <v>1229</v>
      </c>
      <c r="Z318" t="s">
        <v>1230</v>
      </c>
      <c r="AA318" t="s">
        <v>23</v>
      </c>
      <c r="AB318" t="s">
        <v>1231</v>
      </c>
      <c r="AC318" t="s">
        <v>1232</v>
      </c>
      <c r="AD318" t="s">
        <v>1233</v>
      </c>
      <c r="AE318" t="s">
        <v>1234</v>
      </c>
      <c r="AF318" t="s">
        <v>1235</v>
      </c>
      <c r="AG318" t="s">
        <v>1217</v>
      </c>
      <c r="AH318" t="s">
        <v>1236</v>
      </c>
      <c r="AI318" t="s">
        <v>1217</v>
      </c>
      <c r="AJ318" t="s">
        <v>1217</v>
      </c>
      <c r="AK318" t="s">
        <v>1237</v>
      </c>
      <c r="AL318">
        <v>0</v>
      </c>
      <c r="AM318" t="s">
        <v>1238</v>
      </c>
      <c r="AN318" t="s">
        <v>1239</v>
      </c>
      <c r="AO318" t="s">
        <v>1240</v>
      </c>
      <c r="AP318" t="s">
        <v>1241</v>
      </c>
      <c r="AQ318" t="s">
        <v>1242</v>
      </c>
      <c r="AR318" t="s">
        <v>1243</v>
      </c>
      <c r="AS318">
        <v>0</v>
      </c>
      <c r="AT318" t="s">
        <v>1217</v>
      </c>
      <c r="AU318" t="s">
        <v>1244</v>
      </c>
      <c r="AV318" t="s">
        <v>1217</v>
      </c>
      <c r="AW318" t="s">
        <v>1217</v>
      </c>
      <c r="AX318" t="s">
        <v>1217</v>
      </c>
      <c r="AY318">
        <v>10</v>
      </c>
      <c r="AZ318" t="s">
        <v>1245</v>
      </c>
      <c r="BA318">
        <v>0</v>
      </c>
      <c r="BB318" t="s">
        <v>217</v>
      </c>
      <c r="BC318" t="s">
        <v>1230</v>
      </c>
      <c r="BD318">
        <v>0</v>
      </c>
      <c r="BE318" t="s">
        <v>1246</v>
      </c>
      <c r="BF318">
        <v>30</v>
      </c>
      <c r="BG318" t="s">
        <v>1217</v>
      </c>
      <c r="BH318" t="s">
        <v>1217</v>
      </c>
      <c r="BI318">
        <v>13</v>
      </c>
      <c r="BJ318" t="s">
        <v>1217</v>
      </c>
      <c r="BK318" t="s">
        <v>1217</v>
      </c>
      <c r="BL318">
        <v>0</v>
      </c>
      <c r="BM318" t="s">
        <v>1239</v>
      </c>
      <c r="BN318" t="s">
        <v>1247</v>
      </c>
      <c r="BO318">
        <v>0</v>
      </c>
      <c r="BP318" t="s">
        <v>1229</v>
      </c>
      <c r="BQ318" t="s">
        <v>1217</v>
      </c>
    </row>
    <row r="319" spans="1:69" x14ac:dyDescent="0.25">
      <c r="A319">
        <v>195331</v>
      </c>
      <c r="B319" t="s">
        <v>582</v>
      </c>
      <c r="C319" t="s">
        <v>1217</v>
      </c>
      <c r="D319" t="s">
        <v>1218</v>
      </c>
      <c r="E319">
        <v>28</v>
      </c>
      <c r="F319" t="s">
        <v>1219</v>
      </c>
      <c r="G319" t="s">
        <v>1220</v>
      </c>
      <c r="H319" t="s">
        <v>1221</v>
      </c>
      <c r="I319" t="s">
        <v>1217</v>
      </c>
      <c r="J319" t="s">
        <v>1222</v>
      </c>
      <c r="K319" t="s">
        <v>217</v>
      </c>
      <c r="L319">
        <v>194.32</v>
      </c>
      <c r="M319">
        <v>179.67</v>
      </c>
      <c r="N319" t="s">
        <v>40</v>
      </c>
      <c r="O319">
        <v>208</v>
      </c>
      <c r="P319" t="s">
        <v>1223</v>
      </c>
      <c r="Q319" t="s">
        <v>1523</v>
      </c>
      <c r="R319" t="s">
        <v>1225</v>
      </c>
      <c r="S319" t="s">
        <v>1226</v>
      </c>
      <c r="T319" t="s">
        <v>1217</v>
      </c>
      <c r="U319" t="s">
        <v>1227</v>
      </c>
      <c r="V319" t="s">
        <v>1255</v>
      </c>
      <c r="W319">
        <v>0</v>
      </c>
      <c r="X319" t="s">
        <v>1229</v>
      </c>
      <c r="Y319" t="s">
        <v>1229</v>
      </c>
      <c r="Z319" t="s">
        <v>1230</v>
      </c>
      <c r="AA319" t="s">
        <v>23</v>
      </c>
      <c r="AB319" t="s">
        <v>1231</v>
      </c>
      <c r="AC319" t="s">
        <v>1232</v>
      </c>
      <c r="AD319" t="s">
        <v>1233</v>
      </c>
      <c r="AE319" t="s">
        <v>1234</v>
      </c>
      <c r="AF319" t="s">
        <v>1235</v>
      </c>
      <c r="AG319" t="s">
        <v>1217</v>
      </c>
      <c r="AH319" t="s">
        <v>1236</v>
      </c>
      <c r="AI319" t="s">
        <v>1217</v>
      </c>
      <c r="AJ319" t="s">
        <v>1217</v>
      </c>
      <c r="AK319" t="s">
        <v>1237</v>
      </c>
      <c r="AL319">
        <v>0</v>
      </c>
      <c r="AM319" t="s">
        <v>1238</v>
      </c>
      <c r="AN319" t="s">
        <v>1239</v>
      </c>
      <c r="AO319" t="s">
        <v>1240</v>
      </c>
      <c r="AP319" t="s">
        <v>1241</v>
      </c>
      <c r="AQ319" t="s">
        <v>1242</v>
      </c>
      <c r="AR319" t="s">
        <v>1243</v>
      </c>
      <c r="AS319">
        <v>0</v>
      </c>
      <c r="AT319" t="s">
        <v>1217</v>
      </c>
      <c r="AU319" t="s">
        <v>1244</v>
      </c>
      <c r="AV319" t="s">
        <v>1217</v>
      </c>
      <c r="AW319" t="s">
        <v>1217</v>
      </c>
      <c r="AX319" t="s">
        <v>1217</v>
      </c>
      <c r="AY319">
        <v>10</v>
      </c>
      <c r="AZ319" t="s">
        <v>1245</v>
      </c>
      <c r="BA319">
        <v>0</v>
      </c>
      <c r="BB319" t="s">
        <v>217</v>
      </c>
      <c r="BC319" t="s">
        <v>1230</v>
      </c>
      <c r="BD319">
        <v>0</v>
      </c>
      <c r="BE319" t="s">
        <v>1246</v>
      </c>
      <c r="BF319">
        <v>30</v>
      </c>
      <c r="BG319" t="s">
        <v>1217</v>
      </c>
      <c r="BH319" t="s">
        <v>1217</v>
      </c>
      <c r="BI319">
        <v>13</v>
      </c>
      <c r="BJ319" t="s">
        <v>1217</v>
      </c>
      <c r="BK319" t="s">
        <v>1217</v>
      </c>
      <c r="BL319">
        <v>0</v>
      </c>
      <c r="BM319" t="s">
        <v>1239</v>
      </c>
      <c r="BN319" t="s">
        <v>1247</v>
      </c>
      <c r="BO319">
        <v>0</v>
      </c>
      <c r="BP319" t="s">
        <v>1229</v>
      </c>
      <c r="BQ319" t="s">
        <v>1217</v>
      </c>
    </row>
    <row r="320" spans="1:69" x14ac:dyDescent="0.25">
      <c r="A320">
        <v>195332</v>
      </c>
      <c r="B320" t="s">
        <v>1626</v>
      </c>
      <c r="C320" t="s">
        <v>1217</v>
      </c>
      <c r="D320" t="s">
        <v>1218</v>
      </c>
      <c r="E320">
        <v>28</v>
      </c>
      <c r="F320" t="s">
        <v>1219</v>
      </c>
      <c r="G320" t="s">
        <v>1220</v>
      </c>
      <c r="H320" t="s">
        <v>1221</v>
      </c>
      <c r="I320" t="s">
        <v>1217</v>
      </c>
      <c r="J320" t="s">
        <v>1222</v>
      </c>
      <c r="K320" t="s">
        <v>217</v>
      </c>
      <c r="L320">
        <v>195.96</v>
      </c>
      <c r="M320">
        <v>181.31</v>
      </c>
      <c r="N320" t="s">
        <v>40</v>
      </c>
      <c r="O320">
        <v>208</v>
      </c>
      <c r="P320" t="s">
        <v>1223</v>
      </c>
      <c r="Q320" t="s">
        <v>1525</v>
      </c>
      <c r="R320" t="s">
        <v>1225</v>
      </c>
      <c r="S320" t="s">
        <v>1226</v>
      </c>
      <c r="T320" t="s">
        <v>1217</v>
      </c>
      <c r="U320" t="s">
        <v>1227</v>
      </c>
      <c r="V320" t="s">
        <v>1255</v>
      </c>
      <c r="W320">
        <v>0</v>
      </c>
      <c r="X320" t="s">
        <v>1229</v>
      </c>
      <c r="Y320" t="s">
        <v>1229</v>
      </c>
      <c r="Z320" t="s">
        <v>1230</v>
      </c>
      <c r="AA320" t="s">
        <v>23</v>
      </c>
      <c r="AB320" t="s">
        <v>1231</v>
      </c>
      <c r="AC320" t="s">
        <v>1232</v>
      </c>
      <c r="AD320" t="s">
        <v>1233</v>
      </c>
      <c r="AE320" t="s">
        <v>1234</v>
      </c>
      <c r="AF320" t="s">
        <v>1235</v>
      </c>
      <c r="AG320" t="s">
        <v>1217</v>
      </c>
      <c r="AH320" t="s">
        <v>1236</v>
      </c>
      <c r="AI320" t="s">
        <v>1217</v>
      </c>
      <c r="AJ320" t="s">
        <v>1217</v>
      </c>
      <c r="AK320" t="s">
        <v>1237</v>
      </c>
      <c r="AL320">
        <v>0</v>
      </c>
      <c r="AM320" t="s">
        <v>1238</v>
      </c>
      <c r="AN320" t="s">
        <v>1239</v>
      </c>
      <c r="AO320" t="s">
        <v>1240</v>
      </c>
      <c r="AP320" t="s">
        <v>1241</v>
      </c>
      <c r="AQ320" t="s">
        <v>1242</v>
      </c>
      <c r="AR320" t="s">
        <v>1243</v>
      </c>
      <c r="AS320">
        <v>0</v>
      </c>
      <c r="AT320" t="s">
        <v>1217</v>
      </c>
      <c r="AU320" t="s">
        <v>1244</v>
      </c>
      <c r="AV320" t="s">
        <v>1217</v>
      </c>
      <c r="AW320" t="s">
        <v>1217</v>
      </c>
      <c r="AX320" t="s">
        <v>1217</v>
      </c>
      <c r="AY320">
        <v>10</v>
      </c>
      <c r="AZ320" t="s">
        <v>1245</v>
      </c>
      <c r="BA320">
        <v>0</v>
      </c>
      <c r="BB320" t="s">
        <v>217</v>
      </c>
      <c r="BC320" t="s">
        <v>1230</v>
      </c>
      <c r="BD320">
        <v>0</v>
      </c>
      <c r="BE320" t="s">
        <v>1246</v>
      </c>
      <c r="BF320">
        <v>34</v>
      </c>
      <c r="BG320" t="s">
        <v>1217</v>
      </c>
      <c r="BH320" t="s">
        <v>1217</v>
      </c>
      <c r="BI320">
        <v>13</v>
      </c>
      <c r="BJ320" t="s">
        <v>1217</v>
      </c>
      <c r="BK320" t="s">
        <v>1217</v>
      </c>
      <c r="BL320">
        <v>0</v>
      </c>
      <c r="BM320" t="s">
        <v>1239</v>
      </c>
      <c r="BN320" t="s">
        <v>1247</v>
      </c>
      <c r="BO320">
        <v>0</v>
      </c>
      <c r="BP320" t="s">
        <v>1229</v>
      </c>
      <c r="BQ320" t="s">
        <v>1217</v>
      </c>
    </row>
    <row r="321" spans="1:69" x14ac:dyDescent="0.25">
      <c r="A321">
        <v>195346</v>
      </c>
      <c r="B321" t="s">
        <v>836</v>
      </c>
      <c r="C321" t="s">
        <v>1217</v>
      </c>
      <c r="D321" t="s">
        <v>1218</v>
      </c>
      <c r="E321">
        <v>28</v>
      </c>
      <c r="F321" t="s">
        <v>1219</v>
      </c>
      <c r="G321" t="s">
        <v>1220</v>
      </c>
      <c r="H321" t="s">
        <v>1221</v>
      </c>
      <c r="I321" t="s">
        <v>1217</v>
      </c>
      <c r="J321" t="s">
        <v>1222</v>
      </c>
      <c r="K321" t="s">
        <v>217</v>
      </c>
      <c r="L321">
        <v>200.77</v>
      </c>
      <c r="M321">
        <v>186.12</v>
      </c>
      <c r="N321" t="s">
        <v>40</v>
      </c>
      <c r="O321">
        <v>208</v>
      </c>
      <c r="P321" t="s">
        <v>1223</v>
      </c>
      <c r="Q321" t="s">
        <v>1627</v>
      </c>
      <c r="R321" t="s">
        <v>1225</v>
      </c>
      <c r="S321" t="s">
        <v>1226</v>
      </c>
      <c r="T321" t="s">
        <v>1217</v>
      </c>
      <c r="U321" t="s">
        <v>1227</v>
      </c>
      <c r="V321" t="s">
        <v>1255</v>
      </c>
      <c r="W321">
        <v>0</v>
      </c>
      <c r="X321" t="s">
        <v>1229</v>
      </c>
      <c r="Y321" t="s">
        <v>1229</v>
      </c>
      <c r="Z321" t="s">
        <v>1230</v>
      </c>
      <c r="AA321" t="s">
        <v>23</v>
      </c>
      <c r="AB321" t="s">
        <v>1231</v>
      </c>
      <c r="AC321" t="s">
        <v>1232</v>
      </c>
      <c r="AD321" t="s">
        <v>1233</v>
      </c>
      <c r="AE321" t="s">
        <v>1234</v>
      </c>
      <c r="AF321" t="s">
        <v>1235</v>
      </c>
      <c r="AG321" t="s">
        <v>1217</v>
      </c>
      <c r="AH321" t="s">
        <v>1236</v>
      </c>
      <c r="AI321" t="s">
        <v>1217</v>
      </c>
      <c r="AJ321" t="s">
        <v>1217</v>
      </c>
      <c r="AK321" t="s">
        <v>1237</v>
      </c>
      <c r="AL321">
        <v>0</v>
      </c>
      <c r="AM321" t="s">
        <v>1238</v>
      </c>
      <c r="AN321" t="s">
        <v>1239</v>
      </c>
      <c r="AO321" t="s">
        <v>1240</v>
      </c>
      <c r="AP321" t="s">
        <v>1241</v>
      </c>
      <c r="AQ321" t="s">
        <v>1242</v>
      </c>
      <c r="AR321" t="s">
        <v>1243</v>
      </c>
      <c r="AS321">
        <v>0</v>
      </c>
      <c r="AT321" t="s">
        <v>1217</v>
      </c>
      <c r="AU321" t="s">
        <v>1244</v>
      </c>
      <c r="AV321" t="s">
        <v>1217</v>
      </c>
      <c r="AW321" t="s">
        <v>1217</v>
      </c>
      <c r="AX321" t="s">
        <v>1217</v>
      </c>
      <c r="AY321">
        <v>10</v>
      </c>
      <c r="AZ321" t="s">
        <v>1245</v>
      </c>
      <c r="BA321">
        <v>0</v>
      </c>
      <c r="BB321" t="s">
        <v>217</v>
      </c>
      <c r="BC321" t="s">
        <v>1230</v>
      </c>
      <c r="BD321">
        <v>0</v>
      </c>
      <c r="BE321" t="s">
        <v>1246</v>
      </c>
      <c r="BF321">
        <v>52</v>
      </c>
      <c r="BG321" t="s">
        <v>1217</v>
      </c>
      <c r="BH321" t="s">
        <v>1217</v>
      </c>
      <c r="BI321">
        <v>13</v>
      </c>
      <c r="BJ321" t="s">
        <v>1217</v>
      </c>
      <c r="BK321" t="s">
        <v>1217</v>
      </c>
      <c r="BL321">
        <v>0</v>
      </c>
      <c r="BM321" t="s">
        <v>1239</v>
      </c>
      <c r="BN321" t="s">
        <v>1247</v>
      </c>
      <c r="BO321">
        <v>0</v>
      </c>
      <c r="BP321" t="s">
        <v>1229</v>
      </c>
      <c r="BQ321" t="s">
        <v>1217</v>
      </c>
    </row>
    <row r="322" spans="1:69" x14ac:dyDescent="0.25">
      <c r="A322">
        <v>195695</v>
      </c>
      <c r="B322" t="s">
        <v>1628</v>
      </c>
      <c r="C322" t="s">
        <v>1217</v>
      </c>
      <c r="D322" t="s">
        <v>1218</v>
      </c>
      <c r="E322">
        <v>0</v>
      </c>
      <c r="F322" t="s">
        <v>1298</v>
      </c>
      <c r="G322" t="s">
        <v>1220</v>
      </c>
      <c r="H322" t="s">
        <v>1221</v>
      </c>
      <c r="I322" t="s">
        <v>1217</v>
      </c>
      <c r="J322" t="s">
        <v>1222</v>
      </c>
      <c r="K322" t="s">
        <v>217</v>
      </c>
      <c r="L322">
        <v>15.72</v>
      </c>
      <c r="M322">
        <v>14.2</v>
      </c>
      <c r="N322" t="s">
        <v>40</v>
      </c>
      <c r="O322">
        <v>16</v>
      </c>
      <c r="P322" t="s">
        <v>1223</v>
      </c>
      <c r="Q322" t="s">
        <v>1313</v>
      </c>
      <c r="R322" t="s">
        <v>1225</v>
      </c>
      <c r="S322" t="s">
        <v>1226</v>
      </c>
      <c r="T322" t="s">
        <v>1217</v>
      </c>
      <c r="U322" t="s">
        <v>1227</v>
      </c>
      <c r="V322" t="s">
        <v>1255</v>
      </c>
      <c r="W322">
        <v>0</v>
      </c>
      <c r="X322" t="s">
        <v>1229</v>
      </c>
      <c r="Y322" t="s">
        <v>1229</v>
      </c>
      <c r="Z322" t="s">
        <v>1230</v>
      </c>
      <c r="AA322" t="s">
        <v>23</v>
      </c>
      <c r="AB322" t="s">
        <v>1231</v>
      </c>
      <c r="AC322" t="s">
        <v>1232</v>
      </c>
      <c r="AD322" t="s">
        <v>1233</v>
      </c>
      <c r="AE322" t="s">
        <v>1234</v>
      </c>
      <c r="AF322" t="s">
        <v>1235</v>
      </c>
      <c r="AG322" t="s">
        <v>1217</v>
      </c>
      <c r="AH322" t="s">
        <v>1236</v>
      </c>
      <c r="AI322" t="s">
        <v>1217</v>
      </c>
      <c r="AJ322" t="s">
        <v>1217</v>
      </c>
      <c r="AK322" t="s">
        <v>1237</v>
      </c>
      <c r="AL322">
        <v>0</v>
      </c>
      <c r="AM322" t="s">
        <v>1516</v>
      </c>
      <c r="AN322" t="s">
        <v>1239</v>
      </c>
      <c r="AO322" t="s">
        <v>1240</v>
      </c>
      <c r="AP322" t="s">
        <v>1241</v>
      </c>
      <c r="AQ322" t="s">
        <v>1242</v>
      </c>
      <c r="AR322" t="s">
        <v>1306</v>
      </c>
      <c r="AS322">
        <v>0</v>
      </c>
      <c r="AT322" t="s">
        <v>1217</v>
      </c>
      <c r="AU322" t="s">
        <v>1244</v>
      </c>
      <c r="AV322" t="s">
        <v>1217</v>
      </c>
      <c r="AW322" t="s">
        <v>1217</v>
      </c>
      <c r="AX322" t="s">
        <v>1217</v>
      </c>
      <c r="AY322">
        <v>10</v>
      </c>
      <c r="AZ322" t="s">
        <v>1245</v>
      </c>
      <c r="BA322">
        <v>0</v>
      </c>
      <c r="BB322" t="s">
        <v>217</v>
      </c>
      <c r="BC322" t="s">
        <v>1230</v>
      </c>
      <c r="BD322">
        <v>0</v>
      </c>
      <c r="BE322" t="s">
        <v>1246</v>
      </c>
      <c r="BF322">
        <v>393</v>
      </c>
      <c r="BG322" t="s">
        <v>1217</v>
      </c>
      <c r="BH322" t="s">
        <v>1217</v>
      </c>
      <c r="BI322">
        <v>15</v>
      </c>
      <c r="BJ322" t="s">
        <v>1217</v>
      </c>
      <c r="BK322" t="s">
        <v>1217</v>
      </c>
      <c r="BL322">
        <v>0</v>
      </c>
      <c r="BM322" t="s">
        <v>1239</v>
      </c>
      <c r="BN322" t="s">
        <v>1247</v>
      </c>
      <c r="BO322">
        <v>0</v>
      </c>
      <c r="BP322" t="s">
        <v>1229</v>
      </c>
      <c r="BQ322" t="s">
        <v>1217</v>
      </c>
    </row>
    <row r="323" spans="1:69" x14ac:dyDescent="0.25">
      <c r="A323">
        <v>195696</v>
      </c>
      <c r="B323" t="s">
        <v>1629</v>
      </c>
      <c r="C323" t="s">
        <v>1217</v>
      </c>
      <c r="D323" t="s">
        <v>1218</v>
      </c>
      <c r="E323">
        <v>0</v>
      </c>
      <c r="F323" t="s">
        <v>1298</v>
      </c>
      <c r="G323" t="s">
        <v>1220</v>
      </c>
      <c r="H323" t="s">
        <v>1221</v>
      </c>
      <c r="I323" t="s">
        <v>1217</v>
      </c>
      <c r="J323" t="s">
        <v>1222</v>
      </c>
      <c r="K323" t="s">
        <v>217</v>
      </c>
      <c r="L323">
        <v>14.47</v>
      </c>
      <c r="M323">
        <v>13.01</v>
      </c>
      <c r="N323" t="s">
        <v>40</v>
      </c>
      <c r="O323">
        <v>15</v>
      </c>
      <c r="P323" t="s">
        <v>1223</v>
      </c>
      <c r="Q323" t="s">
        <v>1541</v>
      </c>
      <c r="R323" t="s">
        <v>1225</v>
      </c>
      <c r="S323" t="s">
        <v>1226</v>
      </c>
      <c r="T323" t="s">
        <v>1217</v>
      </c>
      <c r="U323" t="s">
        <v>1227</v>
      </c>
      <c r="V323" t="s">
        <v>1255</v>
      </c>
      <c r="W323">
        <v>0</v>
      </c>
      <c r="X323" t="s">
        <v>1229</v>
      </c>
      <c r="Y323">
        <v>43280</v>
      </c>
      <c r="Z323" t="s">
        <v>1230</v>
      </c>
      <c r="AA323" t="s">
        <v>23</v>
      </c>
      <c r="AB323" t="s">
        <v>1231</v>
      </c>
      <c r="AC323" t="s">
        <v>1232</v>
      </c>
      <c r="AD323" t="s">
        <v>1233</v>
      </c>
      <c r="AE323" t="s">
        <v>1234</v>
      </c>
      <c r="AF323" t="s">
        <v>1235</v>
      </c>
      <c r="AG323" t="s">
        <v>1217</v>
      </c>
      <c r="AH323" t="s">
        <v>1236</v>
      </c>
      <c r="AI323" t="s">
        <v>1217</v>
      </c>
      <c r="AJ323" t="s">
        <v>1217</v>
      </c>
      <c r="AK323" t="s">
        <v>1237</v>
      </c>
      <c r="AL323">
        <v>0</v>
      </c>
      <c r="AM323" t="s">
        <v>1299</v>
      </c>
      <c r="AN323" t="s">
        <v>1239</v>
      </c>
      <c r="AO323" t="s">
        <v>1240</v>
      </c>
      <c r="AP323" t="s">
        <v>1241</v>
      </c>
      <c r="AQ323" t="s">
        <v>1242</v>
      </c>
      <c r="AR323" t="s">
        <v>1300</v>
      </c>
      <c r="AS323">
        <v>0</v>
      </c>
      <c r="AT323" t="s">
        <v>1217</v>
      </c>
      <c r="AU323" t="s">
        <v>1244</v>
      </c>
      <c r="AV323" t="s">
        <v>1217</v>
      </c>
      <c r="AW323" t="s">
        <v>1217</v>
      </c>
      <c r="AX323" t="s">
        <v>1217</v>
      </c>
      <c r="AY323">
        <v>10</v>
      </c>
      <c r="AZ323" t="s">
        <v>1245</v>
      </c>
      <c r="BA323">
        <v>0</v>
      </c>
      <c r="BB323" t="s">
        <v>217</v>
      </c>
      <c r="BC323" t="s">
        <v>1230</v>
      </c>
      <c r="BD323">
        <v>0</v>
      </c>
      <c r="BE323" t="s">
        <v>1246</v>
      </c>
      <c r="BF323">
        <v>500</v>
      </c>
      <c r="BG323" t="s">
        <v>1217</v>
      </c>
      <c r="BH323" t="s">
        <v>1205</v>
      </c>
      <c r="BI323">
        <v>15</v>
      </c>
      <c r="BJ323" t="s">
        <v>1217</v>
      </c>
      <c r="BK323" t="s">
        <v>1217</v>
      </c>
      <c r="BL323">
        <v>0</v>
      </c>
      <c r="BM323" t="s">
        <v>1239</v>
      </c>
      <c r="BN323" t="s">
        <v>1247</v>
      </c>
      <c r="BO323">
        <v>0</v>
      </c>
      <c r="BP323" t="s">
        <v>1229</v>
      </c>
      <c r="BQ323" t="s">
        <v>1217</v>
      </c>
    </row>
    <row r="324" spans="1:69" x14ac:dyDescent="0.25">
      <c r="A324">
        <v>195698</v>
      </c>
      <c r="B324" t="s">
        <v>1630</v>
      </c>
      <c r="C324" t="s">
        <v>1205</v>
      </c>
      <c r="D324" t="s">
        <v>1218</v>
      </c>
      <c r="E324">
        <v>0</v>
      </c>
      <c r="F324" t="s">
        <v>1298</v>
      </c>
      <c r="G324" t="s">
        <v>1220</v>
      </c>
      <c r="H324" t="s">
        <v>1221</v>
      </c>
      <c r="I324" t="s">
        <v>1217</v>
      </c>
      <c r="J324" t="s">
        <v>1222</v>
      </c>
      <c r="K324" t="s">
        <v>217</v>
      </c>
      <c r="L324">
        <v>14.53</v>
      </c>
      <c r="M324">
        <v>13.07</v>
      </c>
      <c r="N324" t="s">
        <v>40</v>
      </c>
      <c r="O324">
        <v>15</v>
      </c>
      <c r="P324" t="s">
        <v>1223</v>
      </c>
      <c r="Q324" t="s">
        <v>1550</v>
      </c>
      <c r="R324" t="s">
        <v>1225</v>
      </c>
      <c r="S324" t="s">
        <v>1226</v>
      </c>
      <c r="T324" t="s">
        <v>1217</v>
      </c>
      <c r="U324" t="s">
        <v>1227</v>
      </c>
      <c r="V324" t="s">
        <v>1255</v>
      </c>
      <c r="W324">
        <v>0</v>
      </c>
      <c r="X324">
        <v>43404</v>
      </c>
      <c r="Y324" t="s">
        <v>1229</v>
      </c>
      <c r="Z324" t="s">
        <v>1230</v>
      </c>
      <c r="AA324" t="s">
        <v>23</v>
      </c>
      <c r="AB324" t="s">
        <v>1231</v>
      </c>
      <c r="AC324" t="s">
        <v>1232</v>
      </c>
      <c r="AD324" t="s">
        <v>1233</v>
      </c>
      <c r="AE324" t="s">
        <v>1234</v>
      </c>
      <c r="AF324" t="s">
        <v>1235</v>
      </c>
      <c r="AG324" t="s">
        <v>1217</v>
      </c>
      <c r="AH324" t="s">
        <v>1236</v>
      </c>
      <c r="AI324" t="s">
        <v>1217</v>
      </c>
      <c r="AJ324" t="s">
        <v>1217</v>
      </c>
      <c r="AK324" t="s">
        <v>1237</v>
      </c>
      <c r="AL324">
        <v>0</v>
      </c>
      <c r="AM324" t="s">
        <v>1299</v>
      </c>
      <c r="AN324" t="s">
        <v>1239</v>
      </c>
      <c r="AO324" t="s">
        <v>1240</v>
      </c>
      <c r="AP324" t="s">
        <v>1241</v>
      </c>
      <c r="AQ324" t="s">
        <v>1242</v>
      </c>
      <c r="AR324" t="s">
        <v>1300</v>
      </c>
      <c r="AS324">
        <v>0</v>
      </c>
      <c r="AT324" t="s">
        <v>1217</v>
      </c>
      <c r="AU324" t="s">
        <v>1244</v>
      </c>
      <c r="AV324" t="s">
        <v>1217</v>
      </c>
      <c r="AW324" t="s">
        <v>1217</v>
      </c>
      <c r="AX324" t="s">
        <v>1217</v>
      </c>
      <c r="AY324">
        <v>10</v>
      </c>
      <c r="AZ324" t="s">
        <v>1245</v>
      </c>
      <c r="BA324">
        <v>0</v>
      </c>
      <c r="BB324" t="s">
        <v>217</v>
      </c>
      <c r="BC324" t="s">
        <v>1230</v>
      </c>
      <c r="BD324">
        <v>0</v>
      </c>
      <c r="BE324" t="s">
        <v>1246</v>
      </c>
      <c r="BF324">
        <v>1078</v>
      </c>
      <c r="BG324" t="s">
        <v>1217</v>
      </c>
      <c r="BH324" t="s">
        <v>1217</v>
      </c>
      <c r="BI324">
        <v>15</v>
      </c>
      <c r="BJ324" t="s">
        <v>1217</v>
      </c>
      <c r="BK324" t="s">
        <v>1217</v>
      </c>
      <c r="BL324">
        <v>0</v>
      </c>
      <c r="BM324" t="s">
        <v>1239</v>
      </c>
      <c r="BN324" t="s">
        <v>1247</v>
      </c>
      <c r="BO324">
        <v>0</v>
      </c>
      <c r="BP324" t="s">
        <v>1229</v>
      </c>
      <c r="BQ324" t="s">
        <v>1217</v>
      </c>
    </row>
    <row r="325" spans="1:69" x14ac:dyDescent="0.25">
      <c r="A325">
        <v>195700</v>
      </c>
      <c r="B325" t="s">
        <v>1631</v>
      </c>
      <c r="C325" t="s">
        <v>1217</v>
      </c>
      <c r="D325" t="s">
        <v>1218</v>
      </c>
      <c r="E325">
        <v>0</v>
      </c>
      <c r="F325" t="s">
        <v>1298</v>
      </c>
      <c r="G325" t="s">
        <v>1220</v>
      </c>
      <c r="H325" t="s">
        <v>1221</v>
      </c>
      <c r="I325" t="s">
        <v>1217</v>
      </c>
      <c r="J325" t="s">
        <v>1222</v>
      </c>
      <c r="K325" t="s">
        <v>217</v>
      </c>
      <c r="L325">
        <v>16.03</v>
      </c>
      <c r="M325">
        <v>13.11</v>
      </c>
      <c r="N325" t="s">
        <v>40</v>
      </c>
      <c r="O325">
        <v>15</v>
      </c>
      <c r="P325" t="s">
        <v>1223</v>
      </c>
      <c r="Q325" t="s">
        <v>1632</v>
      </c>
      <c r="R325" t="s">
        <v>1225</v>
      </c>
      <c r="S325" t="s">
        <v>1226</v>
      </c>
      <c r="T325" t="s">
        <v>1217</v>
      </c>
      <c r="U325" t="s">
        <v>1227</v>
      </c>
      <c r="V325" t="s">
        <v>1255</v>
      </c>
      <c r="W325">
        <v>0</v>
      </c>
      <c r="X325" t="s">
        <v>1229</v>
      </c>
      <c r="Y325" t="s">
        <v>1229</v>
      </c>
      <c r="Z325" t="s">
        <v>1230</v>
      </c>
      <c r="AA325" t="s">
        <v>23</v>
      </c>
      <c r="AB325" t="s">
        <v>1231</v>
      </c>
      <c r="AC325" t="s">
        <v>1232</v>
      </c>
      <c r="AD325" t="s">
        <v>1233</v>
      </c>
      <c r="AE325" t="s">
        <v>1234</v>
      </c>
      <c r="AF325" t="s">
        <v>1235</v>
      </c>
      <c r="AG325" t="s">
        <v>1217</v>
      </c>
      <c r="AH325" t="s">
        <v>1236</v>
      </c>
      <c r="AI325" t="s">
        <v>1217</v>
      </c>
      <c r="AJ325" t="s">
        <v>1217</v>
      </c>
      <c r="AK325" t="s">
        <v>1237</v>
      </c>
      <c r="AL325">
        <v>0</v>
      </c>
      <c r="AM325" t="s">
        <v>1299</v>
      </c>
      <c r="AN325" t="s">
        <v>1239</v>
      </c>
      <c r="AO325" t="s">
        <v>1240</v>
      </c>
      <c r="AP325" t="s">
        <v>1241</v>
      </c>
      <c r="AQ325" t="s">
        <v>1242</v>
      </c>
      <c r="AR325" t="s">
        <v>1300</v>
      </c>
      <c r="AS325">
        <v>0</v>
      </c>
      <c r="AT325" t="s">
        <v>1217</v>
      </c>
      <c r="AU325" t="s">
        <v>1244</v>
      </c>
      <c r="AV325" t="s">
        <v>1217</v>
      </c>
      <c r="AW325" t="s">
        <v>1217</v>
      </c>
      <c r="AX325" t="s">
        <v>1217</v>
      </c>
      <c r="AY325">
        <v>10</v>
      </c>
      <c r="AZ325" t="s">
        <v>1245</v>
      </c>
      <c r="BA325">
        <v>0</v>
      </c>
      <c r="BB325" t="s">
        <v>217</v>
      </c>
      <c r="BC325" t="s">
        <v>1230</v>
      </c>
      <c r="BD325">
        <v>0</v>
      </c>
      <c r="BE325" t="s">
        <v>1246</v>
      </c>
      <c r="BF325">
        <v>384</v>
      </c>
      <c r="BG325" t="s">
        <v>1217</v>
      </c>
      <c r="BH325" t="s">
        <v>1217</v>
      </c>
      <c r="BI325">
        <v>15</v>
      </c>
      <c r="BJ325" t="s">
        <v>1217</v>
      </c>
      <c r="BK325" t="s">
        <v>1217</v>
      </c>
      <c r="BL325">
        <v>0</v>
      </c>
      <c r="BM325" t="s">
        <v>1239</v>
      </c>
      <c r="BN325" t="s">
        <v>1247</v>
      </c>
      <c r="BO325">
        <v>0</v>
      </c>
      <c r="BP325" t="s">
        <v>1229</v>
      </c>
      <c r="BQ325" t="s">
        <v>1217</v>
      </c>
    </row>
    <row r="326" spans="1:69" x14ac:dyDescent="0.25">
      <c r="A326">
        <v>195702</v>
      </c>
      <c r="B326" t="s">
        <v>1633</v>
      </c>
      <c r="C326" t="s">
        <v>1217</v>
      </c>
      <c r="D326" t="s">
        <v>1218</v>
      </c>
      <c r="E326">
        <v>0</v>
      </c>
      <c r="F326" t="s">
        <v>1298</v>
      </c>
      <c r="G326" t="s">
        <v>1220</v>
      </c>
      <c r="H326" t="s">
        <v>1221</v>
      </c>
      <c r="I326" t="s">
        <v>1217</v>
      </c>
      <c r="J326" t="s">
        <v>1222</v>
      </c>
      <c r="K326" t="s">
        <v>217</v>
      </c>
      <c r="L326">
        <v>14.61</v>
      </c>
      <c r="M326">
        <v>13.11</v>
      </c>
      <c r="N326" t="s">
        <v>40</v>
      </c>
      <c r="O326">
        <v>15</v>
      </c>
      <c r="P326" t="s">
        <v>1223</v>
      </c>
      <c r="Q326" t="s">
        <v>1634</v>
      </c>
      <c r="R326" t="s">
        <v>1225</v>
      </c>
      <c r="S326" t="s">
        <v>1226</v>
      </c>
      <c r="T326" t="s">
        <v>1217</v>
      </c>
      <c r="U326" t="s">
        <v>1227</v>
      </c>
      <c r="V326" t="s">
        <v>1255</v>
      </c>
      <c r="W326">
        <v>0</v>
      </c>
      <c r="X326" t="s">
        <v>1229</v>
      </c>
      <c r="Y326">
        <v>43280</v>
      </c>
      <c r="Z326" t="s">
        <v>1230</v>
      </c>
      <c r="AA326" t="s">
        <v>23</v>
      </c>
      <c r="AB326" t="s">
        <v>1231</v>
      </c>
      <c r="AC326" t="s">
        <v>1232</v>
      </c>
      <c r="AD326" t="s">
        <v>1233</v>
      </c>
      <c r="AE326" t="s">
        <v>1234</v>
      </c>
      <c r="AF326" t="s">
        <v>1235</v>
      </c>
      <c r="AG326" t="s">
        <v>1217</v>
      </c>
      <c r="AH326" t="s">
        <v>1236</v>
      </c>
      <c r="AI326" t="s">
        <v>1217</v>
      </c>
      <c r="AJ326" t="s">
        <v>1217</v>
      </c>
      <c r="AK326" t="s">
        <v>1237</v>
      </c>
      <c r="AL326">
        <v>0</v>
      </c>
      <c r="AM326" t="s">
        <v>1299</v>
      </c>
      <c r="AN326" t="s">
        <v>1239</v>
      </c>
      <c r="AO326" t="s">
        <v>1240</v>
      </c>
      <c r="AP326" t="s">
        <v>1241</v>
      </c>
      <c r="AQ326" t="s">
        <v>1242</v>
      </c>
      <c r="AR326" t="s">
        <v>1300</v>
      </c>
      <c r="AS326">
        <v>0</v>
      </c>
      <c r="AT326" t="s">
        <v>1217</v>
      </c>
      <c r="AU326" t="s">
        <v>1244</v>
      </c>
      <c r="AV326" t="s">
        <v>1217</v>
      </c>
      <c r="AW326" t="s">
        <v>1217</v>
      </c>
      <c r="AX326" t="s">
        <v>1217</v>
      </c>
      <c r="AY326">
        <v>10</v>
      </c>
      <c r="AZ326" t="s">
        <v>1245</v>
      </c>
      <c r="BA326">
        <v>0</v>
      </c>
      <c r="BB326" t="s">
        <v>217</v>
      </c>
      <c r="BC326" t="s">
        <v>1230</v>
      </c>
      <c r="BD326">
        <v>0</v>
      </c>
      <c r="BE326" t="s">
        <v>1246</v>
      </c>
      <c r="BF326">
        <v>1751</v>
      </c>
      <c r="BG326" t="s">
        <v>1217</v>
      </c>
      <c r="BH326" t="s">
        <v>1205</v>
      </c>
      <c r="BI326">
        <v>15</v>
      </c>
      <c r="BJ326" t="s">
        <v>1217</v>
      </c>
      <c r="BK326" t="s">
        <v>1217</v>
      </c>
      <c r="BL326">
        <v>0</v>
      </c>
      <c r="BM326" t="s">
        <v>1239</v>
      </c>
      <c r="BN326" t="s">
        <v>1247</v>
      </c>
      <c r="BO326">
        <v>0</v>
      </c>
      <c r="BP326" t="s">
        <v>1229</v>
      </c>
      <c r="BQ326" t="s">
        <v>1217</v>
      </c>
    </row>
    <row r="327" spans="1:69" x14ac:dyDescent="0.25">
      <c r="A327">
        <v>195704</v>
      </c>
      <c r="B327" t="s">
        <v>1635</v>
      </c>
      <c r="C327" t="s">
        <v>1217</v>
      </c>
      <c r="D327" t="s">
        <v>1294</v>
      </c>
      <c r="E327">
        <v>0</v>
      </c>
      <c r="F327" t="s">
        <v>1298</v>
      </c>
      <c r="G327" t="s">
        <v>1220</v>
      </c>
      <c r="H327" t="s">
        <v>1221</v>
      </c>
      <c r="I327" t="s">
        <v>1217</v>
      </c>
      <c r="J327" t="s">
        <v>1222</v>
      </c>
      <c r="K327" t="s">
        <v>217</v>
      </c>
      <c r="L327">
        <v>14.45</v>
      </c>
      <c r="M327">
        <v>12.99</v>
      </c>
      <c r="N327" t="s">
        <v>40</v>
      </c>
      <c r="O327">
        <v>15</v>
      </c>
      <c r="P327" t="s">
        <v>1223</v>
      </c>
      <c r="Q327" t="s">
        <v>1479</v>
      </c>
      <c r="R327" t="s">
        <v>1225</v>
      </c>
      <c r="S327" t="s">
        <v>1226</v>
      </c>
      <c r="T327" t="s">
        <v>1217</v>
      </c>
      <c r="U327" t="s">
        <v>1227</v>
      </c>
      <c r="V327" t="s">
        <v>1255</v>
      </c>
      <c r="W327">
        <v>0</v>
      </c>
      <c r="X327" t="s">
        <v>1229</v>
      </c>
      <c r="Y327">
        <v>43426</v>
      </c>
      <c r="Z327" t="s">
        <v>1230</v>
      </c>
      <c r="AA327" t="s">
        <v>23</v>
      </c>
      <c r="AB327" t="s">
        <v>1231</v>
      </c>
      <c r="AC327" t="s">
        <v>1232</v>
      </c>
      <c r="AD327" t="s">
        <v>1233</v>
      </c>
      <c r="AE327" t="s">
        <v>1234</v>
      </c>
      <c r="AF327" t="s">
        <v>1235</v>
      </c>
      <c r="AG327" t="s">
        <v>1217</v>
      </c>
      <c r="AH327" t="s">
        <v>1236</v>
      </c>
      <c r="AI327" t="s">
        <v>1217</v>
      </c>
      <c r="AJ327" t="s">
        <v>1217</v>
      </c>
      <c r="AK327" t="s">
        <v>1237</v>
      </c>
      <c r="AL327">
        <v>0</v>
      </c>
      <c r="AM327" t="s">
        <v>1636</v>
      </c>
      <c r="AN327" t="s">
        <v>1239</v>
      </c>
      <c r="AO327" t="s">
        <v>1240</v>
      </c>
      <c r="AP327" t="s">
        <v>1241</v>
      </c>
      <c r="AQ327" t="s">
        <v>1242</v>
      </c>
      <c r="AR327" t="s">
        <v>1300</v>
      </c>
      <c r="AS327">
        <v>0</v>
      </c>
      <c r="AT327" t="s">
        <v>1217</v>
      </c>
      <c r="AU327" t="s">
        <v>1244</v>
      </c>
      <c r="AV327" t="s">
        <v>1217</v>
      </c>
      <c r="AW327" t="s">
        <v>1217</v>
      </c>
      <c r="AX327" t="s">
        <v>1217</v>
      </c>
      <c r="AY327">
        <v>10</v>
      </c>
      <c r="AZ327" t="s">
        <v>1245</v>
      </c>
      <c r="BA327">
        <v>0</v>
      </c>
      <c r="BB327" t="s">
        <v>217</v>
      </c>
      <c r="BC327" t="s">
        <v>1230</v>
      </c>
      <c r="BD327">
        <v>0</v>
      </c>
      <c r="BE327" t="s">
        <v>1246</v>
      </c>
      <c r="BF327">
        <v>370</v>
      </c>
      <c r="BG327" t="s">
        <v>1217</v>
      </c>
      <c r="BH327" t="s">
        <v>1296</v>
      </c>
      <c r="BI327">
        <v>15</v>
      </c>
      <c r="BJ327" t="s">
        <v>1217</v>
      </c>
      <c r="BK327" t="s">
        <v>1217</v>
      </c>
      <c r="BL327">
        <v>0</v>
      </c>
      <c r="BM327" t="s">
        <v>1239</v>
      </c>
      <c r="BN327" t="s">
        <v>1247</v>
      </c>
      <c r="BO327">
        <v>0</v>
      </c>
      <c r="BP327" t="s">
        <v>1229</v>
      </c>
      <c r="BQ327" t="s">
        <v>1217</v>
      </c>
    </row>
    <row r="328" spans="1:69" x14ac:dyDescent="0.25">
      <c r="A328">
        <v>195705</v>
      </c>
      <c r="B328" t="s">
        <v>1637</v>
      </c>
      <c r="C328" t="s">
        <v>1217</v>
      </c>
      <c r="D328" t="s">
        <v>1294</v>
      </c>
      <c r="E328">
        <v>0</v>
      </c>
      <c r="F328" t="s">
        <v>1298</v>
      </c>
      <c r="G328" t="s">
        <v>1220</v>
      </c>
      <c r="H328" t="s">
        <v>1221</v>
      </c>
      <c r="I328" t="s">
        <v>1217</v>
      </c>
      <c r="J328" t="s">
        <v>1222</v>
      </c>
      <c r="K328" t="s">
        <v>217</v>
      </c>
      <c r="L328">
        <v>14.66</v>
      </c>
      <c r="M328">
        <v>13.2</v>
      </c>
      <c r="N328" t="s">
        <v>40</v>
      </c>
      <c r="O328">
        <v>15</v>
      </c>
      <c r="P328" t="s">
        <v>1223</v>
      </c>
      <c r="Q328" t="s">
        <v>1632</v>
      </c>
      <c r="R328" t="s">
        <v>1225</v>
      </c>
      <c r="S328" t="s">
        <v>1226</v>
      </c>
      <c r="T328" t="s">
        <v>1217</v>
      </c>
      <c r="U328" t="s">
        <v>1227</v>
      </c>
      <c r="V328" t="s">
        <v>1255</v>
      </c>
      <c r="W328">
        <v>0</v>
      </c>
      <c r="X328" t="s">
        <v>1229</v>
      </c>
      <c r="Y328">
        <v>43426</v>
      </c>
      <c r="Z328" t="s">
        <v>1230</v>
      </c>
      <c r="AA328" t="s">
        <v>23</v>
      </c>
      <c r="AB328" t="s">
        <v>1231</v>
      </c>
      <c r="AC328" t="s">
        <v>1232</v>
      </c>
      <c r="AD328" t="s">
        <v>1233</v>
      </c>
      <c r="AE328" t="s">
        <v>1234</v>
      </c>
      <c r="AF328" t="s">
        <v>1235</v>
      </c>
      <c r="AG328" t="s">
        <v>1217</v>
      </c>
      <c r="AH328" t="s">
        <v>1236</v>
      </c>
      <c r="AI328" t="s">
        <v>1217</v>
      </c>
      <c r="AJ328" t="s">
        <v>1217</v>
      </c>
      <c r="AK328" t="s">
        <v>1237</v>
      </c>
      <c r="AL328">
        <v>0</v>
      </c>
      <c r="AM328" t="s">
        <v>1636</v>
      </c>
      <c r="AN328" t="s">
        <v>1239</v>
      </c>
      <c r="AO328" t="s">
        <v>1240</v>
      </c>
      <c r="AP328" t="s">
        <v>1241</v>
      </c>
      <c r="AQ328" t="s">
        <v>1242</v>
      </c>
      <c r="AR328" t="s">
        <v>1300</v>
      </c>
      <c r="AS328">
        <v>0</v>
      </c>
      <c r="AT328" t="s">
        <v>1217</v>
      </c>
      <c r="AU328" t="s">
        <v>1244</v>
      </c>
      <c r="AV328" t="s">
        <v>1217</v>
      </c>
      <c r="AW328" t="s">
        <v>1217</v>
      </c>
      <c r="AX328" t="s">
        <v>1217</v>
      </c>
      <c r="AY328">
        <v>10</v>
      </c>
      <c r="AZ328" t="s">
        <v>1245</v>
      </c>
      <c r="BA328">
        <v>0</v>
      </c>
      <c r="BB328" t="s">
        <v>217</v>
      </c>
      <c r="BC328" t="s">
        <v>1230</v>
      </c>
      <c r="BD328">
        <v>0</v>
      </c>
      <c r="BE328" t="s">
        <v>1246</v>
      </c>
      <c r="BF328">
        <v>377</v>
      </c>
      <c r="BG328" t="s">
        <v>1217</v>
      </c>
      <c r="BH328" t="s">
        <v>1296</v>
      </c>
      <c r="BI328">
        <v>15</v>
      </c>
      <c r="BJ328" t="s">
        <v>1217</v>
      </c>
      <c r="BK328" t="s">
        <v>1217</v>
      </c>
      <c r="BL328">
        <v>0</v>
      </c>
      <c r="BM328" t="s">
        <v>1239</v>
      </c>
      <c r="BN328" t="s">
        <v>1247</v>
      </c>
      <c r="BO328">
        <v>0</v>
      </c>
      <c r="BP328" t="s">
        <v>1229</v>
      </c>
      <c r="BQ328" t="s">
        <v>1217</v>
      </c>
    </row>
    <row r="329" spans="1:69" x14ac:dyDescent="0.25">
      <c r="A329">
        <v>195707</v>
      </c>
      <c r="B329" t="s">
        <v>1638</v>
      </c>
      <c r="C329" t="s">
        <v>1217</v>
      </c>
      <c r="D329" t="s">
        <v>1218</v>
      </c>
      <c r="E329">
        <v>370</v>
      </c>
      <c r="F329" t="s">
        <v>1298</v>
      </c>
      <c r="G329" t="s">
        <v>1220</v>
      </c>
      <c r="H329" t="s">
        <v>1221</v>
      </c>
      <c r="I329" t="s">
        <v>1217</v>
      </c>
      <c r="J329" t="s">
        <v>1222</v>
      </c>
      <c r="K329" t="s">
        <v>217</v>
      </c>
      <c r="L329">
        <v>14.39</v>
      </c>
      <c r="M329">
        <v>12.93</v>
      </c>
      <c r="N329" t="s">
        <v>40</v>
      </c>
      <c r="O329">
        <v>15</v>
      </c>
      <c r="P329" t="s">
        <v>1223</v>
      </c>
      <c r="Q329" t="s">
        <v>1368</v>
      </c>
      <c r="R329" t="s">
        <v>1225</v>
      </c>
      <c r="S329" t="s">
        <v>1226</v>
      </c>
      <c r="T329" t="s">
        <v>1217</v>
      </c>
      <c r="U329" t="s">
        <v>1227</v>
      </c>
      <c r="V329" t="s">
        <v>1255</v>
      </c>
      <c r="W329">
        <v>0</v>
      </c>
      <c r="X329" t="s">
        <v>1229</v>
      </c>
      <c r="Y329" t="s">
        <v>1229</v>
      </c>
      <c r="Z329" t="s">
        <v>1230</v>
      </c>
      <c r="AA329" t="s">
        <v>23</v>
      </c>
      <c r="AB329" t="s">
        <v>1231</v>
      </c>
      <c r="AC329" t="s">
        <v>1232</v>
      </c>
      <c r="AD329" t="s">
        <v>1233</v>
      </c>
      <c r="AE329" t="s">
        <v>1234</v>
      </c>
      <c r="AF329" t="s">
        <v>1235</v>
      </c>
      <c r="AG329" t="s">
        <v>1217</v>
      </c>
      <c r="AH329" t="s">
        <v>1236</v>
      </c>
      <c r="AI329" t="s">
        <v>1217</v>
      </c>
      <c r="AJ329" t="s">
        <v>1217</v>
      </c>
      <c r="AK329" t="s">
        <v>1237</v>
      </c>
      <c r="AL329">
        <v>0</v>
      </c>
      <c r="AM329" t="s">
        <v>1299</v>
      </c>
      <c r="AN329" t="s">
        <v>1239</v>
      </c>
      <c r="AO329" t="s">
        <v>1240</v>
      </c>
      <c r="AP329" t="s">
        <v>1241</v>
      </c>
      <c r="AQ329" t="s">
        <v>1242</v>
      </c>
      <c r="AR329" t="s">
        <v>1300</v>
      </c>
      <c r="AS329">
        <v>0</v>
      </c>
      <c r="AT329" t="s">
        <v>1217</v>
      </c>
      <c r="AU329" t="s">
        <v>1244</v>
      </c>
      <c r="AV329" t="s">
        <v>1217</v>
      </c>
      <c r="AW329" t="s">
        <v>1217</v>
      </c>
      <c r="AX329" t="s">
        <v>1217</v>
      </c>
      <c r="AY329">
        <v>10</v>
      </c>
      <c r="AZ329" t="s">
        <v>1245</v>
      </c>
      <c r="BA329">
        <v>0</v>
      </c>
      <c r="BB329" t="s">
        <v>217</v>
      </c>
      <c r="BC329" t="s">
        <v>1230</v>
      </c>
      <c r="BD329">
        <v>0</v>
      </c>
      <c r="BE329" t="s">
        <v>1246</v>
      </c>
      <c r="BF329">
        <v>686</v>
      </c>
      <c r="BG329" t="s">
        <v>1217</v>
      </c>
      <c r="BH329" t="s">
        <v>1217</v>
      </c>
      <c r="BI329">
        <v>15</v>
      </c>
      <c r="BJ329" t="s">
        <v>1217</v>
      </c>
      <c r="BK329" t="s">
        <v>1217</v>
      </c>
      <c r="BL329">
        <v>0</v>
      </c>
      <c r="BM329" t="s">
        <v>1239</v>
      </c>
      <c r="BN329" t="s">
        <v>1247</v>
      </c>
      <c r="BO329">
        <v>0</v>
      </c>
      <c r="BP329" t="s">
        <v>1229</v>
      </c>
      <c r="BQ329" t="s">
        <v>1217</v>
      </c>
    </row>
    <row r="330" spans="1:69" x14ac:dyDescent="0.25">
      <c r="A330">
        <v>195709</v>
      </c>
      <c r="B330" t="s">
        <v>1639</v>
      </c>
      <c r="C330" t="s">
        <v>1217</v>
      </c>
      <c r="D330" t="s">
        <v>1218</v>
      </c>
      <c r="E330">
        <v>370</v>
      </c>
      <c r="F330" t="s">
        <v>1298</v>
      </c>
      <c r="G330" t="s">
        <v>1220</v>
      </c>
      <c r="H330" t="s">
        <v>1221</v>
      </c>
      <c r="I330" t="s">
        <v>1217</v>
      </c>
      <c r="J330" t="s">
        <v>1222</v>
      </c>
      <c r="K330" t="s">
        <v>217</v>
      </c>
      <c r="L330">
        <v>14.73</v>
      </c>
      <c r="M330">
        <v>13.27</v>
      </c>
      <c r="N330" t="s">
        <v>40</v>
      </c>
      <c r="O330">
        <v>15</v>
      </c>
      <c r="P330" t="s">
        <v>1223</v>
      </c>
      <c r="Q330" t="s">
        <v>1365</v>
      </c>
      <c r="R330" t="s">
        <v>1225</v>
      </c>
      <c r="S330" t="s">
        <v>1226</v>
      </c>
      <c r="T330" t="s">
        <v>1217</v>
      </c>
      <c r="U330" t="s">
        <v>1227</v>
      </c>
      <c r="V330" t="s">
        <v>1255</v>
      </c>
      <c r="W330">
        <v>0</v>
      </c>
      <c r="X330" t="s">
        <v>1229</v>
      </c>
      <c r="Y330" t="s">
        <v>1229</v>
      </c>
      <c r="Z330" t="s">
        <v>1230</v>
      </c>
      <c r="AA330" t="s">
        <v>23</v>
      </c>
      <c r="AB330" t="s">
        <v>1231</v>
      </c>
      <c r="AC330" t="s">
        <v>1232</v>
      </c>
      <c r="AD330" t="s">
        <v>1233</v>
      </c>
      <c r="AE330" t="s">
        <v>1234</v>
      </c>
      <c r="AF330" t="s">
        <v>1235</v>
      </c>
      <c r="AG330" t="s">
        <v>1217</v>
      </c>
      <c r="AH330" t="s">
        <v>1236</v>
      </c>
      <c r="AI330" t="s">
        <v>1217</v>
      </c>
      <c r="AJ330" t="s">
        <v>1217</v>
      </c>
      <c r="AK330" t="s">
        <v>1237</v>
      </c>
      <c r="AL330">
        <v>0</v>
      </c>
      <c r="AM330" t="s">
        <v>1636</v>
      </c>
      <c r="AN330" t="s">
        <v>1239</v>
      </c>
      <c r="AO330" t="s">
        <v>1240</v>
      </c>
      <c r="AP330" t="s">
        <v>1241</v>
      </c>
      <c r="AQ330" t="s">
        <v>1242</v>
      </c>
      <c r="AR330" t="s">
        <v>1300</v>
      </c>
      <c r="AS330">
        <v>0</v>
      </c>
      <c r="AT330" t="s">
        <v>1217</v>
      </c>
      <c r="AU330" t="s">
        <v>1244</v>
      </c>
      <c r="AV330" t="s">
        <v>1217</v>
      </c>
      <c r="AW330" t="s">
        <v>1217</v>
      </c>
      <c r="AX330" t="s">
        <v>1217</v>
      </c>
      <c r="AY330">
        <v>10</v>
      </c>
      <c r="AZ330" t="s">
        <v>1245</v>
      </c>
      <c r="BA330">
        <v>0</v>
      </c>
      <c r="BB330" t="s">
        <v>217</v>
      </c>
      <c r="BC330" t="s">
        <v>1230</v>
      </c>
      <c r="BD330">
        <v>0</v>
      </c>
      <c r="BE330" t="s">
        <v>1246</v>
      </c>
      <c r="BF330">
        <v>3756</v>
      </c>
      <c r="BG330" t="s">
        <v>1217</v>
      </c>
      <c r="BH330" t="s">
        <v>1217</v>
      </c>
      <c r="BI330">
        <v>15</v>
      </c>
      <c r="BJ330" t="s">
        <v>1217</v>
      </c>
      <c r="BK330" t="s">
        <v>1217</v>
      </c>
      <c r="BL330">
        <v>0</v>
      </c>
      <c r="BM330" t="s">
        <v>1239</v>
      </c>
      <c r="BN330" t="s">
        <v>1247</v>
      </c>
      <c r="BO330">
        <v>0</v>
      </c>
      <c r="BP330" t="s">
        <v>1229</v>
      </c>
      <c r="BQ330" t="s">
        <v>1217</v>
      </c>
    </row>
    <row r="331" spans="1:69" x14ac:dyDescent="0.25">
      <c r="A331">
        <v>195710</v>
      </c>
      <c r="B331" t="s">
        <v>1640</v>
      </c>
      <c r="C331" t="s">
        <v>1217</v>
      </c>
      <c r="D331" t="s">
        <v>1218</v>
      </c>
      <c r="E331">
        <v>320</v>
      </c>
      <c r="F331" t="s">
        <v>1298</v>
      </c>
      <c r="G331" t="s">
        <v>1220</v>
      </c>
      <c r="H331" t="s">
        <v>1221</v>
      </c>
      <c r="I331" t="s">
        <v>1217</v>
      </c>
      <c r="J331" t="s">
        <v>1222</v>
      </c>
      <c r="K331" t="s">
        <v>217</v>
      </c>
      <c r="L331">
        <v>17.579999999999998</v>
      </c>
      <c r="M331">
        <v>15.52</v>
      </c>
      <c r="N331" t="s">
        <v>40</v>
      </c>
      <c r="O331">
        <v>18</v>
      </c>
      <c r="P331" t="s">
        <v>1223</v>
      </c>
      <c r="Q331" t="s">
        <v>1368</v>
      </c>
      <c r="R331" t="s">
        <v>1225</v>
      </c>
      <c r="S331" t="s">
        <v>1226</v>
      </c>
      <c r="T331" t="s">
        <v>1217</v>
      </c>
      <c r="U331" t="s">
        <v>1227</v>
      </c>
      <c r="V331" t="s">
        <v>1255</v>
      </c>
      <c r="W331">
        <v>0</v>
      </c>
      <c r="X331" t="s">
        <v>1229</v>
      </c>
      <c r="Y331" t="s">
        <v>1229</v>
      </c>
      <c r="Z331" t="s">
        <v>1230</v>
      </c>
      <c r="AA331" t="s">
        <v>23</v>
      </c>
      <c r="AB331" t="s">
        <v>1231</v>
      </c>
      <c r="AC331" t="s">
        <v>1232</v>
      </c>
      <c r="AD331" t="s">
        <v>1233</v>
      </c>
      <c r="AE331" t="s">
        <v>1234</v>
      </c>
      <c r="AF331" t="s">
        <v>1235</v>
      </c>
      <c r="AG331" t="s">
        <v>1217</v>
      </c>
      <c r="AH331" t="s">
        <v>1236</v>
      </c>
      <c r="AI331" t="s">
        <v>1217</v>
      </c>
      <c r="AJ331" t="s">
        <v>1217</v>
      </c>
      <c r="AK331" t="s">
        <v>1237</v>
      </c>
      <c r="AL331">
        <v>0</v>
      </c>
      <c r="AM331" t="s">
        <v>1641</v>
      </c>
      <c r="AN331" t="s">
        <v>1239</v>
      </c>
      <c r="AO331" t="s">
        <v>1240</v>
      </c>
      <c r="AP331" t="s">
        <v>1241</v>
      </c>
      <c r="AQ331" t="s">
        <v>1242</v>
      </c>
      <c r="AR331" t="s">
        <v>1380</v>
      </c>
      <c r="AS331">
        <v>0</v>
      </c>
      <c r="AT331" t="s">
        <v>1217</v>
      </c>
      <c r="AU331" t="s">
        <v>1244</v>
      </c>
      <c r="AV331" t="s">
        <v>1217</v>
      </c>
      <c r="AW331" t="s">
        <v>1217</v>
      </c>
      <c r="AX331" t="s">
        <v>1217</v>
      </c>
      <c r="AY331">
        <v>10</v>
      </c>
      <c r="AZ331" t="s">
        <v>1245</v>
      </c>
      <c r="BA331">
        <v>0</v>
      </c>
      <c r="BB331" t="s">
        <v>217</v>
      </c>
      <c r="BC331" t="s">
        <v>1230</v>
      </c>
      <c r="BD331">
        <v>0</v>
      </c>
      <c r="BE331" t="s">
        <v>1246</v>
      </c>
      <c r="BF331">
        <v>412</v>
      </c>
      <c r="BG331" t="s">
        <v>1217</v>
      </c>
      <c r="BH331" t="s">
        <v>1217</v>
      </c>
      <c r="BI331">
        <v>15</v>
      </c>
      <c r="BJ331" t="s">
        <v>1217</v>
      </c>
      <c r="BK331" t="s">
        <v>1217</v>
      </c>
      <c r="BL331">
        <v>0</v>
      </c>
      <c r="BM331" t="s">
        <v>1239</v>
      </c>
      <c r="BN331" t="s">
        <v>1247</v>
      </c>
      <c r="BO331">
        <v>0</v>
      </c>
      <c r="BP331" t="s">
        <v>1229</v>
      </c>
      <c r="BQ331" t="s">
        <v>1217</v>
      </c>
    </row>
    <row r="332" spans="1:69" x14ac:dyDescent="0.25">
      <c r="A332">
        <v>195711</v>
      </c>
      <c r="B332" t="s">
        <v>1642</v>
      </c>
      <c r="C332" t="s">
        <v>1217</v>
      </c>
      <c r="D332" t="s">
        <v>1218</v>
      </c>
      <c r="E332">
        <v>0</v>
      </c>
      <c r="F332" t="s">
        <v>1298</v>
      </c>
      <c r="G332" t="s">
        <v>1220</v>
      </c>
      <c r="H332" t="s">
        <v>1221</v>
      </c>
      <c r="I332" t="s">
        <v>1217</v>
      </c>
      <c r="J332" t="s">
        <v>1222</v>
      </c>
      <c r="K332" t="s">
        <v>217</v>
      </c>
      <c r="L332">
        <v>15.31</v>
      </c>
      <c r="M332">
        <v>13.79</v>
      </c>
      <c r="N332" t="s">
        <v>40</v>
      </c>
      <c r="O332">
        <v>16</v>
      </c>
      <c r="P332" t="s">
        <v>1223</v>
      </c>
      <c r="Q332" t="s">
        <v>1368</v>
      </c>
      <c r="R332" t="s">
        <v>1225</v>
      </c>
      <c r="S332" t="s">
        <v>1226</v>
      </c>
      <c r="T332" t="s">
        <v>1217</v>
      </c>
      <c r="U332" t="s">
        <v>1227</v>
      </c>
      <c r="V332" t="s">
        <v>1255</v>
      </c>
      <c r="W332">
        <v>0</v>
      </c>
      <c r="X332" t="s">
        <v>1229</v>
      </c>
      <c r="Y332" t="s">
        <v>1229</v>
      </c>
      <c r="Z332" t="s">
        <v>1230</v>
      </c>
      <c r="AA332" t="s">
        <v>23</v>
      </c>
      <c r="AB332" t="s">
        <v>1231</v>
      </c>
      <c r="AC332" t="s">
        <v>1232</v>
      </c>
      <c r="AD332" t="s">
        <v>1233</v>
      </c>
      <c r="AE332" t="s">
        <v>1234</v>
      </c>
      <c r="AF332" t="s">
        <v>1235</v>
      </c>
      <c r="AG332" t="s">
        <v>1217</v>
      </c>
      <c r="AH332" t="s">
        <v>1236</v>
      </c>
      <c r="AI332" t="s">
        <v>1217</v>
      </c>
      <c r="AJ332" t="s">
        <v>1217</v>
      </c>
      <c r="AK332" t="s">
        <v>1237</v>
      </c>
      <c r="AL332">
        <v>0</v>
      </c>
      <c r="AM332" t="s">
        <v>1516</v>
      </c>
      <c r="AN332" t="s">
        <v>1239</v>
      </c>
      <c r="AO332" t="s">
        <v>1240</v>
      </c>
      <c r="AP332" t="s">
        <v>1241</v>
      </c>
      <c r="AQ332" t="s">
        <v>1242</v>
      </c>
      <c r="AR332" t="s">
        <v>1306</v>
      </c>
      <c r="AS332">
        <v>0</v>
      </c>
      <c r="AT332" t="s">
        <v>1217</v>
      </c>
      <c r="AU332" t="s">
        <v>1244</v>
      </c>
      <c r="AV332" t="s">
        <v>1217</v>
      </c>
      <c r="AW332" t="s">
        <v>1217</v>
      </c>
      <c r="AX332" t="s">
        <v>1217</v>
      </c>
      <c r="AY332">
        <v>10</v>
      </c>
      <c r="AZ332" t="s">
        <v>1245</v>
      </c>
      <c r="BA332">
        <v>0</v>
      </c>
      <c r="BB332" t="s">
        <v>217</v>
      </c>
      <c r="BC332" t="s">
        <v>1230</v>
      </c>
      <c r="BD332">
        <v>0</v>
      </c>
      <c r="BE332" t="s">
        <v>1246</v>
      </c>
      <c r="BF332">
        <v>507</v>
      </c>
      <c r="BG332" t="s">
        <v>1217</v>
      </c>
      <c r="BH332" t="s">
        <v>1217</v>
      </c>
      <c r="BI332">
        <v>15</v>
      </c>
      <c r="BJ332" t="s">
        <v>1217</v>
      </c>
      <c r="BK332" t="s">
        <v>1217</v>
      </c>
      <c r="BL332">
        <v>0</v>
      </c>
      <c r="BM332" t="s">
        <v>1239</v>
      </c>
      <c r="BN332" t="s">
        <v>1247</v>
      </c>
      <c r="BO332">
        <v>0</v>
      </c>
      <c r="BP332" t="s">
        <v>1229</v>
      </c>
      <c r="BQ332" t="s">
        <v>1217</v>
      </c>
    </row>
    <row r="333" spans="1:69" x14ac:dyDescent="0.25">
      <c r="A333">
        <v>195712</v>
      </c>
      <c r="B333" t="s">
        <v>1643</v>
      </c>
      <c r="C333" t="s">
        <v>1217</v>
      </c>
      <c r="D333" t="s">
        <v>1218</v>
      </c>
      <c r="E333">
        <v>370</v>
      </c>
      <c r="F333" t="s">
        <v>1298</v>
      </c>
      <c r="G333" t="s">
        <v>1220</v>
      </c>
      <c r="H333" t="s">
        <v>1221</v>
      </c>
      <c r="I333" t="s">
        <v>1217</v>
      </c>
      <c r="J333" t="s">
        <v>1222</v>
      </c>
      <c r="K333" t="s">
        <v>217</v>
      </c>
      <c r="L333">
        <v>14.39</v>
      </c>
      <c r="M333">
        <v>12.93</v>
      </c>
      <c r="N333" t="s">
        <v>40</v>
      </c>
      <c r="O333">
        <v>15</v>
      </c>
      <c r="P333" t="s">
        <v>1223</v>
      </c>
      <c r="Q333" t="s">
        <v>1368</v>
      </c>
      <c r="R333" t="s">
        <v>1225</v>
      </c>
      <c r="S333" t="s">
        <v>1226</v>
      </c>
      <c r="T333" t="s">
        <v>1217</v>
      </c>
      <c r="U333" t="s">
        <v>1227</v>
      </c>
      <c r="V333" t="s">
        <v>1255</v>
      </c>
      <c r="W333">
        <v>0</v>
      </c>
      <c r="X333" t="s">
        <v>1229</v>
      </c>
      <c r="Y333" t="s">
        <v>1229</v>
      </c>
      <c r="Z333" t="s">
        <v>1230</v>
      </c>
      <c r="AA333" t="s">
        <v>23</v>
      </c>
      <c r="AB333" t="s">
        <v>1231</v>
      </c>
      <c r="AC333" t="s">
        <v>1232</v>
      </c>
      <c r="AD333" t="s">
        <v>1233</v>
      </c>
      <c r="AE333" t="s">
        <v>1234</v>
      </c>
      <c r="AF333" t="s">
        <v>1235</v>
      </c>
      <c r="AG333" t="s">
        <v>1217</v>
      </c>
      <c r="AH333" t="s">
        <v>1236</v>
      </c>
      <c r="AI333" t="s">
        <v>1217</v>
      </c>
      <c r="AJ333" t="s">
        <v>1217</v>
      </c>
      <c r="AK333" t="s">
        <v>1237</v>
      </c>
      <c r="AL333">
        <v>0</v>
      </c>
      <c r="AM333" t="s">
        <v>1636</v>
      </c>
      <c r="AN333" t="s">
        <v>1239</v>
      </c>
      <c r="AO333" t="s">
        <v>1240</v>
      </c>
      <c r="AP333" t="s">
        <v>1241</v>
      </c>
      <c r="AQ333" t="s">
        <v>1242</v>
      </c>
      <c r="AR333" t="s">
        <v>1300</v>
      </c>
      <c r="AS333">
        <v>0</v>
      </c>
      <c r="AT333" t="s">
        <v>1217</v>
      </c>
      <c r="AU333" t="s">
        <v>1244</v>
      </c>
      <c r="AV333" t="s">
        <v>1217</v>
      </c>
      <c r="AW333" t="s">
        <v>1217</v>
      </c>
      <c r="AX333" t="s">
        <v>1217</v>
      </c>
      <c r="AY333">
        <v>10</v>
      </c>
      <c r="AZ333" t="s">
        <v>1245</v>
      </c>
      <c r="BA333">
        <v>0</v>
      </c>
      <c r="BB333" t="s">
        <v>217</v>
      </c>
      <c r="BC333" t="s">
        <v>1230</v>
      </c>
      <c r="BD333">
        <v>0</v>
      </c>
      <c r="BE333" t="s">
        <v>1246</v>
      </c>
      <c r="BF333">
        <v>780</v>
      </c>
      <c r="BG333" t="s">
        <v>1217</v>
      </c>
      <c r="BH333" t="s">
        <v>1217</v>
      </c>
      <c r="BI333">
        <v>15</v>
      </c>
      <c r="BJ333" t="s">
        <v>1217</v>
      </c>
      <c r="BK333" t="s">
        <v>1217</v>
      </c>
      <c r="BL333">
        <v>0</v>
      </c>
      <c r="BM333" t="s">
        <v>1239</v>
      </c>
      <c r="BN333" t="s">
        <v>1247</v>
      </c>
      <c r="BO333">
        <v>0</v>
      </c>
      <c r="BP333" t="s">
        <v>1229</v>
      </c>
      <c r="BQ333" t="s">
        <v>1217</v>
      </c>
    </row>
    <row r="334" spans="1:69" x14ac:dyDescent="0.25">
      <c r="A334">
        <v>195713</v>
      </c>
      <c r="B334" t="s">
        <v>1644</v>
      </c>
      <c r="C334" t="s">
        <v>1217</v>
      </c>
      <c r="D334" t="s">
        <v>1218</v>
      </c>
      <c r="E334">
        <v>0</v>
      </c>
      <c r="F334" t="s">
        <v>1298</v>
      </c>
      <c r="G334" t="s">
        <v>1220</v>
      </c>
      <c r="H334" t="s">
        <v>1221</v>
      </c>
      <c r="I334" t="s">
        <v>1217</v>
      </c>
      <c r="J334" t="s">
        <v>1222</v>
      </c>
      <c r="K334" t="s">
        <v>217</v>
      </c>
      <c r="L334">
        <v>14.58</v>
      </c>
      <c r="M334">
        <v>13.12</v>
      </c>
      <c r="N334" t="s">
        <v>40</v>
      </c>
      <c r="O334">
        <v>15</v>
      </c>
      <c r="P334" t="s">
        <v>1223</v>
      </c>
      <c r="Q334" t="s">
        <v>1634</v>
      </c>
      <c r="R334" t="s">
        <v>1225</v>
      </c>
      <c r="S334" t="s">
        <v>1226</v>
      </c>
      <c r="T334" t="s">
        <v>1217</v>
      </c>
      <c r="U334" t="s">
        <v>1227</v>
      </c>
      <c r="V334" t="s">
        <v>1255</v>
      </c>
      <c r="W334">
        <v>0</v>
      </c>
      <c r="X334" t="s">
        <v>1229</v>
      </c>
      <c r="Y334">
        <v>43376</v>
      </c>
      <c r="Z334" t="s">
        <v>1230</v>
      </c>
      <c r="AA334" t="s">
        <v>23</v>
      </c>
      <c r="AB334" t="s">
        <v>1231</v>
      </c>
      <c r="AC334" t="s">
        <v>1232</v>
      </c>
      <c r="AD334" t="s">
        <v>1233</v>
      </c>
      <c r="AE334" t="s">
        <v>1234</v>
      </c>
      <c r="AF334" t="s">
        <v>1235</v>
      </c>
      <c r="AG334" t="s">
        <v>1217</v>
      </c>
      <c r="AH334" t="s">
        <v>1236</v>
      </c>
      <c r="AI334" t="s">
        <v>1217</v>
      </c>
      <c r="AJ334" t="s">
        <v>1217</v>
      </c>
      <c r="AK334" t="s">
        <v>1237</v>
      </c>
      <c r="AL334">
        <v>0</v>
      </c>
      <c r="AM334" t="s">
        <v>1636</v>
      </c>
      <c r="AN334" t="s">
        <v>1239</v>
      </c>
      <c r="AO334" t="s">
        <v>1240</v>
      </c>
      <c r="AP334" t="s">
        <v>1241</v>
      </c>
      <c r="AQ334" t="s">
        <v>1242</v>
      </c>
      <c r="AR334" t="s">
        <v>1300</v>
      </c>
      <c r="AS334">
        <v>0</v>
      </c>
      <c r="AT334" t="s">
        <v>1217</v>
      </c>
      <c r="AU334" t="s">
        <v>1244</v>
      </c>
      <c r="AV334" t="s">
        <v>1217</v>
      </c>
      <c r="AW334" t="s">
        <v>1217</v>
      </c>
      <c r="AX334" t="s">
        <v>1217</v>
      </c>
      <c r="AY334">
        <v>10</v>
      </c>
      <c r="AZ334" t="s">
        <v>1245</v>
      </c>
      <c r="BA334">
        <v>0</v>
      </c>
      <c r="BB334" t="s">
        <v>217</v>
      </c>
      <c r="BC334" t="s">
        <v>1230</v>
      </c>
      <c r="BD334">
        <v>0</v>
      </c>
      <c r="BE334" t="s">
        <v>1246</v>
      </c>
      <c r="BF334">
        <v>394</v>
      </c>
      <c r="BG334" t="s">
        <v>1217</v>
      </c>
      <c r="BH334" t="s">
        <v>1205</v>
      </c>
      <c r="BI334">
        <v>15</v>
      </c>
      <c r="BJ334" t="s">
        <v>1217</v>
      </c>
      <c r="BK334" t="s">
        <v>1217</v>
      </c>
      <c r="BL334">
        <v>0</v>
      </c>
      <c r="BM334" t="s">
        <v>1239</v>
      </c>
      <c r="BN334" t="s">
        <v>1247</v>
      </c>
      <c r="BO334">
        <v>0</v>
      </c>
      <c r="BP334" t="s">
        <v>1229</v>
      </c>
      <c r="BQ334" t="s">
        <v>1217</v>
      </c>
    </row>
    <row r="335" spans="1:69" x14ac:dyDescent="0.25">
      <c r="A335">
        <v>195725</v>
      </c>
      <c r="B335" t="s">
        <v>583</v>
      </c>
      <c r="C335" t="s">
        <v>1217</v>
      </c>
      <c r="D335" t="s">
        <v>1275</v>
      </c>
      <c r="E335">
        <v>0</v>
      </c>
      <c r="F335" t="s">
        <v>1219</v>
      </c>
      <c r="G335" t="s">
        <v>1220</v>
      </c>
      <c r="H335" t="s">
        <v>1221</v>
      </c>
      <c r="I335" t="s">
        <v>1217</v>
      </c>
      <c r="J335" t="s">
        <v>1222</v>
      </c>
      <c r="K335" t="s">
        <v>217</v>
      </c>
      <c r="L335">
        <v>194.82</v>
      </c>
      <c r="M335">
        <v>180.17</v>
      </c>
      <c r="N335" t="s">
        <v>40</v>
      </c>
      <c r="O335">
        <v>208</v>
      </c>
      <c r="P335" t="s">
        <v>1223</v>
      </c>
      <c r="Q335" t="s">
        <v>1593</v>
      </c>
      <c r="R335" t="s">
        <v>1225</v>
      </c>
      <c r="S335" t="s">
        <v>1226</v>
      </c>
      <c r="T335" t="s">
        <v>1217</v>
      </c>
      <c r="U335" t="s">
        <v>1227</v>
      </c>
      <c r="V335" t="s">
        <v>1255</v>
      </c>
      <c r="W335">
        <v>0</v>
      </c>
      <c r="X335" t="s">
        <v>1229</v>
      </c>
      <c r="Y335" t="s">
        <v>1229</v>
      </c>
      <c r="Z335" t="s">
        <v>1230</v>
      </c>
      <c r="AA335" t="s">
        <v>23</v>
      </c>
      <c r="AB335" t="s">
        <v>1231</v>
      </c>
      <c r="AC335" t="s">
        <v>1232</v>
      </c>
      <c r="AD335" t="s">
        <v>1233</v>
      </c>
      <c r="AE335" t="s">
        <v>1234</v>
      </c>
      <c r="AF335" t="s">
        <v>1235</v>
      </c>
      <c r="AG335" t="s">
        <v>1217</v>
      </c>
      <c r="AH335" t="s">
        <v>1236</v>
      </c>
      <c r="AI335" t="s">
        <v>1217</v>
      </c>
      <c r="AJ335" t="s">
        <v>1217</v>
      </c>
      <c r="AK335" t="s">
        <v>1237</v>
      </c>
      <c r="AL335">
        <v>0</v>
      </c>
      <c r="AM335" t="s">
        <v>1238</v>
      </c>
      <c r="AN335" t="s">
        <v>1239</v>
      </c>
      <c r="AO335" t="s">
        <v>1240</v>
      </c>
      <c r="AP335" t="s">
        <v>1241</v>
      </c>
      <c r="AQ335" t="s">
        <v>1242</v>
      </c>
      <c r="AR335" t="s">
        <v>1243</v>
      </c>
      <c r="AS335">
        <v>0</v>
      </c>
      <c r="AT335" t="s">
        <v>1217</v>
      </c>
      <c r="AU335" t="s">
        <v>1244</v>
      </c>
      <c r="AV335" t="s">
        <v>1217</v>
      </c>
      <c r="AW335" t="s">
        <v>1217</v>
      </c>
      <c r="AX335" t="s">
        <v>1217</v>
      </c>
      <c r="AY335">
        <v>10</v>
      </c>
      <c r="AZ335" t="s">
        <v>1245</v>
      </c>
      <c r="BA335">
        <v>0</v>
      </c>
      <c r="BB335" t="s">
        <v>217</v>
      </c>
      <c r="BC335" t="s">
        <v>1230</v>
      </c>
      <c r="BD335">
        <v>0</v>
      </c>
      <c r="BE335" t="s">
        <v>1246</v>
      </c>
      <c r="BF335">
        <v>82</v>
      </c>
      <c r="BG335" t="s">
        <v>1217</v>
      </c>
      <c r="BH335" t="s">
        <v>1217</v>
      </c>
      <c r="BI335">
        <v>14</v>
      </c>
      <c r="BJ335" t="s">
        <v>1217</v>
      </c>
      <c r="BK335" t="s">
        <v>1217</v>
      </c>
      <c r="BL335">
        <v>0</v>
      </c>
      <c r="BM335" t="s">
        <v>1239</v>
      </c>
      <c r="BN335" t="s">
        <v>1247</v>
      </c>
      <c r="BO335">
        <v>0</v>
      </c>
      <c r="BP335" t="s">
        <v>1229</v>
      </c>
      <c r="BQ335" t="s">
        <v>1217</v>
      </c>
    </row>
    <row r="336" spans="1:69" x14ac:dyDescent="0.25">
      <c r="A336">
        <v>196086</v>
      </c>
      <c r="B336" t="s">
        <v>1645</v>
      </c>
      <c r="C336" t="s">
        <v>1217</v>
      </c>
      <c r="D336" t="s">
        <v>1218</v>
      </c>
      <c r="E336">
        <v>320</v>
      </c>
      <c r="F336" t="s">
        <v>1298</v>
      </c>
      <c r="G336" t="s">
        <v>1220</v>
      </c>
      <c r="H336" t="s">
        <v>1221</v>
      </c>
      <c r="I336" t="s">
        <v>1217</v>
      </c>
      <c r="J336" t="s">
        <v>1222</v>
      </c>
      <c r="K336" t="s">
        <v>217</v>
      </c>
      <c r="L336">
        <v>17.39</v>
      </c>
      <c r="M336">
        <v>15.33</v>
      </c>
      <c r="N336" t="s">
        <v>40</v>
      </c>
      <c r="O336">
        <v>18</v>
      </c>
      <c r="P336" t="s">
        <v>1223</v>
      </c>
      <c r="Q336" t="s">
        <v>1476</v>
      </c>
      <c r="R336" t="s">
        <v>1225</v>
      </c>
      <c r="S336" t="s">
        <v>1226</v>
      </c>
      <c r="T336" t="s">
        <v>1217</v>
      </c>
      <c r="U336" t="s">
        <v>1227</v>
      </c>
      <c r="V336" t="s">
        <v>1255</v>
      </c>
      <c r="W336">
        <v>0</v>
      </c>
      <c r="X336" t="s">
        <v>1229</v>
      </c>
      <c r="Y336" t="s">
        <v>1229</v>
      </c>
      <c r="Z336" t="s">
        <v>1230</v>
      </c>
      <c r="AA336" t="s">
        <v>23</v>
      </c>
      <c r="AB336" t="s">
        <v>1231</v>
      </c>
      <c r="AC336" t="s">
        <v>1232</v>
      </c>
      <c r="AD336" t="s">
        <v>1233</v>
      </c>
      <c r="AE336" t="s">
        <v>1234</v>
      </c>
      <c r="AF336" t="s">
        <v>1235</v>
      </c>
      <c r="AG336" t="s">
        <v>1217</v>
      </c>
      <c r="AH336" t="s">
        <v>1236</v>
      </c>
      <c r="AI336" t="s">
        <v>1217</v>
      </c>
      <c r="AJ336" t="s">
        <v>1217</v>
      </c>
      <c r="AK336" t="s">
        <v>1237</v>
      </c>
      <c r="AL336">
        <v>0</v>
      </c>
      <c r="AM336" t="s">
        <v>1641</v>
      </c>
      <c r="AN336" t="s">
        <v>1239</v>
      </c>
      <c r="AO336" t="s">
        <v>1240</v>
      </c>
      <c r="AP336" t="s">
        <v>1241</v>
      </c>
      <c r="AQ336" t="s">
        <v>1242</v>
      </c>
      <c r="AR336" t="s">
        <v>1380</v>
      </c>
      <c r="AS336">
        <v>0</v>
      </c>
      <c r="AT336" t="s">
        <v>1217</v>
      </c>
      <c r="AU336" t="s">
        <v>1244</v>
      </c>
      <c r="AV336" t="s">
        <v>1217</v>
      </c>
      <c r="AW336" t="s">
        <v>1217</v>
      </c>
      <c r="AX336" t="s">
        <v>1217</v>
      </c>
      <c r="AY336">
        <v>10</v>
      </c>
      <c r="AZ336" t="s">
        <v>1245</v>
      </c>
      <c r="BA336">
        <v>0</v>
      </c>
      <c r="BB336" t="s">
        <v>217</v>
      </c>
      <c r="BC336" t="s">
        <v>1230</v>
      </c>
      <c r="BD336">
        <v>0</v>
      </c>
      <c r="BE336" t="s">
        <v>1246</v>
      </c>
      <c r="BF336">
        <v>343</v>
      </c>
      <c r="BG336" t="s">
        <v>1217</v>
      </c>
      <c r="BH336" t="s">
        <v>1217</v>
      </c>
      <c r="BI336">
        <v>15</v>
      </c>
      <c r="BJ336" t="s">
        <v>1217</v>
      </c>
      <c r="BK336" t="s">
        <v>1217</v>
      </c>
      <c r="BL336">
        <v>0</v>
      </c>
      <c r="BM336" t="s">
        <v>1239</v>
      </c>
      <c r="BN336" t="s">
        <v>1247</v>
      </c>
      <c r="BO336">
        <v>0</v>
      </c>
      <c r="BP336" t="s">
        <v>1229</v>
      </c>
      <c r="BQ336" t="s">
        <v>1217</v>
      </c>
    </row>
    <row r="337" spans="1:69" x14ac:dyDescent="0.25">
      <c r="A337">
        <v>196087</v>
      </c>
      <c r="B337" t="s">
        <v>1646</v>
      </c>
      <c r="C337" t="s">
        <v>1217</v>
      </c>
      <c r="D337" t="s">
        <v>1218</v>
      </c>
      <c r="E337">
        <v>370</v>
      </c>
      <c r="F337" t="s">
        <v>1298</v>
      </c>
      <c r="G337" t="s">
        <v>1220</v>
      </c>
      <c r="H337" t="s">
        <v>1221</v>
      </c>
      <c r="I337" t="s">
        <v>1217</v>
      </c>
      <c r="J337" t="s">
        <v>1222</v>
      </c>
      <c r="K337" t="s">
        <v>217</v>
      </c>
      <c r="L337">
        <v>15.15</v>
      </c>
      <c r="M337">
        <v>13.63</v>
      </c>
      <c r="N337" t="s">
        <v>40</v>
      </c>
      <c r="O337">
        <v>16</v>
      </c>
      <c r="P337" t="s">
        <v>1223</v>
      </c>
      <c r="Q337" t="s">
        <v>1476</v>
      </c>
      <c r="R337" t="s">
        <v>1225</v>
      </c>
      <c r="S337" t="s">
        <v>1226</v>
      </c>
      <c r="T337" t="s">
        <v>1217</v>
      </c>
      <c r="U337" t="s">
        <v>1227</v>
      </c>
      <c r="V337" t="s">
        <v>1255</v>
      </c>
      <c r="W337">
        <v>0</v>
      </c>
      <c r="X337" t="s">
        <v>1229</v>
      </c>
      <c r="Y337" t="s">
        <v>1229</v>
      </c>
      <c r="Z337" t="s">
        <v>1230</v>
      </c>
      <c r="AA337" t="s">
        <v>23</v>
      </c>
      <c r="AB337" t="s">
        <v>1231</v>
      </c>
      <c r="AC337" t="s">
        <v>1232</v>
      </c>
      <c r="AD337" t="s">
        <v>1233</v>
      </c>
      <c r="AE337" t="s">
        <v>1234</v>
      </c>
      <c r="AF337" t="s">
        <v>1235</v>
      </c>
      <c r="AG337" t="s">
        <v>1217</v>
      </c>
      <c r="AH337" t="s">
        <v>1236</v>
      </c>
      <c r="AI337" t="s">
        <v>1217</v>
      </c>
      <c r="AJ337" t="s">
        <v>1217</v>
      </c>
      <c r="AK337" t="s">
        <v>1237</v>
      </c>
      <c r="AL337">
        <v>0</v>
      </c>
      <c r="AM337" t="s">
        <v>1516</v>
      </c>
      <c r="AN337" t="s">
        <v>1239</v>
      </c>
      <c r="AO337" t="s">
        <v>1240</v>
      </c>
      <c r="AP337" t="s">
        <v>1241</v>
      </c>
      <c r="AQ337" t="s">
        <v>1242</v>
      </c>
      <c r="AR337" t="s">
        <v>1306</v>
      </c>
      <c r="AS337">
        <v>0</v>
      </c>
      <c r="AT337" t="s">
        <v>1217</v>
      </c>
      <c r="AU337" t="s">
        <v>1244</v>
      </c>
      <c r="AV337" t="s">
        <v>1217</v>
      </c>
      <c r="AW337" t="s">
        <v>1217</v>
      </c>
      <c r="AX337" t="s">
        <v>1217</v>
      </c>
      <c r="AY337">
        <v>10</v>
      </c>
      <c r="AZ337" t="s">
        <v>1245</v>
      </c>
      <c r="BA337">
        <v>0</v>
      </c>
      <c r="BB337" t="s">
        <v>217</v>
      </c>
      <c r="BC337" t="s">
        <v>1230</v>
      </c>
      <c r="BD337">
        <v>0</v>
      </c>
      <c r="BE337" t="s">
        <v>1246</v>
      </c>
      <c r="BF337">
        <v>345</v>
      </c>
      <c r="BG337" t="s">
        <v>1217</v>
      </c>
      <c r="BH337" t="s">
        <v>1217</v>
      </c>
      <c r="BI337">
        <v>15</v>
      </c>
      <c r="BJ337" t="s">
        <v>1217</v>
      </c>
      <c r="BK337" t="s">
        <v>1217</v>
      </c>
      <c r="BL337">
        <v>0</v>
      </c>
      <c r="BM337" t="s">
        <v>1239</v>
      </c>
      <c r="BN337" t="s">
        <v>1247</v>
      </c>
      <c r="BO337">
        <v>0</v>
      </c>
      <c r="BP337" t="s">
        <v>1229</v>
      </c>
      <c r="BQ337" t="s">
        <v>1217</v>
      </c>
    </row>
    <row r="338" spans="1:69" x14ac:dyDescent="0.25">
      <c r="A338">
        <v>196088</v>
      </c>
      <c r="B338" t="s">
        <v>1647</v>
      </c>
      <c r="C338" t="s">
        <v>1217</v>
      </c>
      <c r="D338" t="s">
        <v>1218</v>
      </c>
      <c r="E338">
        <v>320</v>
      </c>
      <c r="F338" t="s">
        <v>1298</v>
      </c>
      <c r="G338" t="s">
        <v>1220</v>
      </c>
      <c r="H338" t="s">
        <v>1221</v>
      </c>
      <c r="I338" t="s">
        <v>1217</v>
      </c>
      <c r="J338" t="s">
        <v>1222</v>
      </c>
      <c r="K338" t="s">
        <v>217</v>
      </c>
      <c r="L338">
        <v>17.39</v>
      </c>
      <c r="M338">
        <v>15.33</v>
      </c>
      <c r="N338" t="s">
        <v>40</v>
      </c>
      <c r="O338">
        <v>18</v>
      </c>
      <c r="P338" t="s">
        <v>1223</v>
      </c>
      <c r="Q338" t="s">
        <v>1484</v>
      </c>
      <c r="R338" t="s">
        <v>1225</v>
      </c>
      <c r="S338" t="s">
        <v>1226</v>
      </c>
      <c r="T338" t="s">
        <v>1217</v>
      </c>
      <c r="U338" t="s">
        <v>1227</v>
      </c>
      <c r="V338" t="s">
        <v>1255</v>
      </c>
      <c r="W338">
        <v>0</v>
      </c>
      <c r="X338" t="s">
        <v>1229</v>
      </c>
      <c r="Y338" t="s">
        <v>1229</v>
      </c>
      <c r="Z338" t="s">
        <v>1230</v>
      </c>
      <c r="AA338" t="s">
        <v>23</v>
      </c>
      <c r="AB338" t="s">
        <v>1231</v>
      </c>
      <c r="AC338" t="s">
        <v>1232</v>
      </c>
      <c r="AD338" t="s">
        <v>1233</v>
      </c>
      <c r="AE338" t="s">
        <v>1234</v>
      </c>
      <c r="AF338" t="s">
        <v>1235</v>
      </c>
      <c r="AG338" t="s">
        <v>1217</v>
      </c>
      <c r="AH338" t="s">
        <v>1236</v>
      </c>
      <c r="AI338" t="s">
        <v>1217</v>
      </c>
      <c r="AJ338" t="s">
        <v>1217</v>
      </c>
      <c r="AK338" t="s">
        <v>1237</v>
      </c>
      <c r="AL338">
        <v>0</v>
      </c>
      <c r="AM338" t="s">
        <v>1641</v>
      </c>
      <c r="AN338" t="s">
        <v>1239</v>
      </c>
      <c r="AO338" t="s">
        <v>1240</v>
      </c>
      <c r="AP338" t="s">
        <v>1241</v>
      </c>
      <c r="AQ338" t="s">
        <v>1242</v>
      </c>
      <c r="AR338" t="s">
        <v>1380</v>
      </c>
      <c r="AS338">
        <v>0</v>
      </c>
      <c r="AT338" t="s">
        <v>1217</v>
      </c>
      <c r="AU338" t="s">
        <v>1244</v>
      </c>
      <c r="AV338" t="s">
        <v>1217</v>
      </c>
      <c r="AW338" t="s">
        <v>1217</v>
      </c>
      <c r="AX338" t="s">
        <v>1217</v>
      </c>
      <c r="AY338">
        <v>10</v>
      </c>
      <c r="AZ338" t="s">
        <v>1245</v>
      </c>
      <c r="BA338">
        <v>0</v>
      </c>
      <c r="BB338" t="s">
        <v>217</v>
      </c>
      <c r="BC338" t="s">
        <v>1230</v>
      </c>
      <c r="BD338">
        <v>0</v>
      </c>
      <c r="BE338" t="s">
        <v>1246</v>
      </c>
      <c r="BF338">
        <v>343</v>
      </c>
      <c r="BG338" t="s">
        <v>1217</v>
      </c>
      <c r="BH338" t="s">
        <v>1217</v>
      </c>
      <c r="BI338">
        <v>15</v>
      </c>
      <c r="BJ338" t="s">
        <v>1217</v>
      </c>
      <c r="BK338" t="s">
        <v>1217</v>
      </c>
      <c r="BL338">
        <v>0</v>
      </c>
      <c r="BM338" t="s">
        <v>1239</v>
      </c>
      <c r="BN338" t="s">
        <v>1247</v>
      </c>
      <c r="BO338">
        <v>0</v>
      </c>
      <c r="BP338" t="s">
        <v>1229</v>
      </c>
      <c r="BQ338" t="s">
        <v>1217</v>
      </c>
    </row>
    <row r="339" spans="1:69" x14ac:dyDescent="0.25">
      <c r="A339">
        <v>196089</v>
      </c>
      <c r="B339" t="s">
        <v>1648</v>
      </c>
      <c r="C339" t="s">
        <v>1217</v>
      </c>
      <c r="D339" t="s">
        <v>1218</v>
      </c>
      <c r="E339">
        <v>370</v>
      </c>
      <c r="F339" t="s">
        <v>1298</v>
      </c>
      <c r="G339" t="s">
        <v>1220</v>
      </c>
      <c r="H339" t="s">
        <v>1221</v>
      </c>
      <c r="I339" t="s">
        <v>1217</v>
      </c>
      <c r="J339" t="s">
        <v>1222</v>
      </c>
      <c r="K339" t="s">
        <v>217</v>
      </c>
      <c r="L339">
        <v>14.23</v>
      </c>
      <c r="M339">
        <v>12.77</v>
      </c>
      <c r="N339" t="s">
        <v>40</v>
      </c>
      <c r="O339">
        <v>15</v>
      </c>
      <c r="P339" t="s">
        <v>1223</v>
      </c>
      <c r="Q339" t="s">
        <v>1484</v>
      </c>
      <c r="R339" t="s">
        <v>1225</v>
      </c>
      <c r="S339" t="s">
        <v>1226</v>
      </c>
      <c r="T339" t="s">
        <v>1217</v>
      </c>
      <c r="U339" t="s">
        <v>1227</v>
      </c>
      <c r="V339" t="s">
        <v>1255</v>
      </c>
      <c r="W339">
        <v>0</v>
      </c>
      <c r="X339" t="s">
        <v>1229</v>
      </c>
      <c r="Y339" t="s">
        <v>1229</v>
      </c>
      <c r="Z339" t="s">
        <v>1230</v>
      </c>
      <c r="AA339" t="s">
        <v>23</v>
      </c>
      <c r="AB339" t="s">
        <v>1231</v>
      </c>
      <c r="AC339" t="s">
        <v>1232</v>
      </c>
      <c r="AD339" t="s">
        <v>1233</v>
      </c>
      <c r="AE339" t="s">
        <v>1234</v>
      </c>
      <c r="AF339" t="s">
        <v>1235</v>
      </c>
      <c r="AG339" t="s">
        <v>1217</v>
      </c>
      <c r="AH339" t="s">
        <v>1236</v>
      </c>
      <c r="AI339" t="s">
        <v>1217</v>
      </c>
      <c r="AJ339" t="s">
        <v>1217</v>
      </c>
      <c r="AK339" t="s">
        <v>1237</v>
      </c>
      <c r="AL339">
        <v>0</v>
      </c>
      <c r="AM339" t="s">
        <v>1636</v>
      </c>
      <c r="AN339" t="s">
        <v>1239</v>
      </c>
      <c r="AO339" t="s">
        <v>1240</v>
      </c>
      <c r="AP339" t="s">
        <v>1241</v>
      </c>
      <c r="AQ339" t="s">
        <v>1242</v>
      </c>
      <c r="AR339" t="s">
        <v>1300</v>
      </c>
      <c r="AS339">
        <v>0</v>
      </c>
      <c r="AT339" t="s">
        <v>1217</v>
      </c>
      <c r="AU339" t="s">
        <v>1244</v>
      </c>
      <c r="AV339" t="s">
        <v>1217</v>
      </c>
      <c r="AW339" t="s">
        <v>1217</v>
      </c>
      <c r="AX339" t="s">
        <v>1217</v>
      </c>
      <c r="AY339">
        <v>10</v>
      </c>
      <c r="AZ339" t="s">
        <v>1245</v>
      </c>
      <c r="BA339">
        <v>0</v>
      </c>
      <c r="BB339" t="s">
        <v>217</v>
      </c>
      <c r="BC339" t="s">
        <v>1230</v>
      </c>
      <c r="BD339">
        <v>0</v>
      </c>
      <c r="BE339" t="s">
        <v>1246</v>
      </c>
      <c r="BF339">
        <v>436</v>
      </c>
      <c r="BG339" t="s">
        <v>1217</v>
      </c>
      <c r="BH339" t="s">
        <v>1217</v>
      </c>
      <c r="BI339">
        <v>15</v>
      </c>
      <c r="BJ339" t="s">
        <v>1217</v>
      </c>
      <c r="BK339" t="s">
        <v>1217</v>
      </c>
      <c r="BL339">
        <v>0</v>
      </c>
      <c r="BM339" t="s">
        <v>1239</v>
      </c>
      <c r="BN339" t="s">
        <v>1247</v>
      </c>
      <c r="BO339">
        <v>0</v>
      </c>
      <c r="BP339" t="s">
        <v>1229</v>
      </c>
      <c r="BQ339" t="s">
        <v>1217</v>
      </c>
    </row>
    <row r="340" spans="1:69" x14ac:dyDescent="0.25">
      <c r="A340">
        <v>196181</v>
      </c>
      <c r="B340" t="s">
        <v>1649</v>
      </c>
      <c r="C340" t="s">
        <v>1217</v>
      </c>
      <c r="D340" t="s">
        <v>1218</v>
      </c>
      <c r="E340">
        <v>370</v>
      </c>
      <c r="F340" t="s">
        <v>1298</v>
      </c>
      <c r="G340" t="s">
        <v>1220</v>
      </c>
      <c r="H340" t="s">
        <v>1221</v>
      </c>
      <c r="I340" t="s">
        <v>1217</v>
      </c>
      <c r="J340" t="s">
        <v>1222</v>
      </c>
      <c r="K340" t="s">
        <v>217</v>
      </c>
      <c r="L340">
        <v>15.04</v>
      </c>
      <c r="M340">
        <v>13.52</v>
      </c>
      <c r="N340" t="s">
        <v>40</v>
      </c>
      <c r="O340">
        <v>16</v>
      </c>
      <c r="P340" t="s">
        <v>1223</v>
      </c>
      <c r="Q340" t="s">
        <v>1465</v>
      </c>
      <c r="R340" t="s">
        <v>1225</v>
      </c>
      <c r="S340" t="s">
        <v>1226</v>
      </c>
      <c r="T340" t="s">
        <v>1217</v>
      </c>
      <c r="U340" t="s">
        <v>1227</v>
      </c>
      <c r="V340" t="s">
        <v>1255</v>
      </c>
      <c r="W340">
        <v>0</v>
      </c>
      <c r="X340" t="s">
        <v>1229</v>
      </c>
      <c r="Y340" t="s">
        <v>1229</v>
      </c>
      <c r="Z340" t="s">
        <v>1230</v>
      </c>
      <c r="AA340" t="s">
        <v>23</v>
      </c>
      <c r="AB340" t="s">
        <v>1231</v>
      </c>
      <c r="AC340" t="s">
        <v>1232</v>
      </c>
      <c r="AD340" t="s">
        <v>1233</v>
      </c>
      <c r="AE340" t="s">
        <v>1234</v>
      </c>
      <c r="AF340" t="s">
        <v>1235</v>
      </c>
      <c r="AG340" t="s">
        <v>1217</v>
      </c>
      <c r="AH340" t="s">
        <v>1236</v>
      </c>
      <c r="AI340" t="s">
        <v>1217</v>
      </c>
      <c r="AJ340" t="s">
        <v>1217</v>
      </c>
      <c r="AK340" t="s">
        <v>1237</v>
      </c>
      <c r="AL340">
        <v>0</v>
      </c>
      <c r="AM340" t="s">
        <v>1516</v>
      </c>
      <c r="AN340" t="s">
        <v>1239</v>
      </c>
      <c r="AO340" t="s">
        <v>1240</v>
      </c>
      <c r="AP340" t="s">
        <v>1241</v>
      </c>
      <c r="AQ340" t="s">
        <v>1242</v>
      </c>
      <c r="AR340" t="s">
        <v>1306</v>
      </c>
      <c r="AS340">
        <v>0</v>
      </c>
      <c r="AT340" t="s">
        <v>1217</v>
      </c>
      <c r="AU340" t="s">
        <v>1244</v>
      </c>
      <c r="AV340" t="s">
        <v>1217</v>
      </c>
      <c r="AW340" t="s">
        <v>1217</v>
      </c>
      <c r="AX340" t="s">
        <v>1217</v>
      </c>
      <c r="AY340">
        <v>10</v>
      </c>
      <c r="AZ340" t="s">
        <v>1245</v>
      </c>
      <c r="BA340">
        <v>0</v>
      </c>
      <c r="BB340" t="s">
        <v>217</v>
      </c>
      <c r="BC340" t="s">
        <v>1230</v>
      </c>
      <c r="BD340">
        <v>0</v>
      </c>
      <c r="BE340" t="s">
        <v>1246</v>
      </c>
      <c r="BF340">
        <v>396</v>
      </c>
      <c r="BG340" t="s">
        <v>1217</v>
      </c>
      <c r="BH340" t="s">
        <v>1217</v>
      </c>
      <c r="BI340">
        <v>15</v>
      </c>
      <c r="BJ340" t="s">
        <v>1217</v>
      </c>
      <c r="BK340" t="s">
        <v>1217</v>
      </c>
      <c r="BL340">
        <v>0</v>
      </c>
      <c r="BM340" t="s">
        <v>1239</v>
      </c>
      <c r="BN340" t="s">
        <v>1247</v>
      </c>
      <c r="BO340">
        <v>0</v>
      </c>
      <c r="BP340" t="s">
        <v>1229</v>
      </c>
      <c r="BQ340" t="s">
        <v>1217</v>
      </c>
    </row>
    <row r="341" spans="1:69" x14ac:dyDescent="0.25">
      <c r="A341">
        <v>196182</v>
      </c>
      <c r="B341" t="s">
        <v>1650</v>
      </c>
      <c r="C341" t="s">
        <v>1217</v>
      </c>
      <c r="D341" t="s">
        <v>1218</v>
      </c>
      <c r="E341">
        <v>320</v>
      </c>
      <c r="F341" t="s">
        <v>1298</v>
      </c>
      <c r="G341" t="s">
        <v>1220</v>
      </c>
      <c r="H341" t="s">
        <v>1221</v>
      </c>
      <c r="I341" t="s">
        <v>1217</v>
      </c>
      <c r="J341" t="s">
        <v>1222</v>
      </c>
      <c r="K341" t="s">
        <v>217</v>
      </c>
      <c r="L341">
        <v>17.3</v>
      </c>
      <c r="M341">
        <v>15.24</v>
      </c>
      <c r="N341" t="s">
        <v>40</v>
      </c>
      <c r="O341">
        <v>18</v>
      </c>
      <c r="P341" t="s">
        <v>1223</v>
      </c>
      <c r="Q341" t="s">
        <v>1482</v>
      </c>
      <c r="R341" t="s">
        <v>1225</v>
      </c>
      <c r="S341" t="s">
        <v>1226</v>
      </c>
      <c r="T341" t="s">
        <v>1217</v>
      </c>
      <c r="U341" t="s">
        <v>1227</v>
      </c>
      <c r="V341" t="s">
        <v>1255</v>
      </c>
      <c r="W341">
        <v>0</v>
      </c>
      <c r="X341" t="s">
        <v>1229</v>
      </c>
      <c r="Y341" t="s">
        <v>1229</v>
      </c>
      <c r="Z341" t="s">
        <v>1230</v>
      </c>
      <c r="AA341" t="s">
        <v>23</v>
      </c>
      <c r="AB341" t="s">
        <v>1231</v>
      </c>
      <c r="AC341" t="s">
        <v>1232</v>
      </c>
      <c r="AD341" t="s">
        <v>1233</v>
      </c>
      <c r="AE341" t="s">
        <v>1234</v>
      </c>
      <c r="AF341" t="s">
        <v>1235</v>
      </c>
      <c r="AG341" t="s">
        <v>1217</v>
      </c>
      <c r="AH341" t="s">
        <v>1236</v>
      </c>
      <c r="AI341" t="s">
        <v>1217</v>
      </c>
      <c r="AJ341" t="s">
        <v>1217</v>
      </c>
      <c r="AK341" t="s">
        <v>1237</v>
      </c>
      <c r="AL341">
        <v>0</v>
      </c>
      <c r="AM341" t="s">
        <v>1641</v>
      </c>
      <c r="AN341" t="s">
        <v>1239</v>
      </c>
      <c r="AO341" t="s">
        <v>1240</v>
      </c>
      <c r="AP341" t="s">
        <v>1241</v>
      </c>
      <c r="AQ341" t="s">
        <v>1242</v>
      </c>
      <c r="AR341" t="s">
        <v>1380</v>
      </c>
      <c r="AS341">
        <v>0</v>
      </c>
      <c r="AT341" t="s">
        <v>1217</v>
      </c>
      <c r="AU341" t="s">
        <v>1244</v>
      </c>
      <c r="AV341" t="s">
        <v>1217</v>
      </c>
      <c r="AW341" t="s">
        <v>1217</v>
      </c>
      <c r="AX341" t="s">
        <v>1217</v>
      </c>
      <c r="AY341">
        <v>10</v>
      </c>
      <c r="AZ341" t="s">
        <v>1245</v>
      </c>
      <c r="BA341">
        <v>0</v>
      </c>
      <c r="BB341" t="s">
        <v>217</v>
      </c>
      <c r="BC341" t="s">
        <v>1230</v>
      </c>
      <c r="BD341">
        <v>0</v>
      </c>
      <c r="BE341" t="s">
        <v>1246</v>
      </c>
      <c r="BF341">
        <v>342</v>
      </c>
      <c r="BG341" t="s">
        <v>1217</v>
      </c>
      <c r="BH341" t="s">
        <v>1217</v>
      </c>
      <c r="BI341">
        <v>15</v>
      </c>
      <c r="BJ341" t="s">
        <v>1217</v>
      </c>
      <c r="BK341" t="s">
        <v>1217</v>
      </c>
      <c r="BL341">
        <v>0</v>
      </c>
      <c r="BM341" t="s">
        <v>1239</v>
      </c>
      <c r="BN341" t="s">
        <v>1247</v>
      </c>
      <c r="BO341">
        <v>0</v>
      </c>
      <c r="BP341" t="s">
        <v>1229</v>
      </c>
      <c r="BQ341" t="s">
        <v>1217</v>
      </c>
    </row>
    <row r="342" spans="1:69" x14ac:dyDescent="0.25">
      <c r="A342">
        <v>196184</v>
      </c>
      <c r="B342" t="s">
        <v>1651</v>
      </c>
      <c r="C342" t="s">
        <v>1217</v>
      </c>
      <c r="D342" t="s">
        <v>1218</v>
      </c>
      <c r="E342">
        <v>0</v>
      </c>
      <c r="F342" t="s">
        <v>1298</v>
      </c>
      <c r="G342" t="s">
        <v>1220</v>
      </c>
      <c r="H342" t="s">
        <v>1221</v>
      </c>
      <c r="I342" t="s">
        <v>1217</v>
      </c>
      <c r="J342" t="s">
        <v>1222</v>
      </c>
      <c r="K342" t="s">
        <v>217</v>
      </c>
      <c r="L342">
        <v>17.7</v>
      </c>
      <c r="M342">
        <v>15.64</v>
      </c>
      <c r="N342" t="s">
        <v>40</v>
      </c>
      <c r="O342">
        <v>18</v>
      </c>
      <c r="P342" t="s">
        <v>1223</v>
      </c>
      <c r="Q342" t="s">
        <v>1427</v>
      </c>
      <c r="R342" t="s">
        <v>1225</v>
      </c>
      <c r="S342" t="s">
        <v>1226</v>
      </c>
      <c r="T342" t="s">
        <v>1217</v>
      </c>
      <c r="U342" t="s">
        <v>1227</v>
      </c>
      <c r="V342" t="s">
        <v>1255</v>
      </c>
      <c r="W342">
        <v>0</v>
      </c>
      <c r="X342" t="s">
        <v>1229</v>
      </c>
      <c r="Y342" t="s">
        <v>1229</v>
      </c>
      <c r="Z342" t="s">
        <v>1230</v>
      </c>
      <c r="AA342" t="s">
        <v>23</v>
      </c>
      <c r="AB342" t="s">
        <v>1231</v>
      </c>
      <c r="AC342" t="s">
        <v>1232</v>
      </c>
      <c r="AD342" t="s">
        <v>1233</v>
      </c>
      <c r="AE342" t="s">
        <v>1234</v>
      </c>
      <c r="AF342" t="s">
        <v>1235</v>
      </c>
      <c r="AG342" t="s">
        <v>1217</v>
      </c>
      <c r="AH342" t="s">
        <v>1236</v>
      </c>
      <c r="AI342" t="s">
        <v>1217</v>
      </c>
      <c r="AJ342" t="s">
        <v>1217</v>
      </c>
      <c r="AK342" t="s">
        <v>1237</v>
      </c>
      <c r="AL342">
        <v>0</v>
      </c>
      <c r="AM342" t="s">
        <v>1641</v>
      </c>
      <c r="AN342" t="s">
        <v>1239</v>
      </c>
      <c r="AO342" t="s">
        <v>1240</v>
      </c>
      <c r="AP342" t="s">
        <v>1241</v>
      </c>
      <c r="AQ342" t="s">
        <v>1242</v>
      </c>
      <c r="AR342" t="s">
        <v>1380</v>
      </c>
      <c r="AS342">
        <v>0</v>
      </c>
      <c r="AT342" t="s">
        <v>1217</v>
      </c>
      <c r="AU342" t="s">
        <v>1244</v>
      </c>
      <c r="AV342" t="s">
        <v>1217</v>
      </c>
      <c r="AW342" t="s">
        <v>1217</v>
      </c>
      <c r="AX342" t="s">
        <v>1217</v>
      </c>
      <c r="AY342">
        <v>10</v>
      </c>
      <c r="AZ342" t="s">
        <v>1245</v>
      </c>
      <c r="BA342">
        <v>0</v>
      </c>
      <c r="BB342" t="s">
        <v>217</v>
      </c>
      <c r="BC342" t="s">
        <v>1230</v>
      </c>
      <c r="BD342">
        <v>0</v>
      </c>
      <c r="BE342" t="s">
        <v>1246</v>
      </c>
      <c r="BF342">
        <v>329</v>
      </c>
      <c r="BG342" t="s">
        <v>1217</v>
      </c>
      <c r="BH342" t="s">
        <v>1217</v>
      </c>
      <c r="BI342">
        <v>15</v>
      </c>
      <c r="BJ342" t="s">
        <v>1217</v>
      </c>
      <c r="BK342" t="s">
        <v>1217</v>
      </c>
      <c r="BL342">
        <v>0</v>
      </c>
      <c r="BM342" t="s">
        <v>1239</v>
      </c>
      <c r="BN342" t="s">
        <v>1247</v>
      </c>
      <c r="BO342">
        <v>0</v>
      </c>
      <c r="BP342" t="s">
        <v>1229</v>
      </c>
      <c r="BQ342" t="s">
        <v>1217</v>
      </c>
    </row>
    <row r="343" spans="1:69" x14ac:dyDescent="0.25">
      <c r="A343">
        <v>196185</v>
      </c>
      <c r="B343" t="s">
        <v>1652</v>
      </c>
      <c r="C343" t="s">
        <v>1217</v>
      </c>
      <c r="D343" t="s">
        <v>1218</v>
      </c>
      <c r="E343">
        <v>370</v>
      </c>
      <c r="F343" t="s">
        <v>1298</v>
      </c>
      <c r="G343" t="s">
        <v>1220</v>
      </c>
      <c r="H343" t="s">
        <v>1221</v>
      </c>
      <c r="I343" t="s">
        <v>1217</v>
      </c>
      <c r="J343" t="s">
        <v>1222</v>
      </c>
      <c r="K343" t="s">
        <v>217</v>
      </c>
      <c r="L343">
        <v>14.49</v>
      </c>
      <c r="M343">
        <v>13.03</v>
      </c>
      <c r="N343" t="s">
        <v>40</v>
      </c>
      <c r="O343">
        <v>15</v>
      </c>
      <c r="P343" t="s">
        <v>1223</v>
      </c>
      <c r="Q343" t="s">
        <v>1427</v>
      </c>
      <c r="R343" t="s">
        <v>1225</v>
      </c>
      <c r="S343" t="s">
        <v>1226</v>
      </c>
      <c r="T343" t="s">
        <v>1217</v>
      </c>
      <c r="U343" t="s">
        <v>1227</v>
      </c>
      <c r="V343" t="s">
        <v>1255</v>
      </c>
      <c r="W343">
        <v>0</v>
      </c>
      <c r="X343" t="s">
        <v>1229</v>
      </c>
      <c r="Y343" t="s">
        <v>1229</v>
      </c>
      <c r="Z343" t="s">
        <v>1230</v>
      </c>
      <c r="AA343" t="s">
        <v>23</v>
      </c>
      <c r="AB343" t="s">
        <v>1231</v>
      </c>
      <c r="AC343" t="s">
        <v>1232</v>
      </c>
      <c r="AD343" t="s">
        <v>1233</v>
      </c>
      <c r="AE343" t="s">
        <v>1234</v>
      </c>
      <c r="AF343" t="s">
        <v>1235</v>
      </c>
      <c r="AG343" t="s">
        <v>1217</v>
      </c>
      <c r="AH343" t="s">
        <v>1236</v>
      </c>
      <c r="AI343" t="s">
        <v>1217</v>
      </c>
      <c r="AJ343" t="s">
        <v>1217</v>
      </c>
      <c r="AK343" t="s">
        <v>1237</v>
      </c>
      <c r="AL343">
        <v>0</v>
      </c>
      <c r="AM343" t="s">
        <v>1636</v>
      </c>
      <c r="AN343" t="s">
        <v>1239</v>
      </c>
      <c r="AO343" t="s">
        <v>1240</v>
      </c>
      <c r="AP343" t="s">
        <v>1241</v>
      </c>
      <c r="AQ343" t="s">
        <v>1242</v>
      </c>
      <c r="AR343" t="s">
        <v>1300</v>
      </c>
      <c r="AS343">
        <v>0</v>
      </c>
      <c r="AT343" t="s">
        <v>1217</v>
      </c>
      <c r="AU343" t="s">
        <v>1244</v>
      </c>
      <c r="AV343" t="s">
        <v>1217</v>
      </c>
      <c r="AW343" t="s">
        <v>1217</v>
      </c>
      <c r="AX343" t="s">
        <v>1217</v>
      </c>
      <c r="AY343">
        <v>10</v>
      </c>
      <c r="AZ343" t="s">
        <v>1245</v>
      </c>
      <c r="BA343">
        <v>0</v>
      </c>
      <c r="BB343" t="s">
        <v>217</v>
      </c>
      <c r="BC343" t="s">
        <v>1230</v>
      </c>
      <c r="BD343">
        <v>0</v>
      </c>
      <c r="BE343" t="s">
        <v>1246</v>
      </c>
      <c r="BF343">
        <v>387</v>
      </c>
      <c r="BG343" t="s">
        <v>1217</v>
      </c>
      <c r="BH343" t="s">
        <v>1217</v>
      </c>
      <c r="BI343">
        <v>15</v>
      </c>
      <c r="BJ343" t="s">
        <v>1217</v>
      </c>
      <c r="BK343" t="s">
        <v>1217</v>
      </c>
      <c r="BL343">
        <v>0</v>
      </c>
      <c r="BM343" t="s">
        <v>1239</v>
      </c>
      <c r="BN343" t="s">
        <v>1247</v>
      </c>
      <c r="BO343">
        <v>0</v>
      </c>
      <c r="BP343" t="s">
        <v>1229</v>
      </c>
      <c r="BQ343" t="s">
        <v>1217</v>
      </c>
    </row>
    <row r="344" spans="1:69" x14ac:dyDescent="0.25">
      <c r="A344">
        <v>196187</v>
      </c>
      <c r="B344" t="s">
        <v>1653</v>
      </c>
      <c r="C344" t="s">
        <v>1217</v>
      </c>
      <c r="D344" t="s">
        <v>1218</v>
      </c>
      <c r="E344">
        <v>320</v>
      </c>
      <c r="F344" t="s">
        <v>1298</v>
      </c>
      <c r="G344" t="s">
        <v>1220</v>
      </c>
      <c r="H344" t="s">
        <v>1221</v>
      </c>
      <c r="I344" t="s">
        <v>1217</v>
      </c>
      <c r="J344" t="s">
        <v>1222</v>
      </c>
      <c r="K344" t="s">
        <v>217</v>
      </c>
      <c r="L344">
        <v>17.739999999999998</v>
      </c>
      <c r="M344">
        <v>15.68</v>
      </c>
      <c r="N344" t="s">
        <v>40</v>
      </c>
      <c r="O344">
        <v>18</v>
      </c>
      <c r="P344" t="s">
        <v>1223</v>
      </c>
      <c r="Q344" t="s">
        <v>1309</v>
      </c>
      <c r="R344" t="s">
        <v>1225</v>
      </c>
      <c r="S344" t="s">
        <v>1226</v>
      </c>
      <c r="T344" t="s">
        <v>1217</v>
      </c>
      <c r="U344" t="s">
        <v>1227</v>
      </c>
      <c r="V344" t="s">
        <v>1255</v>
      </c>
      <c r="W344">
        <v>0</v>
      </c>
      <c r="X344" t="s">
        <v>1229</v>
      </c>
      <c r="Y344" t="s">
        <v>1229</v>
      </c>
      <c r="Z344" t="s">
        <v>1230</v>
      </c>
      <c r="AA344" t="s">
        <v>23</v>
      </c>
      <c r="AB344" t="s">
        <v>1231</v>
      </c>
      <c r="AC344" t="s">
        <v>1232</v>
      </c>
      <c r="AD344" t="s">
        <v>1233</v>
      </c>
      <c r="AE344" t="s">
        <v>1234</v>
      </c>
      <c r="AF344" t="s">
        <v>1235</v>
      </c>
      <c r="AG344" t="s">
        <v>1217</v>
      </c>
      <c r="AH344" t="s">
        <v>1236</v>
      </c>
      <c r="AI344" t="s">
        <v>1217</v>
      </c>
      <c r="AJ344" t="s">
        <v>1217</v>
      </c>
      <c r="AK344" t="s">
        <v>1237</v>
      </c>
      <c r="AL344">
        <v>0</v>
      </c>
      <c r="AM344" t="s">
        <v>1641</v>
      </c>
      <c r="AN344" t="s">
        <v>1239</v>
      </c>
      <c r="AO344" t="s">
        <v>1240</v>
      </c>
      <c r="AP344" t="s">
        <v>1241</v>
      </c>
      <c r="AQ344" t="s">
        <v>1242</v>
      </c>
      <c r="AR344" t="s">
        <v>1380</v>
      </c>
      <c r="AS344">
        <v>0</v>
      </c>
      <c r="AT344" t="s">
        <v>1217</v>
      </c>
      <c r="AU344" t="s">
        <v>1244</v>
      </c>
      <c r="AV344" t="s">
        <v>1217</v>
      </c>
      <c r="AW344" t="s">
        <v>1217</v>
      </c>
      <c r="AX344" t="s">
        <v>1217</v>
      </c>
      <c r="AY344">
        <v>10</v>
      </c>
      <c r="AZ344" t="s">
        <v>1245</v>
      </c>
      <c r="BA344">
        <v>0</v>
      </c>
      <c r="BB344" t="s">
        <v>217</v>
      </c>
      <c r="BC344" t="s">
        <v>1230</v>
      </c>
      <c r="BD344">
        <v>0</v>
      </c>
      <c r="BE344" t="s">
        <v>1246</v>
      </c>
      <c r="BF344">
        <v>337</v>
      </c>
      <c r="BG344" t="s">
        <v>1217</v>
      </c>
      <c r="BH344" t="s">
        <v>1217</v>
      </c>
      <c r="BI344">
        <v>15</v>
      </c>
      <c r="BJ344" t="s">
        <v>1217</v>
      </c>
      <c r="BK344" t="s">
        <v>1217</v>
      </c>
      <c r="BL344">
        <v>0</v>
      </c>
      <c r="BM344" t="s">
        <v>1239</v>
      </c>
      <c r="BN344" t="s">
        <v>1247</v>
      </c>
      <c r="BO344">
        <v>0</v>
      </c>
      <c r="BP344" t="s">
        <v>1229</v>
      </c>
      <c r="BQ344" t="s">
        <v>1217</v>
      </c>
    </row>
    <row r="345" spans="1:69" x14ac:dyDescent="0.25">
      <c r="A345">
        <v>196738</v>
      </c>
      <c r="B345" t="s">
        <v>1654</v>
      </c>
      <c r="C345" t="s">
        <v>1217</v>
      </c>
      <c r="D345" t="s">
        <v>1218</v>
      </c>
      <c r="E345">
        <v>0</v>
      </c>
      <c r="F345" t="s">
        <v>1298</v>
      </c>
      <c r="G345" t="s">
        <v>1220</v>
      </c>
      <c r="H345" t="s">
        <v>1221</v>
      </c>
      <c r="I345" t="s">
        <v>1217</v>
      </c>
      <c r="J345" t="s">
        <v>1222</v>
      </c>
      <c r="K345" t="s">
        <v>217</v>
      </c>
      <c r="L345">
        <v>14.92</v>
      </c>
      <c r="M345">
        <v>13.03</v>
      </c>
      <c r="N345" t="s">
        <v>40</v>
      </c>
      <c r="O345">
        <v>15</v>
      </c>
      <c r="P345" t="s">
        <v>1223</v>
      </c>
      <c r="Q345" t="s">
        <v>1437</v>
      </c>
      <c r="R345" t="s">
        <v>1225</v>
      </c>
      <c r="S345" t="s">
        <v>1226</v>
      </c>
      <c r="T345" t="s">
        <v>1217</v>
      </c>
      <c r="U345" t="s">
        <v>1227</v>
      </c>
      <c r="V345" t="s">
        <v>1255</v>
      </c>
      <c r="W345">
        <v>0</v>
      </c>
      <c r="X345" t="s">
        <v>1229</v>
      </c>
      <c r="Y345" t="s">
        <v>1229</v>
      </c>
      <c r="Z345" t="s">
        <v>1230</v>
      </c>
      <c r="AA345" t="s">
        <v>23</v>
      </c>
      <c r="AB345" t="s">
        <v>1231</v>
      </c>
      <c r="AC345" t="s">
        <v>1232</v>
      </c>
      <c r="AD345" t="s">
        <v>1233</v>
      </c>
      <c r="AE345" t="s">
        <v>1234</v>
      </c>
      <c r="AF345" t="s">
        <v>1235</v>
      </c>
      <c r="AG345" t="s">
        <v>1217</v>
      </c>
      <c r="AH345" t="s">
        <v>1236</v>
      </c>
      <c r="AI345" t="s">
        <v>1217</v>
      </c>
      <c r="AJ345" t="s">
        <v>1217</v>
      </c>
      <c r="AK345" t="s">
        <v>1237</v>
      </c>
      <c r="AL345">
        <v>0</v>
      </c>
      <c r="AM345" t="s">
        <v>1636</v>
      </c>
      <c r="AN345" t="s">
        <v>1239</v>
      </c>
      <c r="AO345" t="s">
        <v>1240</v>
      </c>
      <c r="AP345" t="s">
        <v>1241</v>
      </c>
      <c r="AQ345" t="s">
        <v>1242</v>
      </c>
      <c r="AR345" t="s">
        <v>1300</v>
      </c>
      <c r="AS345">
        <v>0</v>
      </c>
      <c r="AT345" t="s">
        <v>1217</v>
      </c>
      <c r="AU345" t="s">
        <v>1244</v>
      </c>
      <c r="AV345" t="s">
        <v>1217</v>
      </c>
      <c r="AW345" t="s">
        <v>1217</v>
      </c>
      <c r="AX345" t="s">
        <v>1217</v>
      </c>
      <c r="AY345">
        <v>10</v>
      </c>
      <c r="AZ345" t="s">
        <v>1245</v>
      </c>
      <c r="BA345">
        <v>0</v>
      </c>
      <c r="BB345" t="s">
        <v>217</v>
      </c>
      <c r="BC345" t="s">
        <v>1230</v>
      </c>
      <c r="BD345">
        <v>0</v>
      </c>
      <c r="BE345" t="s">
        <v>1246</v>
      </c>
      <c r="BF345">
        <v>370</v>
      </c>
      <c r="BG345" t="s">
        <v>1217</v>
      </c>
      <c r="BH345" t="s">
        <v>1217</v>
      </c>
      <c r="BI345">
        <v>15</v>
      </c>
      <c r="BJ345" t="s">
        <v>1217</v>
      </c>
      <c r="BK345" t="s">
        <v>1217</v>
      </c>
      <c r="BL345">
        <v>0</v>
      </c>
      <c r="BM345" t="s">
        <v>1239</v>
      </c>
      <c r="BN345" t="s">
        <v>1247</v>
      </c>
      <c r="BO345">
        <v>0</v>
      </c>
      <c r="BP345" t="s">
        <v>1229</v>
      </c>
      <c r="BQ345" t="s">
        <v>1217</v>
      </c>
    </row>
    <row r="346" spans="1:69" x14ac:dyDescent="0.25">
      <c r="A346">
        <v>196739</v>
      </c>
      <c r="B346" t="s">
        <v>1655</v>
      </c>
      <c r="C346" t="s">
        <v>1217</v>
      </c>
      <c r="D346" t="s">
        <v>1218</v>
      </c>
      <c r="E346">
        <v>370</v>
      </c>
      <c r="F346" t="s">
        <v>1298</v>
      </c>
      <c r="G346" t="s">
        <v>1220</v>
      </c>
      <c r="H346" t="s">
        <v>1221</v>
      </c>
      <c r="I346" t="s">
        <v>1217</v>
      </c>
      <c r="J346" t="s">
        <v>1222</v>
      </c>
      <c r="K346" t="s">
        <v>217</v>
      </c>
      <c r="L346">
        <v>15.42</v>
      </c>
      <c r="M346">
        <v>13.9</v>
      </c>
      <c r="N346" t="s">
        <v>40</v>
      </c>
      <c r="O346">
        <v>16</v>
      </c>
      <c r="P346" t="s">
        <v>1223</v>
      </c>
      <c r="Q346" t="s">
        <v>1437</v>
      </c>
      <c r="R346" t="s">
        <v>1225</v>
      </c>
      <c r="S346" t="s">
        <v>1226</v>
      </c>
      <c r="T346" t="s">
        <v>1217</v>
      </c>
      <c r="U346" t="s">
        <v>1227</v>
      </c>
      <c r="V346" t="s">
        <v>1255</v>
      </c>
      <c r="W346">
        <v>0</v>
      </c>
      <c r="X346" t="s">
        <v>1229</v>
      </c>
      <c r="Y346" t="s">
        <v>1229</v>
      </c>
      <c r="Z346" t="s">
        <v>1230</v>
      </c>
      <c r="AA346" t="s">
        <v>23</v>
      </c>
      <c r="AB346" t="s">
        <v>1231</v>
      </c>
      <c r="AC346" t="s">
        <v>1232</v>
      </c>
      <c r="AD346" t="s">
        <v>1233</v>
      </c>
      <c r="AE346" t="s">
        <v>1234</v>
      </c>
      <c r="AF346" t="s">
        <v>1235</v>
      </c>
      <c r="AG346" t="s">
        <v>1217</v>
      </c>
      <c r="AH346" t="s">
        <v>1236</v>
      </c>
      <c r="AI346" t="s">
        <v>1217</v>
      </c>
      <c r="AJ346" t="s">
        <v>1217</v>
      </c>
      <c r="AK346" t="s">
        <v>1237</v>
      </c>
      <c r="AL346">
        <v>0</v>
      </c>
      <c r="AM346" t="s">
        <v>1516</v>
      </c>
      <c r="AN346" t="s">
        <v>1239</v>
      </c>
      <c r="AO346" t="s">
        <v>1240</v>
      </c>
      <c r="AP346" t="s">
        <v>1241</v>
      </c>
      <c r="AQ346" t="s">
        <v>1242</v>
      </c>
      <c r="AR346" t="s">
        <v>1306</v>
      </c>
      <c r="AS346">
        <v>0</v>
      </c>
      <c r="AT346" t="s">
        <v>1217</v>
      </c>
      <c r="AU346" t="s">
        <v>1244</v>
      </c>
      <c r="AV346" t="s">
        <v>1217</v>
      </c>
      <c r="AW346" t="s">
        <v>1217</v>
      </c>
      <c r="AX346" t="s">
        <v>1217</v>
      </c>
      <c r="AY346">
        <v>10</v>
      </c>
      <c r="AZ346" t="s">
        <v>1245</v>
      </c>
      <c r="BA346">
        <v>0</v>
      </c>
      <c r="BB346" t="s">
        <v>217</v>
      </c>
      <c r="BC346" t="s">
        <v>1230</v>
      </c>
      <c r="BD346">
        <v>0</v>
      </c>
      <c r="BE346" t="s">
        <v>1246</v>
      </c>
      <c r="BF346">
        <v>770</v>
      </c>
      <c r="BG346" t="s">
        <v>1217</v>
      </c>
      <c r="BH346" t="s">
        <v>1217</v>
      </c>
      <c r="BI346">
        <v>15</v>
      </c>
      <c r="BJ346" t="s">
        <v>1217</v>
      </c>
      <c r="BK346" t="s">
        <v>1217</v>
      </c>
      <c r="BL346">
        <v>0</v>
      </c>
      <c r="BM346" t="s">
        <v>1239</v>
      </c>
      <c r="BN346" t="s">
        <v>1247</v>
      </c>
      <c r="BO346">
        <v>0</v>
      </c>
      <c r="BP346" t="s">
        <v>1229</v>
      </c>
      <c r="BQ346" t="s">
        <v>1217</v>
      </c>
    </row>
    <row r="347" spans="1:69" x14ac:dyDescent="0.25">
      <c r="A347">
        <v>196871</v>
      </c>
      <c r="B347" t="s">
        <v>1656</v>
      </c>
      <c r="C347" t="s">
        <v>1217</v>
      </c>
      <c r="D347" t="s">
        <v>1218</v>
      </c>
      <c r="E347">
        <v>0</v>
      </c>
      <c r="F347" t="s">
        <v>1254</v>
      </c>
      <c r="G347" t="s">
        <v>1220</v>
      </c>
      <c r="H347" t="s">
        <v>1221</v>
      </c>
      <c r="I347" t="s">
        <v>1217</v>
      </c>
      <c r="J347" t="s">
        <v>1222</v>
      </c>
      <c r="K347" t="s">
        <v>217</v>
      </c>
      <c r="L347">
        <v>18.559999999999999</v>
      </c>
      <c r="M347">
        <v>17.38</v>
      </c>
      <c r="N347" t="s">
        <v>40</v>
      </c>
      <c r="O347">
        <v>20</v>
      </c>
      <c r="P347" t="s">
        <v>1223</v>
      </c>
      <c r="Q347" t="s">
        <v>1437</v>
      </c>
      <c r="R347" t="s">
        <v>1225</v>
      </c>
      <c r="S347" t="s">
        <v>1226</v>
      </c>
      <c r="T347" t="s">
        <v>1217</v>
      </c>
      <c r="U347" t="s">
        <v>1227</v>
      </c>
      <c r="V347" t="s">
        <v>1255</v>
      </c>
      <c r="W347">
        <v>0</v>
      </c>
      <c r="X347" t="s">
        <v>1229</v>
      </c>
      <c r="Y347" t="s">
        <v>1229</v>
      </c>
      <c r="Z347" t="s">
        <v>1230</v>
      </c>
      <c r="AA347" t="s">
        <v>23</v>
      </c>
      <c r="AB347" t="s">
        <v>1231</v>
      </c>
      <c r="AC347" t="s">
        <v>1232</v>
      </c>
      <c r="AD347" t="s">
        <v>1233</v>
      </c>
      <c r="AE347" t="s">
        <v>1234</v>
      </c>
      <c r="AF347" t="s">
        <v>1235</v>
      </c>
      <c r="AG347" t="s">
        <v>1217</v>
      </c>
      <c r="AH347" t="s">
        <v>1236</v>
      </c>
      <c r="AI347" t="s">
        <v>1217</v>
      </c>
      <c r="AJ347" t="s">
        <v>1217</v>
      </c>
      <c r="AK347" t="s">
        <v>1237</v>
      </c>
      <c r="AL347">
        <v>0</v>
      </c>
      <c r="AM347" t="s">
        <v>1281</v>
      </c>
      <c r="AN347" t="s">
        <v>1239</v>
      </c>
      <c r="AO347" t="s">
        <v>1240</v>
      </c>
      <c r="AP347" t="s">
        <v>1241</v>
      </c>
      <c r="AQ347" t="s">
        <v>1242</v>
      </c>
      <c r="AR347" t="s">
        <v>1257</v>
      </c>
      <c r="AS347">
        <v>0</v>
      </c>
      <c r="AT347" t="s">
        <v>1217</v>
      </c>
      <c r="AU347" t="s">
        <v>1244</v>
      </c>
      <c r="AV347" t="s">
        <v>1217</v>
      </c>
      <c r="AW347" t="s">
        <v>1217</v>
      </c>
      <c r="AX347" t="s">
        <v>1217</v>
      </c>
      <c r="AY347">
        <v>10</v>
      </c>
      <c r="AZ347" t="s">
        <v>1245</v>
      </c>
      <c r="BA347">
        <v>0</v>
      </c>
      <c r="BB347" t="s">
        <v>217</v>
      </c>
      <c r="BC347" t="s">
        <v>1230</v>
      </c>
      <c r="BD347">
        <v>0</v>
      </c>
      <c r="BE347" t="s">
        <v>1246</v>
      </c>
      <c r="BF347">
        <v>333</v>
      </c>
      <c r="BG347" t="s">
        <v>1217</v>
      </c>
      <c r="BH347" t="s">
        <v>1217</v>
      </c>
      <c r="BI347">
        <v>15</v>
      </c>
      <c r="BJ347" t="s">
        <v>1217</v>
      </c>
      <c r="BK347" t="s">
        <v>1217</v>
      </c>
      <c r="BL347">
        <v>0</v>
      </c>
      <c r="BM347" t="s">
        <v>1239</v>
      </c>
      <c r="BN347" t="s">
        <v>1247</v>
      </c>
      <c r="BO347">
        <v>0</v>
      </c>
      <c r="BP347" t="s">
        <v>1229</v>
      </c>
      <c r="BQ347" t="s">
        <v>1217</v>
      </c>
    </row>
    <row r="348" spans="1:69" x14ac:dyDescent="0.25">
      <c r="A348">
        <v>196872</v>
      </c>
      <c r="B348" t="s">
        <v>1657</v>
      </c>
      <c r="C348" t="s">
        <v>1217</v>
      </c>
      <c r="D348" t="s">
        <v>1218</v>
      </c>
      <c r="E348">
        <v>37</v>
      </c>
      <c r="F348" t="s">
        <v>1219</v>
      </c>
      <c r="G348" t="s">
        <v>1220</v>
      </c>
      <c r="H348" t="s">
        <v>1221</v>
      </c>
      <c r="I348" t="s">
        <v>1217</v>
      </c>
      <c r="J348" t="s">
        <v>1222</v>
      </c>
      <c r="K348" t="s">
        <v>217</v>
      </c>
      <c r="L348">
        <v>195.36</v>
      </c>
      <c r="M348">
        <v>180.71</v>
      </c>
      <c r="N348" t="s">
        <v>40</v>
      </c>
      <c r="O348">
        <v>208</v>
      </c>
      <c r="P348" t="s">
        <v>1223</v>
      </c>
      <c r="Q348" t="s">
        <v>1437</v>
      </c>
      <c r="R348" t="s">
        <v>1225</v>
      </c>
      <c r="S348" t="s">
        <v>1226</v>
      </c>
      <c r="T348" t="s">
        <v>1217</v>
      </c>
      <c r="U348" t="s">
        <v>1227</v>
      </c>
      <c r="V348" t="s">
        <v>1255</v>
      </c>
      <c r="W348">
        <v>0</v>
      </c>
      <c r="X348" t="s">
        <v>1229</v>
      </c>
      <c r="Y348" t="s">
        <v>1229</v>
      </c>
      <c r="Z348" t="s">
        <v>1230</v>
      </c>
      <c r="AA348" t="s">
        <v>23</v>
      </c>
      <c r="AB348" t="s">
        <v>1231</v>
      </c>
      <c r="AC348" t="s">
        <v>1232</v>
      </c>
      <c r="AD348" t="s">
        <v>1233</v>
      </c>
      <c r="AE348" t="s">
        <v>1234</v>
      </c>
      <c r="AF348" t="s">
        <v>1235</v>
      </c>
      <c r="AG348" t="s">
        <v>1217</v>
      </c>
      <c r="AH348" t="s">
        <v>1236</v>
      </c>
      <c r="AI348" t="s">
        <v>1217</v>
      </c>
      <c r="AJ348" t="s">
        <v>1217</v>
      </c>
      <c r="AK348" t="s">
        <v>1237</v>
      </c>
      <c r="AL348">
        <v>0</v>
      </c>
      <c r="AM348" t="s">
        <v>1238</v>
      </c>
      <c r="AN348" t="s">
        <v>1239</v>
      </c>
      <c r="AO348" t="s">
        <v>1240</v>
      </c>
      <c r="AP348" t="s">
        <v>1241</v>
      </c>
      <c r="AQ348" t="s">
        <v>1242</v>
      </c>
      <c r="AR348" t="s">
        <v>1243</v>
      </c>
      <c r="AS348">
        <v>0</v>
      </c>
      <c r="AT348" t="s">
        <v>1217</v>
      </c>
      <c r="AU348" t="s">
        <v>1244</v>
      </c>
      <c r="AV348" t="s">
        <v>1217</v>
      </c>
      <c r="AW348" t="s">
        <v>1217</v>
      </c>
      <c r="AX348" t="s">
        <v>1217</v>
      </c>
      <c r="AY348">
        <v>10</v>
      </c>
      <c r="AZ348" t="s">
        <v>1245</v>
      </c>
      <c r="BA348">
        <v>0</v>
      </c>
      <c r="BB348" t="s">
        <v>217</v>
      </c>
      <c r="BC348" t="s">
        <v>1230</v>
      </c>
      <c r="BD348">
        <v>0</v>
      </c>
      <c r="BE348" t="s">
        <v>1246</v>
      </c>
      <c r="BF348">
        <v>108</v>
      </c>
      <c r="BG348" t="s">
        <v>1217</v>
      </c>
      <c r="BH348" t="s">
        <v>1217</v>
      </c>
      <c r="BI348">
        <v>13</v>
      </c>
      <c r="BJ348" t="s">
        <v>1217</v>
      </c>
      <c r="BK348" t="s">
        <v>1217</v>
      </c>
      <c r="BL348">
        <v>0</v>
      </c>
      <c r="BM348" t="s">
        <v>1239</v>
      </c>
      <c r="BN348" t="s">
        <v>1247</v>
      </c>
      <c r="BO348">
        <v>0</v>
      </c>
      <c r="BP348" t="s">
        <v>1229</v>
      </c>
      <c r="BQ348" t="s">
        <v>1217</v>
      </c>
    </row>
    <row r="349" spans="1:69" x14ac:dyDescent="0.25">
      <c r="A349">
        <v>196873</v>
      </c>
      <c r="B349" t="s">
        <v>1658</v>
      </c>
      <c r="C349" t="s">
        <v>1217</v>
      </c>
      <c r="D349" t="s">
        <v>1218</v>
      </c>
      <c r="E349">
        <v>320</v>
      </c>
      <c r="F349" t="s">
        <v>1298</v>
      </c>
      <c r="G349" t="s">
        <v>1220</v>
      </c>
      <c r="H349" t="s">
        <v>1221</v>
      </c>
      <c r="I349" t="s">
        <v>1217</v>
      </c>
      <c r="J349" t="s">
        <v>1222</v>
      </c>
      <c r="K349" t="s">
        <v>217</v>
      </c>
      <c r="L349">
        <v>17.64</v>
      </c>
      <c r="M349">
        <v>15.58</v>
      </c>
      <c r="N349" t="s">
        <v>40</v>
      </c>
      <c r="O349">
        <v>18</v>
      </c>
      <c r="P349" t="s">
        <v>1223</v>
      </c>
      <c r="Q349" t="s">
        <v>1453</v>
      </c>
      <c r="R349" t="s">
        <v>1225</v>
      </c>
      <c r="S349" t="s">
        <v>1226</v>
      </c>
      <c r="T349" t="s">
        <v>1217</v>
      </c>
      <c r="U349" t="s">
        <v>1227</v>
      </c>
      <c r="V349" t="s">
        <v>1255</v>
      </c>
      <c r="W349">
        <v>0</v>
      </c>
      <c r="X349" t="s">
        <v>1229</v>
      </c>
      <c r="Y349" t="s">
        <v>1229</v>
      </c>
      <c r="Z349" t="s">
        <v>1230</v>
      </c>
      <c r="AA349" t="s">
        <v>23</v>
      </c>
      <c r="AB349" t="s">
        <v>1231</v>
      </c>
      <c r="AC349" t="s">
        <v>1232</v>
      </c>
      <c r="AD349" t="s">
        <v>1233</v>
      </c>
      <c r="AE349" t="s">
        <v>1234</v>
      </c>
      <c r="AF349" t="s">
        <v>1235</v>
      </c>
      <c r="AG349" t="s">
        <v>1217</v>
      </c>
      <c r="AH349" t="s">
        <v>1236</v>
      </c>
      <c r="AI349" t="s">
        <v>1217</v>
      </c>
      <c r="AJ349" t="s">
        <v>1217</v>
      </c>
      <c r="AK349" t="s">
        <v>1237</v>
      </c>
      <c r="AL349">
        <v>0</v>
      </c>
      <c r="AM349" t="s">
        <v>1641</v>
      </c>
      <c r="AN349" t="s">
        <v>1239</v>
      </c>
      <c r="AO349" t="s">
        <v>1240</v>
      </c>
      <c r="AP349" t="s">
        <v>1241</v>
      </c>
      <c r="AQ349" t="s">
        <v>1242</v>
      </c>
      <c r="AR349" t="s">
        <v>1380</v>
      </c>
      <c r="AS349">
        <v>0</v>
      </c>
      <c r="AT349" t="s">
        <v>1217</v>
      </c>
      <c r="AU349" t="s">
        <v>1244</v>
      </c>
      <c r="AV349" t="s">
        <v>1217</v>
      </c>
      <c r="AW349" t="s">
        <v>1217</v>
      </c>
      <c r="AX349" t="s">
        <v>1217</v>
      </c>
      <c r="AY349">
        <v>10</v>
      </c>
      <c r="AZ349" t="s">
        <v>1245</v>
      </c>
      <c r="BA349">
        <v>0</v>
      </c>
      <c r="BB349" t="s">
        <v>217</v>
      </c>
      <c r="BC349" t="s">
        <v>1230</v>
      </c>
      <c r="BD349">
        <v>0</v>
      </c>
      <c r="BE349" t="s">
        <v>1246</v>
      </c>
      <c r="BF349">
        <v>441</v>
      </c>
      <c r="BG349" t="s">
        <v>1217</v>
      </c>
      <c r="BH349" t="s">
        <v>1217</v>
      </c>
      <c r="BI349">
        <v>10</v>
      </c>
      <c r="BJ349" t="s">
        <v>1217</v>
      </c>
      <c r="BK349" t="s">
        <v>1217</v>
      </c>
      <c r="BL349">
        <v>0</v>
      </c>
      <c r="BM349" t="s">
        <v>1239</v>
      </c>
      <c r="BN349" t="s">
        <v>1247</v>
      </c>
      <c r="BO349">
        <v>0</v>
      </c>
      <c r="BP349" t="s">
        <v>1229</v>
      </c>
      <c r="BQ349" t="s">
        <v>1217</v>
      </c>
    </row>
    <row r="350" spans="1:69" x14ac:dyDescent="0.25">
      <c r="A350">
        <v>196874</v>
      </c>
      <c r="B350" t="s">
        <v>1659</v>
      </c>
      <c r="C350" t="s">
        <v>1217</v>
      </c>
      <c r="D350" t="s">
        <v>1218</v>
      </c>
      <c r="E350">
        <v>1240</v>
      </c>
      <c r="F350" t="s">
        <v>1298</v>
      </c>
      <c r="G350" t="s">
        <v>1220</v>
      </c>
      <c r="H350" t="s">
        <v>1221</v>
      </c>
      <c r="I350" t="s">
        <v>1217</v>
      </c>
      <c r="J350" t="s">
        <v>1222</v>
      </c>
      <c r="K350" t="s">
        <v>217</v>
      </c>
      <c r="L350">
        <v>15.37</v>
      </c>
      <c r="M350">
        <v>13.85</v>
      </c>
      <c r="N350" t="s">
        <v>40</v>
      </c>
      <c r="O350">
        <v>16</v>
      </c>
      <c r="P350" t="s">
        <v>1223</v>
      </c>
      <c r="Q350" t="s">
        <v>1453</v>
      </c>
      <c r="R350" t="s">
        <v>1225</v>
      </c>
      <c r="S350" t="s">
        <v>1226</v>
      </c>
      <c r="T350" t="s">
        <v>1217</v>
      </c>
      <c r="U350" t="s">
        <v>1227</v>
      </c>
      <c r="V350" t="s">
        <v>1255</v>
      </c>
      <c r="W350">
        <v>0</v>
      </c>
      <c r="X350" t="s">
        <v>1229</v>
      </c>
      <c r="Y350" t="s">
        <v>1229</v>
      </c>
      <c r="Z350" t="s">
        <v>1230</v>
      </c>
      <c r="AA350" t="s">
        <v>23</v>
      </c>
      <c r="AB350" t="s">
        <v>1231</v>
      </c>
      <c r="AC350" t="s">
        <v>1232</v>
      </c>
      <c r="AD350" t="s">
        <v>1233</v>
      </c>
      <c r="AE350" t="s">
        <v>1234</v>
      </c>
      <c r="AF350" t="s">
        <v>1235</v>
      </c>
      <c r="AG350" t="s">
        <v>1217</v>
      </c>
      <c r="AH350" t="s">
        <v>1236</v>
      </c>
      <c r="AI350" t="s">
        <v>1217</v>
      </c>
      <c r="AJ350" t="s">
        <v>1217</v>
      </c>
      <c r="AK350" t="s">
        <v>1237</v>
      </c>
      <c r="AL350">
        <v>0</v>
      </c>
      <c r="AM350" t="s">
        <v>1516</v>
      </c>
      <c r="AN350" t="s">
        <v>1239</v>
      </c>
      <c r="AO350" t="s">
        <v>1240</v>
      </c>
      <c r="AP350" t="s">
        <v>1241</v>
      </c>
      <c r="AQ350" t="s">
        <v>1242</v>
      </c>
      <c r="AR350" t="s">
        <v>1306</v>
      </c>
      <c r="AS350">
        <v>0</v>
      </c>
      <c r="AT350" t="s">
        <v>1217</v>
      </c>
      <c r="AU350" t="s">
        <v>1244</v>
      </c>
      <c r="AV350" t="s">
        <v>1217</v>
      </c>
      <c r="AW350" t="s">
        <v>1217</v>
      </c>
      <c r="AX350" t="s">
        <v>1217</v>
      </c>
      <c r="AY350">
        <v>10</v>
      </c>
      <c r="AZ350" t="s">
        <v>1245</v>
      </c>
      <c r="BA350">
        <v>0</v>
      </c>
      <c r="BB350" t="s">
        <v>217</v>
      </c>
      <c r="BC350" t="s">
        <v>1230</v>
      </c>
      <c r="BD350">
        <v>0</v>
      </c>
      <c r="BE350" t="s">
        <v>1246</v>
      </c>
      <c r="BF350">
        <v>1953</v>
      </c>
      <c r="BG350" t="s">
        <v>1217</v>
      </c>
      <c r="BH350" t="s">
        <v>1217</v>
      </c>
      <c r="BI350">
        <v>10</v>
      </c>
      <c r="BJ350" t="s">
        <v>1217</v>
      </c>
      <c r="BK350" t="s">
        <v>1217</v>
      </c>
      <c r="BL350">
        <v>0</v>
      </c>
      <c r="BM350" t="s">
        <v>1239</v>
      </c>
      <c r="BN350" t="s">
        <v>1247</v>
      </c>
      <c r="BO350">
        <v>0</v>
      </c>
      <c r="BP350" t="s">
        <v>1229</v>
      </c>
      <c r="BQ350" t="s">
        <v>1217</v>
      </c>
    </row>
    <row r="351" spans="1:69" x14ac:dyDescent="0.25">
      <c r="A351">
        <v>196875</v>
      </c>
      <c r="B351" t="s">
        <v>1660</v>
      </c>
      <c r="C351" t="s">
        <v>1217</v>
      </c>
      <c r="D351" t="s">
        <v>1218</v>
      </c>
      <c r="E351">
        <v>0</v>
      </c>
      <c r="F351" t="s">
        <v>1298</v>
      </c>
      <c r="G351" t="s">
        <v>1220</v>
      </c>
      <c r="H351" t="s">
        <v>1221</v>
      </c>
      <c r="I351" t="s">
        <v>1217</v>
      </c>
      <c r="J351" t="s">
        <v>1222</v>
      </c>
      <c r="K351" t="s">
        <v>217</v>
      </c>
      <c r="L351">
        <v>14.45</v>
      </c>
      <c r="M351">
        <v>12.99</v>
      </c>
      <c r="N351" t="s">
        <v>40</v>
      </c>
      <c r="O351">
        <v>15</v>
      </c>
      <c r="P351" t="s">
        <v>1223</v>
      </c>
      <c r="Q351" t="s">
        <v>1453</v>
      </c>
      <c r="R351" t="s">
        <v>1225</v>
      </c>
      <c r="S351" t="s">
        <v>1226</v>
      </c>
      <c r="T351" t="s">
        <v>1217</v>
      </c>
      <c r="U351" t="s">
        <v>1227</v>
      </c>
      <c r="V351" t="s">
        <v>1255</v>
      </c>
      <c r="W351">
        <v>0</v>
      </c>
      <c r="X351" t="s">
        <v>1229</v>
      </c>
      <c r="Y351" t="s">
        <v>1229</v>
      </c>
      <c r="Z351" t="s">
        <v>1230</v>
      </c>
      <c r="AA351" t="s">
        <v>23</v>
      </c>
      <c r="AB351" t="s">
        <v>1231</v>
      </c>
      <c r="AC351" t="s">
        <v>1232</v>
      </c>
      <c r="AD351" t="s">
        <v>1233</v>
      </c>
      <c r="AE351" t="s">
        <v>1234</v>
      </c>
      <c r="AF351" t="s">
        <v>1235</v>
      </c>
      <c r="AG351" t="s">
        <v>1217</v>
      </c>
      <c r="AH351" t="s">
        <v>1236</v>
      </c>
      <c r="AI351" t="s">
        <v>1217</v>
      </c>
      <c r="AJ351" t="s">
        <v>1217</v>
      </c>
      <c r="AK351" t="s">
        <v>1237</v>
      </c>
      <c r="AL351">
        <v>0</v>
      </c>
      <c r="AM351" t="s">
        <v>1636</v>
      </c>
      <c r="AN351" t="s">
        <v>1239</v>
      </c>
      <c r="AO351" t="s">
        <v>1240</v>
      </c>
      <c r="AP351" t="s">
        <v>1241</v>
      </c>
      <c r="AQ351" t="s">
        <v>1242</v>
      </c>
      <c r="AR351" t="s">
        <v>1300</v>
      </c>
      <c r="AS351">
        <v>0</v>
      </c>
      <c r="AT351" t="s">
        <v>1217</v>
      </c>
      <c r="AU351" t="s">
        <v>1244</v>
      </c>
      <c r="AV351" t="s">
        <v>1217</v>
      </c>
      <c r="AW351" t="s">
        <v>1217</v>
      </c>
      <c r="AX351" t="s">
        <v>1217</v>
      </c>
      <c r="AY351">
        <v>10</v>
      </c>
      <c r="AZ351" t="s">
        <v>1245</v>
      </c>
      <c r="BA351">
        <v>0</v>
      </c>
      <c r="BB351" t="s">
        <v>217</v>
      </c>
      <c r="BC351" t="s">
        <v>1230</v>
      </c>
      <c r="BD351">
        <v>0</v>
      </c>
      <c r="BE351" t="s">
        <v>1246</v>
      </c>
      <c r="BF351">
        <v>222</v>
      </c>
      <c r="BG351" t="s">
        <v>1217</v>
      </c>
      <c r="BH351" t="s">
        <v>1217</v>
      </c>
      <c r="BI351">
        <v>15</v>
      </c>
      <c r="BJ351" t="s">
        <v>1217</v>
      </c>
      <c r="BK351" t="s">
        <v>1217</v>
      </c>
      <c r="BL351">
        <v>0</v>
      </c>
      <c r="BM351" t="s">
        <v>1239</v>
      </c>
      <c r="BN351" t="s">
        <v>1247</v>
      </c>
      <c r="BO351">
        <v>0</v>
      </c>
      <c r="BP351" t="s">
        <v>1229</v>
      </c>
      <c r="BQ351" t="s">
        <v>1217</v>
      </c>
    </row>
    <row r="352" spans="1:69" x14ac:dyDescent="0.25">
      <c r="A352">
        <v>196877</v>
      </c>
      <c r="B352" t="s">
        <v>837</v>
      </c>
      <c r="C352" t="s">
        <v>1217</v>
      </c>
      <c r="D352" t="s">
        <v>1218</v>
      </c>
      <c r="E352">
        <v>28</v>
      </c>
      <c r="F352" t="s">
        <v>1219</v>
      </c>
      <c r="G352" t="s">
        <v>1220</v>
      </c>
      <c r="H352" t="s">
        <v>1221</v>
      </c>
      <c r="I352" t="s">
        <v>1217</v>
      </c>
      <c r="J352" t="s">
        <v>1222</v>
      </c>
      <c r="K352" t="s">
        <v>217</v>
      </c>
      <c r="L352">
        <v>194.74</v>
      </c>
      <c r="M352">
        <v>180.09</v>
      </c>
      <c r="N352" t="s">
        <v>40</v>
      </c>
      <c r="O352">
        <v>208</v>
      </c>
      <c r="P352" t="s">
        <v>1223</v>
      </c>
      <c r="Q352" t="s">
        <v>1453</v>
      </c>
      <c r="R352" t="s">
        <v>1225</v>
      </c>
      <c r="S352" t="s">
        <v>1226</v>
      </c>
      <c r="T352" t="s">
        <v>1217</v>
      </c>
      <c r="U352" t="s">
        <v>1227</v>
      </c>
      <c r="V352" t="s">
        <v>1255</v>
      </c>
      <c r="W352">
        <v>0</v>
      </c>
      <c r="X352" t="s">
        <v>1229</v>
      </c>
      <c r="Y352" t="s">
        <v>1229</v>
      </c>
      <c r="Z352" t="s">
        <v>1230</v>
      </c>
      <c r="AA352" t="s">
        <v>23</v>
      </c>
      <c r="AB352" t="s">
        <v>1231</v>
      </c>
      <c r="AC352" t="s">
        <v>1232</v>
      </c>
      <c r="AD352" t="s">
        <v>1233</v>
      </c>
      <c r="AE352" t="s">
        <v>1234</v>
      </c>
      <c r="AF352" t="s">
        <v>1235</v>
      </c>
      <c r="AG352" t="s">
        <v>1217</v>
      </c>
      <c r="AH352" t="s">
        <v>1236</v>
      </c>
      <c r="AI352" t="s">
        <v>1217</v>
      </c>
      <c r="AJ352" t="s">
        <v>1217</v>
      </c>
      <c r="AK352" t="s">
        <v>1237</v>
      </c>
      <c r="AL352">
        <v>0</v>
      </c>
      <c r="AM352" t="s">
        <v>1238</v>
      </c>
      <c r="AN352" t="s">
        <v>1239</v>
      </c>
      <c r="AO352" t="s">
        <v>1240</v>
      </c>
      <c r="AP352" t="s">
        <v>1241</v>
      </c>
      <c r="AQ352" t="s">
        <v>1242</v>
      </c>
      <c r="AR352" t="s">
        <v>1243</v>
      </c>
      <c r="AS352">
        <v>0</v>
      </c>
      <c r="AT352" t="s">
        <v>1217</v>
      </c>
      <c r="AU352" t="s">
        <v>1244</v>
      </c>
      <c r="AV352" t="s">
        <v>1217</v>
      </c>
      <c r="AW352" t="s">
        <v>1217</v>
      </c>
      <c r="AX352" t="s">
        <v>1217</v>
      </c>
      <c r="AY352">
        <v>10</v>
      </c>
      <c r="AZ352" t="s">
        <v>1245</v>
      </c>
      <c r="BA352">
        <v>0</v>
      </c>
      <c r="BB352" t="s">
        <v>217</v>
      </c>
      <c r="BC352" t="s">
        <v>1230</v>
      </c>
      <c r="BD352">
        <v>0</v>
      </c>
      <c r="BE352" t="s">
        <v>1246</v>
      </c>
      <c r="BF352">
        <v>60</v>
      </c>
      <c r="BG352" t="s">
        <v>1217</v>
      </c>
      <c r="BH352" t="s">
        <v>1217</v>
      </c>
      <c r="BI352">
        <v>8</v>
      </c>
      <c r="BJ352" t="s">
        <v>1217</v>
      </c>
      <c r="BK352" t="s">
        <v>1217</v>
      </c>
      <c r="BL352">
        <v>0</v>
      </c>
      <c r="BM352" t="s">
        <v>1239</v>
      </c>
      <c r="BN352" t="s">
        <v>1247</v>
      </c>
      <c r="BO352">
        <v>0</v>
      </c>
      <c r="BP352" t="s">
        <v>1229</v>
      </c>
      <c r="BQ352" t="s">
        <v>1217</v>
      </c>
    </row>
    <row r="353" spans="1:69" x14ac:dyDescent="0.25">
      <c r="A353">
        <v>196909</v>
      </c>
      <c r="B353" t="s">
        <v>1661</v>
      </c>
      <c r="C353" t="s">
        <v>1217</v>
      </c>
      <c r="D353" t="s">
        <v>1218</v>
      </c>
      <c r="E353">
        <v>320</v>
      </c>
      <c r="F353" t="s">
        <v>1298</v>
      </c>
      <c r="G353" t="s">
        <v>1220</v>
      </c>
      <c r="H353" t="s">
        <v>1221</v>
      </c>
      <c r="I353" t="s">
        <v>1217</v>
      </c>
      <c r="J353" t="s">
        <v>1222</v>
      </c>
      <c r="K353" t="s">
        <v>217</v>
      </c>
      <c r="L353">
        <v>17.78</v>
      </c>
      <c r="M353">
        <v>15.72</v>
      </c>
      <c r="N353" t="s">
        <v>40</v>
      </c>
      <c r="O353">
        <v>18</v>
      </c>
      <c r="P353" t="s">
        <v>1223</v>
      </c>
      <c r="Q353" t="s">
        <v>1662</v>
      </c>
      <c r="R353" t="s">
        <v>1225</v>
      </c>
      <c r="S353" t="s">
        <v>1226</v>
      </c>
      <c r="T353" t="s">
        <v>1217</v>
      </c>
      <c r="U353" t="s">
        <v>1227</v>
      </c>
      <c r="V353" t="s">
        <v>1255</v>
      </c>
      <c r="W353">
        <v>0</v>
      </c>
      <c r="X353" t="s">
        <v>1229</v>
      </c>
      <c r="Y353" t="s">
        <v>1229</v>
      </c>
      <c r="Z353" t="s">
        <v>1230</v>
      </c>
      <c r="AA353" t="s">
        <v>23</v>
      </c>
      <c r="AB353" t="s">
        <v>1231</v>
      </c>
      <c r="AC353" t="s">
        <v>1232</v>
      </c>
      <c r="AD353" t="s">
        <v>1233</v>
      </c>
      <c r="AE353" t="s">
        <v>1234</v>
      </c>
      <c r="AF353" t="s">
        <v>1235</v>
      </c>
      <c r="AG353" t="s">
        <v>1217</v>
      </c>
      <c r="AH353" t="s">
        <v>1236</v>
      </c>
      <c r="AI353" t="s">
        <v>1217</v>
      </c>
      <c r="AJ353" t="s">
        <v>1217</v>
      </c>
      <c r="AK353" t="s">
        <v>1237</v>
      </c>
      <c r="AL353">
        <v>0</v>
      </c>
      <c r="AM353" t="s">
        <v>1641</v>
      </c>
      <c r="AN353" t="s">
        <v>1239</v>
      </c>
      <c r="AO353" t="s">
        <v>1240</v>
      </c>
      <c r="AP353" t="s">
        <v>1241</v>
      </c>
      <c r="AQ353" t="s">
        <v>1242</v>
      </c>
      <c r="AR353" t="s">
        <v>1380</v>
      </c>
      <c r="AS353">
        <v>0</v>
      </c>
      <c r="AT353" t="s">
        <v>1217</v>
      </c>
      <c r="AU353" t="s">
        <v>1244</v>
      </c>
      <c r="AV353" t="s">
        <v>1217</v>
      </c>
      <c r="AW353" t="s">
        <v>1217</v>
      </c>
      <c r="AX353" t="s">
        <v>1217</v>
      </c>
      <c r="AY353">
        <v>10</v>
      </c>
      <c r="AZ353" t="s">
        <v>1245</v>
      </c>
      <c r="BA353">
        <v>0</v>
      </c>
      <c r="BB353" t="s">
        <v>217</v>
      </c>
      <c r="BC353" t="s">
        <v>1230</v>
      </c>
      <c r="BD353">
        <v>0</v>
      </c>
      <c r="BE353" t="s">
        <v>1246</v>
      </c>
      <c r="BF353">
        <v>382</v>
      </c>
      <c r="BG353" t="s">
        <v>1217</v>
      </c>
      <c r="BH353" t="s">
        <v>1217</v>
      </c>
      <c r="BI353">
        <v>15</v>
      </c>
      <c r="BJ353" t="s">
        <v>1217</v>
      </c>
      <c r="BK353" t="s">
        <v>1217</v>
      </c>
      <c r="BL353">
        <v>0</v>
      </c>
      <c r="BM353" t="s">
        <v>1239</v>
      </c>
      <c r="BN353" t="s">
        <v>1247</v>
      </c>
      <c r="BO353">
        <v>0</v>
      </c>
      <c r="BP353" t="s">
        <v>1229</v>
      </c>
      <c r="BQ353" t="s">
        <v>1217</v>
      </c>
    </row>
    <row r="354" spans="1:69" x14ac:dyDescent="0.25">
      <c r="A354">
        <v>196911</v>
      </c>
      <c r="B354" t="s">
        <v>1663</v>
      </c>
      <c r="C354" t="s">
        <v>1217</v>
      </c>
      <c r="D354" t="s">
        <v>1218</v>
      </c>
      <c r="E354">
        <v>370</v>
      </c>
      <c r="F354" t="s">
        <v>1298</v>
      </c>
      <c r="G354" t="s">
        <v>1220</v>
      </c>
      <c r="H354" t="s">
        <v>1221</v>
      </c>
      <c r="I354" t="s">
        <v>1217</v>
      </c>
      <c r="J354" t="s">
        <v>1222</v>
      </c>
      <c r="K354" t="s">
        <v>217</v>
      </c>
      <c r="L354">
        <v>14.56</v>
      </c>
      <c r="M354">
        <v>13.1</v>
      </c>
      <c r="N354" t="s">
        <v>40</v>
      </c>
      <c r="O354">
        <v>15</v>
      </c>
      <c r="P354" t="s">
        <v>1223</v>
      </c>
      <c r="Q354" t="s">
        <v>1662</v>
      </c>
      <c r="R354" t="s">
        <v>1225</v>
      </c>
      <c r="S354" t="s">
        <v>1226</v>
      </c>
      <c r="T354" t="s">
        <v>1217</v>
      </c>
      <c r="U354" t="s">
        <v>1227</v>
      </c>
      <c r="V354" t="s">
        <v>1255</v>
      </c>
      <c r="W354">
        <v>0</v>
      </c>
      <c r="X354" t="s">
        <v>1229</v>
      </c>
      <c r="Y354" t="s">
        <v>1229</v>
      </c>
      <c r="Z354" t="s">
        <v>1230</v>
      </c>
      <c r="AA354" t="s">
        <v>23</v>
      </c>
      <c r="AB354" t="s">
        <v>1231</v>
      </c>
      <c r="AC354" t="s">
        <v>1232</v>
      </c>
      <c r="AD354" t="s">
        <v>1233</v>
      </c>
      <c r="AE354" t="s">
        <v>1234</v>
      </c>
      <c r="AF354" t="s">
        <v>1235</v>
      </c>
      <c r="AG354" t="s">
        <v>1217</v>
      </c>
      <c r="AH354" t="s">
        <v>1236</v>
      </c>
      <c r="AI354" t="s">
        <v>1217</v>
      </c>
      <c r="AJ354" t="s">
        <v>1217</v>
      </c>
      <c r="AK354" t="s">
        <v>1237</v>
      </c>
      <c r="AL354">
        <v>0</v>
      </c>
      <c r="AM354" t="s">
        <v>1636</v>
      </c>
      <c r="AN354" t="s">
        <v>1239</v>
      </c>
      <c r="AO354" t="s">
        <v>1240</v>
      </c>
      <c r="AP354" t="s">
        <v>1241</v>
      </c>
      <c r="AQ354" t="s">
        <v>1242</v>
      </c>
      <c r="AR354" t="s">
        <v>1300</v>
      </c>
      <c r="AS354">
        <v>0</v>
      </c>
      <c r="AT354" t="s">
        <v>1217</v>
      </c>
      <c r="AU354" t="s">
        <v>1244</v>
      </c>
      <c r="AV354" t="s">
        <v>1217</v>
      </c>
      <c r="AW354" t="s">
        <v>1217</v>
      </c>
      <c r="AX354" t="s">
        <v>1217</v>
      </c>
      <c r="AY354">
        <v>10</v>
      </c>
      <c r="AZ354" t="s">
        <v>1245</v>
      </c>
      <c r="BA354">
        <v>0</v>
      </c>
      <c r="BB354" t="s">
        <v>217</v>
      </c>
      <c r="BC354" t="s">
        <v>1230</v>
      </c>
      <c r="BD354">
        <v>0</v>
      </c>
      <c r="BE354" t="s">
        <v>1246</v>
      </c>
      <c r="BF354">
        <v>374</v>
      </c>
      <c r="BG354" t="s">
        <v>1217</v>
      </c>
      <c r="BH354" t="s">
        <v>1217</v>
      </c>
      <c r="BI354">
        <v>15</v>
      </c>
      <c r="BJ354" t="s">
        <v>1217</v>
      </c>
      <c r="BK354" t="s">
        <v>1217</v>
      </c>
      <c r="BL354">
        <v>0</v>
      </c>
      <c r="BM354" t="s">
        <v>1239</v>
      </c>
      <c r="BN354" t="s">
        <v>1247</v>
      </c>
      <c r="BO354">
        <v>0</v>
      </c>
      <c r="BP354" t="s">
        <v>1229</v>
      </c>
      <c r="BQ354" t="s">
        <v>1217</v>
      </c>
    </row>
    <row r="355" spans="1:69" x14ac:dyDescent="0.25">
      <c r="A355">
        <v>196912</v>
      </c>
      <c r="B355" t="s">
        <v>1664</v>
      </c>
      <c r="C355" t="s">
        <v>1217</v>
      </c>
      <c r="D355" t="s">
        <v>1218</v>
      </c>
      <c r="E355">
        <v>0</v>
      </c>
      <c r="F355" t="s">
        <v>1254</v>
      </c>
      <c r="G355" t="s">
        <v>1220</v>
      </c>
      <c r="H355" t="s">
        <v>1221</v>
      </c>
      <c r="I355" t="s">
        <v>1217</v>
      </c>
      <c r="J355" t="s">
        <v>1222</v>
      </c>
      <c r="K355" t="s">
        <v>217</v>
      </c>
      <c r="L355">
        <v>18.66</v>
      </c>
      <c r="M355">
        <v>17.47</v>
      </c>
      <c r="N355" t="s">
        <v>40</v>
      </c>
      <c r="O355">
        <v>20</v>
      </c>
      <c r="P355" t="s">
        <v>1223</v>
      </c>
      <c r="Q355" t="s">
        <v>1662</v>
      </c>
      <c r="R355" t="s">
        <v>1225</v>
      </c>
      <c r="S355" t="s">
        <v>1226</v>
      </c>
      <c r="T355" t="s">
        <v>1217</v>
      </c>
      <c r="U355" t="s">
        <v>1227</v>
      </c>
      <c r="V355" t="s">
        <v>1255</v>
      </c>
      <c r="W355">
        <v>0</v>
      </c>
      <c r="X355" t="s">
        <v>1229</v>
      </c>
      <c r="Y355" t="s">
        <v>1229</v>
      </c>
      <c r="Z355" t="s">
        <v>1230</v>
      </c>
      <c r="AA355" t="s">
        <v>23</v>
      </c>
      <c r="AB355" t="s">
        <v>1231</v>
      </c>
      <c r="AC355" t="s">
        <v>1232</v>
      </c>
      <c r="AD355" t="s">
        <v>1233</v>
      </c>
      <c r="AE355" t="s">
        <v>1234</v>
      </c>
      <c r="AF355" t="s">
        <v>1235</v>
      </c>
      <c r="AG355" t="s">
        <v>1217</v>
      </c>
      <c r="AH355" t="s">
        <v>1236</v>
      </c>
      <c r="AI355" t="s">
        <v>1217</v>
      </c>
      <c r="AJ355" t="s">
        <v>1217</v>
      </c>
      <c r="AK355" t="s">
        <v>1237</v>
      </c>
      <c r="AL355">
        <v>0</v>
      </c>
      <c r="AM355" t="s">
        <v>1281</v>
      </c>
      <c r="AN355" t="s">
        <v>1239</v>
      </c>
      <c r="AO355" t="s">
        <v>1240</v>
      </c>
      <c r="AP355" t="s">
        <v>1241</v>
      </c>
      <c r="AQ355" t="s">
        <v>1242</v>
      </c>
      <c r="AR355" t="s">
        <v>1257</v>
      </c>
      <c r="AS355">
        <v>0</v>
      </c>
      <c r="AT355" t="s">
        <v>1217</v>
      </c>
      <c r="AU355" t="s">
        <v>1244</v>
      </c>
      <c r="AV355" t="s">
        <v>1217</v>
      </c>
      <c r="AW355" t="s">
        <v>1217</v>
      </c>
      <c r="AX355" t="s">
        <v>1217</v>
      </c>
      <c r="AY355">
        <v>10</v>
      </c>
      <c r="AZ355" t="s">
        <v>1245</v>
      </c>
      <c r="BA355">
        <v>0</v>
      </c>
      <c r="BB355" t="s">
        <v>217</v>
      </c>
      <c r="BC355" t="s">
        <v>1230</v>
      </c>
      <c r="BD355">
        <v>0</v>
      </c>
      <c r="BE355" t="s">
        <v>1246</v>
      </c>
      <c r="BF355">
        <v>300</v>
      </c>
      <c r="BG355" t="s">
        <v>1217</v>
      </c>
      <c r="BH355" t="s">
        <v>1217</v>
      </c>
      <c r="BI355">
        <v>15</v>
      </c>
      <c r="BJ355" t="s">
        <v>1217</v>
      </c>
      <c r="BK355" t="s">
        <v>1217</v>
      </c>
      <c r="BL355">
        <v>0</v>
      </c>
      <c r="BM355" t="s">
        <v>1239</v>
      </c>
      <c r="BN355" t="s">
        <v>1247</v>
      </c>
      <c r="BO355">
        <v>0</v>
      </c>
      <c r="BP355" t="s">
        <v>1229</v>
      </c>
      <c r="BQ355" t="s">
        <v>1217</v>
      </c>
    </row>
    <row r="356" spans="1:69" x14ac:dyDescent="0.25">
      <c r="A356">
        <v>196913</v>
      </c>
      <c r="B356" t="s">
        <v>584</v>
      </c>
      <c r="C356" t="s">
        <v>1217</v>
      </c>
      <c r="D356" t="s">
        <v>1218</v>
      </c>
      <c r="E356">
        <v>28</v>
      </c>
      <c r="F356" t="s">
        <v>1219</v>
      </c>
      <c r="G356" t="s">
        <v>1220</v>
      </c>
      <c r="H356" t="s">
        <v>1221</v>
      </c>
      <c r="I356" t="s">
        <v>1217</v>
      </c>
      <c r="J356" t="s">
        <v>1222</v>
      </c>
      <c r="K356" t="s">
        <v>217</v>
      </c>
      <c r="L356">
        <v>196.31</v>
      </c>
      <c r="M356">
        <v>181.66</v>
      </c>
      <c r="N356" t="s">
        <v>40</v>
      </c>
      <c r="O356">
        <v>208</v>
      </c>
      <c r="P356" t="s">
        <v>1223</v>
      </c>
      <c r="Q356" t="s">
        <v>1662</v>
      </c>
      <c r="R356" t="s">
        <v>1225</v>
      </c>
      <c r="S356" t="s">
        <v>1226</v>
      </c>
      <c r="T356" t="s">
        <v>1217</v>
      </c>
      <c r="U356" t="s">
        <v>1227</v>
      </c>
      <c r="V356" t="s">
        <v>1255</v>
      </c>
      <c r="W356">
        <v>0</v>
      </c>
      <c r="X356" t="s">
        <v>1229</v>
      </c>
      <c r="Y356" t="s">
        <v>1229</v>
      </c>
      <c r="Z356" t="s">
        <v>1230</v>
      </c>
      <c r="AA356" t="s">
        <v>23</v>
      </c>
      <c r="AB356" t="s">
        <v>1231</v>
      </c>
      <c r="AC356" t="s">
        <v>1232</v>
      </c>
      <c r="AD356" t="s">
        <v>1233</v>
      </c>
      <c r="AE356" t="s">
        <v>1234</v>
      </c>
      <c r="AF356" t="s">
        <v>1235</v>
      </c>
      <c r="AG356" t="s">
        <v>1217</v>
      </c>
      <c r="AH356" t="s">
        <v>1236</v>
      </c>
      <c r="AI356" t="s">
        <v>1217</v>
      </c>
      <c r="AJ356" t="s">
        <v>1217</v>
      </c>
      <c r="AK356" t="s">
        <v>1237</v>
      </c>
      <c r="AL356">
        <v>0</v>
      </c>
      <c r="AM356" t="s">
        <v>1238</v>
      </c>
      <c r="AN356" t="s">
        <v>1239</v>
      </c>
      <c r="AO356" t="s">
        <v>1240</v>
      </c>
      <c r="AP356" t="s">
        <v>1241</v>
      </c>
      <c r="AQ356" t="s">
        <v>1242</v>
      </c>
      <c r="AR356" t="s">
        <v>1243</v>
      </c>
      <c r="AS356">
        <v>0</v>
      </c>
      <c r="AT356" t="s">
        <v>1217</v>
      </c>
      <c r="AU356" t="s">
        <v>1244</v>
      </c>
      <c r="AV356" t="s">
        <v>1217</v>
      </c>
      <c r="AW356" t="s">
        <v>1217</v>
      </c>
      <c r="AX356" t="s">
        <v>1217</v>
      </c>
      <c r="AY356">
        <v>10</v>
      </c>
      <c r="AZ356" t="s">
        <v>1245</v>
      </c>
      <c r="BA356">
        <v>0</v>
      </c>
      <c r="BB356" t="s">
        <v>217</v>
      </c>
      <c r="BC356" t="s">
        <v>1230</v>
      </c>
      <c r="BD356">
        <v>0</v>
      </c>
      <c r="BE356" t="s">
        <v>1246</v>
      </c>
      <c r="BF356">
        <v>47</v>
      </c>
      <c r="BG356" t="s">
        <v>1217</v>
      </c>
      <c r="BH356" t="s">
        <v>1217</v>
      </c>
      <c r="BI356">
        <v>13</v>
      </c>
      <c r="BJ356" t="s">
        <v>1217</v>
      </c>
      <c r="BK356" t="s">
        <v>1217</v>
      </c>
      <c r="BL356">
        <v>0</v>
      </c>
      <c r="BM356" t="s">
        <v>1239</v>
      </c>
      <c r="BN356" t="s">
        <v>1247</v>
      </c>
      <c r="BO356">
        <v>0</v>
      </c>
      <c r="BP356" t="s">
        <v>1229</v>
      </c>
      <c r="BQ356" t="s">
        <v>1217</v>
      </c>
    </row>
    <row r="357" spans="1:69" x14ac:dyDescent="0.25">
      <c r="A357">
        <v>196914</v>
      </c>
      <c r="B357" t="s">
        <v>1665</v>
      </c>
      <c r="C357" t="s">
        <v>1217</v>
      </c>
      <c r="D357" t="s">
        <v>1218</v>
      </c>
      <c r="E357">
        <v>370</v>
      </c>
      <c r="F357" t="s">
        <v>1298</v>
      </c>
      <c r="G357" t="s">
        <v>1220</v>
      </c>
      <c r="H357" t="s">
        <v>1221</v>
      </c>
      <c r="I357" t="s">
        <v>1217</v>
      </c>
      <c r="J357" t="s">
        <v>1222</v>
      </c>
      <c r="K357" t="s">
        <v>217</v>
      </c>
      <c r="L357">
        <v>15.48</v>
      </c>
      <c r="M357">
        <v>13.96</v>
      </c>
      <c r="N357" t="s">
        <v>40</v>
      </c>
      <c r="O357">
        <v>16</v>
      </c>
      <c r="P357" t="s">
        <v>1223</v>
      </c>
      <c r="Q357" t="s">
        <v>1451</v>
      </c>
      <c r="R357" t="s">
        <v>1225</v>
      </c>
      <c r="S357" t="s">
        <v>1226</v>
      </c>
      <c r="T357" t="s">
        <v>1217</v>
      </c>
      <c r="U357" t="s">
        <v>1227</v>
      </c>
      <c r="V357" t="s">
        <v>1255</v>
      </c>
      <c r="W357">
        <v>0</v>
      </c>
      <c r="X357" t="s">
        <v>1229</v>
      </c>
      <c r="Y357" t="s">
        <v>1229</v>
      </c>
      <c r="Z357" t="s">
        <v>1230</v>
      </c>
      <c r="AA357" t="s">
        <v>23</v>
      </c>
      <c r="AB357" t="s">
        <v>1231</v>
      </c>
      <c r="AC357" t="s">
        <v>1232</v>
      </c>
      <c r="AD357" t="s">
        <v>1233</v>
      </c>
      <c r="AE357" t="s">
        <v>1234</v>
      </c>
      <c r="AF357" t="s">
        <v>1235</v>
      </c>
      <c r="AG357" t="s">
        <v>1217</v>
      </c>
      <c r="AH357" t="s">
        <v>1236</v>
      </c>
      <c r="AI357" t="s">
        <v>1217</v>
      </c>
      <c r="AJ357" t="s">
        <v>1217</v>
      </c>
      <c r="AK357" t="s">
        <v>1237</v>
      </c>
      <c r="AL357">
        <v>0</v>
      </c>
      <c r="AM357" t="s">
        <v>1516</v>
      </c>
      <c r="AN357" t="s">
        <v>1239</v>
      </c>
      <c r="AO357" t="s">
        <v>1240</v>
      </c>
      <c r="AP357" t="s">
        <v>1241</v>
      </c>
      <c r="AQ357" t="s">
        <v>1242</v>
      </c>
      <c r="AR357" t="s">
        <v>1306</v>
      </c>
      <c r="AS357">
        <v>0</v>
      </c>
      <c r="AT357" t="s">
        <v>1217</v>
      </c>
      <c r="AU357" t="s">
        <v>1244</v>
      </c>
      <c r="AV357" t="s">
        <v>1217</v>
      </c>
      <c r="AW357" t="s">
        <v>1217</v>
      </c>
      <c r="AX357" t="s">
        <v>1217</v>
      </c>
      <c r="AY357">
        <v>10</v>
      </c>
      <c r="AZ357" t="s">
        <v>1245</v>
      </c>
      <c r="BA357">
        <v>0</v>
      </c>
      <c r="BB357" t="s">
        <v>217</v>
      </c>
      <c r="BC357" t="s">
        <v>1230</v>
      </c>
      <c r="BD357">
        <v>0</v>
      </c>
      <c r="BE357" t="s">
        <v>1246</v>
      </c>
      <c r="BF357">
        <v>376</v>
      </c>
      <c r="BG357" t="s">
        <v>1217</v>
      </c>
      <c r="BH357" t="s">
        <v>1217</v>
      </c>
      <c r="BI357">
        <v>15</v>
      </c>
      <c r="BJ357" t="s">
        <v>1217</v>
      </c>
      <c r="BK357" t="s">
        <v>1217</v>
      </c>
      <c r="BL357">
        <v>0</v>
      </c>
      <c r="BM357" t="s">
        <v>1239</v>
      </c>
      <c r="BN357" t="s">
        <v>1247</v>
      </c>
      <c r="BO357">
        <v>0</v>
      </c>
      <c r="BP357" t="s">
        <v>1229</v>
      </c>
      <c r="BQ357" t="s">
        <v>1217</v>
      </c>
    </row>
    <row r="358" spans="1:69" x14ac:dyDescent="0.25">
      <c r="A358">
        <v>196915</v>
      </c>
      <c r="B358" t="s">
        <v>1666</v>
      </c>
      <c r="C358" t="s">
        <v>1217</v>
      </c>
      <c r="D358" t="s">
        <v>1218</v>
      </c>
      <c r="E358">
        <v>320</v>
      </c>
      <c r="F358" t="s">
        <v>1298</v>
      </c>
      <c r="G358" t="s">
        <v>1220</v>
      </c>
      <c r="H358" t="s">
        <v>1221</v>
      </c>
      <c r="I358" t="s">
        <v>1217</v>
      </c>
      <c r="J358" t="s">
        <v>1222</v>
      </c>
      <c r="K358" t="s">
        <v>217</v>
      </c>
      <c r="L358">
        <v>17.75</v>
      </c>
      <c r="M358">
        <v>15.69</v>
      </c>
      <c r="N358" t="s">
        <v>40</v>
      </c>
      <c r="O358">
        <v>18</v>
      </c>
      <c r="P358" t="s">
        <v>1223</v>
      </c>
      <c r="Q358" t="s">
        <v>1462</v>
      </c>
      <c r="R358" t="s">
        <v>1225</v>
      </c>
      <c r="S358" t="s">
        <v>1226</v>
      </c>
      <c r="T358" t="s">
        <v>1217</v>
      </c>
      <c r="U358" t="s">
        <v>1227</v>
      </c>
      <c r="V358" t="s">
        <v>1255</v>
      </c>
      <c r="W358">
        <v>0</v>
      </c>
      <c r="X358" t="s">
        <v>1229</v>
      </c>
      <c r="Y358" t="s">
        <v>1229</v>
      </c>
      <c r="Z358" t="s">
        <v>1230</v>
      </c>
      <c r="AA358" t="s">
        <v>23</v>
      </c>
      <c r="AB358" t="s">
        <v>1231</v>
      </c>
      <c r="AC358" t="s">
        <v>1232</v>
      </c>
      <c r="AD358" t="s">
        <v>1233</v>
      </c>
      <c r="AE358" t="s">
        <v>1234</v>
      </c>
      <c r="AF358" t="s">
        <v>1235</v>
      </c>
      <c r="AG358" t="s">
        <v>1217</v>
      </c>
      <c r="AH358" t="s">
        <v>1236</v>
      </c>
      <c r="AI358" t="s">
        <v>1217</v>
      </c>
      <c r="AJ358" t="s">
        <v>1217</v>
      </c>
      <c r="AK358" t="s">
        <v>1237</v>
      </c>
      <c r="AL358">
        <v>0</v>
      </c>
      <c r="AM358" t="s">
        <v>1641</v>
      </c>
      <c r="AN358" t="s">
        <v>1239</v>
      </c>
      <c r="AO358" t="s">
        <v>1240</v>
      </c>
      <c r="AP358" t="s">
        <v>1241</v>
      </c>
      <c r="AQ358" t="s">
        <v>1242</v>
      </c>
      <c r="AR358" t="s">
        <v>1380</v>
      </c>
      <c r="AS358">
        <v>0</v>
      </c>
      <c r="AT358" t="s">
        <v>1217</v>
      </c>
      <c r="AU358" t="s">
        <v>1244</v>
      </c>
      <c r="AV358" t="s">
        <v>1217</v>
      </c>
      <c r="AW358" t="s">
        <v>1217</v>
      </c>
      <c r="AX358" t="s">
        <v>1217</v>
      </c>
      <c r="AY358">
        <v>10</v>
      </c>
      <c r="AZ358" t="s">
        <v>1245</v>
      </c>
      <c r="BA358">
        <v>0</v>
      </c>
      <c r="BB358" t="s">
        <v>217</v>
      </c>
      <c r="BC358" t="s">
        <v>1230</v>
      </c>
      <c r="BD358">
        <v>0</v>
      </c>
      <c r="BE358" t="s">
        <v>1246</v>
      </c>
      <c r="BF358">
        <v>343</v>
      </c>
      <c r="BG358" t="s">
        <v>1217</v>
      </c>
      <c r="BH358" t="s">
        <v>1217</v>
      </c>
      <c r="BI358">
        <v>15</v>
      </c>
      <c r="BJ358" t="s">
        <v>1217</v>
      </c>
      <c r="BK358" t="s">
        <v>1217</v>
      </c>
      <c r="BL358">
        <v>0</v>
      </c>
      <c r="BM358" t="s">
        <v>1239</v>
      </c>
      <c r="BN358" t="s">
        <v>1247</v>
      </c>
      <c r="BO358">
        <v>0</v>
      </c>
      <c r="BP358" t="s">
        <v>1229</v>
      </c>
      <c r="BQ358" t="s">
        <v>1217</v>
      </c>
    </row>
    <row r="359" spans="1:69" x14ac:dyDescent="0.25">
      <c r="A359">
        <v>196916</v>
      </c>
      <c r="B359" t="s">
        <v>1667</v>
      </c>
      <c r="C359" t="s">
        <v>1217</v>
      </c>
      <c r="D359" t="s">
        <v>1218</v>
      </c>
      <c r="E359">
        <v>370</v>
      </c>
      <c r="F359" t="s">
        <v>1298</v>
      </c>
      <c r="G359" t="s">
        <v>1220</v>
      </c>
      <c r="H359" t="s">
        <v>1221</v>
      </c>
      <c r="I359" t="s">
        <v>1217</v>
      </c>
      <c r="J359" t="s">
        <v>1222</v>
      </c>
      <c r="K359" t="s">
        <v>217</v>
      </c>
      <c r="L359">
        <v>15.47</v>
      </c>
      <c r="M359">
        <v>13.95</v>
      </c>
      <c r="N359" t="s">
        <v>40</v>
      </c>
      <c r="O359">
        <v>16</v>
      </c>
      <c r="P359" t="s">
        <v>1223</v>
      </c>
      <c r="Q359" t="s">
        <v>1462</v>
      </c>
      <c r="R359" t="s">
        <v>1225</v>
      </c>
      <c r="S359" t="s">
        <v>1226</v>
      </c>
      <c r="T359" t="s">
        <v>1217</v>
      </c>
      <c r="U359" t="s">
        <v>1227</v>
      </c>
      <c r="V359" t="s">
        <v>1255</v>
      </c>
      <c r="W359">
        <v>0</v>
      </c>
      <c r="X359" t="s">
        <v>1229</v>
      </c>
      <c r="Y359" t="s">
        <v>1229</v>
      </c>
      <c r="Z359" t="s">
        <v>1230</v>
      </c>
      <c r="AA359" t="s">
        <v>23</v>
      </c>
      <c r="AB359" t="s">
        <v>1231</v>
      </c>
      <c r="AC359" t="s">
        <v>1232</v>
      </c>
      <c r="AD359" t="s">
        <v>1233</v>
      </c>
      <c r="AE359" t="s">
        <v>1234</v>
      </c>
      <c r="AF359" t="s">
        <v>1235</v>
      </c>
      <c r="AG359" t="s">
        <v>1217</v>
      </c>
      <c r="AH359" t="s">
        <v>1236</v>
      </c>
      <c r="AI359" t="s">
        <v>1217</v>
      </c>
      <c r="AJ359" t="s">
        <v>1217</v>
      </c>
      <c r="AK359" t="s">
        <v>1237</v>
      </c>
      <c r="AL359">
        <v>0</v>
      </c>
      <c r="AM359" t="s">
        <v>1516</v>
      </c>
      <c r="AN359" t="s">
        <v>1239</v>
      </c>
      <c r="AO359" t="s">
        <v>1240</v>
      </c>
      <c r="AP359" t="s">
        <v>1241</v>
      </c>
      <c r="AQ359" t="s">
        <v>1242</v>
      </c>
      <c r="AR359" t="s">
        <v>1306</v>
      </c>
      <c r="AS359">
        <v>0</v>
      </c>
      <c r="AT359" t="s">
        <v>1217</v>
      </c>
      <c r="AU359" t="s">
        <v>1244</v>
      </c>
      <c r="AV359" t="s">
        <v>1217</v>
      </c>
      <c r="AW359" t="s">
        <v>1217</v>
      </c>
      <c r="AX359" t="s">
        <v>1217</v>
      </c>
      <c r="AY359">
        <v>10</v>
      </c>
      <c r="AZ359" t="s">
        <v>1245</v>
      </c>
      <c r="BA359">
        <v>0</v>
      </c>
      <c r="BB359" t="s">
        <v>217</v>
      </c>
      <c r="BC359" t="s">
        <v>1230</v>
      </c>
      <c r="BD359">
        <v>0</v>
      </c>
      <c r="BE359" t="s">
        <v>1246</v>
      </c>
      <c r="BF359">
        <v>386</v>
      </c>
      <c r="BG359" t="s">
        <v>1217</v>
      </c>
      <c r="BH359" t="s">
        <v>1217</v>
      </c>
      <c r="BI359">
        <v>15</v>
      </c>
      <c r="BJ359" t="s">
        <v>1217</v>
      </c>
      <c r="BK359" t="s">
        <v>1217</v>
      </c>
      <c r="BL359">
        <v>0</v>
      </c>
      <c r="BM359" t="s">
        <v>1239</v>
      </c>
      <c r="BN359" t="s">
        <v>1247</v>
      </c>
      <c r="BO359">
        <v>0</v>
      </c>
      <c r="BP359" t="s">
        <v>1229</v>
      </c>
      <c r="BQ359" t="s">
        <v>1217</v>
      </c>
    </row>
    <row r="360" spans="1:69" x14ac:dyDescent="0.25">
      <c r="A360">
        <v>196922</v>
      </c>
      <c r="B360" t="s">
        <v>1668</v>
      </c>
      <c r="C360" t="s">
        <v>1217</v>
      </c>
      <c r="D360" t="s">
        <v>1218</v>
      </c>
      <c r="E360">
        <v>370</v>
      </c>
      <c r="F360" t="s">
        <v>1298</v>
      </c>
      <c r="G360" t="s">
        <v>1220</v>
      </c>
      <c r="H360" t="s">
        <v>1221</v>
      </c>
      <c r="I360" t="s">
        <v>1217</v>
      </c>
      <c r="J360" t="s">
        <v>1222</v>
      </c>
      <c r="K360" t="s">
        <v>217</v>
      </c>
      <c r="L360">
        <v>15.54</v>
      </c>
      <c r="M360">
        <v>14.02</v>
      </c>
      <c r="N360" t="s">
        <v>40</v>
      </c>
      <c r="O360">
        <v>16</v>
      </c>
      <c r="P360" t="s">
        <v>1223</v>
      </c>
      <c r="Q360" t="s">
        <v>1441</v>
      </c>
      <c r="R360" t="s">
        <v>1225</v>
      </c>
      <c r="S360" t="s">
        <v>1226</v>
      </c>
      <c r="T360" t="s">
        <v>1217</v>
      </c>
      <c r="U360" t="s">
        <v>1227</v>
      </c>
      <c r="V360" t="s">
        <v>1255</v>
      </c>
      <c r="W360">
        <v>0</v>
      </c>
      <c r="X360" t="s">
        <v>1229</v>
      </c>
      <c r="Y360" t="s">
        <v>1229</v>
      </c>
      <c r="Z360" t="s">
        <v>1230</v>
      </c>
      <c r="AA360" t="s">
        <v>23</v>
      </c>
      <c r="AB360" t="s">
        <v>1231</v>
      </c>
      <c r="AC360" t="s">
        <v>1232</v>
      </c>
      <c r="AD360" t="s">
        <v>1233</v>
      </c>
      <c r="AE360" t="s">
        <v>1234</v>
      </c>
      <c r="AF360" t="s">
        <v>1235</v>
      </c>
      <c r="AG360" t="s">
        <v>1217</v>
      </c>
      <c r="AH360" t="s">
        <v>1236</v>
      </c>
      <c r="AI360" t="s">
        <v>1217</v>
      </c>
      <c r="AJ360" t="s">
        <v>1217</v>
      </c>
      <c r="AK360" t="s">
        <v>1237</v>
      </c>
      <c r="AL360">
        <v>0</v>
      </c>
      <c r="AM360" t="s">
        <v>1516</v>
      </c>
      <c r="AN360" t="s">
        <v>1239</v>
      </c>
      <c r="AO360" t="s">
        <v>1240</v>
      </c>
      <c r="AP360" t="s">
        <v>1241</v>
      </c>
      <c r="AQ360" t="s">
        <v>1242</v>
      </c>
      <c r="AR360" t="s">
        <v>1306</v>
      </c>
      <c r="AS360">
        <v>0</v>
      </c>
      <c r="AT360" t="s">
        <v>1217</v>
      </c>
      <c r="AU360" t="s">
        <v>1244</v>
      </c>
      <c r="AV360" t="s">
        <v>1217</v>
      </c>
      <c r="AW360" t="s">
        <v>1217</v>
      </c>
      <c r="AX360" t="s">
        <v>1217</v>
      </c>
      <c r="AY360">
        <v>10</v>
      </c>
      <c r="AZ360" t="s">
        <v>1245</v>
      </c>
      <c r="BA360">
        <v>0</v>
      </c>
      <c r="BB360" t="s">
        <v>217</v>
      </c>
      <c r="BC360" t="s">
        <v>1230</v>
      </c>
      <c r="BD360">
        <v>0</v>
      </c>
      <c r="BE360" t="s">
        <v>1246</v>
      </c>
      <c r="BF360">
        <v>743</v>
      </c>
      <c r="BG360" t="s">
        <v>1217</v>
      </c>
      <c r="BH360" t="s">
        <v>1217</v>
      </c>
      <c r="BI360">
        <v>15</v>
      </c>
      <c r="BJ360" t="s">
        <v>1217</v>
      </c>
      <c r="BK360" t="s">
        <v>1217</v>
      </c>
      <c r="BL360">
        <v>0</v>
      </c>
      <c r="BM360" t="s">
        <v>1239</v>
      </c>
      <c r="BN360" t="s">
        <v>1247</v>
      </c>
      <c r="BO360">
        <v>0</v>
      </c>
      <c r="BP360" t="s">
        <v>1229</v>
      </c>
      <c r="BQ360" t="s">
        <v>1217</v>
      </c>
    </row>
    <row r="361" spans="1:69" x14ac:dyDescent="0.25">
      <c r="A361">
        <v>196924</v>
      </c>
      <c r="B361" t="s">
        <v>1669</v>
      </c>
      <c r="C361" t="s">
        <v>1217</v>
      </c>
      <c r="D361" t="s">
        <v>1218</v>
      </c>
      <c r="E361">
        <v>320</v>
      </c>
      <c r="F361" t="s">
        <v>1298</v>
      </c>
      <c r="G361" t="s">
        <v>1220</v>
      </c>
      <c r="H361" t="s">
        <v>1221</v>
      </c>
      <c r="I361" t="s">
        <v>1217</v>
      </c>
      <c r="J361" t="s">
        <v>1222</v>
      </c>
      <c r="K361" t="s">
        <v>217</v>
      </c>
      <c r="L361">
        <v>17.84</v>
      </c>
      <c r="M361">
        <v>15.78</v>
      </c>
      <c r="N361" t="s">
        <v>40</v>
      </c>
      <c r="O361">
        <v>18</v>
      </c>
      <c r="P361" t="s">
        <v>1223</v>
      </c>
      <c r="Q361" t="s">
        <v>1441</v>
      </c>
      <c r="R361" t="s">
        <v>1225</v>
      </c>
      <c r="S361" t="s">
        <v>1226</v>
      </c>
      <c r="T361" t="s">
        <v>1217</v>
      </c>
      <c r="U361" t="s">
        <v>1227</v>
      </c>
      <c r="V361" t="s">
        <v>1255</v>
      </c>
      <c r="W361">
        <v>0</v>
      </c>
      <c r="X361" t="s">
        <v>1229</v>
      </c>
      <c r="Y361" t="s">
        <v>1229</v>
      </c>
      <c r="Z361" t="s">
        <v>1230</v>
      </c>
      <c r="AA361" t="s">
        <v>23</v>
      </c>
      <c r="AB361" t="s">
        <v>1231</v>
      </c>
      <c r="AC361" t="s">
        <v>1232</v>
      </c>
      <c r="AD361" t="s">
        <v>1233</v>
      </c>
      <c r="AE361" t="s">
        <v>1234</v>
      </c>
      <c r="AF361" t="s">
        <v>1235</v>
      </c>
      <c r="AG361" t="s">
        <v>1217</v>
      </c>
      <c r="AH361" t="s">
        <v>1236</v>
      </c>
      <c r="AI361" t="s">
        <v>1217</v>
      </c>
      <c r="AJ361" t="s">
        <v>1217</v>
      </c>
      <c r="AK361" t="s">
        <v>1237</v>
      </c>
      <c r="AL361">
        <v>0</v>
      </c>
      <c r="AM361" t="s">
        <v>1641</v>
      </c>
      <c r="AN361" t="s">
        <v>1239</v>
      </c>
      <c r="AO361" t="s">
        <v>1240</v>
      </c>
      <c r="AP361" t="s">
        <v>1241</v>
      </c>
      <c r="AQ361" t="s">
        <v>1242</v>
      </c>
      <c r="AR361" t="s">
        <v>1380</v>
      </c>
      <c r="AS361">
        <v>0</v>
      </c>
      <c r="AT361" t="s">
        <v>1217</v>
      </c>
      <c r="AU361" t="s">
        <v>1244</v>
      </c>
      <c r="AV361" t="s">
        <v>1217</v>
      </c>
      <c r="AW361" t="s">
        <v>1217</v>
      </c>
      <c r="AX361" t="s">
        <v>1217</v>
      </c>
      <c r="AY361">
        <v>10</v>
      </c>
      <c r="AZ361" t="s">
        <v>1245</v>
      </c>
      <c r="BA361">
        <v>0</v>
      </c>
      <c r="BB361" t="s">
        <v>217</v>
      </c>
      <c r="BC361" t="s">
        <v>1230</v>
      </c>
      <c r="BD361">
        <v>0</v>
      </c>
      <c r="BE361" t="s">
        <v>1246</v>
      </c>
      <c r="BF361">
        <v>380</v>
      </c>
      <c r="BG361" t="s">
        <v>1217</v>
      </c>
      <c r="BH361" t="s">
        <v>1217</v>
      </c>
      <c r="BI361">
        <v>15</v>
      </c>
      <c r="BJ361" t="s">
        <v>1217</v>
      </c>
      <c r="BK361" t="s">
        <v>1217</v>
      </c>
      <c r="BL361">
        <v>0</v>
      </c>
      <c r="BM361" t="s">
        <v>1239</v>
      </c>
      <c r="BN361" t="s">
        <v>1247</v>
      </c>
      <c r="BO361">
        <v>0</v>
      </c>
      <c r="BP361" t="s">
        <v>1229</v>
      </c>
      <c r="BQ361" t="s">
        <v>1217</v>
      </c>
    </row>
    <row r="362" spans="1:69" x14ac:dyDescent="0.25">
      <c r="A362">
        <v>196927</v>
      </c>
      <c r="B362" t="s">
        <v>585</v>
      </c>
      <c r="C362" t="s">
        <v>1217</v>
      </c>
      <c r="D362" t="s">
        <v>1218</v>
      </c>
      <c r="E362">
        <v>41</v>
      </c>
      <c r="F362" t="s">
        <v>1219</v>
      </c>
      <c r="G362" t="s">
        <v>1220</v>
      </c>
      <c r="H362" t="s">
        <v>1221</v>
      </c>
      <c r="I362" t="s">
        <v>1217</v>
      </c>
      <c r="J362" t="s">
        <v>1222</v>
      </c>
      <c r="K362" t="s">
        <v>217</v>
      </c>
      <c r="L362">
        <v>196.95</v>
      </c>
      <c r="M362">
        <v>182.3</v>
      </c>
      <c r="N362" t="s">
        <v>40</v>
      </c>
      <c r="O362">
        <v>208</v>
      </c>
      <c r="P362" t="s">
        <v>1223</v>
      </c>
      <c r="Q362" t="s">
        <v>1441</v>
      </c>
      <c r="R362" t="s">
        <v>1225</v>
      </c>
      <c r="S362" t="s">
        <v>1226</v>
      </c>
      <c r="T362" t="s">
        <v>1217</v>
      </c>
      <c r="U362" t="s">
        <v>1227</v>
      </c>
      <c r="V362" t="s">
        <v>1255</v>
      </c>
      <c r="W362">
        <v>0</v>
      </c>
      <c r="X362" t="s">
        <v>1229</v>
      </c>
      <c r="Y362" t="s">
        <v>1229</v>
      </c>
      <c r="Z362" t="s">
        <v>1230</v>
      </c>
      <c r="AA362" t="s">
        <v>23</v>
      </c>
      <c r="AB362" t="s">
        <v>1231</v>
      </c>
      <c r="AC362" t="s">
        <v>1232</v>
      </c>
      <c r="AD362" t="s">
        <v>1233</v>
      </c>
      <c r="AE362" t="s">
        <v>1234</v>
      </c>
      <c r="AF362" t="s">
        <v>1235</v>
      </c>
      <c r="AG362" t="s">
        <v>1217</v>
      </c>
      <c r="AH362" t="s">
        <v>1236</v>
      </c>
      <c r="AI362" t="s">
        <v>1217</v>
      </c>
      <c r="AJ362" t="s">
        <v>1217</v>
      </c>
      <c r="AK362" t="s">
        <v>1237</v>
      </c>
      <c r="AL362">
        <v>0</v>
      </c>
      <c r="AM362" t="s">
        <v>1238</v>
      </c>
      <c r="AN362" t="s">
        <v>1239</v>
      </c>
      <c r="AO362" t="s">
        <v>1240</v>
      </c>
      <c r="AP362" t="s">
        <v>1241</v>
      </c>
      <c r="AQ362" t="s">
        <v>1242</v>
      </c>
      <c r="AR362" t="s">
        <v>1243</v>
      </c>
      <c r="AS362">
        <v>0</v>
      </c>
      <c r="AT362" t="s">
        <v>1217</v>
      </c>
      <c r="AU362" t="s">
        <v>1244</v>
      </c>
      <c r="AV362" t="s">
        <v>1217</v>
      </c>
      <c r="AW362" t="s">
        <v>1217</v>
      </c>
      <c r="AX362" t="s">
        <v>1217</v>
      </c>
      <c r="AY362">
        <v>10</v>
      </c>
      <c r="AZ362" t="s">
        <v>1245</v>
      </c>
      <c r="BA362">
        <v>0</v>
      </c>
      <c r="BB362" t="s">
        <v>217</v>
      </c>
      <c r="BC362" t="s">
        <v>1230</v>
      </c>
      <c r="BD362">
        <v>0</v>
      </c>
      <c r="BE362" t="s">
        <v>1246</v>
      </c>
      <c r="BF362">
        <v>56</v>
      </c>
      <c r="BG362" t="s">
        <v>1217</v>
      </c>
      <c r="BH362" t="s">
        <v>1217</v>
      </c>
      <c r="BI362">
        <v>13</v>
      </c>
      <c r="BJ362" t="s">
        <v>1217</v>
      </c>
      <c r="BK362" t="s">
        <v>1217</v>
      </c>
      <c r="BL362">
        <v>0</v>
      </c>
      <c r="BM362" t="s">
        <v>1239</v>
      </c>
      <c r="BN362" t="s">
        <v>1247</v>
      </c>
      <c r="BO362">
        <v>0</v>
      </c>
      <c r="BP362" t="s">
        <v>1229</v>
      </c>
      <c r="BQ362" t="s">
        <v>1217</v>
      </c>
    </row>
    <row r="363" spans="1:69" x14ac:dyDescent="0.25">
      <c r="A363">
        <v>196943</v>
      </c>
      <c r="B363" t="s">
        <v>1670</v>
      </c>
      <c r="C363" t="s">
        <v>1217</v>
      </c>
      <c r="D363" t="s">
        <v>1218</v>
      </c>
      <c r="E363">
        <v>0</v>
      </c>
      <c r="F363" t="s">
        <v>1298</v>
      </c>
      <c r="G363" t="s">
        <v>1220</v>
      </c>
      <c r="H363" t="s">
        <v>1221</v>
      </c>
      <c r="I363" t="s">
        <v>1217</v>
      </c>
      <c r="J363" t="s">
        <v>1222</v>
      </c>
      <c r="K363" t="s">
        <v>217</v>
      </c>
      <c r="L363">
        <v>17.37</v>
      </c>
      <c r="M363">
        <v>15.31</v>
      </c>
      <c r="N363" t="s">
        <v>40</v>
      </c>
      <c r="O363">
        <v>18</v>
      </c>
      <c r="P363" t="s">
        <v>1223</v>
      </c>
      <c r="Q363" t="s">
        <v>1421</v>
      </c>
      <c r="R363" t="s">
        <v>1225</v>
      </c>
      <c r="S363" t="s">
        <v>1226</v>
      </c>
      <c r="T363" t="s">
        <v>1217</v>
      </c>
      <c r="U363" t="s">
        <v>1227</v>
      </c>
      <c r="V363" t="s">
        <v>1255</v>
      </c>
      <c r="W363">
        <v>0</v>
      </c>
      <c r="X363" t="s">
        <v>1229</v>
      </c>
      <c r="Y363" t="s">
        <v>1229</v>
      </c>
      <c r="Z363" t="s">
        <v>1230</v>
      </c>
      <c r="AA363" t="s">
        <v>23</v>
      </c>
      <c r="AB363" t="s">
        <v>1231</v>
      </c>
      <c r="AC363" t="s">
        <v>1232</v>
      </c>
      <c r="AD363" t="s">
        <v>1233</v>
      </c>
      <c r="AE363" t="s">
        <v>1234</v>
      </c>
      <c r="AF363" t="s">
        <v>1235</v>
      </c>
      <c r="AG363" t="s">
        <v>1217</v>
      </c>
      <c r="AH363" t="s">
        <v>1236</v>
      </c>
      <c r="AI363" t="s">
        <v>1217</v>
      </c>
      <c r="AJ363" t="s">
        <v>1217</v>
      </c>
      <c r="AK363" t="s">
        <v>1237</v>
      </c>
      <c r="AL363">
        <v>0</v>
      </c>
      <c r="AM363" t="s">
        <v>1641</v>
      </c>
      <c r="AN363" t="s">
        <v>1239</v>
      </c>
      <c r="AO363" t="s">
        <v>1240</v>
      </c>
      <c r="AP363" t="s">
        <v>1241</v>
      </c>
      <c r="AQ363" t="s">
        <v>1242</v>
      </c>
      <c r="AR363" t="s">
        <v>1380</v>
      </c>
      <c r="AS363">
        <v>0</v>
      </c>
      <c r="AT363" t="s">
        <v>1217</v>
      </c>
      <c r="AU363" t="s">
        <v>1244</v>
      </c>
      <c r="AV363" t="s">
        <v>1217</v>
      </c>
      <c r="AW363" t="s">
        <v>1217</v>
      </c>
      <c r="AX363" t="s">
        <v>1217</v>
      </c>
      <c r="AY363">
        <v>10</v>
      </c>
      <c r="AZ363" t="s">
        <v>1245</v>
      </c>
      <c r="BA363">
        <v>0</v>
      </c>
      <c r="BB363" t="s">
        <v>217</v>
      </c>
      <c r="BC363" t="s">
        <v>1230</v>
      </c>
      <c r="BD363">
        <v>0</v>
      </c>
      <c r="BE363" t="s">
        <v>1246</v>
      </c>
      <c r="BF363">
        <v>330</v>
      </c>
      <c r="BG363" t="s">
        <v>1217</v>
      </c>
      <c r="BH363" t="s">
        <v>1217</v>
      </c>
      <c r="BI363">
        <v>15</v>
      </c>
      <c r="BJ363" t="s">
        <v>1217</v>
      </c>
      <c r="BK363" t="s">
        <v>1217</v>
      </c>
      <c r="BL363">
        <v>0</v>
      </c>
      <c r="BM363" t="s">
        <v>1239</v>
      </c>
      <c r="BN363" t="s">
        <v>1247</v>
      </c>
      <c r="BO363">
        <v>0</v>
      </c>
      <c r="BP363" t="s">
        <v>1229</v>
      </c>
      <c r="BQ363" t="s">
        <v>1217</v>
      </c>
    </row>
    <row r="364" spans="1:69" x14ac:dyDescent="0.25">
      <c r="A364">
        <v>196945</v>
      </c>
      <c r="B364" t="s">
        <v>1671</v>
      </c>
      <c r="C364" t="s">
        <v>1217</v>
      </c>
      <c r="D364" t="s">
        <v>1218</v>
      </c>
      <c r="E364">
        <v>370</v>
      </c>
      <c r="F364" t="s">
        <v>1298</v>
      </c>
      <c r="G364" t="s">
        <v>1220</v>
      </c>
      <c r="H364" t="s">
        <v>1221</v>
      </c>
      <c r="I364" t="s">
        <v>1217</v>
      </c>
      <c r="J364" t="s">
        <v>1222</v>
      </c>
      <c r="K364" t="s">
        <v>217</v>
      </c>
      <c r="L364">
        <v>15.13</v>
      </c>
      <c r="M364">
        <v>13.61</v>
      </c>
      <c r="N364" t="s">
        <v>40</v>
      </c>
      <c r="O364">
        <v>16</v>
      </c>
      <c r="P364" t="s">
        <v>1223</v>
      </c>
      <c r="Q364" t="s">
        <v>1421</v>
      </c>
      <c r="R364" t="s">
        <v>1225</v>
      </c>
      <c r="S364" t="s">
        <v>1226</v>
      </c>
      <c r="T364" t="s">
        <v>1217</v>
      </c>
      <c r="U364" t="s">
        <v>1227</v>
      </c>
      <c r="V364" t="s">
        <v>1255</v>
      </c>
      <c r="W364">
        <v>0</v>
      </c>
      <c r="X364" t="s">
        <v>1229</v>
      </c>
      <c r="Y364" t="s">
        <v>1229</v>
      </c>
      <c r="Z364" t="s">
        <v>1230</v>
      </c>
      <c r="AA364" t="s">
        <v>23</v>
      </c>
      <c r="AB364" t="s">
        <v>1231</v>
      </c>
      <c r="AC364" t="s">
        <v>1232</v>
      </c>
      <c r="AD364" t="s">
        <v>1233</v>
      </c>
      <c r="AE364" t="s">
        <v>1234</v>
      </c>
      <c r="AF364" t="s">
        <v>1235</v>
      </c>
      <c r="AG364" t="s">
        <v>1217</v>
      </c>
      <c r="AH364" t="s">
        <v>1236</v>
      </c>
      <c r="AI364" t="s">
        <v>1217</v>
      </c>
      <c r="AJ364" t="s">
        <v>1217</v>
      </c>
      <c r="AK364" t="s">
        <v>1237</v>
      </c>
      <c r="AL364">
        <v>0</v>
      </c>
      <c r="AM364" t="s">
        <v>1516</v>
      </c>
      <c r="AN364" t="s">
        <v>1239</v>
      </c>
      <c r="AO364" t="s">
        <v>1240</v>
      </c>
      <c r="AP364" t="s">
        <v>1241</v>
      </c>
      <c r="AQ364" t="s">
        <v>1242</v>
      </c>
      <c r="AR364" t="s">
        <v>1306</v>
      </c>
      <c r="AS364">
        <v>0</v>
      </c>
      <c r="AT364" t="s">
        <v>1217</v>
      </c>
      <c r="AU364" t="s">
        <v>1244</v>
      </c>
      <c r="AV364" t="s">
        <v>1217</v>
      </c>
      <c r="AW364" t="s">
        <v>1217</v>
      </c>
      <c r="AX364" t="s">
        <v>1217</v>
      </c>
      <c r="AY364">
        <v>10</v>
      </c>
      <c r="AZ364" t="s">
        <v>1245</v>
      </c>
      <c r="BA364">
        <v>0</v>
      </c>
      <c r="BB364" t="s">
        <v>217</v>
      </c>
      <c r="BC364" t="s">
        <v>1230</v>
      </c>
      <c r="BD364">
        <v>0</v>
      </c>
      <c r="BE364" t="s">
        <v>1246</v>
      </c>
      <c r="BF364">
        <v>441</v>
      </c>
      <c r="BG364" t="s">
        <v>1217</v>
      </c>
      <c r="BH364" t="s">
        <v>1217</v>
      </c>
      <c r="BI364">
        <v>15</v>
      </c>
      <c r="BJ364" t="s">
        <v>1217</v>
      </c>
      <c r="BK364" t="s">
        <v>1217</v>
      </c>
      <c r="BL364">
        <v>0</v>
      </c>
      <c r="BM364" t="s">
        <v>1239</v>
      </c>
      <c r="BN364" t="s">
        <v>1247</v>
      </c>
      <c r="BO364">
        <v>0</v>
      </c>
      <c r="BP364" t="s">
        <v>1229</v>
      </c>
      <c r="BQ364" t="s">
        <v>1217</v>
      </c>
    </row>
    <row r="365" spans="1:69" x14ac:dyDescent="0.25">
      <c r="A365">
        <v>196946</v>
      </c>
      <c r="B365" t="s">
        <v>1672</v>
      </c>
      <c r="C365" t="s">
        <v>1217</v>
      </c>
      <c r="D365" t="s">
        <v>1218</v>
      </c>
      <c r="E365">
        <v>0</v>
      </c>
      <c r="F365" t="s">
        <v>1219</v>
      </c>
      <c r="G365" t="s">
        <v>1220</v>
      </c>
      <c r="H365" t="s">
        <v>1221</v>
      </c>
      <c r="I365" t="s">
        <v>1217</v>
      </c>
      <c r="J365" t="s">
        <v>1222</v>
      </c>
      <c r="K365" t="s">
        <v>217</v>
      </c>
      <c r="L365">
        <v>191.52</v>
      </c>
      <c r="M365">
        <v>176.87</v>
      </c>
      <c r="N365" t="s">
        <v>40</v>
      </c>
      <c r="O365">
        <v>208</v>
      </c>
      <c r="P365" t="s">
        <v>1223</v>
      </c>
      <c r="Q365" t="s">
        <v>1421</v>
      </c>
      <c r="R365" t="s">
        <v>1225</v>
      </c>
      <c r="S365" t="s">
        <v>1226</v>
      </c>
      <c r="T365" t="s">
        <v>1217</v>
      </c>
      <c r="U365" t="s">
        <v>1227</v>
      </c>
      <c r="V365" t="s">
        <v>1255</v>
      </c>
      <c r="W365">
        <v>0</v>
      </c>
      <c r="X365" t="s">
        <v>1229</v>
      </c>
      <c r="Y365" t="s">
        <v>1229</v>
      </c>
      <c r="Z365" t="s">
        <v>1230</v>
      </c>
      <c r="AA365" t="s">
        <v>23</v>
      </c>
      <c r="AB365" t="s">
        <v>1231</v>
      </c>
      <c r="AC365" t="s">
        <v>1232</v>
      </c>
      <c r="AD365" t="s">
        <v>1233</v>
      </c>
      <c r="AE365" t="s">
        <v>1234</v>
      </c>
      <c r="AF365" t="s">
        <v>1235</v>
      </c>
      <c r="AG365" t="s">
        <v>1217</v>
      </c>
      <c r="AH365" t="s">
        <v>1236</v>
      </c>
      <c r="AI365" t="s">
        <v>1217</v>
      </c>
      <c r="AJ365" t="s">
        <v>1217</v>
      </c>
      <c r="AK365" t="s">
        <v>1237</v>
      </c>
      <c r="AL365">
        <v>0</v>
      </c>
      <c r="AM365" t="s">
        <v>1238</v>
      </c>
      <c r="AN365" t="s">
        <v>1239</v>
      </c>
      <c r="AO365" t="s">
        <v>1240</v>
      </c>
      <c r="AP365" t="s">
        <v>1241</v>
      </c>
      <c r="AQ365" t="s">
        <v>1242</v>
      </c>
      <c r="AR365" t="s">
        <v>1243</v>
      </c>
      <c r="AS365">
        <v>0</v>
      </c>
      <c r="AT365" t="s">
        <v>1217</v>
      </c>
      <c r="AU365" t="s">
        <v>1244</v>
      </c>
      <c r="AV365" t="s">
        <v>1217</v>
      </c>
      <c r="AW365" t="s">
        <v>1217</v>
      </c>
      <c r="AX365" t="s">
        <v>1217</v>
      </c>
      <c r="AY365">
        <v>10</v>
      </c>
      <c r="AZ365" t="s">
        <v>1245</v>
      </c>
      <c r="BA365">
        <v>0</v>
      </c>
      <c r="BB365" t="s">
        <v>217</v>
      </c>
      <c r="BC365" t="s">
        <v>1230</v>
      </c>
      <c r="BD365">
        <v>0</v>
      </c>
      <c r="BE365" t="s">
        <v>1246</v>
      </c>
      <c r="BF365">
        <v>30</v>
      </c>
      <c r="BG365" t="s">
        <v>1217</v>
      </c>
      <c r="BH365" t="s">
        <v>1217</v>
      </c>
      <c r="BI365">
        <v>13</v>
      </c>
      <c r="BJ365" t="s">
        <v>1217</v>
      </c>
      <c r="BK365" t="s">
        <v>1217</v>
      </c>
      <c r="BL365">
        <v>0</v>
      </c>
      <c r="BM365" t="s">
        <v>1239</v>
      </c>
      <c r="BN365" t="s">
        <v>1247</v>
      </c>
      <c r="BO365">
        <v>0</v>
      </c>
      <c r="BP365" t="s">
        <v>1229</v>
      </c>
      <c r="BQ365" t="s">
        <v>1217</v>
      </c>
    </row>
    <row r="366" spans="1:69" x14ac:dyDescent="0.25">
      <c r="A366">
        <v>196965</v>
      </c>
      <c r="B366" t="s">
        <v>1673</v>
      </c>
      <c r="C366" t="s">
        <v>1217</v>
      </c>
      <c r="D366" t="s">
        <v>1218</v>
      </c>
      <c r="E366">
        <v>320</v>
      </c>
      <c r="F366" t="s">
        <v>1298</v>
      </c>
      <c r="G366" t="s">
        <v>1220</v>
      </c>
      <c r="H366" t="s">
        <v>1221</v>
      </c>
      <c r="I366" t="s">
        <v>1217</v>
      </c>
      <c r="J366" t="s">
        <v>1222</v>
      </c>
      <c r="K366" t="s">
        <v>217</v>
      </c>
      <c r="L366">
        <v>17.440000000000001</v>
      </c>
      <c r="M366">
        <v>15.38</v>
      </c>
      <c r="N366" t="s">
        <v>40</v>
      </c>
      <c r="O366">
        <v>18</v>
      </c>
      <c r="P366" t="s">
        <v>1223</v>
      </c>
      <c r="Q366" t="s">
        <v>1674</v>
      </c>
      <c r="R366" t="s">
        <v>1225</v>
      </c>
      <c r="S366" t="s">
        <v>1226</v>
      </c>
      <c r="T366" t="s">
        <v>1217</v>
      </c>
      <c r="U366" t="s">
        <v>1227</v>
      </c>
      <c r="V366" t="s">
        <v>1255</v>
      </c>
      <c r="W366">
        <v>0</v>
      </c>
      <c r="X366" t="s">
        <v>1229</v>
      </c>
      <c r="Y366" t="s">
        <v>1229</v>
      </c>
      <c r="Z366" t="s">
        <v>1230</v>
      </c>
      <c r="AA366" t="s">
        <v>23</v>
      </c>
      <c r="AB366" t="s">
        <v>1231</v>
      </c>
      <c r="AC366" t="s">
        <v>1232</v>
      </c>
      <c r="AD366" t="s">
        <v>1233</v>
      </c>
      <c r="AE366" t="s">
        <v>1234</v>
      </c>
      <c r="AF366" t="s">
        <v>1235</v>
      </c>
      <c r="AG366" t="s">
        <v>1217</v>
      </c>
      <c r="AH366" t="s">
        <v>1236</v>
      </c>
      <c r="AI366" t="s">
        <v>1217</v>
      </c>
      <c r="AJ366" t="s">
        <v>1217</v>
      </c>
      <c r="AK366" t="s">
        <v>1237</v>
      </c>
      <c r="AL366">
        <v>0</v>
      </c>
      <c r="AM366" t="s">
        <v>1641</v>
      </c>
      <c r="AN366" t="s">
        <v>1239</v>
      </c>
      <c r="AO366" t="s">
        <v>1240</v>
      </c>
      <c r="AP366" t="s">
        <v>1241</v>
      </c>
      <c r="AQ366" t="s">
        <v>1242</v>
      </c>
      <c r="AR366" t="s">
        <v>1380</v>
      </c>
      <c r="AS366">
        <v>0</v>
      </c>
      <c r="AT366" t="s">
        <v>1217</v>
      </c>
      <c r="AU366" t="s">
        <v>1244</v>
      </c>
      <c r="AV366" t="s">
        <v>1217</v>
      </c>
      <c r="AW366" t="s">
        <v>1217</v>
      </c>
      <c r="AX366" t="s">
        <v>1217</v>
      </c>
      <c r="AY366">
        <v>10</v>
      </c>
      <c r="AZ366" t="s">
        <v>1245</v>
      </c>
      <c r="BA366">
        <v>0</v>
      </c>
      <c r="BB366" t="s">
        <v>217</v>
      </c>
      <c r="BC366" t="s">
        <v>1230</v>
      </c>
      <c r="BD366">
        <v>0</v>
      </c>
      <c r="BE366" t="s">
        <v>1246</v>
      </c>
      <c r="BF366">
        <v>351</v>
      </c>
      <c r="BG366" t="s">
        <v>1217</v>
      </c>
      <c r="BH366" t="s">
        <v>1217</v>
      </c>
      <c r="BI366">
        <v>15</v>
      </c>
      <c r="BJ366" t="s">
        <v>1217</v>
      </c>
      <c r="BK366" t="s">
        <v>1217</v>
      </c>
      <c r="BL366">
        <v>0</v>
      </c>
      <c r="BM366" t="s">
        <v>1239</v>
      </c>
      <c r="BN366" t="s">
        <v>1247</v>
      </c>
      <c r="BO366">
        <v>0</v>
      </c>
      <c r="BP366" t="s">
        <v>1229</v>
      </c>
      <c r="BQ366" t="s">
        <v>1217</v>
      </c>
    </row>
    <row r="367" spans="1:69" x14ac:dyDescent="0.25">
      <c r="A367">
        <v>196966</v>
      </c>
      <c r="B367" t="s">
        <v>1675</v>
      </c>
      <c r="C367" t="s">
        <v>1217</v>
      </c>
      <c r="D367" t="s">
        <v>1218</v>
      </c>
      <c r="E367">
        <v>397</v>
      </c>
      <c r="F367" t="s">
        <v>1298</v>
      </c>
      <c r="G367" t="s">
        <v>1220</v>
      </c>
      <c r="H367" t="s">
        <v>1221</v>
      </c>
      <c r="I367" t="s">
        <v>1217</v>
      </c>
      <c r="J367" t="s">
        <v>1222</v>
      </c>
      <c r="K367" t="s">
        <v>217</v>
      </c>
      <c r="L367">
        <v>15.2</v>
      </c>
      <c r="M367">
        <v>13.68</v>
      </c>
      <c r="N367" t="s">
        <v>40</v>
      </c>
      <c r="O367">
        <v>16</v>
      </c>
      <c r="P367" t="s">
        <v>1223</v>
      </c>
      <c r="Q367" t="s">
        <v>1674</v>
      </c>
      <c r="R367" t="s">
        <v>1225</v>
      </c>
      <c r="S367" t="s">
        <v>1226</v>
      </c>
      <c r="T367" t="s">
        <v>1217</v>
      </c>
      <c r="U367" t="s">
        <v>1227</v>
      </c>
      <c r="V367" t="s">
        <v>1255</v>
      </c>
      <c r="W367">
        <v>0</v>
      </c>
      <c r="X367" t="s">
        <v>1229</v>
      </c>
      <c r="Y367" t="s">
        <v>1229</v>
      </c>
      <c r="Z367" t="s">
        <v>1230</v>
      </c>
      <c r="AA367" t="s">
        <v>23</v>
      </c>
      <c r="AB367" t="s">
        <v>1231</v>
      </c>
      <c r="AC367" t="s">
        <v>1232</v>
      </c>
      <c r="AD367" t="s">
        <v>1233</v>
      </c>
      <c r="AE367" t="s">
        <v>1234</v>
      </c>
      <c r="AF367" t="s">
        <v>1235</v>
      </c>
      <c r="AG367" t="s">
        <v>1217</v>
      </c>
      <c r="AH367" t="s">
        <v>1236</v>
      </c>
      <c r="AI367" t="s">
        <v>1217</v>
      </c>
      <c r="AJ367" t="s">
        <v>1217</v>
      </c>
      <c r="AK367" t="s">
        <v>1237</v>
      </c>
      <c r="AL367">
        <v>0</v>
      </c>
      <c r="AM367" t="s">
        <v>1516</v>
      </c>
      <c r="AN367" t="s">
        <v>1239</v>
      </c>
      <c r="AO367" t="s">
        <v>1240</v>
      </c>
      <c r="AP367" t="s">
        <v>1241</v>
      </c>
      <c r="AQ367" t="s">
        <v>1242</v>
      </c>
      <c r="AR367" t="s">
        <v>1306</v>
      </c>
      <c r="AS367">
        <v>0</v>
      </c>
      <c r="AT367" t="s">
        <v>1217</v>
      </c>
      <c r="AU367" t="s">
        <v>1244</v>
      </c>
      <c r="AV367" t="s">
        <v>1217</v>
      </c>
      <c r="AW367" t="s">
        <v>1217</v>
      </c>
      <c r="AX367" t="s">
        <v>1217</v>
      </c>
      <c r="AY367">
        <v>10</v>
      </c>
      <c r="AZ367" t="s">
        <v>1245</v>
      </c>
      <c r="BA367">
        <v>0</v>
      </c>
      <c r="BB367" t="s">
        <v>217</v>
      </c>
      <c r="BC367" t="s">
        <v>1230</v>
      </c>
      <c r="BD367">
        <v>0</v>
      </c>
      <c r="BE367" t="s">
        <v>1246</v>
      </c>
      <c r="BF367">
        <v>876</v>
      </c>
      <c r="BG367" t="s">
        <v>1217</v>
      </c>
      <c r="BH367" t="s">
        <v>1217</v>
      </c>
      <c r="BI367">
        <v>15</v>
      </c>
      <c r="BJ367" t="s">
        <v>1217</v>
      </c>
      <c r="BK367" t="s">
        <v>1217</v>
      </c>
      <c r="BL367">
        <v>0</v>
      </c>
      <c r="BM367" t="s">
        <v>1239</v>
      </c>
      <c r="BN367" t="s">
        <v>1247</v>
      </c>
      <c r="BO367">
        <v>0</v>
      </c>
      <c r="BP367" t="s">
        <v>1229</v>
      </c>
      <c r="BQ367" t="s">
        <v>1217</v>
      </c>
    </row>
    <row r="368" spans="1:69" x14ac:dyDescent="0.25">
      <c r="A368">
        <v>196968</v>
      </c>
      <c r="B368" t="s">
        <v>1676</v>
      </c>
      <c r="C368" t="s">
        <v>1217</v>
      </c>
      <c r="D368" t="s">
        <v>1218</v>
      </c>
      <c r="E368">
        <v>0</v>
      </c>
      <c r="F368" t="s">
        <v>1219</v>
      </c>
      <c r="G368" t="s">
        <v>1220</v>
      </c>
      <c r="H368" t="s">
        <v>1221</v>
      </c>
      <c r="I368" t="s">
        <v>1217</v>
      </c>
      <c r="J368" t="s">
        <v>1222</v>
      </c>
      <c r="K368" t="s">
        <v>217</v>
      </c>
      <c r="L368">
        <v>192.43</v>
      </c>
      <c r="M368">
        <v>177.78</v>
      </c>
      <c r="N368" t="s">
        <v>40</v>
      </c>
      <c r="O368">
        <v>208</v>
      </c>
      <c r="P368" t="s">
        <v>1223</v>
      </c>
      <c r="Q368" t="s">
        <v>1674</v>
      </c>
      <c r="R368" t="s">
        <v>1225</v>
      </c>
      <c r="S368" t="s">
        <v>1226</v>
      </c>
      <c r="T368" t="s">
        <v>1217</v>
      </c>
      <c r="U368" t="s">
        <v>1227</v>
      </c>
      <c r="V368" t="s">
        <v>1255</v>
      </c>
      <c r="W368">
        <v>0</v>
      </c>
      <c r="X368" t="s">
        <v>1229</v>
      </c>
      <c r="Y368" t="s">
        <v>1229</v>
      </c>
      <c r="Z368" t="s">
        <v>1230</v>
      </c>
      <c r="AA368" t="s">
        <v>23</v>
      </c>
      <c r="AB368" t="s">
        <v>1231</v>
      </c>
      <c r="AC368" t="s">
        <v>1232</v>
      </c>
      <c r="AD368" t="s">
        <v>1233</v>
      </c>
      <c r="AE368" t="s">
        <v>1234</v>
      </c>
      <c r="AF368" t="s">
        <v>1235</v>
      </c>
      <c r="AG368" t="s">
        <v>1217</v>
      </c>
      <c r="AH368" t="s">
        <v>1236</v>
      </c>
      <c r="AI368" t="s">
        <v>1217</v>
      </c>
      <c r="AJ368" t="s">
        <v>1217</v>
      </c>
      <c r="AK368" t="s">
        <v>1237</v>
      </c>
      <c r="AL368">
        <v>0</v>
      </c>
      <c r="AM368" t="s">
        <v>1238</v>
      </c>
      <c r="AN368" t="s">
        <v>1239</v>
      </c>
      <c r="AO368" t="s">
        <v>1240</v>
      </c>
      <c r="AP368" t="s">
        <v>1241</v>
      </c>
      <c r="AQ368" t="s">
        <v>1242</v>
      </c>
      <c r="AR368" t="s">
        <v>1243</v>
      </c>
      <c r="AS368">
        <v>0</v>
      </c>
      <c r="AT368" t="s">
        <v>1217</v>
      </c>
      <c r="AU368" t="s">
        <v>1244</v>
      </c>
      <c r="AV368" t="s">
        <v>1217</v>
      </c>
      <c r="AW368" t="s">
        <v>1217</v>
      </c>
      <c r="AX368" t="s">
        <v>1217</v>
      </c>
      <c r="AY368">
        <v>10</v>
      </c>
      <c r="AZ368" t="s">
        <v>1245</v>
      </c>
      <c r="BA368">
        <v>0</v>
      </c>
      <c r="BB368" t="s">
        <v>217</v>
      </c>
      <c r="BC368" t="s">
        <v>1230</v>
      </c>
      <c r="BD368">
        <v>0</v>
      </c>
      <c r="BE368" t="s">
        <v>1246</v>
      </c>
      <c r="BF368">
        <v>41</v>
      </c>
      <c r="BG368" t="s">
        <v>1217</v>
      </c>
      <c r="BH368" t="s">
        <v>1217</v>
      </c>
      <c r="BI368">
        <v>13</v>
      </c>
      <c r="BJ368" t="s">
        <v>1217</v>
      </c>
      <c r="BK368" t="s">
        <v>1217</v>
      </c>
      <c r="BL368">
        <v>0</v>
      </c>
      <c r="BM368" t="s">
        <v>1239</v>
      </c>
      <c r="BN368" t="s">
        <v>1247</v>
      </c>
      <c r="BO368">
        <v>0</v>
      </c>
      <c r="BP368" t="s">
        <v>1229</v>
      </c>
      <c r="BQ368" t="s">
        <v>1217</v>
      </c>
    </row>
    <row r="369" spans="1:69" x14ac:dyDescent="0.25">
      <c r="A369">
        <v>196977</v>
      </c>
      <c r="B369" t="s">
        <v>1677</v>
      </c>
      <c r="C369" t="s">
        <v>1217</v>
      </c>
      <c r="D369" t="s">
        <v>1218</v>
      </c>
      <c r="E369">
        <v>370</v>
      </c>
      <c r="F369" t="s">
        <v>1298</v>
      </c>
      <c r="G369" t="s">
        <v>1220</v>
      </c>
      <c r="H369" t="s">
        <v>1221</v>
      </c>
      <c r="I369" t="s">
        <v>1217</v>
      </c>
      <c r="J369" t="s">
        <v>1222</v>
      </c>
      <c r="K369" t="s">
        <v>217</v>
      </c>
      <c r="L369">
        <v>15.17</v>
      </c>
      <c r="M369">
        <v>13.65</v>
      </c>
      <c r="N369" t="s">
        <v>40</v>
      </c>
      <c r="O369">
        <v>16</v>
      </c>
      <c r="P369" t="s">
        <v>1223</v>
      </c>
      <c r="Q369" t="s">
        <v>1470</v>
      </c>
      <c r="R369" t="s">
        <v>1225</v>
      </c>
      <c r="S369" t="s">
        <v>1226</v>
      </c>
      <c r="T369" t="s">
        <v>1217</v>
      </c>
      <c r="U369" t="s">
        <v>1227</v>
      </c>
      <c r="V369" t="s">
        <v>1255</v>
      </c>
      <c r="W369">
        <v>0</v>
      </c>
      <c r="X369" t="s">
        <v>1229</v>
      </c>
      <c r="Y369" t="s">
        <v>1229</v>
      </c>
      <c r="Z369" t="s">
        <v>1230</v>
      </c>
      <c r="AA369" t="s">
        <v>23</v>
      </c>
      <c r="AB369" t="s">
        <v>1231</v>
      </c>
      <c r="AC369" t="s">
        <v>1232</v>
      </c>
      <c r="AD369" t="s">
        <v>1233</v>
      </c>
      <c r="AE369" t="s">
        <v>1234</v>
      </c>
      <c r="AF369" t="s">
        <v>1235</v>
      </c>
      <c r="AG369" t="s">
        <v>1217</v>
      </c>
      <c r="AH369" t="s">
        <v>1236</v>
      </c>
      <c r="AI369" t="s">
        <v>1217</v>
      </c>
      <c r="AJ369" t="s">
        <v>1217</v>
      </c>
      <c r="AK369" t="s">
        <v>1237</v>
      </c>
      <c r="AL369">
        <v>0</v>
      </c>
      <c r="AM369" t="s">
        <v>1516</v>
      </c>
      <c r="AN369" t="s">
        <v>1239</v>
      </c>
      <c r="AO369" t="s">
        <v>1240</v>
      </c>
      <c r="AP369" t="s">
        <v>1241</v>
      </c>
      <c r="AQ369" t="s">
        <v>1242</v>
      </c>
      <c r="AR369" t="s">
        <v>1306</v>
      </c>
      <c r="AS369">
        <v>0</v>
      </c>
      <c r="AT369" t="s">
        <v>1217</v>
      </c>
      <c r="AU369" t="s">
        <v>1244</v>
      </c>
      <c r="AV369" t="s">
        <v>1217</v>
      </c>
      <c r="AW369" t="s">
        <v>1217</v>
      </c>
      <c r="AX369" t="s">
        <v>1217</v>
      </c>
      <c r="AY369">
        <v>10</v>
      </c>
      <c r="AZ369" t="s">
        <v>1245</v>
      </c>
      <c r="BA369">
        <v>0</v>
      </c>
      <c r="BB369" t="s">
        <v>217</v>
      </c>
      <c r="BC369" t="s">
        <v>1230</v>
      </c>
      <c r="BD369">
        <v>0</v>
      </c>
      <c r="BE369" t="s">
        <v>1246</v>
      </c>
      <c r="BF369">
        <v>385</v>
      </c>
      <c r="BG369" t="s">
        <v>1217</v>
      </c>
      <c r="BH369" t="s">
        <v>1217</v>
      </c>
      <c r="BI369">
        <v>15</v>
      </c>
      <c r="BJ369" t="s">
        <v>1217</v>
      </c>
      <c r="BK369" t="s">
        <v>1217</v>
      </c>
      <c r="BL369">
        <v>0</v>
      </c>
      <c r="BM369" t="s">
        <v>1239</v>
      </c>
      <c r="BN369" t="s">
        <v>1247</v>
      </c>
      <c r="BO369">
        <v>0</v>
      </c>
      <c r="BP369" t="s">
        <v>1229</v>
      </c>
      <c r="BQ369" t="s">
        <v>1217</v>
      </c>
    </row>
    <row r="370" spans="1:69" x14ac:dyDescent="0.25">
      <c r="A370">
        <v>196979</v>
      </c>
      <c r="B370" t="s">
        <v>1678</v>
      </c>
      <c r="C370" t="s">
        <v>1217</v>
      </c>
      <c r="D370" t="s">
        <v>1218</v>
      </c>
      <c r="E370">
        <v>0</v>
      </c>
      <c r="F370" t="s">
        <v>1298</v>
      </c>
      <c r="G370" t="s">
        <v>1220</v>
      </c>
      <c r="H370" t="s">
        <v>1221</v>
      </c>
      <c r="I370" t="s">
        <v>1217</v>
      </c>
      <c r="J370" t="s">
        <v>1222</v>
      </c>
      <c r="K370" t="s">
        <v>217</v>
      </c>
      <c r="L370">
        <v>14.26</v>
      </c>
      <c r="M370">
        <v>12.8</v>
      </c>
      <c r="N370" t="s">
        <v>40</v>
      </c>
      <c r="O370">
        <v>15</v>
      </c>
      <c r="P370" t="s">
        <v>1223</v>
      </c>
      <c r="Q370" t="s">
        <v>1470</v>
      </c>
      <c r="R370" t="s">
        <v>1225</v>
      </c>
      <c r="S370" t="s">
        <v>1226</v>
      </c>
      <c r="T370" t="s">
        <v>1217</v>
      </c>
      <c r="U370" t="s">
        <v>1227</v>
      </c>
      <c r="V370" t="s">
        <v>1255</v>
      </c>
      <c r="W370">
        <v>0</v>
      </c>
      <c r="X370" t="s">
        <v>1229</v>
      </c>
      <c r="Y370" t="s">
        <v>1229</v>
      </c>
      <c r="Z370" t="s">
        <v>1230</v>
      </c>
      <c r="AA370" t="s">
        <v>23</v>
      </c>
      <c r="AB370" t="s">
        <v>1231</v>
      </c>
      <c r="AC370" t="s">
        <v>1232</v>
      </c>
      <c r="AD370" t="s">
        <v>1233</v>
      </c>
      <c r="AE370" t="s">
        <v>1234</v>
      </c>
      <c r="AF370" t="s">
        <v>1235</v>
      </c>
      <c r="AG370" t="s">
        <v>1217</v>
      </c>
      <c r="AH370" t="s">
        <v>1236</v>
      </c>
      <c r="AI370" t="s">
        <v>1217</v>
      </c>
      <c r="AJ370" t="s">
        <v>1217</v>
      </c>
      <c r="AK370" t="s">
        <v>1237</v>
      </c>
      <c r="AL370">
        <v>0</v>
      </c>
      <c r="AM370" t="s">
        <v>1636</v>
      </c>
      <c r="AN370" t="s">
        <v>1239</v>
      </c>
      <c r="AO370" t="s">
        <v>1240</v>
      </c>
      <c r="AP370" t="s">
        <v>1241</v>
      </c>
      <c r="AQ370" t="s">
        <v>1242</v>
      </c>
      <c r="AR370" t="s">
        <v>1300</v>
      </c>
      <c r="AS370">
        <v>0</v>
      </c>
      <c r="AT370" t="s">
        <v>1217</v>
      </c>
      <c r="AU370" t="s">
        <v>1244</v>
      </c>
      <c r="AV370" t="s">
        <v>1217</v>
      </c>
      <c r="AW370" t="s">
        <v>1217</v>
      </c>
      <c r="AX370" t="s">
        <v>1217</v>
      </c>
      <c r="AY370">
        <v>10</v>
      </c>
      <c r="AZ370" t="s">
        <v>1245</v>
      </c>
      <c r="BA370">
        <v>0</v>
      </c>
      <c r="BB370" t="s">
        <v>217</v>
      </c>
      <c r="BC370" t="s">
        <v>1230</v>
      </c>
      <c r="BD370">
        <v>0</v>
      </c>
      <c r="BE370" t="s">
        <v>1246</v>
      </c>
      <c r="BF370">
        <v>330</v>
      </c>
      <c r="BG370" t="s">
        <v>1217</v>
      </c>
      <c r="BH370" t="s">
        <v>1217</v>
      </c>
      <c r="BI370">
        <v>15</v>
      </c>
      <c r="BJ370" t="s">
        <v>1217</v>
      </c>
      <c r="BK370" t="s">
        <v>1217</v>
      </c>
      <c r="BL370">
        <v>0</v>
      </c>
      <c r="BM370" t="s">
        <v>1239</v>
      </c>
      <c r="BN370" t="s">
        <v>1247</v>
      </c>
      <c r="BO370">
        <v>0</v>
      </c>
      <c r="BP370" t="s">
        <v>1229</v>
      </c>
      <c r="BQ370" t="s">
        <v>1217</v>
      </c>
    </row>
    <row r="371" spans="1:69" x14ac:dyDescent="0.25">
      <c r="A371">
        <v>197070</v>
      </c>
      <c r="B371" t="s">
        <v>1679</v>
      </c>
      <c r="C371" t="s">
        <v>1217</v>
      </c>
      <c r="D371" t="s">
        <v>1218</v>
      </c>
      <c r="E371">
        <v>0</v>
      </c>
      <c r="F371" t="s">
        <v>1298</v>
      </c>
      <c r="G371" t="s">
        <v>1220</v>
      </c>
      <c r="H371" t="s">
        <v>1221</v>
      </c>
      <c r="I371" t="s">
        <v>1217</v>
      </c>
      <c r="J371" t="s">
        <v>1222</v>
      </c>
      <c r="K371" t="s">
        <v>217</v>
      </c>
      <c r="L371">
        <v>15.5</v>
      </c>
      <c r="M371">
        <v>13.98</v>
      </c>
      <c r="N371" t="s">
        <v>40</v>
      </c>
      <c r="O371">
        <v>16</v>
      </c>
      <c r="P371" t="s">
        <v>1223</v>
      </c>
      <c r="Q371" t="s">
        <v>1662</v>
      </c>
      <c r="R371" t="s">
        <v>1225</v>
      </c>
      <c r="S371" t="s">
        <v>1226</v>
      </c>
      <c r="T371" t="s">
        <v>1217</v>
      </c>
      <c r="U371" t="s">
        <v>1227</v>
      </c>
      <c r="V371" t="s">
        <v>1255</v>
      </c>
      <c r="W371">
        <v>0</v>
      </c>
      <c r="X371" t="s">
        <v>1229</v>
      </c>
      <c r="Y371" t="s">
        <v>1229</v>
      </c>
      <c r="Z371" t="s">
        <v>1230</v>
      </c>
      <c r="AA371" t="s">
        <v>23</v>
      </c>
      <c r="AB371" t="s">
        <v>1231</v>
      </c>
      <c r="AC371" t="s">
        <v>1232</v>
      </c>
      <c r="AD371" t="s">
        <v>1233</v>
      </c>
      <c r="AE371" t="s">
        <v>1234</v>
      </c>
      <c r="AF371" t="s">
        <v>1235</v>
      </c>
      <c r="AG371" t="s">
        <v>1217</v>
      </c>
      <c r="AH371" t="s">
        <v>1236</v>
      </c>
      <c r="AI371" t="s">
        <v>1217</v>
      </c>
      <c r="AJ371" t="s">
        <v>1217</v>
      </c>
      <c r="AK371" t="s">
        <v>1237</v>
      </c>
      <c r="AL371">
        <v>0</v>
      </c>
      <c r="AM371" t="s">
        <v>1516</v>
      </c>
      <c r="AN371" t="s">
        <v>1239</v>
      </c>
      <c r="AO371" t="s">
        <v>1240</v>
      </c>
      <c r="AP371" t="s">
        <v>1241</v>
      </c>
      <c r="AQ371" t="s">
        <v>1242</v>
      </c>
      <c r="AR371" t="s">
        <v>1306</v>
      </c>
      <c r="AS371">
        <v>0</v>
      </c>
      <c r="AT371" t="s">
        <v>1217</v>
      </c>
      <c r="AU371" t="s">
        <v>1244</v>
      </c>
      <c r="AV371" t="s">
        <v>1217</v>
      </c>
      <c r="AW371" t="s">
        <v>1217</v>
      </c>
      <c r="AX371" t="s">
        <v>1217</v>
      </c>
      <c r="AY371">
        <v>10</v>
      </c>
      <c r="AZ371" t="s">
        <v>1245</v>
      </c>
      <c r="BA371">
        <v>0</v>
      </c>
      <c r="BB371" t="s">
        <v>217</v>
      </c>
      <c r="BC371" t="s">
        <v>1230</v>
      </c>
      <c r="BD371">
        <v>0</v>
      </c>
      <c r="BE371" t="s">
        <v>1246</v>
      </c>
      <c r="BF371">
        <v>374</v>
      </c>
      <c r="BG371" t="s">
        <v>1217</v>
      </c>
      <c r="BH371" t="s">
        <v>1217</v>
      </c>
      <c r="BI371">
        <v>15</v>
      </c>
      <c r="BJ371" t="s">
        <v>1217</v>
      </c>
      <c r="BK371" t="s">
        <v>1217</v>
      </c>
      <c r="BL371">
        <v>0</v>
      </c>
      <c r="BM371" t="s">
        <v>1239</v>
      </c>
      <c r="BN371" t="s">
        <v>1247</v>
      </c>
      <c r="BO371">
        <v>0</v>
      </c>
      <c r="BP371" t="s">
        <v>1229</v>
      </c>
      <c r="BQ371" t="s">
        <v>1217</v>
      </c>
    </row>
    <row r="372" spans="1:69" x14ac:dyDescent="0.25">
      <c r="A372">
        <v>197224</v>
      </c>
      <c r="B372" t="s">
        <v>1680</v>
      </c>
      <c r="C372" t="s">
        <v>1217</v>
      </c>
      <c r="D372" t="s">
        <v>1218</v>
      </c>
      <c r="E372">
        <v>0</v>
      </c>
      <c r="F372" t="s">
        <v>1219</v>
      </c>
      <c r="G372" t="s">
        <v>1220</v>
      </c>
      <c r="H372" t="s">
        <v>1221</v>
      </c>
      <c r="I372" t="s">
        <v>1217</v>
      </c>
      <c r="J372" t="s">
        <v>1222</v>
      </c>
      <c r="K372" t="s">
        <v>217</v>
      </c>
      <c r="L372">
        <v>197.27</v>
      </c>
      <c r="M372">
        <v>182.62</v>
      </c>
      <c r="N372" t="s">
        <v>40</v>
      </c>
      <c r="O372">
        <v>208</v>
      </c>
      <c r="P372" t="s">
        <v>1223</v>
      </c>
      <c r="Q372" t="s">
        <v>1598</v>
      </c>
      <c r="R372" t="s">
        <v>1225</v>
      </c>
      <c r="S372" t="s">
        <v>1226</v>
      </c>
      <c r="T372" t="s">
        <v>1217</v>
      </c>
      <c r="U372" t="s">
        <v>1227</v>
      </c>
      <c r="V372" t="s">
        <v>1255</v>
      </c>
      <c r="W372">
        <v>0</v>
      </c>
      <c r="X372" t="s">
        <v>1229</v>
      </c>
      <c r="Y372" t="s">
        <v>1229</v>
      </c>
      <c r="Z372" t="s">
        <v>1230</v>
      </c>
      <c r="AA372" t="s">
        <v>23</v>
      </c>
      <c r="AB372" t="s">
        <v>1231</v>
      </c>
      <c r="AC372" t="s">
        <v>1232</v>
      </c>
      <c r="AD372" t="s">
        <v>1233</v>
      </c>
      <c r="AE372" t="s">
        <v>1234</v>
      </c>
      <c r="AF372" t="s">
        <v>1235</v>
      </c>
      <c r="AG372" t="s">
        <v>1217</v>
      </c>
      <c r="AH372" t="s">
        <v>1236</v>
      </c>
      <c r="AI372" t="s">
        <v>1217</v>
      </c>
      <c r="AJ372" t="s">
        <v>1217</v>
      </c>
      <c r="AK372" t="s">
        <v>1237</v>
      </c>
      <c r="AL372">
        <v>0</v>
      </c>
      <c r="AM372" t="s">
        <v>1238</v>
      </c>
      <c r="AN372" t="s">
        <v>1239</v>
      </c>
      <c r="AO372" t="s">
        <v>1240</v>
      </c>
      <c r="AP372" t="s">
        <v>1241</v>
      </c>
      <c r="AQ372" t="s">
        <v>1242</v>
      </c>
      <c r="AR372" t="s">
        <v>1243</v>
      </c>
      <c r="AS372">
        <v>0</v>
      </c>
      <c r="AT372" t="s">
        <v>1217</v>
      </c>
      <c r="AU372" t="s">
        <v>1244</v>
      </c>
      <c r="AV372" t="s">
        <v>1217</v>
      </c>
      <c r="AW372" t="s">
        <v>1217</v>
      </c>
      <c r="AX372" t="s">
        <v>1217</v>
      </c>
      <c r="AY372">
        <v>10</v>
      </c>
      <c r="AZ372" t="s">
        <v>1245</v>
      </c>
      <c r="BA372">
        <v>0</v>
      </c>
      <c r="BB372" t="s">
        <v>217</v>
      </c>
      <c r="BC372" t="s">
        <v>1230</v>
      </c>
      <c r="BD372">
        <v>0</v>
      </c>
      <c r="BE372" t="s">
        <v>1246</v>
      </c>
      <c r="BF372">
        <v>31</v>
      </c>
      <c r="BG372" t="s">
        <v>1217</v>
      </c>
      <c r="BH372" t="s">
        <v>1217</v>
      </c>
      <c r="BI372">
        <v>13</v>
      </c>
      <c r="BJ372" t="s">
        <v>1217</v>
      </c>
      <c r="BK372" t="s">
        <v>1217</v>
      </c>
      <c r="BL372">
        <v>0</v>
      </c>
      <c r="BM372" t="s">
        <v>1239</v>
      </c>
      <c r="BN372" t="s">
        <v>1247</v>
      </c>
      <c r="BO372">
        <v>0</v>
      </c>
      <c r="BP372" t="s">
        <v>1229</v>
      </c>
      <c r="BQ372" t="s">
        <v>1217</v>
      </c>
    </row>
    <row r="373" spans="1:69" x14ac:dyDescent="0.25">
      <c r="A373">
        <v>197297</v>
      </c>
      <c r="B373" t="s">
        <v>1681</v>
      </c>
      <c r="C373" t="s">
        <v>1217</v>
      </c>
      <c r="D373" t="s">
        <v>1218</v>
      </c>
      <c r="E373">
        <v>40</v>
      </c>
      <c r="F373" t="s">
        <v>1289</v>
      </c>
      <c r="G373" t="s">
        <v>1220</v>
      </c>
      <c r="H373" t="s">
        <v>1221</v>
      </c>
      <c r="I373" t="s">
        <v>1217</v>
      </c>
      <c r="J373" t="s">
        <v>1222</v>
      </c>
      <c r="K373" t="s">
        <v>217</v>
      </c>
      <c r="L373">
        <v>998.52</v>
      </c>
      <c r="M373">
        <v>938.52</v>
      </c>
      <c r="N373" t="s">
        <v>40</v>
      </c>
      <c r="O373">
        <v>990</v>
      </c>
      <c r="P373" t="s">
        <v>1223</v>
      </c>
      <c r="Q373" t="s">
        <v>1682</v>
      </c>
      <c r="R373" t="s">
        <v>1225</v>
      </c>
      <c r="S373" t="s">
        <v>1226</v>
      </c>
      <c r="T373" t="s">
        <v>1217</v>
      </c>
      <c r="U373" t="s">
        <v>1227</v>
      </c>
      <c r="V373" t="s">
        <v>1255</v>
      </c>
      <c r="W373">
        <v>80</v>
      </c>
      <c r="X373" t="s">
        <v>1229</v>
      </c>
      <c r="Y373" t="s">
        <v>1229</v>
      </c>
      <c r="Z373" t="s">
        <v>1230</v>
      </c>
      <c r="AA373" t="s">
        <v>23</v>
      </c>
      <c r="AB373" t="s">
        <v>1231</v>
      </c>
      <c r="AC373" t="s">
        <v>1232</v>
      </c>
      <c r="AD373" t="s">
        <v>1233</v>
      </c>
      <c r="AE373" t="s">
        <v>1234</v>
      </c>
      <c r="AF373" t="s">
        <v>1235</v>
      </c>
      <c r="AG373" t="s">
        <v>1217</v>
      </c>
      <c r="AH373" t="s">
        <v>1236</v>
      </c>
      <c r="AI373" t="s">
        <v>1217</v>
      </c>
      <c r="AJ373" t="s">
        <v>1217</v>
      </c>
      <c r="AK373" t="s">
        <v>1237</v>
      </c>
      <c r="AL373">
        <v>0</v>
      </c>
      <c r="AM373" t="s">
        <v>1290</v>
      </c>
      <c r="AN373" t="s">
        <v>1239</v>
      </c>
      <c r="AO373" t="s">
        <v>1240</v>
      </c>
      <c r="AP373" t="s">
        <v>1241</v>
      </c>
      <c r="AQ373" t="s">
        <v>1242</v>
      </c>
      <c r="AR373" t="s">
        <v>1291</v>
      </c>
      <c r="AS373">
        <v>0</v>
      </c>
      <c r="AT373" t="s">
        <v>1217</v>
      </c>
      <c r="AU373" t="s">
        <v>1244</v>
      </c>
      <c r="AV373" t="s">
        <v>1217</v>
      </c>
      <c r="AW373" t="s">
        <v>1217</v>
      </c>
      <c r="AX373" t="s">
        <v>1217</v>
      </c>
      <c r="AY373">
        <v>10</v>
      </c>
      <c r="AZ373" t="s">
        <v>1245</v>
      </c>
      <c r="BA373">
        <v>0</v>
      </c>
      <c r="BB373" t="s">
        <v>217</v>
      </c>
      <c r="BC373" t="s">
        <v>1230</v>
      </c>
      <c r="BD373">
        <v>0</v>
      </c>
      <c r="BE373" t="s">
        <v>1246</v>
      </c>
      <c r="BF373">
        <v>51</v>
      </c>
      <c r="BG373" t="s">
        <v>1217</v>
      </c>
      <c r="BH373" t="s">
        <v>1217</v>
      </c>
      <c r="BI373">
        <v>8</v>
      </c>
      <c r="BJ373" t="s">
        <v>1217</v>
      </c>
      <c r="BK373" t="s">
        <v>1217</v>
      </c>
      <c r="BL373">
        <v>0</v>
      </c>
      <c r="BM373" t="s">
        <v>1239</v>
      </c>
      <c r="BN373" t="s">
        <v>1247</v>
      </c>
      <c r="BO373">
        <v>0</v>
      </c>
      <c r="BP373" t="s">
        <v>1229</v>
      </c>
      <c r="BQ373" t="s">
        <v>1217</v>
      </c>
    </row>
    <row r="374" spans="1:69" x14ac:dyDescent="0.25">
      <c r="A374">
        <v>197298</v>
      </c>
      <c r="B374" t="s">
        <v>1683</v>
      </c>
      <c r="C374" t="s">
        <v>1217</v>
      </c>
      <c r="D374" t="s">
        <v>1218</v>
      </c>
      <c r="E374">
        <v>132</v>
      </c>
      <c r="F374" t="s">
        <v>1219</v>
      </c>
      <c r="G374" t="s">
        <v>1220</v>
      </c>
      <c r="H374" t="s">
        <v>1221</v>
      </c>
      <c r="I374" t="s">
        <v>1217</v>
      </c>
      <c r="J374" t="s">
        <v>1222</v>
      </c>
      <c r="K374" t="s">
        <v>217</v>
      </c>
      <c r="L374">
        <v>208.17</v>
      </c>
      <c r="M374">
        <v>193.52</v>
      </c>
      <c r="N374" t="s">
        <v>40</v>
      </c>
      <c r="O374">
        <v>205</v>
      </c>
      <c r="P374" t="s">
        <v>1223</v>
      </c>
      <c r="Q374" t="s">
        <v>1682</v>
      </c>
      <c r="R374" t="s">
        <v>1225</v>
      </c>
      <c r="S374" t="s">
        <v>1226</v>
      </c>
      <c r="T374" t="s">
        <v>1217</v>
      </c>
      <c r="U374" t="s">
        <v>1227</v>
      </c>
      <c r="V374" t="s">
        <v>1255</v>
      </c>
      <c r="W374">
        <v>200</v>
      </c>
      <c r="X374" t="s">
        <v>1229</v>
      </c>
      <c r="Y374" t="s">
        <v>1229</v>
      </c>
      <c r="Z374" t="s">
        <v>1230</v>
      </c>
      <c r="AA374" t="s">
        <v>23</v>
      </c>
      <c r="AB374" t="s">
        <v>1231</v>
      </c>
      <c r="AC374" t="s">
        <v>1232</v>
      </c>
      <c r="AD374" t="s">
        <v>1233</v>
      </c>
      <c r="AE374" t="s">
        <v>1234</v>
      </c>
      <c r="AF374" t="s">
        <v>1235</v>
      </c>
      <c r="AG374" t="s">
        <v>1217</v>
      </c>
      <c r="AH374" t="s">
        <v>1236</v>
      </c>
      <c r="AI374" t="s">
        <v>1217</v>
      </c>
      <c r="AJ374" t="s">
        <v>1217</v>
      </c>
      <c r="AK374" t="s">
        <v>1237</v>
      </c>
      <c r="AL374">
        <v>0</v>
      </c>
      <c r="AM374" t="s">
        <v>1238</v>
      </c>
      <c r="AN374" t="s">
        <v>1239</v>
      </c>
      <c r="AO374" t="s">
        <v>1240</v>
      </c>
      <c r="AP374" t="s">
        <v>1241</v>
      </c>
      <c r="AQ374" t="s">
        <v>1242</v>
      </c>
      <c r="AR374" t="s">
        <v>1243</v>
      </c>
      <c r="AS374">
        <v>0</v>
      </c>
      <c r="AT374" t="s">
        <v>1217</v>
      </c>
      <c r="AU374" t="s">
        <v>1244</v>
      </c>
      <c r="AV374" t="s">
        <v>1217</v>
      </c>
      <c r="AW374" t="s">
        <v>1217</v>
      </c>
      <c r="AX374" t="s">
        <v>1217</v>
      </c>
      <c r="AY374">
        <v>10</v>
      </c>
      <c r="AZ374" t="s">
        <v>1245</v>
      </c>
      <c r="BA374">
        <v>0</v>
      </c>
      <c r="BB374" t="s">
        <v>217</v>
      </c>
      <c r="BC374" t="s">
        <v>1230</v>
      </c>
      <c r="BD374">
        <v>0</v>
      </c>
      <c r="BE374" t="s">
        <v>1246</v>
      </c>
      <c r="BF374">
        <v>173</v>
      </c>
      <c r="BG374" t="s">
        <v>1217</v>
      </c>
      <c r="BH374" t="s">
        <v>1217</v>
      </c>
      <c r="BI374">
        <v>8</v>
      </c>
      <c r="BJ374" t="s">
        <v>1217</v>
      </c>
      <c r="BK374" t="s">
        <v>1217</v>
      </c>
      <c r="BL374">
        <v>0</v>
      </c>
      <c r="BM374" t="s">
        <v>1239</v>
      </c>
      <c r="BN374" t="s">
        <v>1247</v>
      </c>
      <c r="BO374">
        <v>0</v>
      </c>
      <c r="BP374" t="s">
        <v>1229</v>
      </c>
      <c r="BQ374" t="s">
        <v>1217</v>
      </c>
    </row>
    <row r="375" spans="1:69" x14ac:dyDescent="0.25">
      <c r="A375">
        <v>197637</v>
      </c>
      <c r="B375" t="s">
        <v>1684</v>
      </c>
      <c r="C375" t="s">
        <v>1217</v>
      </c>
      <c r="D375" t="s">
        <v>1218</v>
      </c>
      <c r="E375">
        <v>0</v>
      </c>
      <c r="F375" t="s">
        <v>1298</v>
      </c>
      <c r="G375" t="s">
        <v>1220</v>
      </c>
      <c r="H375" t="s">
        <v>1221</v>
      </c>
      <c r="I375" t="s">
        <v>1217</v>
      </c>
      <c r="J375" t="s">
        <v>1222</v>
      </c>
      <c r="K375" t="s">
        <v>217</v>
      </c>
      <c r="L375">
        <v>17.96</v>
      </c>
      <c r="M375">
        <v>15.9</v>
      </c>
      <c r="N375" t="s">
        <v>40</v>
      </c>
      <c r="O375">
        <v>18</v>
      </c>
      <c r="P375" t="s">
        <v>1223</v>
      </c>
      <c r="Q375" t="s">
        <v>1685</v>
      </c>
      <c r="R375" t="s">
        <v>1225</v>
      </c>
      <c r="S375" t="s">
        <v>1226</v>
      </c>
      <c r="T375" t="s">
        <v>1217</v>
      </c>
      <c r="U375" t="s">
        <v>1227</v>
      </c>
      <c r="V375" t="s">
        <v>1255</v>
      </c>
      <c r="W375">
        <v>0</v>
      </c>
      <c r="X375" t="s">
        <v>1229</v>
      </c>
      <c r="Y375" t="s">
        <v>1229</v>
      </c>
      <c r="Z375" t="s">
        <v>1230</v>
      </c>
      <c r="AA375" t="s">
        <v>23</v>
      </c>
      <c r="AB375" t="s">
        <v>1231</v>
      </c>
      <c r="AC375" t="s">
        <v>1232</v>
      </c>
      <c r="AD375" t="s">
        <v>1233</v>
      </c>
      <c r="AE375" t="s">
        <v>1234</v>
      </c>
      <c r="AF375" t="s">
        <v>1235</v>
      </c>
      <c r="AG375" t="s">
        <v>1217</v>
      </c>
      <c r="AH375" t="s">
        <v>1236</v>
      </c>
      <c r="AI375" t="s">
        <v>1217</v>
      </c>
      <c r="AJ375" t="s">
        <v>1217</v>
      </c>
      <c r="AK375" t="s">
        <v>1237</v>
      </c>
      <c r="AL375">
        <v>0</v>
      </c>
      <c r="AM375" t="s">
        <v>1641</v>
      </c>
      <c r="AN375" t="s">
        <v>1239</v>
      </c>
      <c r="AO375" t="s">
        <v>1240</v>
      </c>
      <c r="AP375" t="s">
        <v>1241</v>
      </c>
      <c r="AQ375" t="s">
        <v>1242</v>
      </c>
      <c r="AR375" t="s">
        <v>1380</v>
      </c>
      <c r="AS375">
        <v>0</v>
      </c>
      <c r="AT375" t="s">
        <v>1217</v>
      </c>
      <c r="AU375" t="s">
        <v>1244</v>
      </c>
      <c r="AV375" t="s">
        <v>1217</v>
      </c>
      <c r="AW375" t="s">
        <v>1217</v>
      </c>
      <c r="AX375" t="s">
        <v>1217</v>
      </c>
      <c r="AY375">
        <v>10</v>
      </c>
      <c r="AZ375" t="s">
        <v>1245</v>
      </c>
      <c r="BA375">
        <v>0</v>
      </c>
      <c r="BB375" t="s">
        <v>217</v>
      </c>
      <c r="BC375" t="s">
        <v>1230</v>
      </c>
      <c r="BD375">
        <v>0</v>
      </c>
      <c r="BE375" t="s">
        <v>1246</v>
      </c>
      <c r="BF375">
        <v>312</v>
      </c>
      <c r="BG375" t="s">
        <v>1217</v>
      </c>
      <c r="BH375" t="s">
        <v>1217</v>
      </c>
      <c r="BI375">
        <v>15</v>
      </c>
      <c r="BJ375" t="s">
        <v>1217</v>
      </c>
      <c r="BK375" t="s">
        <v>1217</v>
      </c>
      <c r="BL375">
        <v>0</v>
      </c>
      <c r="BM375" t="s">
        <v>1239</v>
      </c>
      <c r="BN375" t="s">
        <v>1247</v>
      </c>
      <c r="BO375">
        <v>0</v>
      </c>
      <c r="BP375" t="s">
        <v>1229</v>
      </c>
      <c r="BQ375" t="s">
        <v>1217</v>
      </c>
    </row>
    <row r="376" spans="1:69" x14ac:dyDescent="0.25">
      <c r="A376">
        <v>197639</v>
      </c>
      <c r="B376" t="s">
        <v>1686</v>
      </c>
      <c r="C376" t="s">
        <v>1217</v>
      </c>
      <c r="D376" t="s">
        <v>1218</v>
      </c>
      <c r="E376">
        <v>0</v>
      </c>
      <c r="F376" t="s">
        <v>1298</v>
      </c>
      <c r="G376" t="s">
        <v>1220</v>
      </c>
      <c r="H376" t="s">
        <v>1221</v>
      </c>
      <c r="I376" t="s">
        <v>1217</v>
      </c>
      <c r="J376" t="s">
        <v>1222</v>
      </c>
      <c r="K376" t="s">
        <v>217</v>
      </c>
      <c r="L376">
        <v>14.71</v>
      </c>
      <c r="M376">
        <v>13.25</v>
      </c>
      <c r="N376" t="s">
        <v>40</v>
      </c>
      <c r="O376">
        <v>15</v>
      </c>
      <c r="P376" t="s">
        <v>1223</v>
      </c>
      <c r="Q376" t="s">
        <v>1685</v>
      </c>
      <c r="R376" t="s">
        <v>1225</v>
      </c>
      <c r="S376" t="s">
        <v>1226</v>
      </c>
      <c r="T376" t="s">
        <v>1217</v>
      </c>
      <c r="U376" t="s">
        <v>1227</v>
      </c>
      <c r="V376" t="s">
        <v>1255</v>
      </c>
      <c r="W376">
        <v>0</v>
      </c>
      <c r="X376" t="s">
        <v>1229</v>
      </c>
      <c r="Y376" t="s">
        <v>1229</v>
      </c>
      <c r="Z376" t="s">
        <v>1230</v>
      </c>
      <c r="AA376" t="s">
        <v>23</v>
      </c>
      <c r="AB376" t="s">
        <v>1231</v>
      </c>
      <c r="AC376" t="s">
        <v>1232</v>
      </c>
      <c r="AD376" t="s">
        <v>1233</v>
      </c>
      <c r="AE376" t="s">
        <v>1234</v>
      </c>
      <c r="AF376" t="s">
        <v>1235</v>
      </c>
      <c r="AG376" t="s">
        <v>1217</v>
      </c>
      <c r="AH376" t="s">
        <v>1236</v>
      </c>
      <c r="AI376" t="s">
        <v>1217</v>
      </c>
      <c r="AJ376" t="s">
        <v>1217</v>
      </c>
      <c r="AK376" t="s">
        <v>1237</v>
      </c>
      <c r="AL376">
        <v>0</v>
      </c>
      <c r="AM376" t="s">
        <v>1636</v>
      </c>
      <c r="AN376" t="s">
        <v>1239</v>
      </c>
      <c r="AO376" t="s">
        <v>1240</v>
      </c>
      <c r="AP376" t="s">
        <v>1241</v>
      </c>
      <c r="AQ376" t="s">
        <v>1242</v>
      </c>
      <c r="AR376" t="s">
        <v>1300</v>
      </c>
      <c r="AS376">
        <v>0</v>
      </c>
      <c r="AT376" t="s">
        <v>1217</v>
      </c>
      <c r="AU376" t="s">
        <v>1244</v>
      </c>
      <c r="AV376" t="s">
        <v>1217</v>
      </c>
      <c r="AW376" t="s">
        <v>1217</v>
      </c>
      <c r="AX376" t="s">
        <v>1217</v>
      </c>
      <c r="AY376">
        <v>10</v>
      </c>
      <c r="AZ376" t="s">
        <v>1245</v>
      </c>
      <c r="BA376">
        <v>0</v>
      </c>
      <c r="BB376" t="s">
        <v>217</v>
      </c>
      <c r="BC376" t="s">
        <v>1230</v>
      </c>
      <c r="BD376">
        <v>0</v>
      </c>
      <c r="BE376" t="s">
        <v>1246</v>
      </c>
      <c r="BF376">
        <v>775</v>
      </c>
      <c r="BG376" t="s">
        <v>1217</v>
      </c>
      <c r="BH376" t="s">
        <v>1217</v>
      </c>
      <c r="BI376">
        <v>15</v>
      </c>
      <c r="BJ376" t="s">
        <v>1217</v>
      </c>
      <c r="BK376" t="s">
        <v>1217</v>
      </c>
      <c r="BL376">
        <v>0</v>
      </c>
      <c r="BM376" t="s">
        <v>1239</v>
      </c>
      <c r="BN376" t="s">
        <v>1247</v>
      </c>
      <c r="BO376">
        <v>0</v>
      </c>
      <c r="BP376" t="s">
        <v>1229</v>
      </c>
      <c r="BQ376" t="s">
        <v>1217</v>
      </c>
    </row>
    <row r="377" spans="1:69" x14ac:dyDescent="0.25">
      <c r="A377">
        <v>197876</v>
      </c>
      <c r="B377" t="s">
        <v>1687</v>
      </c>
      <c r="C377" t="s">
        <v>1217</v>
      </c>
      <c r="D377" t="s">
        <v>1218</v>
      </c>
      <c r="E377">
        <v>320</v>
      </c>
      <c r="F377" t="s">
        <v>1298</v>
      </c>
      <c r="G377" t="s">
        <v>1220</v>
      </c>
      <c r="H377" t="s">
        <v>1221</v>
      </c>
      <c r="I377" t="s">
        <v>1217</v>
      </c>
      <c r="J377" t="s">
        <v>1222</v>
      </c>
      <c r="K377" t="s">
        <v>217</v>
      </c>
      <c r="L377">
        <v>17.670000000000002</v>
      </c>
      <c r="M377">
        <v>15.61</v>
      </c>
      <c r="N377" t="s">
        <v>40</v>
      </c>
      <c r="O377">
        <v>18</v>
      </c>
      <c r="P377" t="s">
        <v>1223</v>
      </c>
      <c r="Q377" t="s">
        <v>1489</v>
      </c>
      <c r="R377" t="s">
        <v>1225</v>
      </c>
      <c r="S377" t="s">
        <v>1226</v>
      </c>
      <c r="T377" t="s">
        <v>1217</v>
      </c>
      <c r="U377" t="s">
        <v>1227</v>
      </c>
      <c r="V377" t="s">
        <v>1255</v>
      </c>
      <c r="W377">
        <v>0</v>
      </c>
      <c r="X377" t="s">
        <v>1229</v>
      </c>
      <c r="Y377" t="s">
        <v>1229</v>
      </c>
      <c r="Z377" t="s">
        <v>1230</v>
      </c>
      <c r="AA377" t="s">
        <v>23</v>
      </c>
      <c r="AB377" t="s">
        <v>1231</v>
      </c>
      <c r="AC377" t="s">
        <v>1232</v>
      </c>
      <c r="AD377" t="s">
        <v>1233</v>
      </c>
      <c r="AE377" t="s">
        <v>1234</v>
      </c>
      <c r="AF377" t="s">
        <v>1235</v>
      </c>
      <c r="AG377" t="s">
        <v>1217</v>
      </c>
      <c r="AH377" t="s">
        <v>1236</v>
      </c>
      <c r="AI377" t="s">
        <v>1217</v>
      </c>
      <c r="AJ377" t="s">
        <v>1217</v>
      </c>
      <c r="AK377" t="s">
        <v>1237</v>
      </c>
      <c r="AL377">
        <v>0</v>
      </c>
      <c r="AM377" t="s">
        <v>1641</v>
      </c>
      <c r="AN377" t="s">
        <v>1239</v>
      </c>
      <c r="AO377" t="s">
        <v>1240</v>
      </c>
      <c r="AP377" t="s">
        <v>1241</v>
      </c>
      <c r="AQ377" t="s">
        <v>1242</v>
      </c>
      <c r="AR377" t="s">
        <v>1380</v>
      </c>
      <c r="AS377">
        <v>0</v>
      </c>
      <c r="AT377" t="s">
        <v>1217</v>
      </c>
      <c r="AU377" t="s">
        <v>1244</v>
      </c>
      <c r="AV377" t="s">
        <v>1217</v>
      </c>
      <c r="AW377" t="s">
        <v>1217</v>
      </c>
      <c r="AX377" t="s">
        <v>1217</v>
      </c>
      <c r="AY377">
        <v>10</v>
      </c>
      <c r="AZ377" t="s">
        <v>1245</v>
      </c>
      <c r="BA377">
        <v>0</v>
      </c>
      <c r="BB377" t="s">
        <v>217</v>
      </c>
      <c r="BC377" t="s">
        <v>1230</v>
      </c>
      <c r="BD377">
        <v>0</v>
      </c>
      <c r="BE377" t="s">
        <v>1246</v>
      </c>
      <c r="BF377">
        <v>919</v>
      </c>
      <c r="BG377" t="s">
        <v>1217</v>
      </c>
      <c r="BH377" t="s">
        <v>1217</v>
      </c>
      <c r="BI377">
        <v>15</v>
      </c>
      <c r="BJ377" t="s">
        <v>1217</v>
      </c>
      <c r="BK377" t="s">
        <v>1217</v>
      </c>
      <c r="BL377">
        <v>0</v>
      </c>
      <c r="BM377" t="s">
        <v>1239</v>
      </c>
      <c r="BN377" t="s">
        <v>1247</v>
      </c>
      <c r="BO377">
        <v>0</v>
      </c>
      <c r="BP377" t="s">
        <v>1229</v>
      </c>
      <c r="BQ377" t="s">
        <v>1217</v>
      </c>
    </row>
    <row r="378" spans="1:69" x14ac:dyDescent="0.25">
      <c r="A378">
        <v>197877</v>
      </c>
      <c r="B378" t="s">
        <v>1688</v>
      </c>
      <c r="C378" t="s">
        <v>1217</v>
      </c>
      <c r="D378" t="s">
        <v>1218</v>
      </c>
      <c r="E378">
        <v>0</v>
      </c>
      <c r="F378" t="s">
        <v>1298</v>
      </c>
      <c r="G378" t="s">
        <v>1220</v>
      </c>
      <c r="H378" t="s">
        <v>1221</v>
      </c>
      <c r="I378" t="s">
        <v>1217</v>
      </c>
      <c r="J378" t="s">
        <v>1222</v>
      </c>
      <c r="K378" t="s">
        <v>217</v>
      </c>
      <c r="L378">
        <v>15.39</v>
      </c>
      <c r="M378">
        <v>13.87</v>
      </c>
      <c r="N378" t="s">
        <v>40</v>
      </c>
      <c r="O378">
        <v>16</v>
      </c>
      <c r="P378" t="s">
        <v>1223</v>
      </c>
      <c r="Q378" t="s">
        <v>1489</v>
      </c>
      <c r="R378" t="s">
        <v>1225</v>
      </c>
      <c r="S378" t="s">
        <v>1226</v>
      </c>
      <c r="T378" t="s">
        <v>1217</v>
      </c>
      <c r="U378" t="s">
        <v>1227</v>
      </c>
      <c r="V378" t="s">
        <v>1255</v>
      </c>
      <c r="W378">
        <v>0</v>
      </c>
      <c r="X378" t="s">
        <v>1229</v>
      </c>
      <c r="Y378" t="s">
        <v>1229</v>
      </c>
      <c r="Z378" t="s">
        <v>1230</v>
      </c>
      <c r="AA378" t="s">
        <v>23</v>
      </c>
      <c r="AB378" t="s">
        <v>1231</v>
      </c>
      <c r="AC378" t="s">
        <v>1232</v>
      </c>
      <c r="AD378" t="s">
        <v>1233</v>
      </c>
      <c r="AE378" t="s">
        <v>1234</v>
      </c>
      <c r="AF378" t="s">
        <v>1235</v>
      </c>
      <c r="AG378" t="s">
        <v>1217</v>
      </c>
      <c r="AH378" t="s">
        <v>1236</v>
      </c>
      <c r="AI378" t="s">
        <v>1217</v>
      </c>
      <c r="AJ378" t="s">
        <v>1217</v>
      </c>
      <c r="AK378" t="s">
        <v>1237</v>
      </c>
      <c r="AL378">
        <v>0</v>
      </c>
      <c r="AM378" t="s">
        <v>1516</v>
      </c>
      <c r="AN378" t="s">
        <v>1239</v>
      </c>
      <c r="AO378" t="s">
        <v>1240</v>
      </c>
      <c r="AP378" t="s">
        <v>1241</v>
      </c>
      <c r="AQ378" t="s">
        <v>1242</v>
      </c>
      <c r="AR378" t="s">
        <v>1306</v>
      </c>
      <c r="AS378">
        <v>0</v>
      </c>
      <c r="AT378" t="s">
        <v>1217</v>
      </c>
      <c r="AU378" t="s">
        <v>1244</v>
      </c>
      <c r="AV378" t="s">
        <v>1217</v>
      </c>
      <c r="AW378" t="s">
        <v>1217</v>
      </c>
      <c r="AX378" t="s">
        <v>1217</v>
      </c>
      <c r="AY378">
        <v>10</v>
      </c>
      <c r="AZ378" t="s">
        <v>1245</v>
      </c>
      <c r="BA378">
        <v>0</v>
      </c>
      <c r="BB378" t="s">
        <v>217</v>
      </c>
      <c r="BC378" t="s">
        <v>1230</v>
      </c>
      <c r="BD378">
        <v>0</v>
      </c>
      <c r="BE378" t="s">
        <v>1246</v>
      </c>
      <c r="BF378">
        <v>387</v>
      </c>
      <c r="BG378" t="s">
        <v>1217</v>
      </c>
      <c r="BH378" t="s">
        <v>1217</v>
      </c>
      <c r="BI378">
        <v>15</v>
      </c>
      <c r="BJ378" t="s">
        <v>1217</v>
      </c>
      <c r="BK378" t="s">
        <v>1217</v>
      </c>
      <c r="BL378">
        <v>0</v>
      </c>
      <c r="BM378" t="s">
        <v>1239</v>
      </c>
      <c r="BN378" t="s">
        <v>1247</v>
      </c>
      <c r="BO378">
        <v>0</v>
      </c>
      <c r="BP378" t="s">
        <v>1229</v>
      </c>
      <c r="BQ378" t="s">
        <v>1217</v>
      </c>
    </row>
    <row r="379" spans="1:69" x14ac:dyDescent="0.25">
      <c r="A379">
        <v>197878</v>
      </c>
      <c r="B379" t="s">
        <v>1689</v>
      </c>
      <c r="C379" t="s">
        <v>1217</v>
      </c>
      <c r="D379" t="s">
        <v>1218</v>
      </c>
      <c r="E379">
        <v>0</v>
      </c>
      <c r="F379" t="s">
        <v>1298</v>
      </c>
      <c r="G379" t="s">
        <v>1220</v>
      </c>
      <c r="H379" t="s">
        <v>1221</v>
      </c>
      <c r="I379" t="s">
        <v>1217</v>
      </c>
      <c r="J379" t="s">
        <v>1222</v>
      </c>
      <c r="K379" t="s">
        <v>217</v>
      </c>
      <c r="L379">
        <v>17.670000000000002</v>
      </c>
      <c r="M379">
        <v>15.61</v>
      </c>
      <c r="N379" t="s">
        <v>40</v>
      </c>
      <c r="O379">
        <v>18</v>
      </c>
      <c r="P379" t="s">
        <v>1223</v>
      </c>
      <c r="Q379" t="s">
        <v>1498</v>
      </c>
      <c r="R379" t="s">
        <v>1225</v>
      </c>
      <c r="S379" t="s">
        <v>1226</v>
      </c>
      <c r="T379" t="s">
        <v>1217</v>
      </c>
      <c r="U379" t="s">
        <v>1227</v>
      </c>
      <c r="V379" t="s">
        <v>1255</v>
      </c>
      <c r="W379">
        <v>0</v>
      </c>
      <c r="X379" t="s">
        <v>1229</v>
      </c>
      <c r="Y379" t="s">
        <v>1229</v>
      </c>
      <c r="Z379" t="s">
        <v>1230</v>
      </c>
      <c r="AA379" t="s">
        <v>23</v>
      </c>
      <c r="AB379" t="s">
        <v>1231</v>
      </c>
      <c r="AC379" t="s">
        <v>1232</v>
      </c>
      <c r="AD379" t="s">
        <v>1233</v>
      </c>
      <c r="AE379" t="s">
        <v>1234</v>
      </c>
      <c r="AF379" t="s">
        <v>1235</v>
      </c>
      <c r="AG379" t="s">
        <v>1217</v>
      </c>
      <c r="AH379" t="s">
        <v>1236</v>
      </c>
      <c r="AI379" t="s">
        <v>1217</v>
      </c>
      <c r="AJ379" t="s">
        <v>1217</v>
      </c>
      <c r="AK379" t="s">
        <v>1237</v>
      </c>
      <c r="AL379">
        <v>0</v>
      </c>
      <c r="AM379" t="s">
        <v>1641</v>
      </c>
      <c r="AN379" t="s">
        <v>1239</v>
      </c>
      <c r="AO379" t="s">
        <v>1240</v>
      </c>
      <c r="AP379" t="s">
        <v>1241</v>
      </c>
      <c r="AQ379" t="s">
        <v>1242</v>
      </c>
      <c r="AR379" t="s">
        <v>1380</v>
      </c>
      <c r="AS379">
        <v>0</v>
      </c>
      <c r="AT379" t="s">
        <v>1217</v>
      </c>
      <c r="AU379" t="s">
        <v>1244</v>
      </c>
      <c r="AV379" t="s">
        <v>1217</v>
      </c>
      <c r="AW379" t="s">
        <v>1217</v>
      </c>
      <c r="AX379" t="s">
        <v>1217</v>
      </c>
      <c r="AY379">
        <v>10</v>
      </c>
      <c r="AZ379" t="s">
        <v>1245</v>
      </c>
      <c r="BA379">
        <v>0</v>
      </c>
      <c r="BB379" t="s">
        <v>217</v>
      </c>
      <c r="BC379" t="s">
        <v>1230</v>
      </c>
      <c r="BD379">
        <v>0</v>
      </c>
      <c r="BE379" t="s">
        <v>1246</v>
      </c>
      <c r="BF379">
        <v>337</v>
      </c>
      <c r="BG379" t="s">
        <v>1217</v>
      </c>
      <c r="BH379" t="s">
        <v>1217</v>
      </c>
      <c r="BI379">
        <v>15</v>
      </c>
      <c r="BJ379" t="s">
        <v>1217</v>
      </c>
      <c r="BK379" t="s">
        <v>1217</v>
      </c>
      <c r="BL379">
        <v>0</v>
      </c>
      <c r="BM379" t="s">
        <v>1239</v>
      </c>
      <c r="BN379" t="s">
        <v>1247</v>
      </c>
      <c r="BO379">
        <v>0</v>
      </c>
      <c r="BP379" t="s">
        <v>1229</v>
      </c>
      <c r="BQ379" t="s">
        <v>1217</v>
      </c>
    </row>
    <row r="380" spans="1:69" x14ac:dyDescent="0.25">
      <c r="A380">
        <v>197879</v>
      </c>
      <c r="B380" t="s">
        <v>1690</v>
      </c>
      <c r="C380" t="s">
        <v>1217</v>
      </c>
      <c r="D380" t="s">
        <v>1218</v>
      </c>
      <c r="E380">
        <v>320</v>
      </c>
      <c r="F380" t="s">
        <v>1298</v>
      </c>
      <c r="G380" t="s">
        <v>1220</v>
      </c>
      <c r="H380" t="s">
        <v>1221</v>
      </c>
      <c r="I380" t="s">
        <v>1217</v>
      </c>
      <c r="J380" t="s">
        <v>1222</v>
      </c>
      <c r="K380" t="s">
        <v>217</v>
      </c>
      <c r="L380">
        <v>17.899999999999999</v>
      </c>
      <c r="M380">
        <v>15.84</v>
      </c>
      <c r="N380" t="s">
        <v>40</v>
      </c>
      <c r="O380">
        <v>18</v>
      </c>
      <c r="P380" t="s">
        <v>1223</v>
      </c>
      <c r="Q380" t="s">
        <v>1509</v>
      </c>
      <c r="R380" t="s">
        <v>1225</v>
      </c>
      <c r="S380" t="s">
        <v>1226</v>
      </c>
      <c r="T380" t="s">
        <v>1217</v>
      </c>
      <c r="U380" t="s">
        <v>1227</v>
      </c>
      <c r="V380" t="s">
        <v>1255</v>
      </c>
      <c r="W380">
        <v>0</v>
      </c>
      <c r="X380" t="s">
        <v>1229</v>
      </c>
      <c r="Y380" t="s">
        <v>1229</v>
      </c>
      <c r="Z380" t="s">
        <v>1230</v>
      </c>
      <c r="AA380" t="s">
        <v>23</v>
      </c>
      <c r="AB380" t="s">
        <v>1231</v>
      </c>
      <c r="AC380" t="s">
        <v>1232</v>
      </c>
      <c r="AD380" t="s">
        <v>1233</v>
      </c>
      <c r="AE380" t="s">
        <v>1234</v>
      </c>
      <c r="AF380" t="s">
        <v>1235</v>
      </c>
      <c r="AG380" t="s">
        <v>1217</v>
      </c>
      <c r="AH380" t="s">
        <v>1236</v>
      </c>
      <c r="AI380" t="s">
        <v>1217</v>
      </c>
      <c r="AJ380" t="s">
        <v>1217</v>
      </c>
      <c r="AK380" t="s">
        <v>1237</v>
      </c>
      <c r="AL380">
        <v>0</v>
      </c>
      <c r="AM380" t="s">
        <v>1641</v>
      </c>
      <c r="AN380" t="s">
        <v>1239</v>
      </c>
      <c r="AO380" t="s">
        <v>1240</v>
      </c>
      <c r="AP380" t="s">
        <v>1241</v>
      </c>
      <c r="AQ380" t="s">
        <v>1242</v>
      </c>
      <c r="AR380" t="s">
        <v>1380</v>
      </c>
      <c r="AS380">
        <v>0</v>
      </c>
      <c r="AT380" t="s">
        <v>1217</v>
      </c>
      <c r="AU380" t="s">
        <v>1244</v>
      </c>
      <c r="AV380" t="s">
        <v>1217</v>
      </c>
      <c r="AW380" t="s">
        <v>1217</v>
      </c>
      <c r="AX380" t="s">
        <v>1217</v>
      </c>
      <c r="AY380">
        <v>10</v>
      </c>
      <c r="AZ380" t="s">
        <v>1245</v>
      </c>
      <c r="BA380">
        <v>0</v>
      </c>
      <c r="BB380" t="s">
        <v>217</v>
      </c>
      <c r="BC380" t="s">
        <v>1230</v>
      </c>
      <c r="BD380">
        <v>0</v>
      </c>
      <c r="BE380" t="s">
        <v>1246</v>
      </c>
      <c r="BF380">
        <v>494</v>
      </c>
      <c r="BG380" t="s">
        <v>1217</v>
      </c>
      <c r="BH380" t="s">
        <v>1217</v>
      </c>
      <c r="BI380">
        <v>15</v>
      </c>
      <c r="BJ380" t="s">
        <v>1217</v>
      </c>
      <c r="BK380" t="s">
        <v>1217</v>
      </c>
      <c r="BL380">
        <v>0</v>
      </c>
      <c r="BM380" t="s">
        <v>1239</v>
      </c>
      <c r="BN380" t="s">
        <v>1247</v>
      </c>
      <c r="BO380">
        <v>0</v>
      </c>
      <c r="BP380" t="s">
        <v>1229</v>
      </c>
      <c r="BQ380" t="s">
        <v>1217</v>
      </c>
    </row>
    <row r="381" spans="1:69" x14ac:dyDescent="0.25">
      <c r="A381">
        <v>197882</v>
      </c>
      <c r="B381" t="s">
        <v>1691</v>
      </c>
      <c r="C381" t="s">
        <v>1217</v>
      </c>
      <c r="D381" t="s">
        <v>1218</v>
      </c>
      <c r="E381">
        <v>0</v>
      </c>
      <c r="F381" t="s">
        <v>1298</v>
      </c>
      <c r="G381" t="s">
        <v>1220</v>
      </c>
      <c r="H381" t="s">
        <v>1221</v>
      </c>
      <c r="I381" t="s">
        <v>1217</v>
      </c>
      <c r="J381" t="s">
        <v>1222</v>
      </c>
      <c r="K381" t="s">
        <v>217</v>
      </c>
      <c r="L381">
        <v>17.88</v>
      </c>
      <c r="M381">
        <v>15.82</v>
      </c>
      <c r="N381" t="s">
        <v>40</v>
      </c>
      <c r="O381">
        <v>18</v>
      </c>
      <c r="P381" t="s">
        <v>1223</v>
      </c>
      <c r="Q381" t="s">
        <v>1513</v>
      </c>
      <c r="R381" t="s">
        <v>1225</v>
      </c>
      <c r="S381" t="s">
        <v>1226</v>
      </c>
      <c r="T381" t="s">
        <v>1217</v>
      </c>
      <c r="U381" t="s">
        <v>1227</v>
      </c>
      <c r="V381" t="s">
        <v>1255</v>
      </c>
      <c r="W381">
        <v>0</v>
      </c>
      <c r="X381" t="s">
        <v>1229</v>
      </c>
      <c r="Y381" t="s">
        <v>1229</v>
      </c>
      <c r="Z381" t="s">
        <v>1230</v>
      </c>
      <c r="AA381" t="s">
        <v>23</v>
      </c>
      <c r="AB381" t="s">
        <v>1231</v>
      </c>
      <c r="AC381" t="s">
        <v>1232</v>
      </c>
      <c r="AD381" t="s">
        <v>1233</v>
      </c>
      <c r="AE381" t="s">
        <v>1234</v>
      </c>
      <c r="AF381" t="s">
        <v>1235</v>
      </c>
      <c r="AG381" t="s">
        <v>1217</v>
      </c>
      <c r="AH381" t="s">
        <v>1236</v>
      </c>
      <c r="AI381" t="s">
        <v>1217</v>
      </c>
      <c r="AJ381" t="s">
        <v>1217</v>
      </c>
      <c r="AK381" t="s">
        <v>1237</v>
      </c>
      <c r="AL381">
        <v>0</v>
      </c>
      <c r="AM381" t="s">
        <v>1641</v>
      </c>
      <c r="AN381" t="s">
        <v>1239</v>
      </c>
      <c r="AO381" t="s">
        <v>1240</v>
      </c>
      <c r="AP381" t="s">
        <v>1241</v>
      </c>
      <c r="AQ381" t="s">
        <v>1242</v>
      </c>
      <c r="AR381" t="s">
        <v>1380</v>
      </c>
      <c r="AS381">
        <v>0</v>
      </c>
      <c r="AT381" t="s">
        <v>1217</v>
      </c>
      <c r="AU381" t="s">
        <v>1244</v>
      </c>
      <c r="AV381" t="s">
        <v>1217</v>
      </c>
      <c r="AW381" t="s">
        <v>1217</v>
      </c>
      <c r="AX381" t="s">
        <v>1217</v>
      </c>
      <c r="AY381">
        <v>10</v>
      </c>
      <c r="AZ381" t="s">
        <v>1245</v>
      </c>
      <c r="BA381">
        <v>0</v>
      </c>
      <c r="BB381" t="s">
        <v>217</v>
      </c>
      <c r="BC381" t="s">
        <v>1230</v>
      </c>
      <c r="BD381">
        <v>0</v>
      </c>
      <c r="BE381" t="s">
        <v>1246</v>
      </c>
      <c r="BF381">
        <v>479</v>
      </c>
      <c r="BG381" t="s">
        <v>1217</v>
      </c>
      <c r="BH381" t="s">
        <v>1217</v>
      </c>
      <c r="BI381">
        <v>15</v>
      </c>
      <c r="BJ381" t="s">
        <v>1217</v>
      </c>
      <c r="BK381" t="s">
        <v>1217</v>
      </c>
      <c r="BL381">
        <v>0</v>
      </c>
      <c r="BM381" t="s">
        <v>1239</v>
      </c>
      <c r="BN381" t="s">
        <v>1247</v>
      </c>
      <c r="BO381">
        <v>0</v>
      </c>
      <c r="BP381" t="s">
        <v>1229</v>
      </c>
      <c r="BQ381" t="s">
        <v>1217</v>
      </c>
    </row>
    <row r="382" spans="1:69" x14ac:dyDescent="0.25">
      <c r="A382">
        <v>197884</v>
      </c>
      <c r="B382" t="s">
        <v>1692</v>
      </c>
      <c r="C382" t="s">
        <v>1217</v>
      </c>
      <c r="D382" t="s">
        <v>1218</v>
      </c>
      <c r="E382">
        <v>0</v>
      </c>
      <c r="F382" t="s">
        <v>1298</v>
      </c>
      <c r="G382" t="s">
        <v>1220</v>
      </c>
      <c r="H382" t="s">
        <v>1221</v>
      </c>
      <c r="I382" t="s">
        <v>1217</v>
      </c>
      <c r="J382" t="s">
        <v>1222</v>
      </c>
      <c r="K382" t="s">
        <v>217</v>
      </c>
      <c r="L382">
        <v>16.97</v>
      </c>
      <c r="M382">
        <v>15.62</v>
      </c>
      <c r="N382" t="s">
        <v>40</v>
      </c>
      <c r="O382">
        <v>18</v>
      </c>
      <c r="P382" t="s">
        <v>1223</v>
      </c>
      <c r="Q382" t="s">
        <v>1693</v>
      </c>
      <c r="R382" t="s">
        <v>1225</v>
      </c>
      <c r="S382" t="s">
        <v>1226</v>
      </c>
      <c r="T382" t="s">
        <v>1217</v>
      </c>
      <c r="U382" t="s">
        <v>1227</v>
      </c>
      <c r="V382" t="s">
        <v>1255</v>
      </c>
      <c r="W382">
        <v>0</v>
      </c>
      <c r="X382" t="s">
        <v>1229</v>
      </c>
      <c r="Y382" t="s">
        <v>1229</v>
      </c>
      <c r="Z382" t="s">
        <v>1230</v>
      </c>
      <c r="AA382" t="s">
        <v>23</v>
      </c>
      <c r="AB382" t="s">
        <v>1231</v>
      </c>
      <c r="AC382" t="s">
        <v>1232</v>
      </c>
      <c r="AD382" t="s">
        <v>1233</v>
      </c>
      <c r="AE382" t="s">
        <v>1234</v>
      </c>
      <c r="AF382" t="s">
        <v>1235</v>
      </c>
      <c r="AG382" t="s">
        <v>1217</v>
      </c>
      <c r="AH382" t="s">
        <v>1236</v>
      </c>
      <c r="AI382" t="s">
        <v>1217</v>
      </c>
      <c r="AJ382" t="s">
        <v>1217</v>
      </c>
      <c r="AK382" t="s">
        <v>1237</v>
      </c>
      <c r="AL382">
        <v>0</v>
      </c>
      <c r="AM382" t="s">
        <v>1641</v>
      </c>
      <c r="AN382" t="s">
        <v>1239</v>
      </c>
      <c r="AO382" t="s">
        <v>1240</v>
      </c>
      <c r="AP382" t="s">
        <v>1241</v>
      </c>
      <c r="AQ382" t="s">
        <v>1242</v>
      </c>
      <c r="AR382" t="s">
        <v>1380</v>
      </c>
      <c r="AS382">
        <v>0</v>
      </c>
      <c r="AT382" t="s">
        <v>1217</v>
      </c>
      <c r="AU382" t="s">
        <v>1244</v>
      </c>
      <c r="AV382" t="s">
        <v>1217</v>
      </c>
      <c r="AW382" t="s">
        <v>1217</v>
      </c>
      <c r="AX382" t="s">
        <v>1217</v>
      </c>
      <c r="AY382">
        <v>10</v>
      </c>
      <c r="AZ382" t="s">
        <v>1245</v>
      </c>
      <c r="BA382">
        <v>0</v>
      </c>
      <c r="BB382" t="s">
        <v>217</v>
      </c>
      <c r="BC382" t="s">
        <v>1230</v>
      </c>
      <c r="BD382">
        <v>0</v>
      </c>
      <c r="BE382" t="s">
        <v>1246</v>
      </c>
      <c r="BF382">
        <v>342</v>
      </c>
      <c r="BG382" t="s">
        <v>1217</v>
      </c>
      <c r="BH382" t="s">
        <v>1217</v>
      </c>
      <c r="BI382">
        <v>15</v>
      </c>
      <c r="BJ382" t="s">
        <v>1217</v>
      </c>
      <c r="BK382" t="s">
        <v>1217</v>
      </c>
      <c r="BL382">
        <v>0</v>
      </c>
      <c r="BM382" t="s">
        <v>1239</v>
      </c>
      <c r="BN382" t="s">
        <v>1247</v>
      </c>
      <c r="BO382">
        <v>0</v>
      </c>
      <c r="BP382" t="s">
        <v>1229</v>
      </c>
      <c r="BQ382" t="s">
        <v>1217</v>
      </c>
    </row>
    <row r="383" spans="1:69" x14ac:dyDescent="0.25">
      <c r="A383">
        <v>197885</v>
      </c>
      <c r="B383" t="s">
        <v>1694</v>
      </c>
      <c r="C383" t="s">
        <v>1217</v>
      </c>
      <c r="D383" t="s">
        <v>1218</v>
      </c>
      <c r="E383">
        <v>320</v>
      </c>
      <c r="F383" t="s">
        <v>1298</v>
      </c>
      <c r="G383" t="s">
        <v>1220</v>
      </c>
      <c r="H383" t="s">
        <v>1221</v>
      </c>
      <c r="I383" t="s">
        <v>1217</v>
      </c>
      <c r="J383" t="s">
        <v>1222</v>
      </c>
      <c r="K383" t="s">
        <v>217</v>
      </c>
      <c r="L383">
        <v>17.88</v>
      </c>
      <c r="M383">
        <v>15.82</v>
      </c>
      <c r="N383" t="s">
        <v>40</v>
      </c>
      <c r="O383">
        <v>18</v>
      </c>
      <c r="P383" t="s">
        <v>1223</v>
      </c>
      <c r="Q383" t="s">
        <v>1486</v>
      </c>
      <c r="R383" t="s">
        <v>1225</v>
      </c>
      <c r="S383" t="s">
        <v>1226</v>
      </c>
      <c r="T383" t="s">
        <v>1217</v>
      </c>
      <c r="U383" t="s">
        <v>1227</v>
      </c>
      <c r="V383" t="s">
        <v>1255</v>
      </c>
      <c r="W383">
        <v>0</v>
      </c>
      <c r="X383" t="s">
        <v>1229</v>
      </c>
      <c r="Y383" t="s">
        <v>1229</v>
      </c>
      <c r="Z383" t="s">
        <v>1230</v>
      </c>
      <c r="AA383" t="s">
        <v>23</v>
      </c>
      <c r="AB383" t="s">
        <v>1231</v>
      </c>
      <c r="AC383" t="s">
        <v>1232</v>
      </c>
      <c r="AD383" t="s">
        <v>1233</v>
      </c>
      <c r="AE383" t="s">
        <v>1234</v>
      </c>
      <c r="AF383" t="s">
        <v>1235</v>
      </c>
      <c r="AG383" t="s">
        <v>1217</v>
      </c>
      <c r="AH383" t="s">
        <v>1236</v>
      </c>
      <c r="AI383" t="s">
        <v>1217</v>
      </c>
      <c r="AJ383" t="s">
        <v>1217</v>
      </c>
      <c r="AK383" t="s">
        <v>1237</v>
      </c>
      <c r="AL383">
        <v>0</v>
      </c>
      <c r="AM383" t="s">
        <v>1641</v>
      </c>
      <c r="AN383" t="s">
        <v>1239</v>
      </c>
      <c r="AO383" t="s">
        <v>1240</v>
      </c>
      <c r="AP383" t="s">
        <v>1241</v>
      </c>
      <c r="AQ383" t="s">
        <v>1242</v>
      </c>
      <c r="AR383" t="s">
        <v>1380</v>
      </c>
      <c r="AS383">
        <v>0</v>
      </c>
      <c r="AT383" t="s">
        <v>1217</v>
      </c>
      <c r="AU383" t="s">
        <v>1244</v>
      </c>
      <c r="AV383" t="s">
        <v>1217</v>
      </c>
      <c r="AW383" t="s">
        <v>1217</v>
      </c>
      <c r="AX383" t="s">
        <v>1217</v>
      </c>
      <c r="AY383">
        <v>10</v>
      </c>
      <c r="AZ383" t="s">
        <v>1245</v>
      </c>
      <c r="BA383">
        <v>0</v>
      </c>
      <c r="BB383" t="s">
        <v>217</v>
      </c>
      <c r="BC383" t="s">
        <v>1230</v>
      </c>
      <c r="BD383">
        <v>0</v>
      </c>
      <c r="BE383" t="s">
        <v>1246</v>
      </c>
      <c r="BF383">
        <v>637</v>
      </c>
      <c r="BG383" t="s">
        <v>1217</v>
      </c>
      <c r="BH383" t="s">
        <v>1217</v>
      </c>
      <c r="BI383">
        <v>15</v>
      </c>
      <c r="BJ383" t="s">
        <v>1217</v>
      </c>
      <c r="BK383" t="s">
        <v>1217</v>
      </c>
      <c r="BL383">
        <v>0</v>
      </c>
      <c r="BM383" t="s">
        <v>1239</v>
      </c>
      <c r="BN383" t="s">
        <v>1247</v>
      </c>
      <c r="BO383">
        <v>0</v>
      </c>
      <c r="BP383" t="s">
        <v>1229</v>
      </c>
      <c r="BQ383" t="s">
        <v>1217</v>
      </c>
    </row>
    <row r="384" spans="1:69" x14ac:dyDescent="0.25">
      <c r="A384">
        <v>197887</v>
      </c>
      <c r="B384" t="s">
        <v>1695</v>
      </c>
      <c r="C384" t="s">
        <v>1217</v>
      </c>
      <c r="D384" t="s">
        <v>1218</v>
      </c>
      <c r="E384">
        <v>0</v>
      </c>
      <c r="F384" t="s">
        <v>1298</v>
      </c>
      <c r="G384" t="s">
        <v>1220</v>
      </c>
      <c r="H384" t="s">
        <v>1221</v>
      </c>
      <c r="I384" t="s">
        <v>1217</v>
      </c>
      <c r="J384" t="s">
        <v>1222</v>
      </c>
      <c r="K384" t="s">
        <v>217</v>
      </c>
      <c r="L384">
        <v>17.95</v>
      </c>
      <c r="M384">
        <v>15.8</v>
      </c>
      <c r="N384" t="s">
        <v>40</v>
      </c>
      <c r="O384">
        <v>18</v>
      </c>
      <c r="P384" t="s">
        <v>1223</v>
      </c>
      <c r="Q384" t="s">
        <v>1500</v>
      </c>
      <c r="R384" t="s">
        <v>1225</v>
      </c>
      <c r="S384" t="s">
        <v>1226</v>
      </c>
      <c r="T384" t="s">
        <v>1217</v>
      </c>
      <c r="U384" t="s">
        <v>1227</v>
      </c>
      <c r="V384" t="s">
        <v>1255</v>
      </c>
      <c r="W384">
        <v>0</v>
      </c>
      <c r="X384" t="s">
        <v>1229</v>
      </c>
      <c r="Y384" t="s">
        <v>1229</v>
      </c>
      <c r="Z384" t="s">
        <v>1230</v>
      </c>
      <c r="AA384" t="s">
        <v>23</v>
      </c>
      <c r="AB384" t="s">
        <v>1231</v>
      </c>
      <c r="AC384" t="s">
        <v>1232</v>
      </c>
      <c r="AD384" t="s">
        <v>1233</v>
      </c>
      <c r="AE384" t="s">
        <v>1234</v>
      </c>
      <c r="AF384" t="s">
        <v>1235</v>
      </c>
      <c r="AG384" t="s">
        <v>1217</v>
      </c>
      <c r="AH384" t="s">
        <v>1236</v>
      </c>
      <c r="AI384" t="s">
        <v>1217</v>
      </c>
      <c r="AJ384" t="s">
        <v>1217</v>
      </c>
      <c r="AK384" t="s">
        <v>1237</v>
      </c>
      <c r="AL384">
        <v>0</v>
      </c>
      <c r="AM384" t="s">
        <v>1641</v>
      </c>
      <c r="AN384" t="s">
        <v>1239</v>
      </c>
      <c r="AO384" t="s">
        <v>1240</v>
      </c>
      <c r="AP384" t="s">
        <v>1241</v>
      </c>
      <c r="AQ384" t="s">
        <v>1242</v>
      </c>
      <c r="AR384" t="s">
        <v>1380</v>
      </c>
      <c r="AS384">
        <v>0</v>
      </c>
      <c r="AT384" t="s">
        <v>1217</v>
      </c>
      <c r="AU384" t="s">
        <v>1244</v>
      </c>
      <c r="AV384" t="s">
        <v>1217</v>
      </c>
      <c r="AW384" t="s">
        <v>1217</v>
      </c>
      <c r="AX384" t="s">
        <v>1217</v>
      </c>
      <c r="AY384">
        <v>10</v>
      </c>
      <c r="AZ384" t="s">
        <v>1245</v>
      </c>
      <c r="BA384">
        <v>0</v>
      </c>
      <c r="BB384" t="s">
        <v>217</v>
      </c>
      <c r="BC384" t="s">
        <v>1230</v>
      </c>
      <c r="BD384">
        <v>0</v>
      </c>
      <c r="BE384" t="s">
        <v>1246</v>
      </c>
      <c r="BF384">
        <v>318</v>
      </c>
      <c r="BG384" t="s">
        <v>1217</v>
      </c>
      <c r="BH384" t="s">
        <v>1217</v>
      </c>
      <c r="BI384">
        <v>15</v>
      </c>
      <c r="BJ384" t="s">
        <v>1217</v>
      </c>
      <c r="BK384" t="s">
        <v>1217</v>
      </c>
      <c r="BL384">
        <v>0</v>
      </c>
      <c r="BM384" t="s">
        <v>1239</v>
      </c>
      <c r="BN384" t="s">
        <v>1247</v>
      </c>
      <c r="BO384">
        <v>0</v>
      </c>
      <c r="BP384" t="s">
        <v>1229</v>
      </c>
      <c r="BQ384" t="s">
        <v>1217</v>
      </c>
    </row>
    <row r="385" spans="1:69" x14ac:dyDescent="0.25">
      <c r="A385">
        <v>198022</v>
      </c>
      <c r="B385" t="s">
        <v>1696</v>
      </c>
      <c r="C385" t="s">
        <v>1217</v>
      </c>
      <c r="D385" t="s">
        <v>1218</v>
      </c>
      <c r="E385">
        <v>370</v>
      </c>
      <c r="F385" t="s">
        <v>1298</v>
      </c>
      <c r="G385" t="s">
        <v>1220</v>
      </c>
      <c r="H385" t="s">
        <v>1221</v>
      </c>
      <c r="I385" t="s">
        <v>1217</v>
      </c>
      <c r="J385" t="s">
        <v>1222</v>
      </c>
      <c r="K385" t="s">
        <v>217</v>
      </c>
      <c r="L385">
        <v>15.02</v>
      </c>
      <c r="M385">
        <v>13.5</v>
      </c>
      <c r="N385" t="s">
        <v>40</v>
      </c>
      <c r="O385">
        <v>16</v>
      </c>
      <c r="P385" t="s">
        <v>1223</v>
      </c>
      <c r="Q385" t="s">
        <v>1697</v>
      </c>
      <c r="R385" t="s">
        <v>1225</v>
      </c>
      <c r="S385" t="s">
        <v>1226</v>
      </c>
      <c r="T385" t="s">
        <v>1217</v>
      </c>
      <c r="U385" t="s">
        <v>1227</v>
      </c>
      <c r="V385" t="s">
        <v>1255</v>
      </c>
      <c r="W385">
        <v>0</v>
      </c>
      <c r="X385" t="s">
        <v>1229</v>
      </c>
      <c r="Y385" t="s">
        <v>1229</v>
      </c>
      <c r="Z385" t="s">
        <v>1230</v>
      </c>
      <c r="AA385" t="s">
        <v>23</v>
      </c>
      <c r="AB385" t="s">
        <v>1231</v>
      </c>
      <c r="AC385" t="s">
        <v>1232</v>
      </c>
      <c r="AD385" t="s">
        <v>1233</v>
      </c>
      <c r="AE385" t="s">
        <v>1234</v>
      </c>
      <c r="AF385" t="s">
        <v>1235</v>
      </c>
      <c r="AG385" t="s">
        <v>1217</v>
      </c>
      <c r="AH385" t="s">
        <v>1698</v>
      </c>
      <c r="AI385" t="s">
        <v>1217</v>
      </c>
      <c r="AJ385" t="s">
        <v>1217</v>
      </c>
      <c r="AK385" t="s">
        <v>1237</v>
      </c>
      <c r="AL385">
        <v>0</v>
      </c>
      <c r="AM385" t="s">
        <v>1305</v>
      </c>
      <c r="AN385" t="s">
        <v>1239</v>
      </c>
      <c r="AO385" t="s">
        <v>1240</v>
      </c>
      <c r="AP385" t="s">
        <v>1241</v>
      </c>
      <c r="AQ385" t="s">
        <v>1242</v>
      </c>
      <c r="AR385" t="s">
        <v>1306</v>
      </c>
      <c r="AS385">
        <v>0</v>
      </c>
      <c r="AT385" t="s">
        <v>1217</v>
      </c>
      <c r="AU385" t="s">
        <v>1244</v>
      </c>
      <c r="AV385" t="s">
        <v>1217</v>
      </c>
      <c r="AW385" t="s">
        <v>1217</v>
      </c>
      <c r="AX385" t="s">
        <v>1217</v>
      </c>
      <c r="AY385">
        <v>10</v>
      </c>
      <c r="AZ385" t="s">
        <v>1245</v>
      </c>
      <c r="BA385">
        <v>0</v>
      </c>
      <c r="BB385" t="s">
        <v>217</v>
      </c>
      <c r="BC385" t="s">
        <v>1230</v>
      </c>
      <c r="BD385">
        <v>0</v>
      </c>
      <c r="BE385" t="s">
        <v>1246</v>
      </c>
      <c r="BF385">
        <v>938</v>
      </c>
      <c r="BG385" t="s">
        <v>1217</v>
      </c>
      <c r="BH385" t="s">
        <v>1217</v>
      </c>
      <c r="BI385">
        <v>15</v>
      </c>
      <c r="BJ385" t="s">
        <v>1217</v>
      </c>
      <c r="BK385" t="s">
        <v>1217</v>
      </c>
      <c r="BL385">
        <v>0</v>
      </c>
      <c r="BM385" t="s">
        <v>1239</v>
      </c>
      <c r="BN385" t="s">
        <v>1247</v>
      </c>
      <c r="BO385">
        <v>0</v>
      </c>
      <c r="BP385" t="s">
        <v>1229</v>
      </c>
      <c r="BQ385" t="s">
        <v>1217</v>
      </c>
    </row>
    <row r="386" spans="1:69" x14ac:dyDescent="0.25">
      <c r="A386">
        <v>198023</v>
      </c>
      <c r="B386" t="s">
        <v>1699</v>
      </c>
      <c r="C386" t="s">
        <v>1217</v>
      </c>
      <c r="D386" t="s">
        <v>1218</v>
      </c>
      <c r="E386">
        <v>0</v>
      </c>
      <c r="F386" t="s">
        <v>1298</v>
      </c>
      <c r="G386" t="s">
        <v>1220</v>
      </c>
      <c r="H386" t="s">
        <v>1221</v>
      </c>
      <c r="I386" t="s">
        <v>1217</v>
      </c>
      <c r="J386" t="s">
        <v>1222</v>
      </c>
      <c r="K386" t="s">
        <v>217</v>
      </c>
      <c r="L386">
        <v>17.25</v>
      </c>
      <c r="M386">
        <v>15.19</v>
      </c>
      <c r="N386" t="s">
        <v>40</v>
      </c>
      <c r="O386">
        <v>18</v>
      </c>
      <c r="P386" t="s">
        <v>1223</v>
      </c>
      <c r="Q386" t="s">
        <v>1697</v>
      </c>
      <c r="R386" t="s">
        <v>1225</v>
      </c>
      <c r="S386" t="s">
        <v>1226</v>
      </c>
      <c r="T386" t="s">
        <v>1217</v>
      </c>
      <c r="U386" t="s">
        <v>1227</v>
      </c>
      <c r="V386" t="s">
        <v>1255</v>
      </c>
      <c r="W386">
        <v>0</v>
      </c>
      <c r="X386" t="s">
        <v>1229</v>
      </c>
      <c r="Y386" t="s">
        <v>1229</v>
      </c>
      <c r="Z386" t="s">
        <v>1230</v>
      </c>
      <c r="AA386" t="s">
        <v>23</v>
      </c>
      <c r="AB386" t="s">
        <v>1231</v>
      </c>
      <c r="AC386" t="s">
        <v>1232</v>
      </c>
      <c r="AD386" t="s">
        <v>1233</v>
      </c>
      <c r="AE386" t="s">
        <v>1234</v>
      </c>
      <c r="AF386" t="s">
        <v>1235</v>
      </c>
      <c r="AG386" t="s">
        <v>1217</v>
      </c>
      <c r="AH386" t="s">
        <v>1698</v>
      </c>
      <c r="AI386" t="s">
        <v>1217</v>
      </c>
      <c r="AJ386" t="s">
        <v>1217</v>
      </c>
      <c r="AK386" t="s">
        <v>1237</v>
      </c>
      <c r="AL386">
        <v>0</v>
      </c>
      <c r="AM386" t="s">
        <v>1379</v>
      </c>
      <c r="AN386" t="s">
        <v>1239</v>
      </c>
      <c r="AO386" t="s">
        <v>1240</v>
      </c>
      <c r="AP386" t="s">
        <v>1241</v>
      </c>
      <c r="AQ386" t="s">
        <v>1242</v>
      </c>
      <c r="AR386" t="s">
        <v>1380</v>
      </c>
      <c r="AS386">
        <v>0</v>
      </c>
      <c r="AT386" t="s">
        <v>1217</v>
      </c>
      <c r="AU386" t="s">
        <v>1244</v>
      </c>
      <c r="AV386" t="s">
        <v>1217</v>
      </c>
      <c r="AW386" t="s">
        <v>1217</v>
      </c>
      <c r="AX386" t="s">
        <v>1217</v>
      </c>
      <c r="AY386">
        <v>10</v>
      </c>
      <c r="AZ386" t="s">
        <v>1245</v>
      </c>
      <c r="BA386">
        <v>0</v>
      </c>
      <c r="BB386" t="s">
        <v>217</v>
      </c>
      <c r="BC386" t="s">
        <v>1230</v>
      </c>
      <c r="BD386">
        <v>0</v>
      </c>
      <c r="BE386" t="s">
        <v>1246</v>
      </c>
      <c r="BF386">
        <v>331</v>
      </c>
      <c r="BG386" t="s">
        <v>1217</v>
      </c>
      <c r="BH386" t="s">
        <v>1217</v>
      </c>
      <c r="BI386">
        <v>15</v>
      </c>
      <c r="BJ386" t="s">
        <v>1217</v>
      </c>
      <c r="BK386" t="s">
        <v>1217</v>
      </c>
      <c r="BL386">
        <v>0</v>
      </c>
      <c r="BM386" t="s">
        <v>1239</v>
      </c>
      <c r="BN386" t="s">
        <v>1247</v>
      </c>
      <c r="BO386">
        <v>0</v>
      </c>
      <c r="BP386" t="s">
        <v>1229</v>
      </c>
      <c r="BQ386" t="s">
        <v>1217</v>
      </c>
    </row>
    <row r="387" spans="1:69" x14ac:dyDescent="0.25">
      <c r="A387">
        <v>198313</v>
      </c>
      <c r="B387" t="s">
        <v>1700</v>
      </c>
      <c r="C387" t="s">
        <v>1217</v>
      </c>
      <c r="D387" t="s">
        <v>1218</v>
      </c>
      <c r="E387">
        <v>0</v>
      </c>
      <c r="F387" t="s">
        <v>1298</v>
      </c>
      <c r="G387" t="s">
        <v>1220</v>
      </c>
      <c r="H387" t="s">
        <v>1221</v>
      </c>
      <c r="I387" t="s">
        <v>1217</v>
      </c>
      <c r="J387" t="s">
        <v>1222</v>
      </c>
      <c r="K387" t="s">
        <v>217</v>
      </c>
      <c r="L387">
        <v>17.91</v>
      </c>
      <c r="M387">
        <v>15.85</v>
      </c>
      <c r="N387" t="s">
        <v>40</v>
      </c>
      <c r="O387">
        <v>18</v>
      </c>
      <c r="P387" t="s">
        <v>1223</v>
      </c>
      <c r="Q387" t="s">
        <v>1701</v>
      </c>
      <c r="R387" t="s">
        <v>1225</v>
      </c>
      <c r="S387" t="s">
        <v>1226</v>
      </c>
      <c r="T387" t="s">
        <v>1217</v>
      </c>
      <c r="U387" t="s">
        <v>1227</v>
      </c>
      <c r="V387" t="s">
        <v>1255</v>
      </c>
      <c r="W387">
        <v>0</v>
      </c>
      <c r="X387" t="s">
        <v>1229</v>
      </c>
      <c r="Y387" t="s">
        <v>1229</v>
      </c>
      <c r="Z387" t="s">
        <v>1230</v>
      </c>
      <c r="AA387" t="s">
        <v>23</v>
      </c>
      <c r="AB387" t="s">
        <v>1231</v>
      </c>
      <c r="AC387" t="s">
        <v>1232</v>
      </c>
      <c r="AD387" t="s">
        <v>1233</v>
      </c>
      <c r="AE387" t="s">
        <v>1234</v>
      </c>
      <c r="AF387" t="s">
        <v>1235</v>
      </c>
      <c r="AG387" t="s">
        <v>1217</v>
      </c>
      <c r="AH387" t="s">
        <v>1236</v>
      </c>
      <c r="AI387" t="s">
        <v>1217</v>
      </c>
      <c r="AJ387" t="s">
        <v>1217</v>
      </c>
      <c r="AK387" t="s">
        <v>1237</v>
      </c>
      <c r="AL387">
        <v>0</v>
      </c>
      <c r="AM387" t="s">
        <v>1641</v>
      </c>
      <c r="AN387" t="s">
        <v>1239</v>
      </c>
      <c r="AO387" t="s">
        <v>1240</v>
      </c>
      <c r="AP387" t="s">
        <v>1241</v>
      </c>
      <c r="AQ387" t="s">
        <v>1242</v>
      </c>
      <c r="AR387" t="s">
        <v>1380</v>
      </c>
      <c r="AS387">
        <v>0</v>
      </c>
      <c r="AT387" t="s">
        <v>1217</v>
      </c>
      <c r="AU387" t="s">
        <v>1244</v>
      </c>
      <c r="AV387" t="s">
        <v>1217</v>
      </c>
      <c r="AW387" t="s">
        <v>1217</v>
      </c>
      <c r="AX387" t="s">
        <v>1217</v>
      </c>
      <c r="AY387">
        <v>10</v>
      </c>
      <c r="AZ387" t="s">
        <v>1245</v>
      </c>
      <c r="BA387">
        <v>0</v>
      </c>
      <c r="BB387" t="s">
        <v>217</v>
      </c>
      <c r="BC387" t="s">
        <v>1230</v>
      </c>
      <c r="BD387">
        <v>0</v>
      </c>
      <c r="BE387" t="s">
        <v>1246</v>
      </c>
      <c r="BF387">
        <v>854</v>
      </c>
      <c r="BG387" t="s">
        <v>1217</v>
      </c>
      <c r="BH387" t="s">
        <v>1217</v>
      </c>
      <c r="BI387">
        <v>15</v>
      </c>
      <c r="BJ387" t="s">
        <v>1217</v>
      </c>
      <c r="BK387" t="s">
        <v>1217</v>
      </c>
      <c r="BL387">
        <v>0</v>
      </c>
      <c r="BM387" t="s">
        <v>1239</v>
      </c>
      <c r="BN387" t="s">
        <v>1247</v>
      </c>
      <c r="BO387">
        <v>0</v>
      </c>
      <c r="BP387" t="s">
        <v>1229</v>
      </c>
      <c r="BQ387" t="s">
        <v>1217</v>
      </c>
    </row>
    <row r="388" spans="1:69" x14ac:dyDescent="0.25">
      <c r="A388">
        <v>198797</v>
      </c>
      <c r="B388" t="s">
        <v>1702</v>
      </c>
      <c r="C388" t="s">
        <v>1217</v>
      </c>
      <c r="D388" t="s">
        <v>1218</v>
      </c>
      <c r="E388">
        <v>0</v>
      </c>
      <c r="F388" t="s">
        <v>1298</v>
      </c>
      <c r="G388" t="s">
        <v>1220</v>
      </c>
      <c r="H388" t="s">
        <v>1221</v>
      </c>
      <c r="I388" t="s">
        <v>1217</v>
      </c>
      <c r="J388" t="s">
        <v>1222</v>
      </c>
      <c r="K388" t="s">
        <v>217</v>
      </c>
      <c r="L388">
        <v>15.2</v>
      </c>
      <c r="M388">
        <v>13.68</v>
      </c>
      <c r="N388" t="s">
        <v>40</v>
      </c>
      <c r="O388">
        <v>16</v>
      </c>
      <c r="P388" t="s">
        <v>1223</v>
      </c>
      <c r="Q388" t="s">
        <v>1674</v>
      </c>
      <c r="R388" t="s">
        <v>1225</v>
      </c>
      <c r="S388" t="s">
        <v>1226</v>
      </c>
      <c r="T388" t="s">
        <v>1217</v>
      </c>
      <c r="U388" t="s">
        <v>1227</v>
      </c>
      <c r="V388" t="s">
        <v>1255</v>
      </c>
      <c r="W388">
        <v>0</v>
      </c>
      <c r="X388" t="s">
        <v>1229</v>
      </c>
      <c r="Y388" t="s">
        <v>1229</v>
      </c>
      <c r="Z388" t="s">
        <v>1230</v>
      </c>
      <c r="AA388" t="s">
        <v>23</v>
      </c>
      <c r="AB388" t="s">
        <v>1231</v>
      </c>
      <c r="AC388" t="s">
        <v>1232</v>
      </c>
      <c r="AD388" t="s">
        <v>1233</v>
      </c>
      <c r="AE388" t="s">
        <v>1234</v>
      </c>
      <c r="AF388" t="s">
        <v>1235</v>
      </c>
      <c r="AG388" t="s">
        <v>1217</v>
      </c>
      <c r="AH388" t="s">
        <v>1236</v>
      </c>
      <c r="AI388" t="s">
        <v>1217</v>
      </c>
      <c r="AJ388" t="s">
        <v>1217</v>
      </c>
      <c r="AK388" t="s">
        <v>1237</v>
      </c>
      <c r="AL388">
        <v>0</v>
      </c>
      <c r="AM388" t="s">
        <v>1516</v>
      </c>
      <c r="AN388" t="s">
        <v>1239</v>
      </c>
      <c r="AO388" t="s">
        <v>1240</v>
      </c>
      <c r="AP388" t="s">
        <v>1241</v>
      </c>
      <c r="AQ388" t="s">
        <v>1242</v>
      </c>
      <c r="AR388" t="s">
        <v>1306</v>
      </c>
      <c r="AS388">
        <v>0</v>
      </c>
      <c r="AT388" t="s">
        <v>1217</v>
      </c>
      <c r="AU388" t="s">
        <v>1244</v>
      </c>
      <c r="AV388" t="s">
        <v>1217</v>
      </c>
      <c r="AW388" t="s">
        <v>1217</v>
      </c>
      <c r="AX388" t="s">
        <v>1217</v>
      </c>
      <c r="AY388">
        <v>10</v>
      </c>
      <c r="AZ388" t="s">
        <v>1245</v>
      </c>
      <c r="BA388">
        <v>0</v>
      </c>
      <c r="BB388" t="s">
        <v>217</v>
      </c>
      <c r="BC388" t="s">
        <v>1230</v>
      </c>
      <c r="BD388">
        <v>0</v>
      </c>
      <c r="BE388" t="s">
        <v>1246</v>
      </c>
      <c r="BF388">
        <v>969</v>
      </c>
      <c r="BG388" t="s">
        <v>1217</v>
      </c>
      <c r="BH388" t="s">
        <v>1217</v>
      </c>
      <c r="BI388">
        <v>15</v>
      </c>
      <c r="BJ388" t="s">
        <v>1217</v>
      </c>
      <c r="BK388" t="s">
        <v>1217</v>
      </c>
      <c r="BL388">
        <v>0</v>
      </c>
      <c r="BM388" t="s">
        <v>1239</v>
      </c>
      <c r="BN388" t="s">
        <v>1247</v>
      </c>
      <c r="BO388">
        <v>0</v>
      </c>
      <c r="BP388" t="s">
        <v>1229</v>
      </c>
      <c r="BQ388" t="s">
        <v>1217</v>
      </c>
    </row>
    <row r="389" spans="1:69" x14ac:dyDescent="0.25">
      <c r="A389">
        <v>198911</v>
      </c>
      <c r="B389" t="s">
        <v>783</v>
      </c>
      <c r="C389" t="s">
        <v>1217</v>
      </c>
      <c r="D389" t="s">
        <v>1218</v>
      </c>
      <c r="E389">
        <v>0</v>
      </c>
      <c r="F389" t="s">
        <v>1289</v>
      </c>
      <c r="G389" t="s">
        <v>1220</v>
      </c>
      <c r="H389" t="s">
        <v>1221</v>
      </c>
      <c r="I389" t="s">
        <v>1217</v>
      </c>
      <c r="J389" t="s">
        <v>1222</v>
      </c>
      <c r="K389" t="s">
        <v>217</v>
      </c>
      <c r="L389">
        <v>951</v>
      </c>
      <c r="M389">
        <v>893</v>
      </c>
      <c r="N389" t="s">
        <v>40</v>
      </c>
      <c r="O389">
        <v>1000</v>
      </c>
      <c r="P389" t="s">
        <v>1223</v>
      </c>
      <c r="Q389" t="s">
        <v>1554</v>
      </c>
      <c r="R389" t="s">
        <v>1225</v>
      </c>
      <c r="S389" t="s">
        <v>1226</v>
      </c>
      <c r="T389" t="s">
        <v>1217</v>
      </c>
      <c r="U389" t="s">
        <v>1227</v>
      </c>
      <c r="V389" t="s">
        <v>1255</v>
      </c>
      <c r="W389">
        <v>0</v>
      </c>
      <c r="X389" t="s">
        <v>1229</v>
      </c>
      <c r="Y389" t="s">
        <v>1229</v>
      </c>
      <c r="Z389" t="s">
        <v>1230</v>
      </c>
      <c r="AA389" t="s">
        <v>23</v>
      </c>
      <c r="AB389" t="s">
        <v>1231</v>
      </c>
      <c r="AC389" t="s">
        <v>1232</v>
      </c>
      <c r="AD389" t="s">
        <v>1233</v>
      </c>
      <c r="AE389" t="s">
        <v>1234</v>
      </c>
      <c r="AF389" t="s">
        <v>1235</v>
      </c>
      <c r="AG389" t="s">
        <v>1217</v>
      </c>
      <c r="AH389" t="s">
        <v>1236</v>
      </c>
      <c r="AI389" t="s">
        <v>1217</v>
      </c>
      <c r="AJ389" t="s">
        <v>1217</v>
      </c>
      <c r="AK389" t="s">
        <v>1237</v>
      </c>
      <c r="AL389">
        <v>0</v>
      </c>
      <c r="AM389" t="s">
        <v>1290</v>
      </c>
      <c r="AN389" t="s">
        <v>1239</v>
      </c>
      <c r="AO389" t="s">
        <v>1240</v>
      </c>
      <c r="AP389" t="s">
        <v>1241</v>
      </c>
      <c r="AQ389" t="s">
        <v>1242</v>
      </c>
      <c r="AR389" t="s">
        <v>1291</v>
      </c>
      <c r="AS389">
        <v>0</v>
      </c>
      <c r="AT389" t="s">
        <v>1217</v>
      </c>
      <c r="AU389" t="s">
        <v>1244</v>
      </c>
      <c r="AV389" t="s">
        <v>1217</v>
      </c>
      <c r="AW389" t="s">
        <v>1217</v>
      </c>
      <c r="AX389" t="s">
        <v>1217</v>
      </c>
      <c r="AY389">
        <v>10</v>
      </c>
      <c r="AZ389" t="s">
        <v>1245</v>
      </c>
      <c r="BA389">
        <v>0</v>
      </c>
      <c r="BB389" t="s">
        <v>217</v>
      </c>
      <c r="BC389" t="s">
        <v>1230</v>
      </c>
      <c r="BD389">
        <v>0</v>
      </c>
      <c r="BE389" t="s">
        <v>1246</v>
      </c>
      <c r="BF389">
        <v>23</v>
      </c>
      <c r="BG389" t="s">
        <v>1217</v>
      </c>
      <c r="BH389" t="s">
        <v>1217</v>
      </c>
      <c r="BI389">
        <v>13</v>
      </c>
      <c r="BJ389" t="s">
        <v>1217</v>
      </c>
      <c r="BK389" t="s">
        <v>1217</v>
      </c>
      <c r="BL389">
        <v>0</v>
      </c>
      <c r="BM389" t="s">
        <v>1239</v>
      </c>
      <c r="BN389" t="s">
        <v>1247</v>
      </c>
      <c r="BO389">
        <v>0</v>
      </c>
      <c r="BP389" t="s">
        <v>1229</v>
      </c>
      <c r="BQ389" t="s">
        <v>1217</v>
      </c>
    </row>
    <row r="390" spans="1:69" x14ac:dyDescent="0.25">
      <c r="A390">
        <v>198951</v>
      </c>
      <c r="B390" t="s">
        <v>1703</v>
      </c>
      <c r="C390" t="s">
        <v>1217</v>
      </c>
      <c r="D390" t="s">
        <v>1218</v>
      </c>
      <c r="E390">
        <v>0</v>
      </c>
      <c r="F390" t="s">
        <v>1298</v>
      </c>
      <c r="G390" t="s">
        <v>1220</v>
      </c>
      <c r="H390" t="s">
        <v>1221</v>
      </c>
      <c r="I390" t="s">
        <v>1217</v>
      </c>
      <c r="J390" t="s">
        <v>1222</v>
      </c>
      <c r="K390" t="s">
        <v>217</v>
      </c>
      <c r="L390">
        <v>15.49</v>
      </c>
      <c r="M390">
        <v>13.97</v>
      </c>
      <c r="N390" t="s">
        <v>40</v>
      </c>
      <c r="O390">
        <v>16</v>
      </c>
      <c r="P390" t="s">
        <v>1223</v>
      </c>
      <c r="Q390" t="s">
        <v>1451</v>
      </c>
      <c r="R390" t="s">
        <v>1225</v>
      </c>
      <c r="S390" t="s">
        <v>1226</v>
      </c>
      <c r="T390" t="s">
        <v>1217</v>
      </c>
      <c r="U390" t="s">
        <v>1227</v>
      </c>
      <c r="V390" t="s">
        <v>1255</v>
      </c>
      <c r="W390">
        <v>0</v>
      </c>
      <c r="X390" t="s">
        <v>1229</v>
      </c>
      <c r="Y390" t="s">
        <v>1229</v>
      </c>
      <c r="Z390" t="s">
        <v>1230</v>
      </c>
      <c r="AA390" t="s">
        <v>23</v>
      </c>
      <c r="AB390" t="s">
        <v>1231</v>
      </c>
      <c r="AC390" t="s">
        <v>1232</v>
      </c>
      <c r="AD390" t="s">
        <v>1233</v>
      </c>
      <c r="AE390" t="s">
        <v>1234</v>
      </c>
      <c r="AF390" t="s">
        <v>1235</v>
      </c>
      <c r="AG390" t="s">
        <v>1217</v>
      </c>
      <c r="AH390" t="s">
        <v>1236</v>
      </c>
      <c r="AI390" t="s">
        <v>1217</v>
      </c>
      <c r="AJ390" t="s">
        <v>1217</v>
      </c>
      <c r="AK390" t="s">
        <v>1237</v>
      </c>
      <c r="AL390">
        <v>0</v>
      </c>
      <c r="AM390" t="s">
        <v>1516</v>
      </c>
      <c r="AN390" t="s">
        <v>1239</v>
      </c>
      <c r="AO390" t="s">
        <v>1240</v>
      </c>
      <c r="AP390" t="s">
        <v>1241</v>
      </c>
      <c r="AQ390" t="s">
        <v>1242</v>
      </c>
      <c r="AR390" t="s">
        <v>1306</v>
      </c>
      <c r="AS390">
        <v>0</v>
      </c>
      <c r="AT390" t="s">
        <v>1217</v>
      </c>
      <c r="AU390" t="s">
        <v>1244</v>
      </c>
      <c r="AV390" t="s">
        <v>1217</v>
      </c>
      <c r="AW390" t="s">
        <v>1217</v>
      </c>
      <c r="AX390" t="s">
        <v>1217</v>
      </c>
      <c r="AY390">
        <v>10</v>
      </c>
      <c r="AZ390" t="s">
        <v>1245</v>
      </c>
      <c r="BA390">
        <v>0</v>
      </c>
      <c r="BB390" t="s">
        <v>217</v>
      </c>
      <c r="BC390" t="s">
        <v>1230</v>
      </c>
      <c r="BD390">
        <v>0</v>
      </c>
      <c r="BE390" t="s">
        <v>1246</v>
      </c>
      <c r="BF390">
        <v>974</v>
      </c>
      <c r="BG390" t="s">
        <v>1217</v>
      </c>
      <c r="BH390" t="s">
        <v>1217</v>
      </c>
      <c r="BI390">
        <v>15</v>
      </c>
      <c r="BJ390" t="s">
        <v>1217</v>
      </c>
      <c r="BK390" t="s">
        <v>1217</v>
      </c>
      <c r="BL390">
        <v>0</v>
      </c>
      <c r="BM390" t="s">
        <v>1239</v>
      </c>
      <c r="BN390" t="s">
        <v>1247</v>
      </c>
      <c r="BO390">
        <v>0</v>
      </c>
      <c r="BP390" t="s">
        <v>1229</v>
      </c>
      <c r="BQ390" t="s">
        <v>1217</v>
      </c>
    </row>
    <row r="391" spans="1:69" x14ac:dyDescent="0.25">
      <c r="A391">
        <v>199035</v>
      </c>
      <c r="B391" t="s">
        <v>425</v>
      </c>
      <c r="C391" t="s">
        <v>1217</v>
      </c>
      <c r="D391" t="s">
        <v>1218</v>
      </c>
      <c r="E391">
        <v>6</v>
      </c>
      <c r="F391" t="s">
        <v>1289</v>
      </c>
      <c r="G391" t="s">
        <v>1220</v>
      </c>
      <c r="H391" t="s">
        <v>1221</v>
      </c>
      <c r="I391" t="s">
        <v>1217</v>
      </c>
      <c r="J391" t="s">
        <v>1222</v>
      </c>
      <c r="K391" t="s">
        <v>217</v>
      </c>
      <c r="L391">
        <v>917</v>
      </c>
      <c r="M391">
        <v>859</v>
      </c>
      <c r="N391" t="s">
        <v>40</v>
      </c>
      <c r="O391">
        <v>1000</v>
      </c>
      <c r="P391" t="s">
        <v>1223</v>
      </c>
      <c r="Q391" t="s">
        <v>1284</v>
      </c>
      <c r="R391" t="s">
        <v>1225</v>
      </c>
      <c r="S391" t="s">
        <v>1226</v>
      </c>
      <c r="T391" t="s">
        <v>1217</v>
      </c>
      <c r="U391" t="s">
        <v>1227</v>
      </c>
      <c r="V391" t="s">
        <v>1255</v>
      </c>
      <c r="W391">
        <v>0</v>
      </c>
      <c r="X391" t="s">
        <v>1229</v>
      </c>
      <c r="Y391" t="s">
        <v>1229</v>
      </c>
      <c r="Z391" t="s">
        <v>1230</v>
      </c>
      <c r="AA391" t="s">
        <v>23</v>
      </c>
      <c r="AB391" t="s">
        <v>1231</v>
      </c>
      <c r="AC391" t="s">
        <v>1232</v>
      </c>
      <c r="AD391" t="s">
        <v>1233</v>
      </c>
      <c r="AE391" t="s">
        <v>1234</v>
      </c>
      <c r="AF391" t="s">
        <v>1235</v>
      </c>
      <c r="AG391" t="s">
        <v>1217</v>
      </c>
      <c r="AH391" t="s">
        <v>1236</v>
      </c>
      <c r="AI391" t="s">
        <v>1217</v>
      </c>
      <c r="AJ391" t="s">
        <v>1217</v>
      </c>
      <c r="AK391" t="s">
        <v>1237</v>
      </c>
      <c r="AL391">
        <v>0</v>
      </c>
      <c r="AM391" t="s">
        <v>1290</v>
      </c>
      <c r="AN391" t="s">
        <v>1239</v>
      </c>
      <c r="AO391" t="s">
        <v>1240</v>
      </c>
      <c r="AP391" t="s">
        <v>1241</v>
      </c>
      <c r="AQ391" t="s">
        <v>1242</v>
      </c>
      <c r="AR391" t="s">
        <v>1291</v>
      </c>
      <c r="AS391">
        <v>0</v>
      </c>
      <c r="AT391" t="s">
        <v>1217</v>
      </c>
      <c r="AU391" t="s">
        <v>1244</v>
      </c>
      <c r="AV391" t="s">
        <v>1217</v>
      </c>
      <c r="AW391" t="s">
        <v>1217</v>
      </c>
      <c r="AX391" t="s">
        <v>1217</v>
      </c>
      <c r="AY391">
        <v>10</v>
      </c>
      <c r="AZ391" t="s">
        <v>1245</v>
      </c>
      <c r="BA391">
        <v>0</v>
      </c>
      <c r="BB391" t="s">
        <v>217</v>
      </c>
      <c r="BC391" t="s">
        <v>1230</v>
      </c>
      <c r="BD391">
        <v>0</v>
      </c>
      <c r="BE391" t="s">
        <v>1246</v>
      </c>
      <c r="BF391">
        <v>12</v>
      </c>
      <c r="BG391" t="s">
        <v>1217</v>
      </c>
      <c r="BH391" t="s">
        <v>1217</v>
      </c>
      <c r="BI391">
        <v>13</v>
      </c>
      <c r="BJ391" t="s">
        <v>1217</v>
      </c>
      <c r="BK391" t="s">
        <v>1217</v>
      </c>
      <c r="BL391">
        <v>0</v>
      </c>
      <c r="BM391" t="s">
        <v>1239</v>
      </c>
      <c r="BN391" t="s">
        <v>1247</v>
      </c>
      <c r="BO391">
        <v>0</v>
      </c>
      <c r="BP391" t="s">
        <v>1229</v>
      </c>
      <c r="BQ391" t="s">
        <v>1217</v>
      </c>
    </row>
    <row r="392" spans="1:69" x14ac:dyDescent="0.25">
      <c r="A392">
        <v>199084</v>
      </c>
      <c r="B392" t="s">
        <v>1704</v>
      </c>
      <c r="C392" t="s">
        <v>1217</v>
      </c>
      <c r="D392" t="s">
        <v>1218</v>
      </c>
      <c r="E392">
        <v>0</v>
      </c>
      <c r="F392" t="s">
        <v>1298</v>
      </c>
      <c r="G392" t="s">
        <v>1220</v>
      </c>
      <c r="H392" t="s">
        <v>1221</v>
      </c>
      <c r="I392" t="s">
        <v>1217</v>
      </c>
      <c r="J392" t="s">
        <v>1222</v>
      </c>
      <c r="K392" t="s">
        <v>217</v>
      </c>
      <c r="L392">
        <v>17.899999999999999</v>
      </c>
      <c r="M392">
        <v>15.84</v>
      </c>
      <c r="N392" t="s">
        <v>40</v>
      </c>
      <c r="O392">
        <v>18</v>
      </c>
      <c r="P392" t="s">
        <v>1223</v>
      </c>
      <c r="Q392" t="s">
        <v>1500</v>
      </c>
      <c r="R392" t="s">
        <v>1225</v>
      </c>
      <c r="S392" t="s">
        <v>1226</v>
      </c>
      <c r="T392" t="s">
        <v>1217</v>
      </c>
      <c r="U392" t="s">
        <v>1227</v>
      </c>
      <c r="V392" t="s">
        <v>1255</v>
      </c>
      <c r="W392">
        <v>0</v>
      </c>
      <c r="X392" t="s">
        <v>1229</v>
      </c>
      <c r="Y392" t="s">
        <v>1229</v>
      </c>
      <c r="Z392" t="s">
        <v>1230</v>
      </c>
      <c r="AA392" t="s">
        <v>23</v>
      </c>
      <c r="AB392" t="s">
        <v>1231</v>
      </c>
      <c r="AC392" t="s">
        <v>1232</v>
      </c>
      <c r="AD392" t="s">
        <v>1233</v>
      </c>
      <c r="AE392" t="s">
        <v>1234</v>
      </c>
      <c r="AF392" t="s">
        <v>1235</v>
      </c>
      <c r="AG392" t="s">
        <v>1217</v>
      </c>
      <c r="AH392" t="s">
        <v>1236</v>
      </c>
      <c r="AI392" t="s">
        <v>1217</v>
      </c>
      <c r="AJ392" t="s">
        <v>1217</v>
      </c>
      <c r="AK392" t="s">
        <v>1237</v>
      </c>
      <c r="AL392">
        <v>0</v>
      </c>
      <c r="AM392" t="s">
        <v>1641</v>
      </c>
      <c r="AN392" t="s">
        <v>1239</v>
      </c>
      <c r="AO392" t="s">
        <v>1240</v>
      </c>
      <c r="AP392" t="s">
        <v>1241</v>
      </c>
      <c r="AQ392" t="s">
        <v>1242</v>
      </c>
      <c r="AR392" t="s">
        <v>1380</v>
      </c>
      <c r="AS392">
        <v>0</v>
      </c>
      <c r="AT392" t="s">
        <v>1217</v>
      </c>
      <c r="AU392" t="s">
        <v>1244</v>
      </c>
      <c r="AV392" t="s">
        <v>1217</v>
      </c>
      <c r="AW392" t="s">
        <v>1217</v>
      </c>
      <c r="AX392" t="s">
        <v>1217</v>
      </c>
      <c r="AY392">
        <v>10</v>
      </c>
      <c r="AZ392" t="s">
        <v>1245</v>
      </c>
      <c r="BA392">
        <v>0</v>
      </c>
      <c r="BB392" t="s">
        <v>217</v>
      </c>
      <c r="BC392" t="s">
        <v>1230</v>
      </c>
      <c r="BD392">
        <v>0</v>
      </c>
      <c r="BE392" t="s">
        <v>1246</v>
      </c>
      <c r="BF392">
        <v>543</v>
      </c>
      <c r="BG392" t="s">
        <v>1217</v>
      </c>
      <c r="BH392" t="s">
        <v>1217</v>
      </c>
      <c r="BI392">
        <v>15</v>
      </c>
      <c r="BJ392" t="s">
        <v>1217</v>
      </c>
      <c r="BK392" t="s">
        <v>1217</v>
      </c>
      <c r="BL392">
        <v>0</v>
      </c>
      <c r="BM392" t="s">
        <v>1239</v>
      </c>
      <c r="BN392" t="s">
        <v>1247</v>
      </c>
      <c r="BO392">
        <v>0</v>
      </c>
      <c r="BP392" t="s">
        <v>1229</v>
      </c>
      <c r="BQ392" t="s">
        <v>1217</v>
      </c>
    </row>
    <row r="393" spans="1:69" x14ac:dyDescent="0.25">
      <c r="A393">
        <v>199146</v>
      </c>
      <c r="B393" t="s">
        <v>784</v>
      </c>
      <c r="C393" t="s">
        <v>1217</v>
      </c>
      <c r="D393" t="s">
        <v>1218</v>
      </c>
      <c r="E393">
        <v>0</v>
      </c>
      <c r="F393" t="s">
        <v>1289</v>
      </c>
      <c r="G393" t="s">
        <v>1220</v>
      </c>
      <c r="H393" t="s">
        <v>1221</v>
      </c>
      <c r="I393" t="s">
        <v>1217</v>
      </c>
      <c r="J393" t="s">
        <v>1222</v>
      </c>
      <c r="K393" t="s">
        <v>217</v>
      </c>
      <c r="L393">
        <v>960</v>
      </c>
      <c r="M393">
        <v>902</v>
      </c>
      <c r="N393" t="s">
        <v>40</v>
      </c>
      <c r="O393">
        <v>1000</v>
      </c>
      <c r="P393" t="s">
        <v>1223</v>
      </c>
      <c r="Q393" t="s">
        <v>1250</v>
      </c>
      <c r="R393" t="s">
        <v>1225</v>
      </c>
      <c r="S393" t="s">
        <v>1226</v>
      </c>
      <c r="T393" t="s">
        <v>1217</v>
      </c>
      <c r="U393" t="s">
        <v>1227</v>
      </c>
      <c r="V393" t="s">
        <v>1255</v>
      </c>
      <c r="W393">
        <v>0</v>
      </c>
      <c r="X393" t="s">
        <v>1229</v>
      </c>
      <c r="Y393" t="s">
        <v>1229</v>
      </c>
      <c r="Z393" t="s">
        <v>1230</v>
      </c>
      <c r="AA393" t="s">
        <v>23</v>
      </c>
      <c r="AB393" t="s">
        <v>1231</v>
      </c>
      <c r="AC393" t="s">
        <v>1232</v>
      </c>
      <c r="AD393" t="s">
        <v>1233</v>
      </c>
      <c r="AE393" t="s">
        <v>1234</v>
      </c>
      <c r="AF393" t="s">
        <v>1235</v>
      </c>
      <c r="AG393" t="s">
        <v>1217</v>
      </c>
      <c r="AH393" t="s">
        <v>1236</v>
      </c>
      <c r="AI393" t="s">
        <v>1217</v>
      </c>
      <c r="AJ393" t="s">
        <v>1217</v>
      </c>
      <c r="AK393" t="s">
        <v>1237</v>
      </c>
      <c r="AL393">
        <v>0</v>
      </c>
      <c r="AM393" t="s">
        <v>1290</v>
      </c>
      <c r="AN393" t="s">
        <v>1239</v>
      </c>
      <c r="AO393" t="s">
        <v>1240</v>
      </c>
      <c r="AP393" t="s">
        <v>1241</v>
      </c>
      <c r="AQ393" t="s">
        <v>1242</v>
      </c>
      <c r="AR393" t="s">
        <v>1291</v>
      </c>
      <c r="AS393">
        <v>0</v>
      </c>
      <c r="AT393" t="s">
        <v>1217</v>
      </c>
      <c r="AU393" t="s">
        <v>1244</v>
      </c>
      <c r="AV393" t="s">
        <v>1217</v>
      </c>
      <c r="AW393" t="s">
        <v>1217</v>
      </c>
      <c r="AX393" t="s">
        <v>1217</v>
      </c>
      <c r="AY393">
        <v>10</v>
      </c>
      <c r="AZ393" t="s">
        <v>1245</v>
      </c>
      <c r="BA393">
        <v>0</v>
      </c>
      <c r="BB393" t="s">
        <v>217</v>
      </c>
      <c r="BC393" t="s">
        <v>1230</v>
      </c>
      <c r="BD393">
        <v>0</v>
      </c>
      <c r="BE393" t="s">
        <v>1246</v>
      </c>
      <c r="BF393">
        <v>12</v>
      </c>
      <c r="BG393" t="s">
        <v>1217</v>
      </c>
      <c r="BH393" t="s">
        <v>1217</v>
      </c>
      <c r="BI393">
        <v>13</v>
      </c>
      <c r="BJ393" t="s">
        <v>1217</v>
      </c>
      <c r="BK393" t="s">
        <v>1217</v>
      </c>
      <c r="BL393">
        <v>0</v>
      </c>
      <c r="BM393" t="s">
        <v>1239</v>
      </c>
      <c r="BN393" t="s">
        <v>1247</v>
      </c>
      <c r="BO393">
        <v>0</v>
      </c>
      <c r="BP393" t="s">
        <v>1229</v>
      </c>
      <c r="BQ393" t="s">
        <v>1217</v>
      </c>
    </row>
    <row r="394" spans="1:69" x14ac:dyDescent="0.25">
      <c r="A394">
        <v>199221</v>
      </c>
      <c r="B394" t="s">
        <v>1705</v>
      </c>
      <c r="C394" t="s">
        <v>1217</v>
      </c>
      <c r="D394" t="s">
        <v>1218</v>
      </c>
      <c r="E394">
        <v>370</v>
      </c>
      <c r="F394" t="s">
        <v>1298</v>
      </c>
      <c r="G394" t="s">
        <v>1220</v>
      </c>
      <c r="H394" t="s">
        <v>1221</v>
      </c>
      <c r="I394" t="s">
        <v>1217</v>
      </c>
      <c r="J394" t="s">
        <v>1222</v>
      </c>
      <c r="K394" t="s">
        <v>217</v>
      </c>
      <c r="L394">
        <v>15.26</v>
      </c>
      <c r="M394">
        <v>13.74</v>
      </c>
      <c r="N394" t="s">
        <v>40</v>
      </c>
      <c r="O394">
        <v>16</v>
      </c>
      <c r="P394" t="s">
        <v>1223</v>
      </c>
      <c r="Q394" t="s">
        <v>1431</v>
      </c>
      <c r="R394" t="s">
        <v>1225</v>
      </c>
      <c r="S394" t="s">
        <v>1226</v>
      </c>
      <c r="T394" t="s">
        <v>1217</v>
      </c>
      <c r="U394" t="s">
        <v>1227</v>
      </c>
      <c r="V394" t="s">
        <v>1255</v>
      </c>
      <c r="W394">
        <v>0</v>
      </c>
      <c r="X394" t="s">
        <v>1229</v>
      </c>
      <c r="Y394" t="s">
        <v>1229</v>
      </c>
      <c r="Z394" t="s">
        <v>1230</v>
      </c>
      <c r="AA394" t="s">
        <v>23</v>
      </c>
      <c r="AB394" t="s">
        <v>1231</v>
      </c>
      <c r="AC394" t="s">
        <v>1232</v>
      </c>
      <c r="AD394" t="s">
        <v>1233</v>
      </c>
      <c r="AE394" t="s">
        <v>1234</v>
      </c>
      <c r="AF394" t="s">
        <v>1235</v>
      </c>
      <c r="AG394" t="s">
        <v>1217</v>
      </c>
      <c r="AH394" t="s">
        <v>1236</v>
      </c>
      <c r="AI394" t="s">
        <v>1217</v>
      </c>
      <c r="AJ394" t="s">
        <v>1217</v>
      </c>
      <c r="AK394" t="s">
        <v>1237</v>
      </c>
      <c r="AL394">
        <v>0</v>
      </c>
      <c r="AM394" t="s">
        <v>1516</v>
      </c>
      <c r="AN394" t="s">
        <v>1239</v>
      </c>
      <c r="AO394" t="s">
        <v>1240</v>
      </c>
      <c r="AP394" t="s">
        <v>1241</v>
      </c>
      <c r="AQ394" t="s">
        <v>1242</v>
      </c>
      <c r="AR394" t="s">
        <v>1306</v>
      </c>
      <c r="AS394">
        <v>0</v>
      </c>
      <c r="AT394" t="s">
        <v>1217</v>
      </c>
      <c r="AU394" t="s">
        <v>1244</v>
      </c>
      <c r="AV394" t="s">
        <v>1217</v>
      </c>
      <c r="AW394" t="s">
        <v>1217</v>
      </c>
      <c r="AX394" t="s">
        <v>1217</v>
      </c>
      <c r="AY394">
        <v>10</v>
      </c>
      <c r="AZ394" t="s">
        <v>1245</v>
      </c>
      <c r="BA394">
        <v>0</v>
      </c>
      <c r="BB394" t="s">
        <v>217</v>
      </c>
      <c r="BC394" t="s">
        <v>1230</v>
      </c>
      <c r="BD394">
        <v>0</v>
      </c>
      <c r="BE394" t="s">
        <v>1246</v>
      </c>
      <c r="BF394">
        <v>470</v>
      </c>
      <c r="BG394" t="s">
        <v>1217</v>
      </c>
      <c r="BH394" t="s">
        <v>1217</v>
      </c>
      <c r="BI394">
        <v>15</v>
      </c>
      <c r="BJ394" t="s">
        <v>1217</v>
      </c>
      <c r="BK394" t="s">
        <v>1217</v>
      </c>
      <c r="BL394">
        <v>0</v>
      </c>
      <c r="BM394" t="s">
        <v>1239</v>
      </c>
      <c r="BN394" t="s">
        <v>1247</v>
      </c>
      <c r="BO394">
        <v>0</v>
      </c>
      <c r="BP394" t="s">
        <v>1229</v>
      </c>
      <c r="BQ394" t="s">
        <v>1217</v>
      </c>
    </row>
    <row r="395" spans="1:69" x14ac:dyDescent="0.25">
      <c r="A395">
        <v>199386</v>
      </c>
      <c r="B395" t="s">
        <v>1706</v>
      </c>
      <c r="C395" t="s">
        <v>1217</v>
      </c>
      <c r="D395" t="s">
        <v>1218</v>
      </c>
      <c r="E395">
        <v>0</v>
      </c>
      <c r="F395" t="s">
        <v>1298</v>
      </c>
      <c r="G395" t="s">
        <v>1220</v>
      </c>
      <c r="H395" t="s">
        <v>1221</v>
      </c>
      <c r="I395" t="s">
        <v>1217</v>
      </c>
      <c r="J395" t="s">
        <v>1222</v>
      </c>
      <c r="K395" t="s">
        <v>217</v>
      </c>
      <c r="L395">
        <v>15.5</v>
      </c>
      <c r="M395">
        <v>13.98</v>
      </c>
      <c r="N395" t="s">
        <v>40</v>
      </c>
      <c r="O395">
        <v>16</v>
      </c>
      <c r="P395" t="s">
        <v>1223</v>
      </c>
      <c r="Q395" t="s">
        <v>1662</v>
      </c>
      <c r="R395" t="s">
        <v>1225</v>
      </c>
      <c r="S395" t="s">
        <v>1226</v>
      </c>
      <c r="T395" t="s">
        <v>1217</v>
      </c>
      <c r="U395" t="s">
        <v>1227</v>
      </c>
      <c r="V395" t="s">
        <v>1255</v>
      </c>
      <c r="W395">
        <v>0</v>
      </c>
      <c r="X395" t="s">
        <v>1229</v>
      </c>
      <c r="Y395" t="s">
        <v>1229</v>
      </c>
      <c r="Z395" t="s">
        <v>1230</v>
      </c>
      <c r="AA395" t="s">
        <v>23</v>
      </c>
      <c r="AB395" t="s">
        <v>1231</v>
      </c>
      <c r="AC395" t="s">
        <v>1232</v>
      </c>
      <c r="AD395" t="s">
        <v>1233</v>
      </c>
      <c r="AE395" t="s">
        <v>1234</v>
      </c>
      <c r="AF395" t="s">
        <v>1235</v>
      </c>
      <c r="AG395" t="s">
        <v>1217</v>
      </c>
      <c r="AH395" t="s">
        <v>1236</v>
      </c>
      <c r="AI395" t="s">
        <v>1217</v>
      </c>
      <c r="AJ395" t="s">
        <v>1217</v>
      </c>
      <c r="AK395" t="s">
        <v>1237</v>
      </c>
      <c r="AL395">
        <v>0</v>
      </c>
      <c r="AM395" t="s">
        <v>1305</v>
      </c>
      <c r="AN395" t="s">
        <v>1239</v>
      </c>
      <c r="AO395" t="s">
        <v>1240</v>
      </c>
      <c r="AP395" t="s">
        <v>1241</v>
      </c>
      <c r="AQ395" t="s">
        <v>1242</v>
      </c>
      <c r="AR395" t="s">
        <v>1306</v>
      </c>
      <c r="AS395">
        <v>0</v>
      </c>
      <c r="AT395" t="s">
        <v>1217</v>
      </c>
      <c r="AU395" t="s">
        <v>1244</v>
      </c>
      <c r="AV395" t="s">
        <v>1217</v>
      </c>
      <c r="AW395" t="s">
        <v>1217</v>
      </c>
      <c r="AX395" t="s">
        <v>1217</v>
      </c>
      <c r="AY395">
        <v>10</v>
      </c>
      <c r="AZ395" t="s">
        <v>1245</v>
      </c>
      <c r="BA395">
        <v>0</v>
      </c>
      <c r="BB395" t="s">
        <v>217</v>
      </c>
      <c r="BC395" t="s">
        <v>1230</v>
      </c>
      <c r="BD395">
        <v>0</v>
      </c>
      <c r="BE395" t="s">
        <v>1246</v>
      </c>
      <c r="BF395">
        <v>1430</v>
      </c>
      <c r="BG395" t="s">
        <v>1217</v>
      </c>
      <c r="BH395" t="s">
        <v>1217</v>
      </c>
      <c r="BI395">
        <v>15</v>
      </c>
      <c r="BJ395" t="s">
        <v>1217</v>
      </c>
      <c r="BK395" t="s">
        <v>1217</v>
      </c>
      <c r="BL395">
        <v>0</v>
      </c>
      <c r="BM395" t="s">
        <v>1239</v>
      </c>
      <c r="BN395" t="s">
        <v>1247</v>
      </c>
      <c r="BO395">
        <v>0</v>
      </c>
      <c r="BP395" t="s">
        <v>1229</v>
      </c>
      <c r="BQ395" t="s">
        <v>1217</v>
      </c>
    </row>
    <row r="396" spans="1:69" x14ac:dyDescent="0.25">
      <c r="A396">
        <v>200121</v>
      </c>
      <c r="B396" t="s">
        <v>840</v>
      </c>
      <c r="C396" t="s">
        <v>1217</v>
      </c>
      <c r="D396" t="s">
        <v>1218</v>
      </c>
      <c r="E396">
        <v>56</v>
      </c>
      <c r="F396" t="s">
        <v>1219</v>
      </c>
      <c r="G396" t="s">
        <v>1220</v>
      </c>
      <c r="H396" t="s">
        <v>1221</v>
      </c>
      <c r="I396" t="s">
        <v>1217</v>
      </c>
      <c r="J396" t="s">
        <v>1222</v>
      </c>
      <c r="K396" t="s">
        <v>217</v>
      </c>
      <c r="L396">
        <v>198.73</v>
      </c>
      <c r="M396">
        <v>184.08</v>
      </c>
      <c r="N396" t="s">
        <v>40</v>
      </c>
      <c r="O396">
        <v>208</v>
      </c>
      <c r="P396" t="s">
        <v>1223</v>
      </c>
      <c r="Q396" t="s">
        <v>1707</v>
      </c>
      <c r="R396" t="s">
        <v>1225</v>
      </c>
      <c r="S396" t="s">
        <v>1226</v>
      </c>
      <c r="T396" t="s">
        <v>1217</v>
      </c>
      <c r="U396" t="s">
        <v>1227</v>
      </c>
      <c r="V396" t="s">
        <v>1255</v>
      </c>
      <c r="W396">
        <v>0</v>
      </c>
      <c r="X396" t="s">
        <v>1229</v>
      </c>
      <c r="Y396" t="s">
        <v>1229</v>
      </c>
      <c r="Z396" t="s">
        <v>1230</v>
      </c>
      <c r="AA396" t="s">
        <v>23</v>
      </c>
      <c r="AB396" t="s">
        <v>1231</v>
      </c>
      <c r="AC396" t="s">
        <v>1232</v>
      </c>
      <c r="AD396" t="s">
        <v>1233</v>
      </c>
      <c r="AE396" t="s">
        <v>1234</v>
      </c>
      <c r="AF396" t="s">
        <v>1235</v>
      </c>
      <c r="AG396" t="s">
        <v>1217</v>
      </c>
      <c r="AH396" t="s">
        <v>1236</v>
      </c>
      <c r="AI396" t="s">
        <v>1217</v>
      </c>
      <c r="AJ396" t="s">
        <v>1217</v>
      </c>
      <c r="AK396" t="s">
        <v>1237</v>
      </c>
      <c r="AL396">
        <v>0</v>
      </c>
      <c r="AM396" t="s">
        <v>1238</v>
      </c>
      <c r="AN396" t="s">
        <v>1239</v>
      </c>
      <c r="AO396" t="s">
        <v>1240</v>
      </c>
      <c r="AP396" t="s">
        <v>1241</v>
      </c>
      <c r="AQ396" t="s">
        <v>1242</v>
      </c>
      <c r="AR396" t="s">
        <v>1243</v>
      </c>
      <c r="AS396">
        <v>0</v>
      </c>
      <c r="AT396" t="s">
        <v>1217</v>
      </c>
      <c r="AU396" t="s">
        <v>1244</v>
      </c>
      <c r="AV396" t="s">
        <v>1217</v>
      </c>
      <c r="AW396" t="s">
        <v>1217</v>
      </c>
      <c r="AX396" t="s">
        <v>1217</v>
      </c>
      <c r="AY396">
        <v>10</v>
      </c>
      <c r="AZ396" t="s">
        <v>1245</v>
      </c>
      <c r="BA396">
        <v>0</v>
      </c>
      <c r="BB396" t="s">
        <v>217</v>
      </c>
      <c r="BC396" t="s">
        <v>1230</v>
      </c>
      <c r="BD396">
        <v>0</v>
      </c>
      <c r="BE396" t="s">
        <v>1246</v>
      </c>
      <c r="BF396">
        <v>54</v>
      </c>
      <c r="BG396" t="s">
        <v>1217</v>
      </c>
      <c r="BH396" t="s">
        <v>1217</v>
      </c>
      <c r="BI396">
        <v>13</v>
      </c>
      <c r="BJ396" t="s">
        <v>1217</v>
      </c>
      <c r="BK396" t="s">
        <v>1217</v>
      </c>
      <c r="BL396">
        <v>0</v>
      </c>
      <c r="BM396" t="s">
        <v>1239</v>
      </c>
      <c r="BN396" t="s">
        <v>1247</v>
      </c>
      <c r="BO396">
        <v>0</v>
      </c>
      <c r="BP396" t="s">
        <v>1229</v>
      </c>
      <c r="BQ396" t="s">
        <v>1217</v>
      </c>
    </row>
    <row r="397" spans="1:69" x14ac:dyDescent="0.25">
      <c r="A397">
        <v>200316</v>
      </c>
      <c r="B397" t="s">
        <v>1708</v>
      </c>
      <c r="C397" t="s">
        <v>1217</v>
      </c>
      <c r="D397" t="s">
        <v>1218</v>
      </c>
      <c r="E397">
        <v>0</v>
      </c>
      <c r="F397" t="s">
        <v>1298</v>
      </c>
      <c r="G397" t="s">
        <v>1220</v>
      </c>
      <c r="H397" t="s">
        <v>1221</v>
      </c>
      <c r="I397" t="s">
        <v>1217</v>
      </c>
      <c r="J397" t="s">
        <v>1222</v>
      </c>
      <c r="K397" t="s">
        <v>217</v>
      </c>
      <c r="L397">
        <v>11.89</v>
      </c>
      <c r="M397">
        <v>10.37</v>
      </c>
      <c r="N397" t="s">
        <v>40</v>
      </c>
      <c r="O397">
        <v>12</v>
      </c>
      <c r="P397" t="s">
        <v>1223</v>
      </c>
      <c r="Q397" t="s">
        <v>1437</v>
      </c>
      <c r="R397" t="s">
        <v>1225</v>
      </c>
      <c r="S397" t="s">
        <v>1226</v>
      </c>
      <c r="T397" t="s">
        <v>1217</v>
      </c>
      <c r="U397" t="s">
        <v>1227</v>
      </c>
      <c r="V397" t="s">
        <v>1255</v>
      </c>
      <c r="W397">
        <v>0</v>
      </c>
      <c r="X397" t="s">
        <v>1229</v>
      </c>
      <c r="Y397" t="s">
        <v>1229</v>
      </c>
      <c r="Z397" t="s">
        <v>1230</v>
      </c>
      <c r="AA397" t="s">
        <v>23</v>
      </c>
      <c r="AB397" t="s">
        <v>1231</v>
      </c>
      <c r="AC397" t="s">
        <v>1232</v>
      </c>
      <c r="AD397" t="s">
        <v>1233</v>
      </c>
      <c r="AE397" t="s">
        <v>1234</v>
      </c>
      <c r="AF397" t="s">
        <v>1235</v>
      </c>
      <c r="AG397" t="s">
        <v>1217</v>
      </c>
      <c r="AH397" t="s">
        <v>1236</v>
      </c>
      <c r="AI397" t="s">
        <v>1217</v>
      </c>
      <c r="AJ397" t="s">
        <v>1217</v>
      </c>
      <c r="AK397" t="s">
        <v>1237</v>
      </c>
      <c r="AL397">
        <v>0</v>
      </c>
      <c r="AM397" t="s">
        <v>1305</v>
      </c>
      <c r="AN397" t="s">
        <v>1239</v>
      </c>
      <c r="AO397" t="s">
        <v>1240</v>
      </c>
      <c r="AP397" t="s">
        <v>1241</v>
      </c>
      <c r="AQ397" t="s">
        <v>1242</v>
      </c>
      <c r="AR397" t="s">
        <v>1709</v>
      </c>
      <c r="AS397">
        <v>0</v>
      </c>
      <c r="AT397" t="s">
        <v>1217</v>
      </c>
      <c r="AU397" t="s">
        <v>1244</v>
      </c>
      <c r="AV397" t="s">
        <v>1217</v>
      </c>
      <c r="AW397" t="s">
        <v>1217</v>
      </c>
      <c r="AX397" t="s">
        <v>1217</v>
      </c>
      <c r="AY397">
        <v>10</v>
      </c>
      <c r="AZ397" t="s">
        <v>1245</v>
      </c>
      <c r="BA397">
        <v>0</v>
      </c>
      <c r="BB397" t="s">
        <v>217</v>
      </c>
      <c r="BC397" t="s">
        <v>1230</v>
      </c>
      <c r="BD397">
        <v>0</v>
      </c>
      <c r="BE397" t="s">
        <v>1246</v>
      </c>
      <c r="BF397">
        <v>614</v>
      </c>
      <c r="BG397" t="s">
        <v>1217</v>
      </c>
      <c r="BH397" t="s">
        <v>1217</v>
      </c>
      <c r="BI397">
        <v>15</v>
      </c>
      <c r="BJ397" t="s">
        <v>1217</v>
      </c>
      <c r="BK397" t="s">
        <v>1217</v>
      </c>
      <c r="BL397">
        <v>0</v>
      </c>
      <c r="BM397" t="s">
        <v>1239</v>
      </c>
      <c r="BN397" t="s">
        <v>1247</v>
      </c>
      <c r="BO397">
        <v>0</v>
      </c>
      <c r="BP397" t="s">
        <v>1229</v>
      </c>
      <c r="BQ397" t="s">
        <v>1217</v>
      </c>
    </row>
    <row r="398" spans="1:69" x14ac:dyDescent="0.25">
      <c r="A398">
        <v>200317</v>
      </c>
      <c r="B398" t="s">
        <v>1710</v>
      </c>
      <c r="C398" t="s">
        <v>1217</v>
      </c>
      <c r="D398" t="s">
        <v>1218</v>
      </c>
      <c r="E398">
        <v>0</v>
      </c>
      <c r="F398" t="s">
        <v>1298</v>
      </c>
      <c r="G398" t="s">
        <v>1220</v>
      </c>
      <c r="H398" t="s">
        <v>1221</v>
      </c>
      <c r="I398" t="s">
        <v>1217</v>
      </c>
      <c r="J398" t="s">
        <v>1222</v>
      </c>
      <c r="K398" t="s">
        <v>217</v>
      </c>
      <c r="L398">
        <v>11.89</v>
      </c>
      <c r="M398">
        <v>10.37</v>
      </c>
      <c r="N398" t="s">
        <v>40</v>
      </c>
      <c r="O398">
        <v>12</v>
      </c>
      <c r="P398" t="s">
        <v>1223</v>
      </c>
      <c r="Q398" t="s">
        <v>1437</v>
      </c>
      <c r="R398" t="s">
        <v>1225</v>
      </c>
      <c r="S398" t="s">
        <v>1226</v>
      </c>
      <c r="T398" t="s">
        <v>1217</v>
      </c>
      <c r="U398" t="s">
        <v>1227</v>
      </c>
      <c r="V398" t="s">
        <v>1255</v>
      </c>
      <c r="W398">
        <v>0</v>
      </c>
      <c r="X398" t="s">
        <v>1229</v>
      </c>
      <c r="Y398" t="s">
        <v>1229</v>
      </c>
      <c r="Z398" t="s">
        <v>1230</v>
      </c>
      <c r="AA398" t="s">
        <v>23</v>
      </c>
      <c r="AB398" t="s">
        <v>1231</v>
      </c>
      <c r="AC398" t="s">
        <v>1232</v>
      </c>
      <c r="AD398" t="s">
        <v>1233</v>
      </c>
      <c r="AE398" t="s">
        <v>1234</v>
      </c>
      <c r="AF398" t="s">
        <v>1235</v>
      </c>
      <c r="AG398" t="s">
        <v>1217</v>
      </c>
      <c r="AH398" t="s">
        <v>1236</v>
      </c>
      <c r="AI398" t="s">
        <v>1217</v>
      </c>
      <c r="AJ398" t="s">
        <v>1217</v>
      </c>
      <c r="AK398" t="s">
        <v>1237</v>
      </c>
      <c r="AL398">
        <v>0</v>
      </c>
      <c r="AM398" t="s">
        <v>1516</v>
      </c>
      <c r="AN398" t="s">
        <v>1239</v>
      </c>
      <c r="AO398" t="s">
        <v>1240</v>
      </c>
      <c r="AP398" t="s">
        <v>1241</v>
      </c>
      <c r="AQ398" t="s">
        <v>1242</v>
      </c>
      <c r="AR398" t="s">
        <v>1709</v>
      </c>
      <c r="AS398">
        <v>0</v>
      </c>
      <c r="AT398" t="s">
        <v>1217</v>
      </c>
      <c r="AU398" t="s">
        <v>1244</v>
      </c>
      <c r="AV398" t="s">
        <v>1217</v>
      </c>
      <c r="AW398" t="s">
        <v>1217</v>
      </c>
      <c r="AX398" t="s">
        <v>1217</v>
      </c>
      <c r="AY398">
        <v>10</v>
      </c>
      <c r="AZ398" t="s">
        <v>1245</v>
      </c>
      <c r="BA398">
        <v>0</v>
      </c>
      <c r="BB398" t="s">
        <v>217</v>
      </c>
      <c r="BC398" t="s">
        <v>1230</v>
      </c>
      <c r="BD398">
        <v>0</v>
      </c>
      <c r="BE398" t="s">
        <v>1246</v>
      </c>
      <c r="BF398">
        <v>476</v>
      </c>
      <c r="BG398" t="s">
        <v>1217</v>
      </c>
      <c r="BH398" t="s">
        <v>1217</v>
      </c>
      <c r="BI398">
        <v>15</v>
      </c>
      <c r="BJ398" t="s">
        <v>1217</v>
      </c>
      <c r="BK398" t="s">
        <v>1217</v>
      </c>
      <c r="BL398">
        <v>0</v>
      </c>
      <c r="BM398" t="s">
        <v>1239</v>
      </c>
      <c r="BN398" t="s">
        <v>1247</v>
      </c>
      <c r="BO398">
        <v>0</v>
      </c>
      <c r="BP398" t="s">
        <v>1229</v>
      </c>
      <c r="BQ398" t="s">
        <v>1217</v>
      </c>
    </row>
    <row r="399" spans="1:69" x14ac:dyDescent="0.25">
      <c r="A399">
        <v>200512</v>
      </c>
      <c r="B399" t="s">
        <v>841</v>
      </c>
      <c r="C399" t="s">
        <v>1217</v>
      </c>
      <c r="D399" t="s">
        <v>1218</v>
      </c>
      <c r="E399">
        <v>28</v>
      </c>
      <c r="F399" t="s">
        <v>1219</v>
      </c>
      <c r="G399" t="s">
        <v>1220</v>
      </c>
      <c r="H399" t="s">
        <v>1221</v>
      </c>
      <c r="I399" t="s">
        <v>1217</v>
      </c>
      <c r="J399" t="s">
        <v>1222</v>
      </c>
      <c r="K399" t="s">
        <v>217</v>
      </c>
      <c r="L399">
        <v>192.59</v>
      </c>
      <c r="M399">
        <v>177.94</v>
      </c>
      <c r="N399" t="s">
        <v>40</v>
      </c>
      <c r="O399">
        <v>208</v>
      </c>
      <c r="P399" t="s">
        <v>1223</v>
      </c>
      <c r="Q399" t="s">
        <v>1711</v>
      </c>
      <c r="R399" t="s">
        <v>1225</v>
      </c>
      <c r="S399" t="s">
        <v>1226</v>
      </c>
      <c r="T399" t="s">
        <v>1217</v>
      </c>
      <c r="U399" t="s">
        <v>1227</v>
      </c>
      <c r="V399" t="s">
        <v>1255</v>
      </c>
      <c r="W399">
        <v>0</v>
      </c>
      <c r="X399" t="s">
        <v>1229</v>
      </c>
      <c r="Y399" t="s">
        <v>1229</v>
      </c>
      <c r="Z399" t="s">
        <v>1230</v>
      </c>
      <c r="AA399" t="s">
        <v>23</v>
      </c>
      <c r="AB399" t="s">
        <v>1231</v>
      </c>
      <c r="AC399" t="s">
        <v>1232</v>
      </c>
      <c r="AD399" t="s">
        <v>1233</v>
      </c>
      <c r="AE399" t="s">
        <v>1234</v>
      </c>
      <c r="AF399" t="s">
        <v>1235</v>
      </c>
      <c r="AG399" t="s">
        <v>1217</v>
      </c>
      <c r="AH399" t="s">
        <v>1236</v>
      </c>
      <c r="AI399" t="s">
        <v>1217</v>
      </c>
      <c r="AJ399" t="s">
        <v>1217</v>
      </c>
      <c r="AK399" t="s">
        <v>1237</v>
      </c>
      <c r="AL399">
        <v>0</v>
      </c>
      <c r="AM399" t="s">
        <v>1238</v>
      </c>
      <c r="AN399" t="s">
        <v>1239</v>
      </c>
      <c r="AO399" t="s">
        <v>1240</v>
      </c>
      <c r="AP399" t="s">
        <v>1241</v>
      </c>
      <c r="AQ399" t="s">
        <v>1242</v>
      </c>
      <c r="AR399" t="s">
        <v>1243</v>
      </c>
      <c r="AS399">
        <v>0</v>
      </c>
      <c r="AT399" t="s">
        <v>1217</v>
      </c>
      <c r="AU399" t="s">
        <v>1244</v>
      </c>
      <c r="AV399" t="s">
        <v>1217</v>
      </c>
      <c r="AW399" t="s">
        <v>1217</v>
      </c>
      <c r="AX399" t="s">
        <v>1217</v>
      </c>
      <c r="AY399">
        <v>10</v>
      </c>
      <c r="AZ399" t="s">
        <v>1245</v>
      </c>
      <c r="BA399">
        <v>0</v>
      </c>
      <c r="BB399" t="s">
        <v>217</v>
      </c>
      <c r="BC399" t="s">
        <v>1230</v>
      </c>
      <c r="BD399">
        <v>0</v>
      </c>
      <c r="BE399" t="s">
        <v>1246</v>
      </c>
      <c r="BF399">
        <v>35</v>
      </c>
      <c r="BG399" t="s">
        <v>1217</v>
      </c>
      <c r="BH399" t="s">
        <v>1217</v>
      </c>
      <c r="BI399">
        <v>13</v>
      </c>
      <c r="BJ399" t="s">
        <v>1217</v>
      </c>
      <c r="BK399" t="s">
        <v>1217</v>
      </c>
      <c r="BL399">
        <v>0</v>
      </c>
      <c r="BM399" t="s">
        <v>1239</v>
      </c>
      <c r="BN399" t="s">
        <v>1247</v>
      </c>
      <c r="BO399">
        <v>0</v>
      </c>
      <c r="BP399" t="s">
        <v>1229</v>
      </c>
      <c r="BQ399" t="s">
        <v>1217</v>
      </c>
    </row>
    <row r="400" spans="1:69" x14ac:dyDescent="0.25">
      <c r="A400">
        <v>200514</v>
      </c>
      <c r="B400" t="s">
        <v>842</v>
      </c>
      <c r="C400" t="s">
        <v>1217</v>
      </c>
      <c r="D400" t="s">
        <v>1218</v>
      </c>
      <c r="E400">
        <v>28</v>
      </c>
      <c r="F400" t="s">
        <v>1219</v>
      </c>
      <c r="G400" t="s">
        <v>1220</v>
      </c>
      <c r="H400" t="s">
        <v>1221</v>
      </c>
      <c r="I400" t="s">
        <v>1217</v>
      </c>
      <c r="J400" t="s">
        <v>1222</v>
      </c>
      <c r="K400" t="s">
        <v>217</v>
      </c>
      <c r="L400">
        <v>190.01</v>
      </c>
      <c r="M400">
        <v>175.36</v>
      </c>
      <c r="N400" t="s">
        <v>40</v>
      </c>
      <c r="O400">
        <v>208</v>
      </c>
      <c r="P400" t="s">
        <v>1223</v>
      </c>
      <c r="Q400" t="s">
        <v>1712</v>
      </c>
      <c r="R400" t="s">
        <v>1225</v>
      </c>
      <c r="S400" t="s">
        <v>1226</v>
      </c>
      <c r="T400" t="s">
        <v>1217</v>
      </c>
      <c r="U400" t="s">
        <v>1227</v>
      </c>
      <c r="V400" t="s">
        <v>1255</v>
      </c>
      <c r="W400">
        <v>0</v>
      </c>
      <c r="X400" t="s">
        <v>1229</v>
      </c>
      <c r="Y400" t="s">
        <v>1229</v>
      </c>
      <c r="Z400" t="s">
        <v>1230</v>
      </c>
      <c r="AA400" t="s">
        <v>23</v>
      </c>
      <c r="AB400" t="s">
        <v>1231</v>
      </c>
      <c r="AC400" t="s">
        <v>1232</v>
      </c>
      <c r="AD400" t="s">
        <v>1233</v>
      </c>
      <c r="AE400" t="s">
        <v>1234</v>
      </c>
      <c r="AF400" t="s">
        <v>1235</v>
      </c>
      <c r="AG400" t="s">
        <v>1217</v>
      </c>
      <c r="AH400" t="s">
        <v>1236</v>
      </c>
      <c r="AI400" t="s">
        <v>1217</v>
      </c>
      <c r="AJ400" t="s">
        <v>1217</v>
      </c>
      <c r="AK400" t="s">
        <v>1237</v>
      </c>
      <c r="AL400">
        <v>0</v>
      </c>
      <c r="AM400" t="s">
        <v>1238</v>
      </c>
      <c r="AN400" t="s">
        <v>1239</v>
      </c>
      <c r="AO400" t="s">
        <v>1240</v>
      </c>
      <c r="AP400" t="s">
        <v>1241</v>
      </c>
      <c r="AQ400" t="s">
        <v>1242</v>
      </c>
      <c r="AR400" t="s">
        <v>1243</v>
      </c>
      <c r="AS400">
        <v>0</v>
      </c>
      <c r="AT400" t="s">
        <v>1217</v>
      </c>
      <c r="AU400" t="s">
        <v>1244</v>
      </c>
      <c r="AV400" t="s">
        <v>1217</v>
      </c>
      <c r="AW400" t="s">
        <v>1217</v>
      </c>
      <c r="AX400" t="s">
        <v>1217</v>
      </c>
      <c r="AY400">
        <v>10</v>
      </c>
      <c r="AZ400" t="s">
        <v>1245</v>
      </c>
      <c r="BA400">
        <v>0</v>
      </c>
      <c r="BB400" t="s">
        <v>217</v>
      </c>
      <c r="BC400" t="s">
        <v>1230</v>
      </c>
      <c r="BD400">
        <v>0</v>
      </c>
      <c r="BE400" t="s">
        <v>1246</v>
      </c>
      <c r="BF400">
        <v>31</v>
      </c>
      <c r="BG400" t="s">
        <v>1217</v>
      </c>
      <c r="BH400" t="s">
        <v>1217</v>
      </c>
      <c r="BI400">
        <v>13</v>
      </c>
      <c r="BJ400" t="s">
        <v>1217</v>
      </c>
      <c r="BK400" t="s">
        <v>1217</v>
      </c>
      <c r="BL400">
        <v>0</v>
      </c>
      <c r="BM400" t="s">
        <v>1239</v>
      </c>
      <c r="BN400" t="s">
        <v>1247</v>
      </c>
      <c r="BO400">
        <v>0</v>
      </c>
      <c r="BP400" t="s">
        <v>1229</v>
      </c>
      <c r="BQ400" t="s">
        <v>1217</v>
      </c>
    </row>
    <row r="401" spans="1:69" x14ac:dyDescent="0.25">
      <c r="A401">
        <v>200660</v>
      </c>
      <c r="B401" t="s">
        <v>1713</v>
      </c>
      <c r="C401" t="s">
        <v>1217</v>
      </c>
      <c r="D401" t="s">
        <v>1218</v>
      </c>
      <c r="E401">
        <v>30</v>
      </c>
      <c r="F401" t="s">
        <v>1289</v>
      </c>
      <c r="G401" t="s">
        <v>1220</v>
      </c>
      <c r="H401" t="s">
        <v>1221</v>
      </c>
      <c r="I401" t="s">
        <v>1217</v>
      </c>
      <c r="J401" t="s">
        <v>1222</v>
      </c>
      <c r="K401" t="s">
        <v>217</v>
      </c>
      <c r="L401">
        <v>951</v>
      </c>
      <c r="M401">
        <v>891</v>
      </c>
      <c r="N401" t="s">
        <v>40</v>
      </c>
      <c r="O401">
        <v>990</v>
      </c>
      <c r="P401" t="s">
        <v>1223</v>
      </c>
      <c r="Q401" t="s">
        <v>1714</v>
      </c>
      <c r="R401" t="s">
        <v>1225</v>
      </c>
      <c r="S401" t="s">
        <v>1226</v>
      </c>
      <c r="T401" t="s">
        <v>1217</v>
      </c>
      <c r="U401" t="s">
        <v>1227</v>
      </c>
      <c r="V401" t="s">
        <v>1255</v>
      </c>
      <c r="W401">
        <v>40</v>
      </c>
      <c r="X401" t="s">
        <v>1229</v>
      </c>
      <c r="Y401" t="s">
        <v>1229</v>
      </c>
      <c r="Z401" t="s">
        <v>1230</v>
      </c>
      <c r="AA401" t="s">
        <v>23</v>
      </c>
      <c r="AB401" t="s">
        <v>1231</v>
      </c>
      <c r="AC401" t="s">
        <v>1232</v>
      </c>
      <c r="AD401" t="s">
        <v>1233</v>
      </c>
      <c r="AE401" t="s">
        <v>1234</v>
      </c>
      <c r="AF401" t="s">
        <v>1235</v>
      </c>
      <c r="AG401" t="s">
        <v>1217</v>
      </c>
      <c r="AH401" t="s">
        <v>1236</v>
      </c>
      <c r="AI401" t="s">
        <v>1217</v>
      </c>
      <c r="AJ401" t="s">
        <v>1217</v>
      </c>
      <c r="AK401" t="s">
        <v>1237</v>
      </c>
      <c r="AL401">
        <v>0</v>
      </c>
      <c r="AM401" t="s">
        <v>1290</v>
      </c>
      <c r="AN401" t="s">
        <v>1239</v>
      </c>
      <c r="AO401" t="s">
        <v>1240</v>
      </c>
      <c r="AP401" t="s">
        <v>1241</v>
      </c>
      <c r="AQ401" t="s">
        <v>1242</v>
      </c>
      <c r="AR401" t="s">
        <v>1291</v>
      </c>
      <c r="AS401">
        <v>0</v>
      </c>
      <c r="AT401" t="s">
        <v>1217</v>
      </c>
      <c r="AU401" t="s">
        <v>1244</v>
      </c>
      <c r="AV401" t="s">
        <v>1217</v>
      </c>
      <c r="AW401" t="s">
        <v>1217</v>
      </c>
      <c r="AX401" t="s">
        <v>1217</v>
      </c>
      <c r="AY401">
        <v>10</v>
      </c>
      <c r="AZ401" t="s">
        <v>1245</v>
      </c>
      <c r="BA401">
        <v>0</v>
      </c>
      <c r="BB401" t="s">
        <v>217</v>
      </c>
      <c r="BC401" t="s">
        <v>1230</v>
      </c>
      <c r="BD401">
        <v>0</v>
      </c>
      <c r="BE401" t="s">
        <v>1246</v>
      </c>
      <c r="BF401">
        <v>39</v>
      </c>
      <c r="BG401" t="s">
        <v>1217</v>
      </c>
      <c r="BH401" t="s">
        <v>1217</v>
      </c>
      <c r="BI401">
        <v>10</v>
      </c>
      <c r="BJ401" t="s">
        <v>1217</v>
      </c>
      <c r="BK401" t="s">
        <v>1217</v>
      </c>
      <c r="BL401">
        <v>0</v>
      </c>
      <c r="BM401" t="s">
        <v>1239</v>
      </c>
      <c r="BN401" t="s">
        <v>1247</v>
      </c>
      <c r="BO401">
        <v>0</v>
      </c>
      <c r="BP401" t="s">
        <v>1229</v>
      </c>
      <c r="BQ401" t="s">
        <v>1217</v>
      </c>
    </row>
    <row r="402" spans="1:69" x14ac:dyDescent="0.25">
      <c r="A402">
        <v>200958</v>
      </c>
      <c r="B402" t="s">
        <v>1715</v>
      </c>
      <c r="C402" t="s">
        <v>1217</v>
      </c>
      <c r="D402" t="s">
        <v>1218</v>
      </c>
      <c r="E402">
        <v>0</v>
      </c>
      <c r="F402" t="s">
        <v>1298</v>
      </c>
      <c r="G402" t="s">
        <v>1220</v>
      </c>
      <c r="H402" t="s">
        <v>1221</v>
      </c>
      <c r="I402" t="s">
        <v>1217</v>
      </c>
      <c r="J402" t="s">
        <v>1222</v>
      </c>
      <c r="K402" t="s">
        <v>217</v>
      </c>
      <c r="L402">
        <v>17.52</v>
      </c>
      <c r="M402">
        <v>15.46</v>
      </c>
      <c r="N402" t="s">
        <v>40</v>
      </c>
      <c r="O402">
        <v>18</v>
      </c>
      <c r="P402" t="s">
        <v>1223</v>
      </c>
      <c r="Q402" t="s">
        <v>1431</v>
      </c>
      <c r="R402" t="s">
        <v>1225</v>
      </c>
      <c r="S402" t="s">
        <v>1226</v>
      </c>
      <c r="T402" t="s">
        <v>1217</v>
      </c>
      <c r="U402" t="s">
        <v>1227</v>
      </c>
      <c r="V402" t="s">
        <v>1255</v>
      </c>
      <c r="W402">
        <v>0</v>
      </c>
      <c r="X402" t="s">
        <v>1229</v>
      </c>
      <c r="Y402" t="s">
        <v>1229</v>
      </c>
      <c r="Z402" t="s">
        <v>1230</v>
      </c>
      <c r="AA402" t="s">
        <v>23</v>
      </c>
      <c r="AB402" t="s">
        <v>1231</v>
      </c>
      <c r="AC402" t="s">
        <v>1232</v>
      </c>
      <c r="AD402" t="s">
        <v>1233</v>
      </c>
      <c r="AE402" t="s">
        <v>1234</v>
      </c>
      <c r="AF402" t="s">
        <v>1235</v>
      </c>
      <c r="AG402" t="s">
        <v>1217</v>
      </c>
      <c r="AH402" t="s">
        <v>1236</v>
      </c>
      <c r="AI402" t="s">
        <v>1217</v>
      </c>
      <c r="AJ402" t="s">
        <v>1217</v>
      </c>
      <c r="AK402" t="s">
        <v>1237</v>
      </c>
      <c r="AL402">
        <v>0</v>
      </c>
      <c r="AM402" t="s">
        <v>1641</v>
      </c>
      <c r="AN402" t="s">
        <v>1239</v>
      </c>
      <c r="AO402" t="s">
        <v>1240</v>
      </c>
      <c r="AP402" t="s">
        <v>1241</v>
      </c>
      <c r="AQ402" t="s">
        <v>1242</v>
      </c>
      <c r="AR402" t="s">
        <v>1380</v>
      </c>
      <c r="AS402">
        <v>0</v>
      </c>
      <c r="AT402" t="s">
        <v>1217</v>
      </c>
      <c r="AU402" t="s">
        <v>1244</v>
      </c>
      <c r="AV402" t="s">
        <v>1217</v>
      </c>
      <c r="AW402" t="s">
        <v>1217</v>
      </c>
      <c r="AX402" t="s">
        <v>1217</v>
      </c>
      <c r="AY402">
        <v>10</v>
      </c>
      <c r="AZ402" t="s">
        <v>1245</v>
      </c>
      <c r="BA402">
        <v>0</v>
      </c>
      <c r="BB402" t="s">
        <v>217</v>
      </c>
      <c r="BC402" t="s">
        <v>1230</v>
      </c>
      <c r="BD402">
        <v>0</v>
      </c>
      <c r="BE402" t="s">
        <v>1246</v>
      </c>
      <c r="BF402">
        <v>330</v>
      </c>
      <c r="BG402" t="s">
        <v>1217</v>
      </c>
      <c r="BH402" t="s">
        <v>1217</v>
      </c>
      <c r="BI402">
        <v>15</v>
      </c>
      <c r="BJ402" t="s">
        <v>1217</v>
      </c>
      <c r="BK402" t="s">
        <v>1217</v>
      </c>
      <c r="BL402">
        <v>0</v>
      </c>
      <c r="BM402" t="s">
        <v>1239</v>
      </c>
      <c r="BN402" t="s">
        <v>1247</v>
      </c>
      <c r="BO402">
        <v>0</v>
      </c>
      <c r="BP402" t="s">
        <v>1229</v>
      </c>
      <c r="BQ402" t="s">
        <v>1217</v>
      </c>
    </row>
    <row r="403" spans="1:69" x14ac:dyDescent="0.25">
      <c r="A403">
        <v>201333</v>
      </c>
      <c r="B403" t="s">
        <v>586</v>
      </c>
      <c r="C403" t="s">
        <v>1217</v>
      </c>
      <c r="D403" t="s">
        <v>1218</v>
      </c>
      <c r="E403">
        <v>320</v>
      </c>
      <c r="F403" t="s">
        <v>1254</v>
      </c>
      <c r="G403" t="s">
        <v>1220</v>
      </c>
      <c r="H403" t="s">
        <v>1221</v>
      </c>
      <c r="I403" t="s">
        <v>1217</v>
      </c>
      <c r="J403" t="s">
        <v>1222</v>
      </c>
      <c r="K403" t="s">
        <v>217</v>
      </c>
      <c r="L403">
        <v>16.850000000000001</v>
      </c>
      <c r="M403">
        <v>15.68</v>
      </c>
      <c r="N403" t="s">
        <v>40</v>
      </c>
      <c r="O403">
        <v>18</v>
      </c>
      <c r="P403" t="s">
        <v>1223</v>
      </c>
      <c r="Q403" t="s">
        <v>1309</v>
      </c>
      <c r="R403" t="s">
        <v>1225</v>
      </c>
      <c r="S403" t="s">
        <v>1226</v>
      </c>
      <c r="T403" t="s">
        <v>1217</v>
      </c>
      <c r="U403" t="s">
        <v>1227</v>
      </c>
      <c r="V403" t="s">
        <v>1255</v>
      </c>
      <c r="W403">
        <v>0</v>
      </c>
      <c r="X403" t="s">
        <v>1229</v>
      </c>
      <c r="Y403" t="s">
        <v>1229</v>
      </c>
      <c r="Z403" t="s">
        <v>1230</v>
      </c>
      <c r="AA403" t="s">
        <v>23</v>
      </c>
      <c r="AB403" t="s">
        <v>1231</v>
      </c>
      <c r="AC403" t="s">
        <v>1232</v>
      </c>
      <c r="AD403" t="s">
        <v>1233</v>
      </c>
      <c r="AE403" t="s">
        <v>1564</v>
      </c>
      <c r="AF403" t="s">
        <v>1235</v>
      </c>
      <c r="AG403" t="s">
        <v>1217</v>
      </c>
      <c r="AH403" t="s">
        <v>1236</v>
      </c>
      <c r="AI403" t="s">
        <v>1217</v>
      </c>
      <c r="AJ403" t="s">
        <v>1217</v>
      </c>
      <c r="AK403" t="s">
        <v>1237</v>
      </c>
      <c r="AL403">
        <v>0</v>
      </c>
      <c r="AM403" t="s">
        <v>1269</v>
      </c>
      <c r="AN403" t="s">
        <v>1239</v>
      </c>
      <c r="AO403" t="s">
        <v>1240</v>
      </c>
      <c r="AP403" t="s">
        <v>1241</v>
      </c>
      <c r="AQ403" t="s">
        <v>1242</v>
      </c>
      <c r="AR403" t="s">
        <v>1257</v>
      </c>
      <c r="AS403">
        <v>0</v>
      </c>
      <c r="AT403" t="s">
        <v>1217</v>
      </c>
      <c r="AU403" t="s">
        <v>1244</v>
      </c>
      <c r="AV403" t="s">
        <v>1217</v>
      </c>
      <c r="AW403" t="s">
        <v>1217</v>
      </c>
      <c r="AX403" t="s">
        <v>1217</v>
      </c>
      <c r="AY403">
        <v>10</v>
      </c>
      <c r="AZ403" t="s">
        <v>1245</v>
      </c>
      <c r="BA403">
        <v>0</v>
      </c>
      <c r="BB403" t="s">
        <v>217</v>
      </c>
      <c r="BC403" t="s">
        <v>1230</v>
      </c>
      <c r="BD403">
        <v>0</v>
      </c>
      <c r="BE403" t="s">
        <v>1246</v>
      </c>
      <c r="BF403">
        <v>359</v>
      </c>
      <c r="BG403" t="s">
        <v>1217</v>
      </c>
      <c r="BH403" t="s">
        <v>1217</v>
      </c>
      <c r="BI403">
        <v>15</v>
      </c>
      <c r="BJ403" t="s">
        <v>1217</v>
      </c>
      <c r="BK403" t="s">
        <v>1217</v>
      </c>
      <c r="BL403">
        <v>0</v>
      </c>
      <c r="BM403" t="s">
        <v>1239</v>
      </c>
      <c r="BN403" t="s">
        <v>1247</v>
      </c>
      <c r="BO403">
        <v>0</v>
      </c>
      <c r="BP403" t="s">
        <v>1229</v>
      </c>
      <c r="BQ403" t="s">
        <v>1217</v>
      </c>
    </row>
    <row r="404" spans="1:69" x14ac:dyDescent="0.25">
      <c r="A404">
        <v>201334</v>
      </c>
      <c r="B404" t="s">
        <v>430</v>
      </c>
      <c r="C404" t="s">
        <v>1217</v>
      </c>
      <c r="D404" t="s">
        <v>1218</v>
      </c>
      <c r="E404">
        <v>314</v>
      </c>
      <c r="F404" t="s">
        <v>1254</v>
      </c>
      <c r="G404" t="s">
        <v>1220</v>
      </c>
      <c r="H404" t="s">
        <v>1221</v>
      </c>
      <c r="I404" t="s">
        <v>1217</v>
      </c>
      <c r="J404" t="s">
        <v>1222</v>
      </c>
      <c r="K404" t="s">
        <v>217</v>
      </c>
      <c r="L404">
        <v>18.82</v>
      </c>
      <c r="M404">
        <v>17.420000000000002</v>
      </c>
      <c r="N404" t="s">
        <v>40</v>
      </c>
      <c r="O404">
        <v>20</v>
      </c>
      <c r="P404" t="s">
        <v>1223</v>
      </c>
      <c r="Q404" t="s">
        <v>1309</v>
      </c>
      <c r="R404" t="s">
        <v>1225</v>
      </c>
      <c r="S404" t="s">
        <v>1226</v>
      </c>
      <c r="T404" t="s">
        <v>1217</v>
      </c>
      <c r="U404" t="s">
        <v>1227</v>
      </c>
      <c r="V404" t="s">
        <v>1255</v>
      </c>
      <c r="W404">
        <v>0</v>
      </c>
      <c r="X404" t="s">
        <v>1229</v>
      </c>
      <c r="Y404" t="s">
        <v>1229</v>
      </c>
      <c r="Z404" t="s">
        <v>1230</v>
      </c>
      <c r="AA404" t="s">
        <v>23</v>
      </c>
      <c r="AB404" t="s">
        <v>1231</v>
      </c>
      <c r="AC404" t="s">
        <v>1232</v>
      </c>
      <c r="AD404" t="s">
        <v>1233</v>
      </c>
      <c r="AE404" t="s">
        <v>1564</v>
      </c>
      <c r="AF404" t="s">
        <v>1235</v>
      </c>
      <c r="AG404" t="s">
        <v>1217</v>
      </c>
      <c r="AH404" t="s">
        <v>1236</v>
      </c>
      <c r="AI404" t="s">
        <v>1217</v>
      </c>
      <c r="AJ404" t="s">
        <v>1217</v>
      </c>
      <c r="AK404" t="s">
        <v>1237</v>
      </c>
      <c r="AL404">
        <v>0</v>
      </c>
      <c r="AM404" t="s">
        <v>1281</v>
      </c>
      <c r="AN404" t="s">
        <v>1239</v>
      </c>
      <c r="AO404" t="s">
        <v>1240</v>
      </c>
      <c r="AP404" t="s">
        <v>1241</v>
      </c>
      <c r="AQ404" t="s">
        <v>1242</v>
      </c>
      <c r="AR404" t="s">
        <v>1257</v>
      </c>
      <c r="AS404">
        <v>0</v>
      </c>
      <c r="AT404" t="s">
        <v>1217</v>
      </c>
      <c r="AU404" t="s">
        <v>1244</v>
      </c>
      <c r="AV404" t="s">
        <v>1217</v>
      </c>
      <c r="AW404" t="s">
        <v>1217</v>
      </c>
      <c r="AX404" t="s">
        <v>1217</v>
      </c>
      <c r="AY404">
        <v>10</v>
      </c>
      <c r="AZ404" t="s">
        <v>1245</v>
      </c>
      <c r="BA404">
        <v>0</v>
      </c>
      <c r="BB404" t="s">
        <v>217</v>
      </c>
      <c r="BC404" t="s">
        <v>1230</v>
      </c>
      <c r="BD404">
        <v>0</v>
      </c>
      <c r="BE404" t="s">
        <v>1246</v>
      </c>
      <c r="BF404">
        <v>392</v>
      </c>
      <c r="BG404" t="s">
        <v>1217</v>
      </c>
      <c r="BH404" t="s">
        <v>1217</v>
      </c>
      <c r="BI404">
        <v>15</v>
      </c>
      <c r="BJ404" t="s">
        <v>1217</v>
      </c>
      <c r="BK404" t="s">
        <v>1217</v>
      </c>
      <c r="BL404">
        <v>0</v>
      </c>
      <c r="BM404" t="s">
        <v>1239</v>
      </c>
      <c r="BN404" t="s">
        <v>1247</v>
      </c>
      <c r="BO404">
        <v>0</v>
      </c>
      <c r="BP404" t="s">
        <v>1229</v>
      </c>
      <c r="BQ404" t="s">
        <v>1217</v>
      </c>
    </row>
    <row r="405" spans="1:69" x14ac:dyDescent="0.25">
      <c r="A405">
        <v>201335</v>
      </c>
      <c r="B405" t="s">
        <v>1716</v>
      </c>
      <c r="C405" t="s">
        <v>1217</v>
      </c>
      <c r="D405" t="s">
        <v>1275</v>
      </c>
      <c r="E405">
        <v>0</v>
      </c>
      <c r="F405" t="s">
        <v>1298</v>
      </c>
      <c r="G405" t="s">
        <v>1220</v>
      </c>
      <c r="H405" t="s">
        <v>1221</v>
      </c>
      <c r="I405" t="s">
        <v>1217</v>
      </c>
      <c r="J405" t="s">
        <v>1222</v>
      </c>
      <c r="K405" t="s">
        <v>217</v>
      </c>
      <c r="L405">
        <v>14.31</v>
      </c>
      <c r="M405">
        <v>13.07</v>
      </c>
      <c r="N405" t="s">
        <v>40</v>
      </c>
      <c r="O405">
        <v>15</v>
      </c>
      <c r="P405" t="s">
        <v>1223</v>
      </c>
      <c r="Q405" t="s">
        <v>1309</v>
      </c>
      <c r="R405" t="s">
        <v>1225</v>
      </c>
      <c r="S405" t="s">
        <v>1226</v>
      </c>
      <c r="T405" t="s">
        <v>1217</v>
      </c>
      <c r="U405" t="s">
        <v>1227</v>
      </c>
      <c r="V405" t="s">
        <v>1255</v>
      </c>
      <c r="W405">
        <v>0</v>
      </c>
      <c r="X405" t="s">
        <v>1229</v>
      </c>
      <c r="Y405">
        <v>43173</v>
      </c>
      <c r="Z405" t="s">
        <v>1230</v>
      </c>
      <c r="AA405" t="s">
        <v>23</v>
      </c>
      <c r="AB405" t="s">
        <v>1231</v>
      </c>
      <c r="AC405" t="s">
        <v>1232</v>
      </c>
      <c r="AD405" t="s">
        <v>1233</v>
      </c>
      <c r="AE405" t="s">
        <v>1564</v>
      </c>
      <c r="AF405" t="s">
        <v>1235</v>
      </c>
      <c r="AG405" t="s">
        <v>1217</v>
      </c>
      <c r="AH405" t="s">
        <v>1236</v>
      </c>
      <c r="AI405" t="s">
        <v>1217</v>
      </c>
      <c r="AJ405" t="s">
        <v>1217</v>
      </c>
      <c r="AK405" t="s">
        <v>1237</v>
      </c>
      <c r="AL405">
        <v>0</v>
      </c>
      <c r="AM405" t="s">
        <v>1299</v>
      </c>
      <c r="AN405" t="s">
        <v>1239</v>
      </c>
      <c r="AO405" t="s">
        <v>1240</v>
      </c>
      <c r="AP405" t="s">
        <v>1241</v>
      </c>
      <c r="AQ405" t="s">
        <v>1242</v>
      </c>
      <c r="AR405" t="s">
        <v>1300</v>
      </c>
      <c r="AS405">
        <v>0</v>
      </c>
      <c r="AT405" t="s">
        <v>1217</v>
      </c>
      <c r="AU405" t="s">
        <v>1244</v>
      </c>
      <c r="AV405" t="s">
        <v>1217</v>
      </c>
      <c r="AW405" t="s">
        <v>1217</v>
      </c>
      <c r="AX405" t="s">
        <v>1217</v>
      </c>
      <c r="AY405">
        <v>10</v>
      </c>
      <c r="AZ405" t="s">
        <v>1245</v>
      </c>
      <c r="BA405">
        <v>0</v>
      </c>
      <c r="BB405" t="s">
        <v>217</v>
      </c>
      <c r="BC405" t="s">
        <v>1230</v>
      </c>
      <c r="BD405">
        <v>0</v>
      </c>
      <c r="BE405" t="s">
        <v>1246</v>
      </c>
      <c r="BF405">
        <v>377</v>
      </c>
      <c r="BG405" t="s">
        <v>1217</v>
      </c>
      <c r="BH405" t="s">
        <v>1205</v>
      </c>
      <c r="BI405">
        <v>15</v>
      </c>
      <c r="BJ405" t="s">
        <v>1217</v>
      </c>
      <c r="BK405" t="s">
        <v>1217</v>
      </c>
      <c r="BL405">
        <v>0</v>
      </c>
      <c r="BM405" t="s">
        <v>1239</v>
      </c>
      <c r="BN405" t="s">
        <v>1247</v>
      </c>
      <c r="BO405">
        <v>0</v>
      </c>
      <c r="BP405" t="s">
        <v>1229</v>
      </c>
      <c r="BQ405" t="s">
        <v>1217</v>
      </c>
    </row>
    <row r="406" spans="1:69" x14ac:dyDescent="0.25">
      <c r="A406">
        <v>201336</v>
      </c>
      <c r="B406" t="s">
        <v>785</v>
      </c>
      <c r="C406" t="s">
        <v>1217</v>
      </c>
      <c r="D406" t="s">
        <v>1218</v>
      </c>
      <c r="E406">
        <v>0</v>
      </c>
      <c r="F406" t="s">
        <v>1289</v>
      </c>
      <c r="G406" t="s">
        <v>1220</v>
      </c>
      <c r="H406" t="s">
        <v>1221</v>
      </c>
      <c r="I406" t="s">
        <v>1217</v>
      </c>
      <c r="J406" t="s">
        <v>1222</v>
      </c>
      <c r="K406" t="s">
        <v>217</v>
      </c>
      <c r="L406">
        <v>946.9</v>
      </c>
      <c r="M406">
        <v>888.9</v>
      </c>
      <c r="N406" t="s">
        <v>40</v>
      </c>
      <c r="O406">
        <v>1000</v>
      </c>
      <c r="P406" t="s">
        <v>1223</v>
      </c>
      <c r="Q406" t="s">
        <v>1309</v>
      </c>
      <c r="R406" t="s">
        <v>1225</v>
      </c>
      <c r="S406" t="s">
        <v>1226</v>
      </c>
      <c r="T406" t="s">
        <v>1217</v>
      </c>
      <c r="U406" t="s">
        <v>1227</v>
      </c>
      <c r="V406" t="s">
        <v>1255</v>
      </c>
      <c r="W406">
        <v>0</v>
      </c>
      <c r="X406" t="s">
        <v>1229</v>
      </c>
      <c r="Y406" t="s">
        <v>1229</v>
      </c>
      <c r="Z406" t="s">
        <v>1230</v>
      </c>
      <c r="AA406" t="s">
        <v>23</v>
      </c>
      <c r="AB406" t="s">
        <v>1231</v>
      </c>
      <c r="AC406" t="s">
        <v>1232</v>
      </c>
      <c r="AD406" t="s">
        <v>1233</v>
      </c>
      <c r="AE406" t="s">
        <v>1564</v>
      </c>
      <c r="AF406" t="s">
        <v>1235</v>
      </c>
      <c r="AG406" t="s">
        <v>1217</v>
      </c>
      <c r="AH406" t="s">
        <v>1236</v>
      </c>
      <c r="AI406" t="s">
        <v>1217</v>
      </c>
      <c r="AJ406" t="s">
        <v>1217</v>
      </c>
      <c r="AK406" t="s">
        <v>1237</v>
      </c>
      <c r="AL406">
        <v>0</v>
      </c>
      <c r="AM406" t="s">
        <v>1290</v>
      </c>
      <c r="AN406" t="s">
        <v>1239</v>
      </c>
      <c r="AO406" t="s">
        <v>1240</v>
      </c>
      <c r="AP406" t="s">
        <v>1241</v>
      </c>
      <c r="AQ406" t="s">
        <v>1242</v>
      </c>
      <c r="AR406" t="s">
        <v>1291</v>
      </c>
      <c r="AS406">
        <v>0</v>
      </c>
      <c r="AT406" t="s">
        <v>1217</v>
      </c>
      <c r="AU406" t="s">
        <v>1244</v>
      </c>
      <c r="AV406" t="s">
        <v>1217</v>
      </c>
      <c r="AW406" t="s">
        <v>1217</v>
      </c>
      <c r="AX406" t="s">
        <v>1217</v>
      </c>
      <c r="AY406">
        <v>10</v>
      </c>
      <c r="AZ406" t="s">
        <v>1245</v>
      </c>
      <c r="BA406">
        <v>0</v>
      </c>
      <c r="BB406" t="s">
        <v>217</v>
      </c>
      <c r="BC406" t="s">
        <v>1230</v>
      </c>
      <c r="BD406">
        <v>0</v>
      </c>
      <c r="BE406" t="s">
        <v>1246</v>
      </c>
      <c r="BF406">
        <v>19</v>
      </c>
      <c r="BG406" t="s">
        <v>1217</v>
      </c>
      <c r="BH406" t="s">
        <v>1217</v>
      </c>
      <c r="BI406">
        <v>13</v>
      </c>
      <c r="BJ406" t="s">
        <v>1217</v>
      </c>
      <c r="BK406" t="s">
        <v>1217</v>
      </c>
      <c r="BL406">
        <v>0</v>
      </c>
      <c r="BM406" t="s">
        <v>1239</v>
      </c>
      <c r="BN406" t="s">
        <v>1247</v>
      </c>
      <c r="BO406">
        <v>0</v>
      </c>
      <c r="BP406" t="s">
        <v>1229</v>
      </c>
      <c r="BQ406" t="s">
        <v>1217</v>
      </c>
    </row>
    <row r="407" spans="1:69" x14ac:dyDescent="0.25">
      <c r="A407">
        <v>201337</v>
      </c>
      <c r="B407" t="s">
        <v>1717</v>
      </c>
      <c r="C407" t="s">
        <v>1217</v>
      </c>
      <c r="D407" t="s">
        <v>1218</v>
      </c>
      <c r="E407">
        <v>370</v>
      </c>
      <c r="F407" t="s">
        <v>1298</v>
      </c>
      <c r="G407" t="s">
        <v>1220</v>
      </c>
      <c r="H407" t="s">
        <v>1221</v>
      </c>
      <c r="I407" t="s">
        <v>1217</v>
      </c>
      <c r="J407" t="s">
        <v>1222</v>
      </c>
      <c r="K407" t="s">
        <v>217</v>
      </c>
      <c r="L407">
        <v>15.74</v>
      </c>
      <c r="M407">
        <v>14.22</v>
      </c>
      <c r="N407" t="s">
        <v>40</v>
      </c>
      <c r="O407">
        <v>16</v>
      </c>
      <c r="P407" t="s">
        <v>1223</v>
      </c>
      <c r="Q407" t="s">
        <v>1309</v>
      </c>
      <c r="R407" t="s">
        <v>1225</v>
      </c>
      <c r="S407" t="s">
        <v>1226</v>
      </c>
      <c r="T407" t="s">
        <v>1217</v>
      </c>
      <c r="U407" t="s">
        <v>1227</v>
      </c>
      <c r="V407" t="s">
        <v>1255</v>
      </c>
      <c r="W407">
        <v>0</v>
      </c>
      <c r="X407" t="s">
        <v>1229</v>
      </c>
      <c r="Y407" t="s">
        <v>1229</v>
      </c>
      <c r="Z407" t="s">
        <v>1230</v>
      </c>
      <c r="AA407" t="s">
        <v>23</v>
      </c>
      <c r="AB407" t="s">
        <v>1231</v>
      </c>
      <c r="AC407" t="s">
        <v>1232</v>
      </c>
      <c r="AD407" t="s">
        <v>1233</v>
      </c>
      <c r="AE407" t="s">
        <v>1564</v>
      </c>
      <c r="AF407" t="s">
        <v>1235</v>
      </c>
      <c r="AG407" t="s">
        <v>1217</v>
      </c>
      <c r="AH407" t="s">
        <v>1236</v>
      </c>
      <c r="AI407" t="s">
        <v>1217</v>
      </c>
      <c r="AJ407" t="s">
        <v>1217</v>
      </c>
      <c r="AK407" t="s">
        <v>1237</v>
      </c>
      <c r="AL407">
        <v>0</v>
      </c>
      <c r="AM407" t="s">
        <v>1305</v>
      </c>
      <c r="AN407" t="s">
        <v>1239</v>
      </c>
      <c r="AO407" t="s">
        <v>1240</v>
      </c>
      <c r="AP407" t="s">
        <v>1241</v>
      </c>
      <c r="AQ407" t="s">
        <v>1242</v>
      </c>
      <c r="AR407" t="s">
        <v>1306</v>
      </c>
      <c r="AS407">
        <v>0</v>
      </c>
      <c r="AT407" t="s">
        <v>1217</v>
      </c>
      <c r="AU407" t="s">
        <v>1244</v>
      </c>
      <c r="AV407" t="s">
        <v>1217</v>
      </c>
      <c r="AW407" t="s">
        <v>1217</v>
      </c>
      <c r="AX407" t="s">
        <v>1217</v>
      </c>
      <c r="AY407">
        <v>10</v>
      </c>
      <c r="AZ407" t="s">
        <v>1245</v>
      </c>
      <c r="BA407">
        <v>0</v>
      </c>
      <c r="BB407" t="s">
        <v>217</v>
      </c>
      <c r="BC407" t="s">
        <v>1230</v>
      </c>
      <c r="BD407">
        <v>0</v>
      </c>
      <c r="BE407" t="s">
        <v>1246</v>
      </c>
      <c r="BF407">
        <v>520</v>
      </c>
      <c r="BG407" t="s">
        <v>1217</v>
      </c>
      <c r="BH407" t="s">
        <v>1217</v>
      </c>
      <c r="BI407">
        <v>15</v>
      </c>
      <c r="BJ407" t="s">
        <v>1217</v>
      </c>
      <c r="BK407" t="s">
        <v>1217</v>
      </c>
      <c r="BL407">
        <v>0</v>
      </c>
      <c r="BM407" t="s">
        <v>1239</v>
      </c>
      <c r="BN407" t="s">
        <v>1247</v>
      </c>
      <c r="BO407">
        <v>0</v>
      </c>
      <c r="BP407" t="s">
        <v>1229</v>
      </c>
      <c r="BQ407" t="s">
        <v>1217</v>
      </c>
    </row>
    <row r="408" spans="1:69" x14ac:dyDescent="0.25">
      <c r="A408">
        <v>201338</v>
      </c>
      <c r="B408" t="s">
        <v>587</v>
      </c>
      <c r="C408" t="s">
        <v>1217</v>
      </c>
      <c r="D408" t="s">
        <v>1218</v>
      </c>
      <c r="E408">
        <v>229</v>
      </c>
      <c r="F408" t="s">
        <v>1219</v>
      </c>
      <c r="G408" t="s">
        <v>1220</v>
      </c>
      <c r="H408" t="s">
        <v>1221</v>
      </c>
      <c r="I408" t="s">
        <v>1217</v>
      </c>
      <c r="J408" t="s">
        <v>1222</v>
      </c>
      <c r="K408" t="s">
        <v>217</v>
      </c>
      <c r="L408">
        <v>199.77</v>
      </c>
      <c r="M408">
        <v>185.12</v>
      </c>
      <c r="N408" t="s">
        <v>40</v>
      </c>
      <c r="O408">
        <v>208</v>
      </c>
      <c r="P408" t="s">
        <v>1223</v>
      </c>
      <c r="Q408" t="s">
        <v>1309</v>
      </c>
      <c r="R408" t="s">
        <v>1225</v>
      </c>
      <c r="S408" t="s">
        <v>1226</v>
      </c>
      <c r="T408" t="s">
        <v>1217</v>
      </c>
      <c r="U408" t="s">
        <v>1227</v>
      </c>
      <c r="V408" t="s">
        <v>1255</v>
      </c>
      <c r="W408">
        <v>0</v>
      </c>
      <c r="X408" t="s">
        <v>1229</v>
      </c>
      <c r="Y408" t="s">
        <v>1229</v>
      </c>
      <c r="Z408" t="s">
        <v>1230</v>
      </c>
      <c r="AA408" t="s">
        <v>23</v>
      </c>
      <c r="AB408" t="s">
        <v>1231</v>
      </c>
      <c r="AC408" t="s">
        <v>1232</v>
      </c>
      <c r="AD408" t="s">
        <v>1233</v>
      </c>
      <c r="AE408" t="s">
        <v>1564</v>
      </c>
      <c r="AF408" t="s">
        <v>1235</v>
      </c>
      <c r="AG408" t="s">
        <v>1217</v>
      </c>
      <c r="AH408" t="s">
        <v>1236</v>
      </c>
      <c r="AI408" t="s">
        <v>1217</v>
      </c>
      <c r="AJ408" t="s">
        <v>1217</v>
      </c>
      <c r="AK408" t="s">
        <v>1237</v>
      </c>
      <c r="AL408">
        <v>0</v>
      </c>
      <c r="AM408" t="s">
        <v>1238</v>
      </c>
      <c r="AN408" t="s">
        <v>1239</v>
      </c>
      <c r="AO408" t="s">
        <v>1240</v>
      </c>
      <c r="AP408" t="s">
        <v>1241</v>
      </c>
      <c r="AQ408" t="s">
        <v>1242</v>
      </c>
      <c r="AR408" t="s">
        <v>1243</v>
      </c>
      <c r="AS408">
        <v>0</v>
      </c>
      <c r="AT408" t="s">
        <v>1217</v>
      </c>
      <c r="AU408" t="s">
        <v>1244</v>
      </c>
      <c r="AV408" t="s">
        <v>1217</v>
      </c>
      <c r="AW408" t="s">
        <v>1217</v>
      </c>
      <c r="AX408" t="s">
        <v>1217</v>
      </c>
      <c r="AY408">
        <v>10</v>
      </c>
      <c r="AZ408" t="s">
        <v>1245</v>
      </c>
      <c r="BA408">
        <v>0</v>
      </c>
      <c r="BB408" t="s">
        <v>217</v>
      </c>
      <c r="BC408" t="s">
        <v>1230</v>
      </c>
      <c r="BD408">
        <v>0</v>
      </c>
      <c r="BE408" t="s">
        <v>1246</v>
      </c>
      <c r="BF408">
        <v>141</v>
      </c>
      <c r="BG408" t="s">
        <v>1217</v>
      </c>
      <c r="BH408" t="s">
        <v>1217</v>
      </c>
      <c r="BI408">
        <v>13</v>
      </c>
      <c r="BJ408" t="s">
        <v>1217</v>
      </c>
      <c r="BK408" t="s">
        <v>1217</v>
      </c>
      <c r="BL408">
        <v>0</v>
      </c>
      <c r="BM408" t="s">
        <v>1239</v>
      </c>
      <c r="BN408" t="s">
        <v>1247</v>
      </c>
      <c r="BO408">
        <v>0</v>
      </c>
      <c r="BP408" t="s">
        <v>1229</v>
      </c>
      <c r="BQ408" t="s">
        <v>1217</v>
      </c>
    </row>
    <row r="409" spans="1:69" x14ac:dyDescent="0.25">
      <c r="A409">
        <v>201339</v>
      </c>
      <c r="B409" t="s">
        <v>588</v>
      </c>
      <c r="C409" t="s">
        <v>1217</v>
      </c>
      <c r="D409" t="s">
        <v>1218</v>
      </c>
      <c r="E409">
        <v>320</v>
      </c>
      <c r="F409" t="s">
        <v>1254</v>
      </c>
      <c r="G409" t="s">
        <v>1220</v>
      </c>
      <c r="H409" t="s">
        <v>1221</v>
      </c>
      <c r="I409" t="s">
        <v>1217</v>
      </c>
      <c r="J409" t="s">
        <v>1222</v>
      </c>
      <c r="K409" t="s">
        <v>217</v>
      </c>
      <c r="L409">
        <v>17.23</v>
      </c>
      <c r="M409">
        <v>16.059999999999999</v>
      </c>
      <c r="N409" t="s">
        <v>40</v>
      </c>
      <c r="O409">
        <v>18</v>
      </c>
      <c r="P409" t="s">
        <v>1223</v>
      </c>
      <c r="Q409" t="s">
        <v>1319</v>
      </c>
      <c r="R409" t="s">
        <v>1225</v>
      </c>
      <c r="S409" t="s">
        <v>1226</v>
      </c>
      <c r="T409" t="s">
        <v>1217</v>
      </c>
      <c r="U409" t="s">
        <v>1227</v>
      </c>
      <c r="V409" t="s">
        <v>1255</v>
      </c>
      <c r="W409">
        <v>0</v>
      </c>
      <c r="X409" t="s">
        <v>1229</v>
      </c>
      <c r="Y409" t="s">
        <v>1229</v>
      </c>
      <c r="Z409" t="s">
        <v>1230</v>
      </c>
      <c r="AA409" t="s">
        <v>23</v>
      </c>
      <c r="AB409" t="s">
        <v>1231</v>
      </c>
      <c r="AC409" t="s">
        <v>1232</v>
      </c>
      <c r="AD409" t="s">
        <v>1233</v>
      </c>
      <c r="AE409" t="s">
        <v>1564</v>
      </c>
      <c r="AF409" t="s">
        <v>1235</v>
      </c>
      <c r="AG409" t="s">
        <v>1217</v>
      </c>
      <c r="AH409" t="s">
        <v>1236</v>
      </c>
      <c r="AI409" t="s">
        <v>1217</v>
      </c>
      <c r="AJ409" t="s">
        <v>1217</v>
      </c>
      <c r="AK409" t="s">
        <v>1237</v>
      </c>
      <c r="AL409">
        <v>0</v>
      </c>
      <c r="AM409" t="s">
        <v>1269</v>
      </c>
      <c r="AN409" t="s">
        <v>1239</v>
      </c>
      <c r="AO409" t="s">
        <v>1240</v>
      </c>
      <c r="AP409" t="s">
        <v>1241</v>
      </c>
      <c r="AQ409" t="s">
        <v>1242</v>
      </c>
      <c r="AR409" t="s">
        <v>1257</v>
      </c>
      <c r="AS409">
        <v>0</v>
      </c>
      <c r="AT409" t="s">
        <v>1217</v>
      </c>
      <c r="AU409" t="s">
        <v>1244</v>
      </c>
      <c r="AV409" t="s">
        <v>1217</v>
      </c>
      <c r="AW409" t="s">
        <v>1217</v>
      </c>
      <c r="AX409" t="s">
        <v>1217</v>
      </c>
      <c r="AY409">
        <v>10</v>
      </c>
      <c r="AZ409" t="s">
        <v>1245</v>
      </c>
      <c r="BA409">
        <v>0</v>
      </c>
      <c r="BB409" t="s">
        <v>217</v>
      </c>
      <c r="BC409" t="s">
        <v>1230</v>
      </c>
      <c r="BD409">
        <v>0</v>
      </c>
      <c r="BE409" t="s">
        <v>1246</v>
      </c>
      <c r="BF409">
        <v>386</v>
      </c>
      <c r="BG409" t="s">
        <v>1217</v>
      </c>
      <c r="BH409" t="s">
        <v>1217</v>
      </c>
      <c r="BI409">
        <v>15</v>
      </c>
      <c r="BJ409" t="s">
        <v>1217</v>
      </c>
      <c r="BK409" t="s">
        <v>1217</v>
      </c>
      <c r="BL409">
        <v>0</v>
      </c>
      <c r="BM409" t="s">
        <v>1239</v>
      </c>
      <c r="BN409" t="s">
        <v>1247</v>
      </c>
      <c r="BO409">
        <v>0</v>
      </c>
      <c r="BP409" t="s">
        <v>1229</v>
      </c>
      <c r="BQ409" t="s">
        <v>1217</v>
      </c>
    </row>
    <row r="410" spans="1:69" x14ac:dyDescent="0.25">
      <c r="A410">
        <v>201360</v>
      </c>
      <c r="B410" t="s">
        <v>431</v>
      </c>
      <c r="C410" t="s">
        <v>1217</v>
      </c>
      <c r="D410" t="s">
        <v>1218</v>
      </c>
      <c r="E410">
        <v>280</v>
      </c>
      <c r="F410" t="s">
        <v>1254</v>
      </c>
      <c r="G410" t="s">
        <v>1220</v>
      </c>
      <c r="H410" t="s">
        <v>1221</v>
      </c>
      <c r="I410" t="s">
        <v>1217</v>
      </c>
      <c r="J410" t="s">
        <v>1222</v>
      </c>
      <c r="K410" t="s">
        <v>217</v>
      </c>
      <c r="L410">
        <v>19.239999999999998</v>
      </c>
      <c r="M410">
        <v>17.84</v>
      </c>
      <c r="N410" t="s">
        <v>40</v>
      </c>
      <c r="O410">
        <v>20</v>
      </c>
      <c r="P410" t="s">
        <v>1223</v>
      </c>
      <c r="Q410" t="s">
        <v>1319</v>
      </c>
      <c r="R410" t="s">
        <v>1225</v>
      </c>
      <c r="S410" t="s">
        <v>1226</v>
      </c>
      <c r="T410" t="s">
        <v>1217</v>
      </c>
      <c r="U410" t="s">
        <v>1227</v>
      </c>
      <c r="V410" t="s">
        <v>1255</v>
      </c>
      <c r="W410">
        <v>0</v>
      </c>
      <c r="X410" t="s">
        <v>1229</v>
      </c>
      <c r="Y410" t="s">
        <v>1229</v>
      </c>
      <c r="Z410" t="s">
        <v>1230</v>
      </c>
      <c r="AA410" t="s">
        <v>23</v>
      </c>
      <c r="AB410" t="s">
        <v>1231</v>
      </c>
      <c r="AC410" t="s">
        <v>1232</v>
      </c>
      <c r="AD410" t="s">
        <v>1233</v>
      </c>
      <c r="AE410" t="s">
        <v>1564</v>
      </c>
      <c r="AF410" t="s">
        <v>1235</v>
      </c>
      <c r="AG410" t="s">
        <v>1217</v>
      </c>
      <c r="AH410" t="s">
        <v>1236</v>
      </c>
      <c r="AI410" t="s">
        <v>1217</v>
      </c>
      <c r="AJ410" t="s">
        <v>1217</v>
      </c>
      <c r="AK410" t="s">
        <v>1237</v>
      </c>
      <c r="AL410">
        <v>0</v>
      </c>
      <c r="AM410" t="s">
        <v>1281</v>
      </c>
      <c r="AN410" t="s">
        <v>1239</v>
      </c>
      <c r="AO410" t="s">
        <v>1240</v>
      </c>
      <c r="AP410" t="s">
        <v>1241</v>
      </c>
      <c r="AQ410" t="s">
        <v>1242</v>
      </c>
      <c r="AR410" t="s">
        <v>1257</v>
      </c>
      <c r="AS410">
        <v>0</v>
      </c>
      <c r="AT410" t="s">
        <v>1217</v>
      </c>
      <c r="AU410" t="s">
        <v>1244</v>
      </c>
      <c r="AV410" t="s">
        <v>1217</v>
      </c>
      <c r="AW410" t="s">
        <v>1217</v>
      </c>
      <c r="AX410" t="s">
        <v>1217</v>
      </c>
      <c r="AY410">
        <v>10</v>
      </c>
      <c r="AZ410" t="s">
        <v>1245</v>
      </c>
      <c r="BA410">
        <v>0</v>
      </c>
      <c r="BB410" t="s">
        <v>217</v>
      </c>
      <c r="BC410" t="s">
        <v>1230</v>
      </c>
      <c r="BD410">
        <v>0</v>
      </c>
      <c r="BE410" t="s">
        <v>1246</v>
      </c>
      <c r="BF410">
        <v>307</v>
      </c>
      <c r="BG410" t="s">
        <v>1217</v>
      </c>
      <c r="BH410" t="s">
        <v>1217</v>
      </c>
      <c r="BI410">
        <v>15</v>
      </c>
      <c r="BJ410" t="s">
        <v>1217</v>
      </c>
      <c r="BK410" t="s">
        <v>1217</v>
      </c>
      <c r="BL410">
        <v>0</v>
      </c>
      <c r="BM410" t="s">
        <v>1239</v>
      </c>
      <c r="BN410" t="s">
        <v>1247</v>
      </c>
      <c r="BO410">
        <v>0</v>
      </c>
      <c r="BP410" t="s">
        <v>1229</v>
      </c>
      <c r="BQ410" t="s">
        <v>1217</v>
      </c>
    </row>
    <row r="411" spans="1:69" x14ac:dyDescent="0.25">
      <c r="A411">
        <v>201361</v>
      </c>
      <c r="B411" t="s">
        <v>786</v>
      </c>
      <c r="C411" t="s">
        <v>1217</v>
      </c>
      <c r="D411" t="s">
        <v>1218</v>
      </c>
      <c r="E411">
        <v>0</v>
      </c>
      <c r="F411" t="s">
        <v>1289</v>
      </c>
      <c r="G411" t="s">
        <v>1220</v>
      </c>
      <c r="H411" t="s">
        <v>1221</v>
      </c>
      <c r="I411" t="s">
        <v>1217</v>
      </c>
      <c r="J411" t="s">
        <v>1222</v>
      </c>
      <c r="K411" t="s">
        <v>217</v>
      </c>
      <c r="L411">
        <v>951</v>
      </c>
      <c r="M411">
        <v>892</v>
      </c>
      <c r="N411" t="s">
        <v>40</v>
      </c>
      <c r="O411">
        <v>1000</v>
      </c>
      <c r="P411" t="s">
        <v>1223</v>
      </c>
      <c r="Q411" t="s">
        <v>1319</v>
      </c>
      <c r="R411" t="s">
        <v>1225</v>
      </c>
      <c r="S411" t="s">
        <v>1226</v>
      </c>
      <c r="T411" t="s">
        <v>1217</v>
      </c>
      <c r="U411" t="s">
        <v>1227</v>
      </c>
      <c r="V411" t="s">
        <v>1255</v>
      </c>
      <c r="W411">
        <v>0</v>
      </c>
      <c r="X411" t="s">
        <v>1229</v>
      </c>
      <c r="Y411" t="s">
        <v>1229</v>
      </c>
      <c r="Z411" t="s">
        <v>1230</v>
      </c>
      <c r="AA411" t="s">
        <v>23</v>
      </c>
      <c r="AB411" t="s">
        <v>1231</v>
      </c>
      <c r="AC411" t="s">
        <v>1232</v>
      </c>
      <c r="AD411" t="s">
        <v>1233</v>
      </c>
      <c r="AE411" t="s">
        <v>1564</v>
      </c>
      <c r="AF411" t="s">
        <v>1235</v>
      </c>
      <c r="AG411" t="s">
        <v>1217</v>
      </c>
      <c r="AH411" t="s">
        <v>1236</v>
      </c>
      <c r="AI411" t="s">
        <v>1217</v>
      </c>
      <c r="AJ411" t="s">
        <v>1217</v>
      </c>
      <c r="AK411" t="s">
        <v>1237</v>
      </c>
      <c r="AL411">
        <v>0</v>
      </c>
      <c r="AM411" t="s">
        <v>1290</v>
      </c>
      <c r="AN411" t="s">
        <v>1239</v>
      </c>
      <c r="AO411" t="s">
        <v>1240</v>
      </c>
      <c r="AP411" t="s">
        <v>1241</v>
      </c>
      <c r="AQ411" t="s">
        <v>1242</v>
      </c>
      <c r="AR411" t="s">
        <v>1291</v>
      </c>
      <c r="AS411">
        <v>0</v>
      </c>
      <c r="AT411" t="s">
        <v>1217</v>
      </c>
      <c r="AU411" t="s">
        <v>1244</v>
      </c>
      <c r="AV411" t="s">
        <v>1217</v>
      </c>
      <c r="AW411" t="s">
        <v>1217</v>
      </c>
      <c r="AX411" t="s">
        <v>1217</v>
      </c>
      <c r="AY411">
        <v>10</v>
      </c>
      <c r="AZ411" t="s">
        <v>1245</v>
      </c>
      <c r="BA411">
        <v>0</v>
      </c>
      <c r="BB411" t="s">
        <v>217</v>
      </c>
      <c r="BC411" t="s">
        <v>1230</v>
      </c>
      <c r="BD411">
        <v>0</v>
      </c>
      <c r="BE411" t="s">
        <v>1246</v>
      </c>
      <c r="BF411">
        <v>15</v>
      </c>
      <c r="BG411" t="s">
        <v>1217</v>
      </c>
      <c r="BH411" t="s">
        <v>1217</v>
      </c>
      <c r="BI411">
        <v>13</v>
      </c>
      <c r="BJ411" t="s">
        <v>1217</v>
      </c>
      <c r="BK411" t="s">
        <v>1217</v>
      </c>
      <c r="BL411">
        <v>0</v>
      </c>
      <c r="BM411" t="s">
        <v>1239</v>
      </c>
      <c r="BN411" t="s">
        <v>1247</v>
      </c>
      <c r="BO411">
        <v>0</v>
      </c>
      <c r="BP411" t="s">
        <v>1229</v>
      </c>
      <c r="BQ411" t="s">
        <v>1217</v>
      </c>
    </row>
    <row r="412" spans="1:69" x14ac:dyDescent="0.25">
      <c r="A412">
        <v>201362</v>
      </c>
      <c r="B412" t="s">
        <v>1718</v>
      </c>
      <c r="C412" t="s">
        <v>1217</v>
      </c>
      <c r="D412" t="s">
        <v>1218</v>
      </c>
      <c r="E412">
        <v>370</v>
      </c>
      <c r="F412" t="s">
        <v>1298</v>
      </c>
      <c r="G412" t="s">
        <v>1220</v>
      </c>
      <c r="H412" t="s">
        <v>1221</v>
      </c>
      <c r="I412" t="s">
        <v>1217</v>
      </c>
      <c r="J412" t="s">
        <v>1222</v>
      </c>
      <c r="K412" t="s">
        <v>217</v>
      </c>
      <c r="L412">
        <v>16</v>
      </c>
      <c r="M412">
        <v>14.48</v>
      </c>
      <c r="N412" t="s">
        <v>40</v>
      </c>
      <c r="O412">
        <v>16</v>
      </c>
      <c r="P412" t="s">
        <v>1223</v>
      </c>
      <c r="Q412" t="s">
        <v>1319</v>
      </c>
      <c r="R412" t="s">
        <v>1225</v>
      </c>
      <c r="S412" t="s">
        <v>1226</v>
      </c>
      <c r="T412" t="s">
        <v>1217</v>
      </c>
      <c r="U412" t="s">
        <v>1227</v>
      </c>
      <c r="V412" t="s">
        <v>1255</v>
      </c>
      <c r="W412">
        <v>0</v>
      </c>
      <c r="X412" t="s">
        <v>1229</v>
      </c>
      <c r="Y412" t="s">
        <v>1229</v>
      </c>
      <c r="Z412" t="s">
        <v>1230</v>
      </c>
      <c r="AA412" t="s">
        <v>23</v>
      </c>
      <c r="AB412" t="s">
        <v>1231</v>
      </c>
      <c r="AC412" t="s">
        <v>1232</v>
      </c>
      <c r="AD412" t="s">
        <v>1233</v>
      </c>
      <c r="AE412" t="s">
        <v>1564</v>
      </c>
      <c r="AF412" t="s">
        <v>1235</v>
      </c>
      <c r="AG412" t="s">
        <v>1217</v>
      </c>
      <c r="AH412" t="s">
        <v>1236</v>
      </c>
      <c r="AI412" t="s">
        <v>1217</v>
      </c>
      <c r="AJ412" t="s">
        <v>1217</v>
      </c>
      <c r="AK412" t="s">
        <v>1237</v>
      </c>
      <c r="AL412">
        <v>0</v>
      </c>
      <c r="AM412" t="s">
        <v>1305</v>
      </c>
      <c r="AN412" t="s">
        <v>1239</v>
      </c>
      <c r="AO412" t="s">
        <v>1240</v>
      </c>
      <c r="AP412" t="s">
        <v>1241</v>
      </c>
      <c r="AQ412" t="s">
        <v>1242</v>
      </c>
      <c r="AR412" t="s">
        <v>1306</v>
      </c>
      <c r="AS412">
        <v>0</v>
      </c>
      <c r="AT412" t="s">
        <v>1217</v>
      </c>
      <c r="AU412" t="s">
        <v>1244</v>
      </c>
      <c r="AV412" t="s">
        <v>1217</v>
      </c>
      <c r="AW412" t="s">
        <v>1217</v>
      </c>
      <c r="AX412" t="s">
        <v>1217</v>
      </c>
      <c r="AY412">
        <v>10</v>
      </c>
      <c r="AZ412" t="s">
        <v>1245</v>
      </c>
      <c r="BA412">
        <v>0</v>
      </c>
      <c r="BB412" t="s">
        <v>217</v>
      </c>
      <c r="BC412" t="s">
        <v>1230</v>
      </c>
      <c r="BD412">
        <v>0</v>
      </c>
      <c r="BE412" t="s">
        <v>1246</v>
      </c>
      <c r="BF412">
        <v>466</v>
      </c>
      <c r="BG412" t="s">
        <v>1217</v>
      </c>
      <c r="BH412" t="s">
        <v>1217</v>
      </c>
      <c r="BI412">
        <v>15</v>
      </c>
      <c r="BJ412" t="s">
        <v>1217</v>
      </c>
      <c r="BK412" t="s">
        <v>1217</v>
      </c>
      <c r="BL412">
        <v>0</v>
      </c>
      <c r="BM412" t="s">
        <v>1239</v>
      </c>
      <c r="BN412" t="s">
        <v>1247</v>
      </c>
      <c r="BO412">
        <v>0</v>
      </c>
      <c r="BP412" t="s">
        <v>1229</v>
      </c>
      <c r="BQ412" t="s">
        <v>1217</v>
      </c>
    </row>
    <row r="413" spans="1:69" x14ac:dyDescent="0.25">
      <c r="A413">
        <v>201363</v>
      </c>
      <c r="B413" t="s">
        <v>589</v>
      </c>
      <c r="C413" t="s">
        <v>1217</v>
      </c>
      <c r="D413" t="s">
        <v>1218</v>
      </c>
      <c r="E413">
        <v>197</v>
      </c>
      <c r="F413" t="s">
        <v>1219</v>
      </c>
      <c r="G413" t="s">
        <v>1220</v>
      </c>
      <c r="H413" t="s">
        <v>1221</v>
      </c>
      <c r="I413" t="s">
        <v>1217</v>
      </c>
      <c r="J413" t="s">
        <v>1222</v>
      </c>
      <c r="K413" t="s">
        <v>217</v>
      </c>
      <c r="L413">
        <v>202.89</v>
      </c>
      <c r="M413">
        <v>188.24</v>
      </c>
      <c r="N413" t="s">
        <v>40</v>
      </c>
      <c r="O413">
        <v>208</v>
      </c>
      <c r="P413" t="s">
        <v>1223</v>
      </c>
      <c r="Q413" t="s">
        <v>1319</v>
      </c>
      <c r="R413" t="s">
        <v>1225</v>
      </c>
      <c r="S413" t="s">
        <v>1226</v>
      </c>
      <c r="T413" t="s">
        <v>1217</v>
      </c>
      <c r="U413" t="s">
        <v>1227</v>
      </c>
      <c r="V413" t="s">
        <v>1255</v>
      </c>
      <c r="W413">
        <v>0</v>
      </c>
      <c r="X413" t="s">
        <v>1229</v>
      </c>
      <c r="Y413" t="s">
        <v>1229</v>
      </c>
      <c r="Z413" t="s">
        <v>1230</v>
      </c>
      <c r="AA413" t="s">
        <v>23</v>
      </c>
      <c r="AB413" t="s">
        <v>1231</v>
      </c>
      <c r="AC413" t="s">
        <v>1232</v>
      </c>
      <c r="AD413" t="s">
        <v>1233</v>
      </c>
      <c r="AE413" t="s">
        <v>1564</v>
      </c>
      <c r="AF413" t="s">
        <v>1235</v>
      </c>
      <c r="AG413" t="s">
        <v>1217</v>
      </c>
      <c r="AH413" t="s">
        <v>1236</v>
      </c>
      <c r="AI413" t="s">
        <v>1217</v>
      </c>
      <c r="AJ413" t="s">
        <v>1217</v>
      </c>
      <c r="AK413" t="s">
        <v>1237</v>
      </c>
      <c r="AL413">
        <v>0</v>
      </c>
      <c r="AM413" t="s">
        <v>1238</v>
      </c>
      <c r="AN413" t="s">
        <v>1239</v>
      </c>
      <c r="AO413" t="s">
        <v>1240</v>
      </c>
      <c r="AP413" t="s">
        <v>1241</v>
      </c>
      <c r="AQ413" t="s">
        <v>1242</v>
      </c>
      <c r="AR413" t="s">
        <v>1243</v>
      </c>
      <c r="AS413">
        <v>0</v>
      </c>
      <c r="AT413" t="s">
        <v>1217</v>
      </c>
      <c r="AU413" t="s">
        <v>1244</v>
      </c>
      <c r="AV413" t="s">
        <v>1217</v>
      </c>
      <c r="AW413" t="s">
        <v>1217</v>
      </c>
      <c r="AX413" t="s">
        <v>1217</v>
      </c>
      <c r="AY413">
        <v>10</v>
      </c>
      <c r="AZ413" t="s">
        <v>1245</v>
      </c>
      <c r="BA413">
        <v>0</v>
      </c>
      <c r="BB413" t="s">
        <v>217</v>
      </c>
      <c r="BC413" t="s">
        <v>1230</v>
      </c>
      <c r="BD413">
        <v>0</v>
      </c>
      <c r="BE413" t="s">
        <v>1246</v>
      </c>
      <c r="BF413">
        <v>164</v>
      </c>
      <c r="BG413" t="s">
        <v>1217</v>
      </c>
      <c r="BH413" t="s">
        <v>1217</v>
      </c>
      <c r="BI413">
        <v>13</v>
      </c>
      <c r="BJ413" t="s">
        <v>1217</v>
      </c>
      <c r="BK413" t="s">
        <v>1217</v>
      </c>
      <c r="BL413">
        <v>0</v>
      </c>
      <c r="BM413" t="s">
        <v>1239</v>
      </c>
      <c r="BN413" t="s">
        <v>1247</v>
      </c>
      <c r="BO413">
        <v>0</v>
      </c>
      <c r="BP413" t="s">
        <v>1229</v>
      </c>
      <c r="BQ413" t="s">
        <v>1217</v>
      </c>
    </row>
    <row r="414" spans="1:69" x14ac:dyDescent="0.25">
      <c r="A414">
        <v>201365</v>
      </c>
      <c r="B414" t="s">
        <v>1719</v>
      </c>
      <c r="C414" t="s">
        <v>1217</v>
      </c>
      <c r="D414" t="s">
        <v>1218</v>
      </c>
      <c r="E414">
        <v>320</v>
      </c>
      <c r="F414" t="s">
        <v>1298</v>
      </c>
      <c r="G414" t="s">
        <v>1220</v>
      </c>
      <c r="H414" t="s">
        <v>1221</v>
      </c>
      <c r="I414" t="s">
        <v>1217</v>
      </c>
      <c r="J414" t="s">
        <v>1222</v>
      </c>
      <c r="K414" t="s">
        <v>217</v>
      </c>
      <c r="L414">
        <v>17.309999999999999</v>
      </c>
      <c r="M414">
        <v>16.05</v>
      </c>
      <c r="N414" t="s">
        <v>40</v>
      </c>
      <c r="O414">
        <v>18</v>
      </c>
      <c r="P414" t="s">
        <v>1223</v>
      </c>
      <c r="Q414" t="s">
        <v>1311</v>
      </c>
      <c r="R414" t="s">
        <v>1225</v>
      </c>
      <c r="S414" t="s">
        <v>1226</v>
      </c>
      <c r="T414" t="s">
        <v>1217</v>
      </c>
      <c r="U414" t="s">
        <v>1227</v>
      </c>
      <c r="V414" t="s">
        <v>1255</v>
      </c>
      <c r="W414">
        <v>0</v>
      </c>
      <c r="X414" t="s">
        <v>1229</v>
      </c>
      <c r="Y414" t="s">
        <v>1229</v>
      </c>
      <c r="Z414" t="s">
        <v>1230</v>
      </c>
      <c r="AA414" t="s">
        <v>23</v>
      </c>
      <c r="AB414" t="s">
        <v>1231</v>
      </c>
      <c r="AC414" t="s">
        <v>1232</v>
      </c>
      <c r="AD414" t="s">
        <v>1233</v>
      </c>
      <c r="AE414" t="s">
        <v>1564</v>
      </c>
      <c r="AF414" t="s">
        <v>1235</v>
      </c>
      <c r="AG414" t="s">
        <v>1217</v>
      </c>
      <c r="AH414" t="s">
        <v>1236</v>
      </c>
      <c r="AI414" t="s">
        <v>1217</v>
      </c>
      <c r="AJ414" t="s">
        <v>1217</v>
      </c>
      <c r="AK414" t="s">
        <v>1237</v>
      </c>
      <c r="AL414">
        <v>0</v>
      </c>
      <c r="AM414" t="s">
        <v>1379</v>
      </c>
      <c r="AN414" t="s">
        <v>1239</v>
      </c>
      <c r="AO414" t="s">
        <v>1240</v>
      </c>
      <c r="AP414" t="s">
        <v>1241</v>
      </c>
      <c r="AQ414" t="s">
        <v>1242</v>
      </c>
      <c r="AR414" t="s">
        <v>1380</v>
      </c>
      <c r="AS414">
        <v>0</v>
      </c>
      <c r="AT414" t="s">
        <v>1217</v>
      </c>
      <c r="AU414" t="s">
        <v>1244</v>
      </c>
      <c r="AV414" t="s">
        <v>1217</v>
      </c>
      <c r="AW414" t="s">
        <v>1217</v>
      </c>
      <c r="AX414" t="s">
        <v>1217</v>
      </c>
      <c r="AY414">
        <v>10</v>
      </c>
      <c r="AZ414" t="s">
        <v>1245</v>
      </c>
      <c r="BA414">
        <v>0</v>
      </c>
      <c r="BB414" t="s">
        <v>217</v>
      </c>
      <c r="BC414" t="s">
        <v>1230</v>
      </c>
      <c r="BD414">
        <v>0</v>
      </c>
      <c r="BE414" t="s">
        <v>1246</v>
      </c>
      <c r="BF414">
        <v>370</v>
      </c>
      <c r="BG414" t="s">
        <v>1217</v>
      </c>
      <c r="BH414" t="s">
        <v>1217</v>
      </c>
      <c r="BI414">
        <v>15</v>
      </c>
      <c r="BJ414" t="s">
        <v>1217</v>
      </c>
      <c r="BK414" t="s">
        <v>1217</v>
      </c>
      <c r="BL414">
        <v>0</v>
      </c>
      <c r="BM414" t="s">
        <v>1239</v>
      </c>
      <c r="BN414" t="s">
        <v>1247</v>
      </c>
      <c r="BO414">
        <v>0</v>
      </c>
      <c r="BP414" t="s">
        <v>1229</v>
      </c>
      <c r="BQ414" t="s">
        <v>1217</v>
      </c>
    </row>
    <row r="415" spans="1:69" x14ac:dyDescent="0.25">
      <c r="A415">
        <v>201366</v>
      </c>
      <c r="B415" t="s">
        <v>590</v>
      </c>
      <c r="C415" t="s">
        <v>1217</v>
      </c>
      <c r="D415" t="s">
        <v>1275</v>
      </c>
      <c r="E415">
        <v>320</v>
      </c>
      <c r="F415" t="s">
        <v>1254</v>
      </c>
      <c r="G415" t="s">
        <v>1220</v>
      </c>
      <c r="H415" t="s">
        <v>1221</v>
      </c>
      <c r="I415" t="s">
        <v>1217</v>
      </c>
      <c r="J415" t="s">
        <v>1222</v>
      </c>
      <c r="K415" t="s">
        <v>217</v>
      </c>
      <c r="L415">
        <v>17.010000000000002</v>
      </c>
      <c r="M415">
        <v>16.05</v>
      </c>
      <c r="N415" t="s">
        <v>40</v>
      </c>
      <c r="O415">
        <v>18</v>
      </c>
      <c r="P415" t="s">
        <v>1223</v>
      </c>
      <c r="Q415" t="s">
        <v>1311</v>
      </c>
      <c r="R415" t="s">
        <v>1225</v>
      </c>
      <c r="S415" t="s">
        <v>1226</v>
      </c>
      <c r="T415" t="s">
        <v>1217</v>
      </c>
      <c r="U415" t="s">
        <v>1227</v>
      </c>
      <c r="V415" t="s">
        <v>1255</v>
      </c>
      <c r="W415">
        <v>0</v>
      </c>
      <c r="X415" t="s">
        <v>1229</v>
      </c>
      <c r="Y415" t="s">
        <v>1229</v>
      </c>
      <c r="Z415" t="s">
        <v>1230</v>
      </c>
      <c r="AA415" t="s">
        <v>23</v>
      </c>
      <c r="AB415" t="s">
        <v>1231</v>
      </c>
      <c r="AC415" t="s">
        <v>1232</v>
      </c>
      <c r="AD415" t="s">
        <v>1233</v>
      </c>
      <c r="AE415" t="s">
        <v>1720</v>
      </c>
      <c r="AF415" t="s">
        <v>1235</v>
      </c>
      <c r="AG415" t="s">
        <v>1217</v>
      </c>
      <c r="AH415" t="s">
        <v>1236</v>
      </c>
      <c r="AI415" t="s">
        <v>1217</v>
      </c>
      <c r="AJ415" t="s">
        <v>1217</v>
      </c>
      <c r="AK415" t="s">
        <v>1237</v>
      </c>
      <c r="AL415">
        <v>0</v>
      </c>
      <c r="AM415" t="s">
        <v>1269</v>
      </c>
      <c r="AN415" t="s">
        <v>1239</v>
      </c>
      <c r="AO415" t="s">
        <v>1240</v>
      </c>
      <c r="AP415" t="s">
        <v>1241</v>
      </c>
      <c r="AQ415" t="s">
        <v>1242</v>
      </c>
      <c r="AR415" t="s">
        <v>1257</v>
      </c>
      <c r="AS415">
        <v>0</v>
      </c>
      <c r="AT415" t="s">
        <v>1217</v>
      </c>
      <c r="AU415" t="s">
        <v>1244</v>
      </c>
      <c r="AV415" t="s">
        <v>1217</v>
      </c>
      <c r="AW415" t="s">
        <v>1217</v>
      </c>
      <c r="AX415" t="s">
        <v>1217</v>
      </c>
      <c r="AY415">
        <v>10</v>
      </c>
      <c r="AZ415" t="s">
        <v>1245</v>
      </c>
      <c r="BA415">
        <v>0</v>
      </c>
      <c r="BB415" t="s">
        <v>217</v>
      </c>
      <c r="BC415" t="s">
        <v>1230</v>
      </c>
      <c r="BD415">
        <v>0</v>
      </c>
      <c r="BE415" t="s">
        <v>1246</v>
      </c>
      <c r="BF415">
        <v>395</v>
      </c>
      <c r="BG415" t="s">
        <v>1217</v>
      </c>
      <c r="BH415" t="s">
        <v>1217</v>
      </c>
      <c r="BI415">
        <v>15</v>
      </c>
      <c r="BJ415" t="s">
        <v>1217</v>
      </c>
      <c r="BK415" t="s">
        <v>1217</v>
      </c>
      <c r="BL415">
        <v>0</v>
      </c>
      <c r="BM415" t="s">
        <v>1239</v>
      </c>
      <c r="BN415" t="s">
        <v>1247</v>
      </c>
      <c r="BO415">
        <v>0</v>
      </c>
      <c r="BP415" t="s">
        <v>1229</v>
      </c>
      <c r="BQ415" t="s">
        <v>1217</v>
      </c>
    </row>
    <row r="416" spans="1:69" x14ac:dyDescent="0.25">
      <c r="A416">
        <v>201367</v>
      </c>
      <c r="B416" t="s">
        <v>591</v>
      </c>
      <c r="C416" t="s">
        <v>1217</v>
      </c>
      <c r="D416" t="s">
        <v>1218</v>
      </c>
      <c r="E416">
        <v>116</v>
      </c>
      <c r="F416" t="s">
        <v>1219</v>
      </c>
      <c r="G416" t="s">
        <v>1220</v>
      </c>
      <c r="H416" t="s">
        <v>1221</v>
      </c>
      <c r="I416" t="s">
        <v>1217</v>
      </c>
      <c r="J416" t="s">
        <v>1222</v>
      </c>
      <c r="K416" t="s">
        <v>217</v>
      </c>
      <c r="L416">
        <v>200.81</v>
      </c>
      <c r="M416">
        <v>186.16</v>
      </c>
      <c r="N416" t="s">
        <v>40</v>
      </c>
      <c r="O416">
        <v>208</v>
      </c>
      <c r="P416" t="s">
        <v>1223</v>
      </c>
      <c r="Q416" t="s">
        <v>1311</v>
      </c>
      <c r="R416" t="s">
        <v>1225</v>
      </c>
      <c r="S416" t="s">
        <v>1226</v>
      </c>
      <c r="T416" t="s">
        <v>1217</v>
      </c>
      <c r="U416" t="s">
        <v>1227</v>
      </c>
      <c r="V416" t="s">
        <v>1255</v>
      </c>
      <c r="W416">
        <v>0</v>
      </c>
      <c r="X416" t="s">
        <v>1229</v>
      </c>
      <c r="Y416" t="s">
        <v>1229</v>
      </c>
      <c r="Z416" t="s">
        <v>1230</v>
      </c>
      <c r="AA416" t="s">
        <v>23</v>
      </c>
      <c r="AB416" t="s">
        <v>1231</v>
      </c>
      <c r="AC416" t="s">
        <v>1232</v>
      </c>
      <c r="AD416" t="s">
        <v>1233</v>
      </c>
      <c r="AE416" t="s">
        <v>1564</v>
      </c>
      <c r="AF416" t="s">
        <v>1235</v>
      </c>
      <c r="AG416" t="s">
        <v>1217</v>
      </c>
      <c r="AH416" t="s">
        <v>1236</v>
      </c>
      <c r="AI416" t="s">
        <v>1217</v>
      </c>
      <c r="AJ416" t="s">
        <v>1217</v>
      </c>
      <c r="AK416" t="s">
        <v>1237</v>
      </c>
      <c r="AL416">
        <v>0</v>
      </c>
      <c r="AM416" t="s">
        <v>1238</v>
      </c>
      <c r="AN416" t="s">
        <v>1239</v>
      </c>
      <c r="AO416" t="s">
        <v>1240</v>
      </c>
      <c r="AP416" t="s">
        <v>1241</v>
      </c>
      <c r="AQ416" t="s">
        <v>1242</v>
      </c>
      <c r="AR416" t="s">
        <v>1243</v>
      </c>
      <c r="AS416">
        <v>0</v>
      </c>
      <c r="AT416" t="s">
        <v>1217</v>
      </c>
      <c r="AU416" t="s">
        <v>1244</v>
      </c>
      <c r="AV416" t="s">
        <v>1217</v>
      </c>
      <c r="AW416" t="s">
        <v>1217</v>
      </c>
      <c r="AX416" t="s">
        <v>1217</v>
      </c>
      <c r="AY416">
        <v>10</v>
      </c>
      <c r="AZ416" t="s">
        <v>1245</v>
      </c>
      <c r="BA416">
        <v>0</v>
      </c>
      <c r="BB416" t="s">
        <v>217</v>
      </c>
      <c r="BC416" t="s">
        <v>1230</v>
      </c>
      <c r="BD416">
        <v>0</v>
      </c>
      <c r="BE416" t="s">
        <v>1246</v>
      </c>
      <c r="BF416">
        <v>137</v>
      </c>
      <c r="BG416" t="s">
        <v>1217</v>
      </c>
      <c r="BH416" t="s">
        <v>1217</v>
      </c>
      <c r="BI416">
        <v>13</v>
      </c>
      <c r="BJ416" t="s">
        <v>1217</v>
      </c>
      <c r="BK416" t="s">
        <v>1217</v>
      </c>
      <c r="BL416">
        <v>0</v>
      </c>
      <c r="BM416" t="s">
        <v>1239</v>
      </c>
      <c r="BN416" t="s">
        <v>1247</v>
      </c>
      <c r="BO416">
        <v>0</v>
      </c>
      <c r="BP416" t="s">
        <v>1229</v>
      </c>
      <c r="BQ416" t="s">
        <v>1217</v>
      </c>
    </row>
    <row r="417" spans="1:69" x14ac:dyDescent="0.25">
      <c r="A417">
        <v>201368</v>
      </c>
      <c r="B417" t="s">
        <v>1721</v>
      </c>
      <c r="C417" t="s">
        <v>1217</v>
      </c>
      <c r="D417" t="s">
        <v>1218</v>
      </c>
      <c r="E417">
        <v>0</v>
      </c>
      <c r="F417" t="s">
        <v>1298</v>
      </c>
      <c r="G417" t="s">
        <v>1220</v>
      </c>
      <c r="H417" t="s">
        <v>1221</v>
      </c>
      <c r="I417" t="s">
        <v>1217</v>
      </c>
      <c r="J417" t="s">
        <v>1222</v>
      </c>
      <c r="K417" t="s">
        <v>217</v>
      </c>
      <c r="L417">
        <v>15.07</v>
      </c>
      <c r="M417">
        <v>14.37</v>
      </c>
      <c r="N417" t="s">
        <v>40</v>
      </c>
      <c r="O417">
        <v>16</v>
      </c>
      <c r="P417" t="s">
        <v>1223</v>
      </c>
      <c r="Q417" t="s">
        <v>1313</v>
      </c>
      <c r="R417" t="s">
        <v>1225</v>
      </c>
      <c r="S417" t="s">
        <v>1226</v>
      </c>
      <c r="T417" t="s">
        <v>1217</v>
      </c>
      <c r="U417" t="s">
        <v>1227</v>
      </c>
      <c r="V417" t="s">
        <v>1255</v>
      </c>
      <c r="W417">
        <v>0</v>
      </c>
      <c r="X417" t="s">
        <v>1229</v>
      </c>
      <c r="Y417" t="s">
        <v>1229</v>
      </c>
      <c r="Z417" t="s">
        <v>1230</v>
      </c>
      <c r="AA417" t="s">
        <v>23</v>
      </c>
      <c r="AB417" t="s">
        <v>1231</v>
      </c>
      <c r="AC417" t="s">
        <v>1232</v>
      </c>
      <c r="AD417" t="s">
        <v>1233</v>
      </c>
      <c r="AE417" t="s">
        <v>1564</v>
      </c>
      <c r="AF417" t="s">
        <v>1235</v>
      </c>
      <c r="AG417" t="s">
        <v>1217</v>
      </c>
      <c r="AH417" t="s">
        <v>1236</v>
      </c>
      <c r="AI417" t="s">
        <v>1217</v>
      </c>
      <c r="AJ417" t="s">
        <v>1217</v>
      </c>
      <c r="AK417" t="s">
        <v>1237</v>
      </c>
      <c r="AL417">
        <v>0</v>
      </c>
      <c r="AM417" t="s">
        <v>1305</v>
      </c>
      <c r="AN417" t="s">
        <v>1239</v>
      </c>
      <c r="AO417" t="s">
        <v>1240</v>
      </c>
      <c r="AP417" t="s">
        <v>1241</v>
      </c>
      <c r="AQ417" t="s">
        <v>1242</v>
      </c>
      <c r="AR417" t="s">
        <v>1306</v>
      </c>
      <c r="AS417">
        <v>0</v>
      </c>
      <c r="AT417" t="s">
        <v>1217</v>
      </c>
      <c r="AU417" t="s">
        <v>1244</v>
      </c>
      <c r="AV417" t="s">
        <v>1217</v>
      </c>
      <c r="AW417" t="s">
        <v>1217</v>
      </c>
      <c r="AX417" t="s">
        <v>1217</v>
      </c>
      <c r="AY417">
        <v>10</v>
      </c>
      <c r="AZ417" t="s">
        <v>1245</v>
      </c>
      <c r="BA417">
        <v>0</v>
      </c>
      <c r="BB417" t="s">
        <v>217</v>
      </c>
      <c r="BC417" t="s">
        <v>1230</v>
      </c>
      <c r="BD417">
        <v>0</v>
      </c>
      <c r="BE417" t="s">
        <v>1246</v>
      </c>
      <c r="BF417">
        <v>388</v>
      </c>
      <c r="BG417" t="s">
        <v>1217</v>
      </c>
      <c r="BH417" t="s">
        <v>1217</v>
      </c>
      <c r="BI417">
        <v>15</v>
      </c>
      <c r="BJ417" t="s">
        <v>1217</v>
      </c>
      <c r="BK417" t="s">
        <v>1217</v>
      </c>
      <c r="BL417">
        <v>0</v>
      </c>
      <c r="BM417" t="s">
        <v>1239</v>
      </c>
      <c r="BN417" t="s">
        <v>1247</v>
      </c>
      <c r="BO417">
        <v>0</v>
      </c>
      <c r="BP417" t="s">
        <v>1229</v>
      </c>
      <c r="BQ417" t="s">
        <v>1217</v>
      </c>
    </row>
    <row r="418" spans="1:69" x14ac:dyDescent="0.25">
      <c r="A418">
        <v>201369</v>
      </c>
      <c r="B418" t="s">
        <v>843</v>
      </c>
      <c r="C418" t="s">
        <v>1217</v>
      </c>
      <c r="D418" t="s">
        <v>1218</v>
      </c>
      <c r="E418">
        <v>320</v>
      </c>
      <c r="F418" t="s">
        <v>1254</v>
      </c>
      <c r="G418" t="s">
        <v>1220</v>
      </c>
      <c r="H418" t="s">
        <v>1221</v>
      </c>
      <c r="I418" t="s">
        <v>1217</v>
      </c>
      <c r="J418" t="s">
        <v>1222</v>
      </c>
      <c r="K418" t="s">
        <v>217</v>
      </c>
      <c r="L418">
        <v>17.100000000000001</v>
      </c>
      <c r="M418">
        <v>16.14</v>
      </c>
      <c r="N418" t="s">
        <v>40</v>
      </c>
      <c r="O418">
        <v>18</v>
      </c>
      <c r="P418" t="s">
        <v>1223</v>
      </c>
      <c r="Q418" t="s">
        <v>1313</v>
      </c>
      <c r="R418" t="s">
        <v>1225</v>
      </c>
      <c r="S418" t="s">
        <v>1226</v>
      </c>
      <c r="T418" t="s">
        <v>1217</v>
      </c>
      <c r="U418" t="s">
        <v>1227</v>
      </c>
      <c r="V418" t="s">
        <v>1255</v>
      </c>
      <c r="W418">
        <v>0</v>
      </c>
      <c r="X418" t="s">
        <v>1229</v>
      </c>
      <c r="Y418" t="s">
        <v>1229</v>
      </c>
      <c r="Z418" t="s">
        <v>1230</v>
      </c>
      <c r="AA418" t="s">
        <v>23</v>
      </c>
      <c r="AB418" t="s">
        <v>1231</v>
      </c>
      <c r="AC418" t="s">
        <v>1232</v>
      </c>
      <c r="AD418" t="s">
        <v>1233</v>
      </c>
      <c r="AE418" t="s">
        <v>1564</v>
      </c>
      <c r="AF418" t="s">
        <v>1235</v>
      </c>
      <c r="AG418" t="s">
        <v>1217</v>
      </c>
      <c r="AH418" t="s">
        <v>1236</v>
      </c>
      <c r="AI418" t="s">
        <v>1217</v>
      </c>
      <c r="AJ418" t="s">
        <v>1217</v>
      </c>
      <c r="AK418" t="s">
        <v>1237</v>
      </c>
      <c r="AL418">
        <v>0</v>
      </c>
      <c r="AM418" t="s">
        <v>1269</v>
      </c>
      <c r="AN418" t="s">
        <v>1239</v>
      </c>
      <c r="AO418" t="s">
        <v>1240</v>
      </c>
      <c r="AP418" t="s">
        <v>1241</v>
      </c>
      <c r="AQ418" t="s">
        <v>1242</v>
      </c>
      <c r="AR418" t="s">
        <v>1257</v>
      </c>
      <c r="AS418">
        <v>0</v>
      </c>
      <c r="AT418" t="s">
        <v>1217</v>
      </c>
      <c r="AU418" t="s">
        <v>1244</v>
      </c>
      <c r="AV418" t="s">
        <v>1217</v>
      </c>
      <c r="AW418" t="s">
        <v>1217</v>
      </c>
      <c r="AX418" t="s">
        <v>1217</v>
      </c>
      <c r="AY418">
        <v>10</v>
      </c>
      <c r="AZ418" t="s">
        <v>1245</v>
      </c>
      <c r="BA418">
        <v>0</v>
      </c>
      <c r="BB418" t="s">
        <v>217</v>
      </c>
      <c r="BC418" t="s">
        <v>1230</v>
      </c>
      <c r="BD418">
        <v>0</v>
      </c>
      <c r="BE418" t="s">
        <v>1246</v>
      </c>
      <c r="BF418">
        <v>329</v>
      </c>
      <c r="BG418" t="s">
        <v>1217</v>
      </c>
      <c r="BH418" t="s">
        <v>1217</v>
      </c>
      <c r="BI418">
        <v>15</v>
      </c>
      <c r="BJ418" t="s">
        <v>1217</v>
      </c>
      <c r="BK418" t="s">
        <v>1217</v>
      </c>
      <c r="BL418">
        <v>0</v>
      </c>
      <c r="BM418" t="s">
        <v>1239</v>
      </c>
      <c r="BN418" t="s">
        <v>1247</v>
      </c>
      <c r="BO418">
        <v>0</v>
      </c>
      <c r="BP418" t="s">
        <v>1229</v>
      </c>
      <c r="BQ418" t="s">
        <v>1217</v>
      </c>
    </row>
    <row r="419" spans="1:69" x14ac:dyDescent="0.25">
      <c r="A419">
        <v>201370</v>
      </c>
      <c r="B419" t="s">
        <v>432</v>
      </c>
      <c r="C419" t="s">
        <v>1217</v>
      </c>
      <c r="D419" t="s">
        <v>1218</v>
      </c>
      <c r="E419">
        <v>59</v>
      </c>
      <c r="F419" t="s">
        <v>1219</v>
      </c>
      <c r="G419" t="s">
        <v>1220</v>
      </c>
      <c r="H419" t="s">
        <v>1221</v>
      </c>
      <c r="I419" t="s">
        <v>1217</v>
      </c>
      <c r="J419" t="s">
        <v>1222</v>
      </c>
      <c r="K419" t="s">
        <v>217</v>
      </c>
      <c r="L419">
        <v>202.47</v>
      </c>
      <c r="M419">
        <v>187.82</v>
      </c>
      <c r="N419" t="s">
        <v>40</v>
      </c>
      <c r="O419">
        <v>208</v>
      </c>
      <c r="P419" t="s">
        <v>1223</v>
      </c>
      <c r="Q419" t="s">
        <v>1313</v>
      </c>
      <c r="R419" t="s">
        <v>1225</v>
      </c>
      <c r="S419" t="s">
        <v>1226</v>
      </c>
      <c r="T419" t="s">
        <v>1217</v>
      </c>
      <c r="U419" t="s">
        <v>1227</v>
      </c>
      <c r="V419" t="s">
        <v>1255</v>
      </c>
      <c r="W419">
        <v>0</v>
      </c>
      <c r="X419" t="s">
        <v>1229</v>
      </c>
      <c r="Y419" t="s">
        <v>1229</v>
      </c>
      <c r="Z419" t="s">
        <v>1230</v>
      </c>
      <c r="AA419" t="s">
        <v>23</v>
      </c>
      <c r="AB419" t="s">
        <v>1231</v>
      </c>
      <c r="AC419" t="s">
        <v>1232</v>
      </c>
      <c r="AD419" t="s">
        <v>1233</v>
      </c>
      <c r="AE419" t="s">
        <v>1564</v>
      </c>
      <c r="AF419" t="s">
        <v>1235</v>
      </c>
      <c r="AG419" t="s">
        <v>1217</v>
      </c>
      <c r="AH419" t="s">
        <v>1236</v>
      </c>
      <c r="AI419" t="s">
        <v>1217</v>
      </c>
      <c r="AJ419" t="s">
        <v>1217</v>
      </c>
      <c r="AK419" t="s">
        <v>1237</v>
      </c>
      <c r="AL419">
        <v>0</v>
      </c>
      <c r="AM419" t="s">
        <v>1238</v>
      </c>
      <c r="AN419" t="s">
        <v>1239</v>
      </c>
      <c r="AO419" t="s">
        <v>1240</v>
      </c>
      <c r="AP419" t="s">
        <v>1241</v>
      </c>
      <c r="AQ419" t="s">
        <v>1242</v>
      </c>
      <c r="AR419" t="s">
        <v>1243</v>
      </c>
      <c r="AS419">
        <v>0</v>
      </c>
      <c r="AT419" t="s">
        <v>1217</v>
      </c>
      <c r="AU419" t="s">
        <v>1244</v>
      </c>
      <c r="AV419" t="s">
        <v>1217</v>
      </c>
      <c r="AW419" t="s">
        <v>1217</v>
      </c>
      <c r="AX419" t="s">
        <v>1217</v>
      </c>
      <c r="AY419">
        <v>10</v>
      </c>
      <c r="AZ419" t="s">
        <v>1245</v>
      </c>
      <c r="BA419">
        <v>0</v>
      </c>
      <c r="BB419" t="s">
        <v>217</v>
      </c>
      <c r="BC419" t="s">
        <v>1230</v>
      </c>
      <c r="BD419">
        <v>0</v>
      </c>
      <c r="BE419" t="s">
        <v>1246</v>
      </c>
      <c r="BF419">
        <v>87</v>
      </c>
      <c r="BG419" t="s">
        <v>1217</v>
      </c>
      <c r="BH419" t="s">
        <v>1217</v>
      </c>
      <c r="BI419">
        <v>13</v>
      </c>
      <c r="BJ419" t="s">
        <v>1217</v>
      </c>
      <c r="BK419" t="s">
        <v>1217</v>
      </c>
      <c r="BL419">
        <v>0</v>
      </c>
      <c r="BM419" t="s">
        <v>1239</v>
      </c>
      <c r="BN419" t="s">
        <v>1247</v>
      </c>
      <c r="BO419">
        <v>0</v>
      </c>
      <c r="BP419" t="s">
        <v>1229</v>
      </c>
      <c r="BQ419" t="s">
        <v>1217</v>
      </c>
    </row>
    <row r="420" spans="1:69" x14ac:dyDescent="0.25">
      <c r="A420">
        <v>202278</v>
      </c>
      <c r="B420" t="s">
        <v>751</v>
      </c>
      <c r="C420" t="s">
        <v>1217</v>
      </c>
      <c r="D420" t="s">
        <v>1218</v>
      </c>
      <c r="E420">
        <v>280</v>
      </c>
      <c r="F420" t="s">
        <v>1254</v>
      </c>
      <c r="G420" t="s">
        <v>1220</v>
      </c>
      <c r="H420" t="s">
        <v>1221</v>
      </c>
      <c r="I420" t="s">
        <v>1217</v>
      </c>
      <c r="J420" t="s">
        <v>1222</v>
      </c>
      <c r="K420" t="s">
        <v>217</v>
      </c>
      <c r="L420">
        <v>18.57</v>
      </c>
      <c r="M420">
        <v>17.64</v>
      </c>
      <c r="N420" t="s">
        <v>40</v>
      </c>
      <c r="O420">
        <v>20</v>
      </c>
      <c r="P420" t="s">
        <v>1223</v>
      </c>
      <c r="Q420" t="s">
        <v>1375</v>
      </c>
      <c r="R420" t="s">
        <v>1225</v>
      </c>
      <c r="S420" t="s">
        <v>1226</v>
      </c>
      <c r="T420" t="s">
        <v>1217</v>
      </c>
      <c r="U420" t="s">
        <v>1227</v>
      </c>
      <c r="V420" t="s">
        <v>1255</v>
      </c>
      <c r="W420">
        <v>0</v>
      </c>
      <c r="X420" t="s">
        <v>1229</v>
      </c>
      <c r="Y420" t="s">
        <v>1229</v>
      </c>
      <c r="Z420" t="s">
        <v>1230</v>
      </c>
      <c r="AA420" t="s">
        <v>23</v>
      </c>
      <c r="AB420" t="s">
        <v>1231</v>
      </c>
      <c r="AC420" t="s">
        <v>1232</v>
      </c>
      <c r="AD420" t="s">
        <v>1233</v>
      </c>
      <c r="AE420" t="s">
        <v>1416</v>
      </c>
      <c r="AF420" t="s">
        <v>1235</v>
      </c>
      <c r="AG420" t="s">
        <v>1217</v>
      </c>
      <c r="AH420" t="s">
        <v>1236</v>
      </c>
      <c r="AI420" t="s">
        <v>1217</v>
      </c>
      <c r="AJ420" t="s">
        <v>1217</v>
      </c>
      <c r="AK420" t="s">
        <v>1237</v>
      </c>
      <c r="AL420">
        <v>0</v>
      </c>
      <c r="AM420" t="s">
        <v>1281</v>
      </c>
      <c r="AN420" t="s">
        <v>1239</v>
      </c>
      <c r="AO420" t="s">
        <v>1240</v>
      </c>
      <c r="AP420" t="s">
        <v>1241</v>
      </c>
      <c r="AQ420" t="s">
        <v>1242</v>
      </c>
      <c r="AR420" t="s">
        <v>1257</v>
      </c>
      <c r="AS420">
        <v>0</v>
      </c>
      <c r="AT420" t="s">
        <v>1217</v>
      </c>
      <c r="AU420" t="s">
        <v>1244</v>
      </c>
      <c r="AV420" t="s">
        <v>1217</v>
      </c>
      <c r="AW420" t="s">
        <v>1217</v>
      </c>
      <c r="AX420" t="s">
        <v>1217</v>
      </c>
      <c r="AY420">
        <v>10</v>
      </c>
      <c r="AZ420" t="s">
        <v>1245</v>
      </c>
      <c r="BA420">
        <v>0</v>
      </c>
      <c r="BB420" t="s">
        <v>217</v>
      </c>
      <c r="BC420" t="s">
        <v>1230</v>
      </c>
      <c r="BD420">
        <v>0</v>
      </c>
      <c r="BE420" t="s">
        <v>1246</v>
      </c>
      <c r="BF420">
        <v>573</v>
      </c>
      <c r="BG420" t="s">
        <v>1217</v>
      </c>
      <c r="BH420" t="s">
        <v>1217</v>
      </c>
      <c r="BI420">
        <v>15</v>
      </c>
      <c r="BJ420" t="s">
        <v>1217</v>
      </c>
      <c r="BK420" t="s">
        <v>1217</v>
      </c>
      <c r="BL420">
        <v>0</v>
      </c>
      <c r="BM420" t="s">
        <v>1239</v>
      </c>
      <c r="BN420" t="s">
        <v>1247</v>
      </c>
      <c r="BO420">
        <v>0</v>
      </c>
      <c r="BP420" t="s">
        <v>1229</v>
      </c>
      <c r="BQ420" t="s">
        <v>1217</v>
      </c>
    </row>
    <row r="421" spans="1:69" x14ac:dyDescent="0.25">
      <c r="A421">
        <v>202291</v>
      </c>
      <c r="B421" t="s">
        <v>592</v>
      </c>
      <c r="C421" t="s">
        <v>1217</v>
      </c>
      <c r="D421" t="s">
        <v>1218</v>
      </c>
      <c r="E421">
        <v>163</v>
      </c>
      <c r="F421" t="s">
        <v>1219</v>
      </c>
      <c r="G421" t="s">
        <v>1220</v>
      </c>
      <c r="H421" t="s">
        <v>1221</v>
      </c>
      <c r="I421" t="s">
        <v>1217</v>
      </c>
      <c r="J421" t="s">
        <v>1222</v>
      </c>
      <c r="K421" t="s">
        <v>217</v>
      </c>
      <c r="L421">
        <v>194.15</v>
      </c>
      <c r="M421">
        <v>179.5</v>
      </c>
      <c r="N421" t="s">
        <v>40</v>
      </c>
      <c r="O421">
        <v>208</v>
      </c>
      <c r="P421" t="s">
        <v>1223</v>
      </c>
      <c r="Q421" t="s">
        <v>1722</v>
      </c>
      <c r="R421" t="s">
        <v>1225</v>
      </c>
      <c r="S421" t="s">
        <v>1226</v>
      </c>
      <c r="T421" t="s">
        <v>1217</v>
      </c>
      <c r="U421" t="s">
        <v>1227</v>
      </c>
      <c r="V421" t="s">
        <v>1255</v>
      </c>
      <c r="W421">
        <v>0</v>
      </c>
      <c r="X421" t="s">
        <v>1229</v>
      </c>
      <c r="Y421" t="s">
        <v>1229</v>
      </c>
      <c r="Z421" t="s">
        <v>1230</v>
      </c>
      <c r="AA421" t="s">
        <v>23</v>
      </c>
      <c r="AB421" t="s">
        <v>1231</v>
      </c>
      <c r="AC421" t="s">
        <v>1232</v>
      </c>
      <c r="AD421" t="s">
        <v>1233</v>
      </c>
      <c r="AE421" t="s">
        <v>1416</v>
      </c>
      <c r="AF421" t="s">
        <v>1235</v>
      </c>
      <c r="AG421" t="s">
        <v>1217</v>
      </c>
      <c r="AH421" t="s">
        <v>1236</v>
      </c>
      <c r="AI421" t="s">
        <v>1217</v>
      </c>
      <c r="AJ421" t="s">
        <v>1217</v>
      </c>
      <c r="AK421" t="s">
        <v>1237</v>
      </c>
      <c r="AL421">
        <v>0</v>
      </c>
      <c r="AM421" t="s">
        <v>1238</v>
      </c>
      <c r="AN421" t="s">
        <v>1239</v>
      </c>
      <c r="AO421" t="s">
        <v>1240</v>
      </c>
      <c r="AP421" t="s">
        <v>1241</v>
      </c>
      <c r="AQ421" t="s">
        <v>1242</v>
      </c>
      <c r="AR421" t="s">
        <v>1243</v>
      </c>
      <c r="AS421">
        <v>0</v>
      </c>
      <c r="AT421" t="s">
        <v>1217</v>
      </c>
      <c r="AU421" t="s">
        <v>1244</v>
      </c>
      <c r="AV421" t="s">
        <v>1217</v>
      </c>
      <c r="AW421" t="s">
        <v>1217</v>
      </c>
      <c r="AX421" t="s">
        <v>1217</v>
      </c>
      <c r="AY421">
        <v>10</v>
      </c>
      <c r="AZ421" t="s">
        <v>1245</v>
      </c>
      <c r="BA421">
        <v>0</v>
      </c>
      <c r="BB421" t="s">
        <v>217</v>
      </c>
      <c r="BC421" t="s">
        <v>1230</v>
      </c>
      <c r="BD421">
        <v>0</v>
      </c>
      <c r="BE421" t="s">
        <v>1246</v>
      </c>
      <c r="BF421">
        <v>191</v>
      </c>
      <c r="BG421" t="s">
        <v>1217</v>
      </c>
      <c r="BH421" t="s">
        <v>1217</v>
      </c>
      <c r="BI421">
        <v>13</v>
      </c>
      <c r="BJ421" t="s">
        <v>1217</v>
      </c>
      <c r="BK421" t="s">
        <v>1217</v>
      </c>
      <c r="BL421">
        <v>0</v>
      </c>
      <c r="BM421" t="s">
        <v>1239</v>
      </c>
      <c r="BN421" t="s">
        <v>1247</v>
      </c>
      <c r="BO421">
        <v>0</v>
      </c>
      <c r="BP421" t="s">
        <v>1229</v>
      </c>
      <c r="BQ421" t="s">
        <v>1217</v>
      </c>
    </row>
    <row r="422" spans="1:69" x14ac:dyDescent="0.25">
      <c r="A422">
        <v>202292</v>
      </c>
      <c r="B422" t="s">
        <v>1723</v>
      </c>
      <c r="C422" t="s">
        <v>1217</v>
      </c>
      <c r="D422" t="s">
        <v>1218</v>
      </c>
      <c r="E422">
        <v>320</v>
      </c>
      <c r="F422" t="s">
        <v>1254</v>
      </c>
      <c r="G422" t="s">
        <v>1220</v>
      </c>
      <c r="H422" t="s">
        <v>1221</v>
      </c>
      <c r="I422" t="s">
        <v>1217</v>
      </c>
      <c r="J422" t="s">
        <v>1222</v>
      </c>
      <c r="K422" t="s">
        <v>217</v>
      </c>
      <c r="L422">
        <v>17.59</v>
      </c>
      <c r="M422">
        <v>15.53</v>
      </c>
      <c r="N422" t="s">
        <v>40</v>
      </c>
      <c r="O422">
        <v>18</v>
      </c>
      <c r="P422" t="s">
        <v>1223</v>
      </c>
      <c r="Q422" t="s">
        <v>1722</v>
      </c>
      <c r="R422" t="s">
        <v>1225</v>
      </c>
      <c r="S422" t="s">
        <v>1226</v>
      </c>
      <c r="T422" t="s">
        <v>1217</v>
      </c>
      <c r="U422" t="s">
        <v>1227</v>
      </c>
      <c r="V422" t="s">
        <v>1255</v>
      </c>
      <c r="W422">
        <v>0</v>
      </c>
      <c r="X422" t="s">
        <v>1229</v>
      </c>
      <c r="Y422" t="s">
        <v>1229</v>
      </c>
      <c r="Z422" t="s">
        <v>1230</v>
      </c>
      <c r="AA422" t="s">
        <v>23</v>
      </c>
      <c r="AB422" t="s">
        <v>1231</v>
      </c>
      <c r="AC422" t="s">
        <v>1232</v>
      </c>
      <c r="AD422" t="s">
        <v>1233</v>
      </c>
      <c r="AE422" t="s">
        <v>1416</v>
      </c>
      <c r="AF422" t="s">
        <v>1235</v>
      </c>
      <c r="AG422" t="s">
        <v>1217</v>
      </c>
      <c r="AH422" t="s">
        <v>1236</v>
      </c>
      <c r="AI422" t="s">
        <v>1217</v>
      </c>
      <c r="AJ422" t="s">
        <v>1217</v>
      </c>
      <c r="AK422" t="s">
        <v>1237</v>
      </c>
      <c r="AL422">
        <v>0</v>
      </c>
      <c r="AM422" t="s">
        <v>1269</v>
      </c>
      <c r="AN422" t="s">
        <v>1239</v>
      </c>
      <c r="AO422" t="s">
        <v>1240</v>
      </c>
      <c r="AP422" t="s">
        <v>1241</v>
      </c>
      <c r="AQ422" t="s">
        <v>1242</v>
      </c>
      <c r="AR422" t="s">
        <v>1257</v>
      </c>
      <c r="AS422">
        <v>0</v>
      </c>
      <c r="AT422" t="s">
        <v>1217</v>
      </c>
      <c r="AU422" t="s">
        <v>1244</v>
      </c>
      <c r="AV422" t="s">
        <v>1217</v>
      </c>
      <c r="AW422" t="s">
        <v>1217</v>
      </c>
      <c r="AX422" t="s">
        <v>1217</v>
      </c>
      <c r="AY422">
        <v>10</v>
      </c>
      <c r="AZ422" t="s">
        <v>1245</v>
      </c>
      <c r="BA422">
        <v>0</v>
      </c>
      <c r="BB422" t="s">
        <v>217</v>
      </c>
      <c r="BC422" t="s">
        <v>1230</v>
      </c>
      <c r="BD422">
        <v>0</v>
      </c>
      <c r="BE422" t="s">
        <v>1246</v>
      </c>
      <c r="BF422">
        <v>320</v>
      </c>
      <c r="BG422" t="s">
        <v>1217</v>
      </c>
      <c r="BH422" t="s">
        <v>1217</v>
      </c>
      <c r="BI422">
        <v>15</v>
      </c>
      <c r="BJ422" t="s">
        <v>1217</v>
      </c>
      <c r="BK422" t="s">
        <v>1217</v>
      </c>
      <c r="BL422">
        <v>0</v>
      </c>
      <c r="BM422" t="s">
        <v>1239</v>
      </c>
      <c r="BN422" t="s">
        <v>1247</v>
      </c>
      <c r="BO422">
        <v>0</v>
      </c>
      <c r="BP422" t="s">
        <v>1229</v>
      </c>
      <c r="BQ422" t="s">
        <v>1217</v>
      </c>
    </row>
    <row r="423" spans="1:69" x14ac:dyDescent="0.25">
      <c r="A423">
        <v>202294</v>
      </c>
      <c r="B423" t="s">
        <v>1724</v>
      </c>
      <c r="C423" t="s">
        <v>1217</v>
      </c>
      <c r="D423" t="s">
        <v>1275</v>
      </c>
      <c r="E423">
        <v>28</v>
      </c>
      <c r="F423" t="s">
        <v>1219</v>
      </c>
      <c r="G423" t="s">
        <v>1220</v>
      </c>
      <c r="H423" t="s">
        <v>1221</v>
      </c>
      <c r="I423" t="s">
        <v>1217</v>
      </c>
      <c r="J423" t="s">
        <v>1222</v>
      </c>
      <c r="K423" t="s">
        <v>217</v>
      </c>
      <c r="L423">
        <v>198.13</v>
      </c>
      <c r="M423">
        <v>183.48</v>
      </c>
      <c r="N423" t="s">
        <v>40</v>
      </c>
      <c r="O423">
        <v>208</v>
      </c>
      <c r="P423" t="s">
        <v>1223</v>
      </c>
      <c r="Q423" t="s">
        <v>1552</v>
      </c>
      <c r="R423" t="s">
        <v>1225</v>
      </c>
      <c r="S423" t="s">
        <v>1226</v>
      </c>
      <c r="T423" t="s">
        <v>1217</v>
      </c>
      <c r="U423" t="s">
        <v>1227</v>
      </c>
      <c r="V423" t="s">
        <v>1255</v>
      </c>
      <c r="W423">
        <v>0</v>
      </c>
      <c r="X423" t="s">
        <v>1229</v>
      </c>
      <c r="Y423" t="s">
        <v>1229</v>
      </c>
      <c r="Z423" t="s">
        <v>1230</v>
      </c>
      <c r="AA423" t="s">
        <v>23</v>
      </c>
      <c r="AB423" t="s">
        <v>1231</v>
      </c>
      <c r="AC423" t="s">
        <v>1232</v>
      </c>
      <c r="AD423" t="s">
        <v>1233</v>
      </c>
      <c r="AE423" t="s">
        <v>1416</v>
      </c>
      <c r="AF423" t="s">
        <v>1235</v>
      </c>
      <c r="AG423" t="s">
        <v>1217</v>
      </c>
      <c r="AH423" t="s">
        <v>1236</v>
      </c>
      <c r="AI423" t="s">
        <v>1217</v>
      </c>
      <c r="AJ423" t="s">
        <v>1217</v>
      </c>
      <c r="AK423" t="s">
        <v>1237</v>
      </c>
      <c r="AL423">
        <v>0</v>
      </c>
      <c r="AM423" t="s">
        <v>1238</v>
      </c>
      <c r="AN423" t="s">
        <v>1239</v>
      </c>
      <c r="AO423" t="s">
        <v>1240</v>
      </c>
      <c r="AP423" t="s">
        <v>1241</v>
      </c>
      <c r="AQ423" t="s">
        <v>1242</v>
      </c>
      <c r="AR423" t="s">
        <v>1243</v>
      </c>
      <c r="AS423">
        <v>0</v>
      </c>
      <c r="AT423" t="s">
        <v>1217</v>
      </c>
      <c r="AU423" t="s">
        <v>1244</v>
      </c>
      <c r="AV423" t="s">
        <v>1217</v>
      </c>
      <c r="AW423" t="s">
        <v>1217</v>
      </c>
      <c r="AX423" t="s">
        <v>1217</v>
      </c>
      <c r="AY423">
        <v>10</v>
      </c>
      <c r="AZ423" t="s">
        <v>1245</v>
      </c>
      <c r="BA423">
        <v>0</v>
      </c>
      <c r="BB423" t="s">
        <v>217</v>
      </c>
      <c r="BC423" t="s">
        <v>1230</v>
      </c>
      <c r="BD423">
        <v>0</v>
      </c>
      <c r="BE423" t="s">
        <v>1246</v>
      </c>
      <c r="BF423">
        <v>88</v>
      </c>
      <c r="BG423" t="s">
        <v>1217</v>
      </c>
      <c r="BH423" t="s">
        <v>1217</v>
      </c>
      <c r="BI423">
        <v>13</v>
      </c>
      <c r="BJ423" t="s">
        <v>1217</v>
      </c>
      <c r="BK423" t="s">
        <v>1217</v>
      </c>
      <c r="BL423">
        <v>0</v>
      </c>
      <c r="BM423" t="s">
        <v>1239</v>
      </c>
      <c r="BN423" t="s">
        <v>1247</v>
      </c>
      <c r="BO423">
        <v>0</v>
      </c>
      <c r="BP423" t="s">
        <v>1229</v>
      </c>
      <c r="BQ423" t="s">
        <v>1217</v>
      </c>
    </row>
    <row r="424" spans="1:69" x14ac:dyDescent="0.25">
      <c r="A424">
        <v>202295</v>
      </c>
      <c r="B424" t="s">
        <v>1725</v>
      </c>
      <c r="C424" t="s">
        <v>1217</v>
      </c>
      <c r="D424" t="s">
        <v>1218</v>
      </c>
      <c r="E424">
        <v>320</v>
      </c>
      <c r="F424" t="s">
        <v>1254</v>
      </c>
      <c r="G424" t="s">
        <v>1220</v>
      </c>
      <c r="H424" t="s">
        <v>1221</v>
      </c>
      <c r="I424" t="s">
        <v>1217</v>
      </c>
      <c r="J424" t="s">
        <v>1222</v>
      </c>
      <c r="K424" t="s">
        <v>217</v>
      </c>
      <c r="L424">
        <v>17.940000000000001</v>
      </c>
      <c r="M424">
        <v>15.88</v>
      </c>
      <c r="N424" t="s">
        <v>40</v>
      </c>
      <c r="O424">
        <v>18</v>
      </c>
      <c r="P424" t="s">
        <v>1223</v>
      </c>
      <c r="Q424" t="s">
        <v>1552</v>
      </c>
      <c r="R424" t="s">
        <v>1225</v>
      </c>
      <c r="S424" t="s">
        <v>1226</v>
      </c>
      <c r="T424" t="s">
        <v>1217</v>
      </c>
      <c r="U424" t="s">
        <v>1227</v>
      </c>
      <c r="V424" t="s">
        <v>1255</v>
      </c>
      <c r="W424">
        <v>0</v>
      </c>
      <c r="X424" t="s">
        <v>1229</v>
      </c>
      <c r="Y424" t="s">
        <v>1229</v>
      </c>
      <c r="Z424" t="s">
        <v>1230</v>
      </c>
      <c r="AA424" t="s">
        <v>23</v>
      </c>
      <c r="AB424" t="s">
        <v>1231</v>
      </c>
      <c r="AC424" t="s">
        <v>1232</v>
      </c>
      <c r="AD424" t="s">
        <v>1233</v>
      </c>
      <c r="AE424" t="s">
        <v>1416</v>
      </c>
      <c r="AF424" t="s">
        <v>1235</v>
      </c>
      <c r="AG424" t="s">
        <v>1217</v>
      </c>
      <c r="AH424" t="s">
        <v>1236</v>
      </c>
      <c r="AI424" t="s">
        <v>1217</v>
      </c>
      <c r="AJ424" t="s">
        <v>1217</v>
      </c>
      <c r="AK424" t="s">
        <v>1237</v>
      </c>
      <c r="AL424">
        <v>0</v>
      </c>
      <c r="AM424" t="s">
        <v>1269</v>
      </c>
      <c r="AN424" t="s">
        <v>1239</v>
      </c>
      <c r="AO424" t="s">
        <v>1240</v>
      </c>
      <c r="AP424" t="s">
        <v>1241</v>
      </c>
      <c r="AQ424" t="s">
        <v>1242</v>
      </c>
      <c r="AR424" t="s">
        <v>1257</v>
      </c>
      <c r="AS424">
        <v>0</v>
      </c>
      <c r="AT424" t="s">
        <v>1217</v>
      </c>
      <c r="AU424" t="s">
        <v>1244</v>
      </c>
      <c r="AV424" t="s">
        <v>1217</v>
      </c>
      <c r="AW424" t="s">
        <v>1217</v>
      </c>
      <c r="AX424" t="s">
        <v>1217</v>
      </c>
      <c r="AY424">
        <v>10</v>
      </c>
      <c r="AZ424" t="s">
        <v>1245</v>
      </c>
      <c r="BA424">
        <v>0</v>
      </c>
      <c r="BB424" t="s">
        <v>217</v>
      </c>
      <c r="BC424" t="s">
        <v>1230</v>
      </c>
      <c r="BD424">
        <v>0</v>
      </c>
      <c r="BE424" t="s">
        <v>1246</v>
      </c>
      <c r="BF424">
        <v>325</v>
      </c>
      <c r="BG424" t="s">
        <v>1217</v>
      </c>
      <c r="BH424" t="s">
        <v>1217</v>
      </c>
      <c r="BI424">
        <v>15</v>
      </c>
      <c r="BJ424" t="s">
        <v>1217</v>
      </c>
      <c r="BK424" t="s">
        <v>1217</v>
      </c>
      <c r="BL424">
        <v>0</v>
      </c>
      <c r="BM424" t="s">
        <v>1239</v>
      </c>
      <c r="BN424" t="s">
        <v>1247</v>
      </c>
      <c r="BO424">
        <v>0</v>
      </c>
      <c r="BP424" t="s">
        <v>1229</v>
      </c>
      <c r="BQ424" t="s">
        <v>1217</v>
      </c>
    </row>
    <row r="425" spans="1:69" x14ac:dyDescent="0.25">
      <c r="A425">
        <v>202297</v>
      </c>
      <c r="B425" t="s">
        <v>593</v>
      </c>
      <c r="C425" t="s">
        <v>1217</v>
      </c>
      <c r="D425" t="s">
        <v>1218</v>
      </c>
      <c r="E425">
        <v>228</v>
      </c>
      <c r="F425" t="s">
        <v>1219</v>
      </c>
      <c r="G425" t="s">
        <v>1220</v>
      </c>
      <c r="H425" t="s">
        <v>1221</v>
      </c>
      <c r="I425" t="s">
        <v>1217</v>
      </c>
      <c r="J425" t="s">
        <v>1222</v>
      </c>
      <c r="K425" t="s">
        <v>217</v>
      </c>
      <c r="L425">
        <v>198.79</v>
      </c>
      <c r="M425">
        <v>184.14</v>
      </c>
      <c r="N425" t="s">
        <v>40</v>
      </c>
      <c r="O425">
        <v>208</v>
      </c>
      <c r="P425" t="s">
        <v>1223</v>
      </c>
      <c r="Q425" t="s">
        <v>1632</v>
      </c>
      <c r="R425" t="s">
        <v>1225</v>
      </c>
      <c r="S425" t="s">
        <v>1226</v>
      </c>
      <c r="T425" t="s">
        <v>1217</v>
      </c>
      <c r="U425" t="s">
        <v>1227</v>
      </c>
      <c r="V425" t="s">
        <v>1255</v>
      </c>
      <c r="W425">
        <v>0</v>
      </c>
      <c r="X425" t="s">
        <v>1229</v>
      </c>
      <c r="Y425" t="s">
        <v>1229</v>
      </c>
      <c r="Z425" t="s">
        <v>1230</v>
      </c>
      <c r="AA425" t="s">
        <v>23</v>
      </c>
      <c r="AB425" t="s">
        <v>1231</v>
      </c>
      <c r="AC425" t="s">
        <v>1232</v>
      </c>
      <c r="AD425" t="s">
        <v>1233</v>
      </c>
      <c r="AE425" t="s">
        <v>1416</v>
      </c>
      <c r="AF425" t="s">
        <v>1235</v>
      </c>
      <c r="AG425" t="s">
        <v>1217</v>
      </c>
      <c r="AH425" t="s">
        <v>1236</v>
      </c>
      <c r="AI425" t="s">
        <v>1217</v>
      </c>
      <c r="AJ425" t="s">
        <v>1217</v>
      </c>
      <c r="AK425" t="s">
        <v>1237</v>
      </c>
      <c r="AL425">
        <v>0</v>
      </c>
      <c r="AM425" t="s">
        <v>1238</v>
      </c>
      <c r="AN425" t="s">
        <v>1239</v>
      </c>
      <c r="AO425" t="s">
        <v>1240</v>
      </c>
      <c r="AP425" t="s">
        <v>1241</v>
      </c>
      <c r="AQ425" t="s">
        <v>1242</v>
      </c>
      <c r="AR425" t="s">
        <v>1243</v>
      </c>
      <c r="AS425">
        <v>0</v>
      </c>
      <c r="AT425" t="s">
        <v>1217</v>
      </c>
      <c r="AU425" t="s">
        <v>1244</v>
      </c>
      <c r="AV425" t="s">
        <v>1217</v>
      </c>
      <c r="AW425" t="s">
        <v>1217</v>
      </c>
      <c r="AX425" t="s">
        <v>1217</v>
      </c>
      <c r="AY425">
        <v>10</v>
      </c>
      <c r="AZ425" t="s">
        <v>1245</v>
      </c>
      <c r="BA425">
        <v>0</v>
      </c>
      <c r="BB425" t="s">
        <v>217</v>
      </c>
      <c r="BC425" t="s">
        <v>1230</v>
      </c>
      <c r="BD425">
        <v>0</v>
      </c>
      <c r="BE425" t="s">
        <v>1246</v>
      </c>
      <c r="BF425">
        <v>192</v>
      </c>
      <c r="BG425" t="s">
        <v>1217</v>
      </c>
      <c r="BH425" t="s">
        <v>1217</v>
      </c>
      <c r="BI425">
        <v>13</v>
      </c>
      <c r="BJ425" t="s">
        <v>1217</v>
      </c>
      <c r="BK425" t="s">
        <v>1217</v>
      </c>
      <c r="BL425">
        <v>0</v>
      </c>
      <c r="BM425" t="s">
        <v>1239</v>
      </c>
      <c r="BN425" t="s">
        <v>1247</v>
      </c>
      <c r="BO425">
        <v>0</v>
      </c>
      <c r="BP425" t="s">
        <v>1229</v>
      </c>
      <c r="BQ425" t="s">
        <v>1217</v>
      </c>
    </row>
    <row r="426" spans="1:69" x14ac:dyDescent="0.25">
      <c r="A426">
        <v>202298</v>
      </c>
      <c r="B426" t="s">
        <v>844</v>
      </c>
      <c r="C426" t="s">
        <v>1217</v>
      </c>
      <c r="D426" t="s">
        <v>1218</v>
      </c>
      <c r="E426">
        <v>320</v>
      </c>
      <c r="F426" t="s">
        <v>1254</v>
      </c>
      <c r="G426" t="s">
        <v>1220</v>
      </c>
      <c r="H426" t="s">
        <v>1221</v>
      </c>
      <c r="I426" t="s">
        <v>1217</v>
      </c>
      <c r="J426" t="s">
        <v>1222</v>
      </c>
      <c r="K426" t="s">
        <v>217</v>
      </c>
      <c r="L426">
        <v>18</v>
      </c>
      <c r="M426">
        <v>15.94</v>
      </c>
      <c r="N426" t="s">
        <v>40</v>
      </c>
      <c r="O426">
        <v>18</v>
      </c>
      <c r="P426" t="s">
        <v>1223</v>
      </c>
      <c r="Q426" t="s">
        <v>1632</v>
      </c>
      <c r="R426" t="s">
        <v>1225</v>
      </c>
      <c r="S426" t="s">
        <v>1226</v>
      </c>
      <c r="T426" t="s">
        <v>1217</v>
      </c>
      <c r="U426" t="s">
        <v>1227</v>
      </c>
      <c r="V426" t="s">
        <v>1255</v>
      </c>
      <c r="W426">
        <v>0</v>
      </c>
      <c r="X426" t="s">
        <v>1229</v>
      </c>
      <c r="Y426" t="s">
        <v>1229</v>
      </c>
      <c r="Z426" t="s">
        <v>1230</v>
      </c>
      <c r="AA426" t="s">
        <v>23</v>
      </c>
      <c r="AB426" t="s">
        <v>1231</v>
      </c>
      <c r="AC426" t="s">
        <v>1232</v>
      </c>
      <c r="AD426" t="s">
        <v>1233</v>
      </c>
      <c r="AE426" t="s">
        <v>1416</v>
      </c>
      <c r="AF426" t="s">
        <v>1235</v>
      </c>
      <c r="AG426" t="s">
        <v>1217</v>
      </c>
      <c r="AH426" t="s">
        <v>1236</v>
      </c>
      <c r="AI426" t="s">
        <v>1217</v>
      </c>
      <c r="AJ426" t="s">
        <v>1217</v>
      </c>
      <c r="AK426" t="s">
        <v>1237</v>
      </c>
      <c r="AL426">
        <v>0</v>
      </c>
      <c r="AM426" t="s">
        <v>1269</v>
      </c>
      <c r="AN426" t="s">
        <v>1239</v>
      </c>
      <c r="AO426" t="s">
        <v>1240</v>
      </c>
      <c r="AP426" t="s">
        <v>1241</v>
      </c>
      <c r="AQ426" t="s">
        <v>1242</v>
      </c>
      <c r="AR426" t="s">
        <v>1257</v>
      </c>
      <c r="AS426">
        <v>0</v>
      </c>
      <c r="AT426" t="s">
        <v>1217</v>
      </c>
      <c r="AU426" t="s">
        <v>1244</v>
      </c>
      <c r="AV426" t="s">
        <v>1217</v>
      </c>
      <c r="AW426" t="s">
        <v>1217</v>
      </c>
      <c r="AX426" t="s">
        <v>1217</v>
      </c>
      <c r="AY426">
        <v>10</v>
      </c>
      <c r="AZ426" t="s">
        <v>1245</v>
      </c>
      <c r="BA426">
        <v>0</v>
      </c>
      <c r="BB426" t="s">
        <v>217</v>
      </c>
      <c r="BC426" t="s">
        <v>1230</v>
      </c>
      <c r="BD426">
        <v>0</v>
      </c>
      <c r="BE426" t="s">
        <v>1246</v>
      </c>
      <c r="BF426">
        <v>320</v>
      </c>
      <c r="BG426" t="s">
        <v>1217</v>
      </c>
      <c r="BH426" t="s">
        <v>1217</v>
      </c>
      <c r="BI426">
        <v>15</v>
      </c>
      <c r="BJ426" t="s">
        <v>1217</v>
      </c>
      <c r="BK426" t="s">
        <v>1217</v>
      </c>
      <c r="BL426">
        <v>0</v>
      </c>
      <c r="BM426" t="s">
        <v>1239</v>
      </c>
      <c r="BN426" t="s">
        <v>1247</v>
      </c>
      <c r="BO426">
        <v>0</v>
      </c>
      <c r="BP426" t="s">
        <v>1229</v>
      </c>
      <c r="BQ426" t="s">
        <v>1217</v>
      </c>
    </row>
    <row r="427" spans="1:69" x14ac:dyDescent="0.25">
      <c r="A427">
        <v>202299</v>
      </c>
      <c r="B427" t="s">
        <v>1726</v>
      </c>
      <c r="C427" t="s">
        <v>1217</v>
      </c>
      <c r="D427" t="s">
        <v>1218</v>
      </c>
      <c r="E427">
        <v>370</v>
      </c>
      <c r="F427" t="s">
        <v>1298</v>
      </c>
      <c r="G427" t="s">
        <v>1220</v>
      </c>
      <c r="H427" t="s">
        <v>1221</v>
      </c>
      <c r="I427" t="s">
        <v>1217</v>
      </c>
      <c r="J427" t="s">
        <v>1222</v>
      </c>
      <c r="K427" t="s">
        <v>217</v>
      </c>
      <c r="L427">
        <v>14.74</v>
      </c>
      <c r="M427">
        <v>13.28</v>
      </c>
      <c r="N427" t="s">
        <v>40</v>
      </c>
      <c r="O427">
        <v>15</v>
      </c>
      <c r="P427" t="s">
        <v>1223</v>
      </c>
      <c r="Q427" t="s">
        <v>1632</v>
      </c>
      <c r="R427" t="s">
        <v>1225</v>
      </c>
      <c r="S427" t="s">
        <v>1226</v>
      </c>
      <c r="T427" t="s">
        <v>1217</v>
      </c>
      <c r="U427" t="s">
        <v>1227</v>
      </c>
      <c r="V427" t="s">
        <v>1255</v>
      </c>
      <c r="W427">
        <v>0</v>
      </c>
      <c r="X427" t="s">
        <v>1229</v>
      </c>
      <c r="Y427" t="s">
        <v>1229</v>
      </c>
      <c r="Z427" t="s">
        <v>1230</v>
      </c>
      <c r="AA427" t="s">
        <v>23</v>
      </c>
      <c r="AB427" t="s">
        <v>1231</v>
      </c>
      <c r="AC427" t="s">
        <v>1232</v>
      </c>
      <c r="AD427" t="s">
        <v>1233</v>
      </c>
      <c r="AE427" t="s">
        <v>1416</v>
      </c>
      <c r="AF427" t="s">
        <v>1235</v>
      </c>
      <c r="AG427" t="s">
        <v>1217</v>
      </c>
      <c r="AH427" t="s">
        <v>1236</v>
      </c>
      <c r="AI427" t="s">
        <v>1217</v>
      </c>
      <c r="AJ427" t="s">
        <v>1217</v>
      </c>
      <c r="AK427" t="s">
        <v>1237</v>
      </c>
      <c r="AL427">
        <v>0</v>
      </c>
      <c r="AM427" t="s">
        <v>1299</v>
      </c>
      <c r="AN427" t="s">
        <v>1239</v>
      </c>
      <c r="AO427" t="s">
        <v>1240</v>
      </c>
      <c r="AP427" t="s">
        <v>1241</v>
      </c>
      <c r="AQ427" t="s">
        <v>1242</v>
      </c>
      <c r="AR427" t="s">
        <v>1300</v>
      </c>
      <c r="AS427">
        <v>0</v>
      </c>
      <c r="AT427" t="s">
        <v>1217</v>
      </c>
      <c r="AU427" t="s">
        <v>1244</v>
      </c>
      <c r="AV427" t="s">
        <v>1217</v>
      </c>
      <c r="AW427" t="s">
        <v>1217</v>
      </c>
      <c r="AX427" t="s">
        <v>1217</v>
      </c>
      <c r="AY427">
        <v>10</v>
      </c>
      <c r="AZ427" t="s">
        <v>1245</v>
      </c>
      <c r="BA427">
        <v>0</v>
      </c>
      <c r="BB427" t="s">
        <v>217</v>
      </c>
      <c r="BC427" t="s">
        <v>1230</v>
      </c>
      <c r="BD427">
        <v>0</v>
      </c>
      <c r="BE427" t="s">
        <v>1246</v>
      </c>
      <c r="BF427">
        <v>516</v>
      </c>
      <c r="BG427" t="s">
        <v>1217</v>
      </c>
      <c r="BH427" t="s">
        <v>1217</v>
      </c>
      <c r="BI427">
        <v>15</v>
      </c>
      <c r="BJ427" t="s">
        <v>1217</v>
      </c>
      <c r="BK427" t="s">
        <v>1217</v>
      </c>
      <c r="BL427">
        <v>0</v>
      </c>
      <c r="BM427" t="s">
        <v>1239</v>
      </c>
      <c r="BN427" t="s">
        <v>1247</v>
      </c>
      <c r="BO427">
        <v>0</v>
      </c>
      <c r="BP427" t="s">
        <v>1229</v>
      </c>
      <c r="BQ427" t="s">
        <v>1217</v>
      </c>
    </row>
    <row r="428" spans="1:69" x14ac:dyDescent="0.25">
      <c r="A428">
        <v>202364</v>
      </c>
      <c r="B428" t="s">
        <v>1727</v>
      </c>
      <c r="C428" t="s">
        <v>1217</v>
      </c>
      <c r="D428" t="s">
        <v>1218</v>
      </c>
      <c r="E428">
        <v>0</v>
      </c>
      <c r="F428" t="s">
        <v>1219</v>
      </c>
      <c r="G428" t="s">
        <v>1220</v>
      </c>
      <c r="H428" t="s">
        <v>1221</v>
      </c>
      <c r="I428" t="s">
        <v>1217</v>
      </c>
      <c r="J428" t="s">
        <v>1222</v>
      </c>
      <c r="K428" t="s">
        <v>217</v>
      </c>
      <c r="L428">
        <v>202.14</v>
      </c>
      <c r="M428">
        <v>187.49</v>
      </c>
      <c r="N428" t="s">
        <v>40</v>
      </c>
      <c r="O428">
        <v>208</v>
      </c>
      <c r="P428" t="s">
        <v>1223</v>
      </c>
      <c r="Q428" t="s">
        <v>1728</v>
      </c>
      <c r="R428" t="s">
        <v>1225</v>
      </c>
      <c r="S428" t="s">
        <v>1226</v>
      </c>
      <c r="T428" t="s">
        <v>1217</v>
      </c>
      <c r="U428" t="s">
        <v>1227</v>
      </c>
      <c r="V428" t="s">
        <v>1255</v>
      </c>
      <c r="W428">
        <v>0</v>
      </c>
      <c r="X428" t="s">
        <v>1229</v>
      </c>
      <c r="Y428" t="s">
        <v>1229</v>
      </c>
      <c r="Z428" t="s">
        <v>1230</v>
      </c>
      <c r="AA428" t="s">
        <v>23</v>
      </c>
      <c r="AB428" t="s">
        <v>1231</v>
      </c>
      <c r="AC428" t="s">
        <v>1232</v>
      </c>
      <c r="AD428" t="s">
        <v>1233</v>
      </c>
      <c r="AE428" t="s">
        <v>1416</v>
      </c>
      <c r="AF428" t="s">
        <v>1235</v>
      </c>
      <c r="AG428" t="s">
        <v>1217</v>
      </c>
      <c r="AH428" t="s">
        <v>1236</v>
      </c>
      <c r="AI428" t="s">
        <v>1217</v>
      </c>
      <c r="AJ428" t="s">
        <v>1217</v>
      </c>
      <c r="AK428" t="s">
        <v>1237</v>
      </c>
      <c r="AL428">
        <v>0</v>
      </c>
      <c r="AM428" t="s">
        <v>1238</v>
      </c>
      <c r="AN428" t="s">
        <v>1239</v>
      </c>
      <c r="AO428" t="s">
        <v>1240</v>
      </c>
      <c r="AP428" t="s">
        <v>1241</v>
      </c>
      <c r="AQ428" t="s">
        <v>1242</v>
      </c>
      <c r="AR428" t="s">
        <v>1243</v>
      </c>
      <c r="AS428">
        <v>0</v>
      </c>
      <c r="AT428" t="s">
        <v>1217</v>
      </c>
      <c r="AU428" t="s">
        <v>1244</v>
      </c>
      <c r="AV428" t="s">
        <v>1217</v>
      </c>
      <c r="AW428" t="s">
        <v>1217</v>
      </c>
      <c r="AX428" t="s">
        <v>1217</v>
      </c>
      <c r="AY428">
        <v>10</v>
      </c>
      <c r="AZ428" t="s">
        <v>1245</v>
      </c>
      <c r="BA428">
        <v>0</v>
      </c>
      <c r="BB428" t="s">
        <v>217</v>
      </c>
      <c r="BC428" t="s">
        <v>1230</v>
      </c>
      <c r="BD428">
        <v>0</v>
      </c>
      <c r="BE428" t="s">
        <v>1246</v>
      </c>
      <c r="BF428">
        <v>28</v>
      </c>
      <c r="BG428" t="s">
        <v>1217</v>
      </c>
      <c r="BH428" t="s">
        <v>1217</v>
      </c>
      <c r="BI428">
        <v>13</v>
      </c>
      <c r="BJ428" t="s">
        <v>1217</v>
      </c>
      <c r="BK428" t="s">
        <v>1217</v>
      </c>
      <c r="BL428">
        <v>0</v>
      </c>
      <c r="BM428" t="s">
        <v>1239</v>
      </c>
      <c r="BN428" t="s">
        <v>1247</v>
      </c>
      <c r="BO428">
        <v>0</v>
      </c>
      <c r="BP428" t="s">
        <v>1229</v>
      </c>
      <c r="BQ428" t="s">
        <v>1217</v>
      </c>
    </row>
    <row r="429" spans="1:69" x14ac:dyDescent="0.25">
      <c r="A429">
        <v>202432</v>
      </c>
      <c r="B429" t="s">
        <v>1729</v>
      </c>
      <c r="C429" t="s">
        <v>1217</v>
      </c>
      <c r="D429" t="s">
        <v>1218</v>
      </c>
      <c r="E429">
        <v>28</v>
      </c>
      <c r="F429" t="s">
        <v>1219</v>
      </c>
      <c r="G429" t="s">
        <v>1220</v>
      </c>
      <c r="H429" t="s">
        <v>1221</v>
      </c>
      <c r="I429" t="s">
        <v>1217</v>
      </c>
      <c r="J429" t="s">
        <v>1222</v>
      </c>
      <c r="K429" t="s">
        <v>217</v>
      </c>
      <c r="L429">
        <v>185.69</v>
      </c>
      <c r="M429">
        <v>171.04</v>
      </c>
      <c r="N429" t="s">
        <v>40</v>
      </c>
      <c r="O429">
        <v>208</v>
      </c>
      <c r="P429" t="s">
        <v>1223</v>
      </c>
      <c r="Q429" t="s">
        <v>1730</v>
      </c>
      <c r="R429" t="s">
        <v>1225</v>
      </c>
      <c r="S429" t="s">
        <v>1226</v>
      </c>
      <c r="T429" t="s">
        <v>1217</v>
      </c>
      <c r="U429" t="s">
        <v>1227</v>
      </c>
      <c r="V429" t="s">
        <v>1255</v>
      </c>
      <c r="W429">
        <v>0</v>
      </c>
      <c r="X429" t="s">
        <v>1229</v>
      </c>
      <c r="Y429" t="s">
        <v>1229</v>
      </c>
      <c r="Z429" t="s">
        <v>1230</v>
      </c>
      <c r="AA429" t="s">
        <v>23</v>
      </c>
      <c r="AB429" t="s">
        <v>1231</v>
      </c>
      <c r="AC429" t="s">
        <v>1232</v>
      </c>
      <c r="AD429" t="s">
        <v>1233</v>
      </c>
      <c r="AE429" t="s">
        <v>1416</v>
      </c>
      <c r="AF429" t="s">
        <v>1235</v>
      </c>
      <c r="AG429" t="s">
        <v>1217</v>
      </c>
      <c r="AH429" t="s">
        <v>1236</v>
      </c>
      <c r="AI429" t="s">
        <v>1217</v>
      </c>
      <c r="AJ429" t="s">
        <v>1217</v>
      </c>
      <c r="AK429" t="s">
        <v>1237</v>
      </c>
      <c r="AL429">
        <v>0</v>
      </c>
      <c r="AM429" t="s">
        <v>1238</v>
      </c>
      <c r="AN429" t="s">
        <v>1239</v>
      </c>
      <c r="AO429" t="s">
        <v>1240</v>
      </c>
      <c r="AP429" t="s">
        <v>1241</v>
      </c>
      <c r="AQ429" t="s">
        <v>1242</v>
      </c>
      <c r="AR429" t="s">
        <v>1243</v>
      </c>
      <c r="AS429">
        <v>0</v>
      </c>
      <c r="AT429" t="s">
        <v>1217</v>
      </c>
      <c r="AU429" t="s">
        <v>1244</v>
      </c>
      <c r="AV429" t="s">
        <v>1217</v>
      </c>
      <c r="AW429" t="s">
        <v>1217</v>
      </c>
      <c r="AX429" t="s">
        <v>1217</v>
      </c>
      <c r="AY429">
        <v>10</v>
      </c>
      <c r="AZ429" t="s">
        <v>1245</v>
      </c>
      <c r="BA429">
        <v>0</v>
      </c>
      <c r="BB429" t="s">
        <v>217</v>
      </c>
      <c r="BC429" t="s">
        <v>1230</v>
      </c>
      <c r="BD429">
        <v>0</v>
      </c>
      <c r="BE429" t="s">
        <v>1246</v>
      </c>
      <c r="BF429">
        <v>30</v>
      </c>
      <c r="BG429" t="s">
        <v>1217</v>
      </c>
      <c r="BH429" t="s">
        <v>1217</v>
      </c>
      <c r="BI429">
        <v>13</v>
      </c>
      <c r="BJ429" t="s">
        <v>1217</v>
      </c>
      <c r="BK429" t="s">
        <v>1217</v>
      </c>
      <c r="BL429">
        <v>0</v>
      </c>
      <c r="BM429" t="s">
        <v>1239</v>
      </c>
      <c r="BN429" t="s">
        <v>1247</v>
      </c>
      <c r="BO429">
        <v>0</v>
      </c>
      <c r="BP429" t="s">
        <v>1229</v>
      </c>
      <c r="BQ429" t="s">
        <v>1217</v>
      </c>
    </row>
    <row r="430" spans="1:69" x14ac:dyDescent="0.25">
      <c r="A430">
        <v>202692</v>
      </c>
      <c r="B430" t="s">
        <v>845</v>
      </c>
      <c r="C430" t="s">
        <v>1217</v>
      </c>
      <c r="D430" t="s">
        <v>1218</v>
      </c>
      <c r="E430">
        <v>0</v>
      </c>
      <c r="F430" t="s">
        <v>1219</v>
      </c>
      <c r="G430" t="s">
        <v>1220</v>
      </c>
      <c r="H430" t="s">
        <v>1221</v>
      </c>
      <c r="I430" t="s">
        <v>1217</v>
      </c>
      <c r="J430" t="s">
        <v>1222</v>
      </c>
      <c r="K430" t="s">
        <v>217</v>
      </c>
      <c r="L430">
        <v>197.98</v>
      </c>
      <c r="M430">
        <v>183.33</v>
      </c>
      <c r="N430" t="s">
        <v>40</v>
      </c>
      <c r="O430">
        <v>208</v>
      </c>
      <c r="P430" t="s">
        <v>1223</v>
      </c>
      <c r="Q430" t="s">
        <v>1731</v>
      </c>
      <c r="R430" t="s">
        <v>1225</v>
      </c>
      <c r="S430" t="s">
        <v>1226</v>
      </c>
      <c r="T430" t="s">
        <v>1217</v>
      </c>
      <c r="U430" t="s">
        <v>1227</v>
      </c>
      <c r="V430" t="s">
        <v>1255</v>
      </c>
      <c r="W430">
        <v>0</v>
      </c>
      <c r="X430" t="s">
        <v>1229</v>
      </c>
      <c r="Y430" t="s">
        <v>1229</v>
      </c>
      <c r="Z430" t="s">
        <v>1230</v>
      </c>
      <c r="AA430" t="s">
        <v>23</v>
      </c>
      <c r="AB430" t="s">
        <v>1231</v>
      </c>
      <c r="AC430" t="s">
        <v>1232</v>
      </c>
      <c r="AD430" t="s">
        <v>1233</v>
      </c>
      <c r="AE430" t="s">
        <v>1416</v>
      </c>
      <c r="AF430" t="s">
        <v>1235</v>
      </c>
      <c r="AG430" t="s">
        <v>1217</v>
      </c>
      <c r="AH430" t="s">
        <v>1236</v>
      </c>
      <c r="AI430" t="s">
        <v>1217</v>
      </c>
      <c r="AJ430" t="s">
        <v>1217</v>
      </c>
      <c r="AK430" t="s">
        <v>1237</v>
      </c>
      <c r="AL430">
        <v>0</v>
      </c>
      <c r="AM430" t="s">
        <v>1238</v>
      </c>
      <c r="AN430" t="s">
        <v>1239</v>
      </c>
      <c r="AO430" t="s">
        <v>1240</v>
      </c>
      <c r="AP430" t="s">
        <v>1241</v>
      </c>
      <c r="AQ430" t="s">
        <v>1242</v>
      </c>
      <c r="AR430" t="s">
        <v>1243</v>
      </c>
      <c r="AS430">
        <v>0</v>
      </c>
      <c r="AT430" t="s">
        <v>1217</v>
      </c>
      <c r="AU430" t="s">
        <v>1244</v>
      </c>
      <c r="AV430" t="s">
        <v>1217</v>
      </c>
      <c r="AW430" t="s">
        <v>1217</v>
      </c>
      <c r="AX430" t="s">
        <v>1217</v>
      </c>
      <c r="AY430">
        <v>10</v>
      </c>
      <c r="AZ430" t="s">
        <v>1245</v>
      </c>
      <c r="BA430">
        <v>0</v>
      </c>
      <c r="BB430" t="s">
        <v>217</v>
      </c>
      <c r="BC430" t="s">
        <v>1230</v>
      </c>
      <c r="BD430">
        <v>0</v>
      </c>
      <c r="BE430" t="s">
        <v>1246</v>
      </c>
      <c r="BF430">
        <v>57</v>
      </c>
      <c r="BG430" t="s">
        <v>1217</v>
      </c>
      <c r="BH430" t="s">
        <v>1217</v>
      </c>
      <c r="BI430">
        <v>13</v>
      </c>
      <c r="BJ430" t="s">
        <v>1217</v>
      </c>
      <c r="BK430" t="s">
        <v>1217</v>
      </c>
      <c r="BL430">
        <v>0</v>
      </c>
      <c r="BM430" t="s">
        <v>1239</v>
      </c>
      <c r="BN430" t="s">
        <v>1247</v>
      </c>
      <c r="BO430">
        <v>0</v>
      </c>
      <c r="BP430" t="s">
        <v>1229</v>
      </c>
      <c r="BQ430" t="s">
        <v>1217</v>
      </c>
    </row>
    <row r="431" spans="1:69" x14ac:dyDescent="0.25">
      <c r="A431">
        <v>202696</v>
      </c>
      <c r="B431" t="s">
        <v>1732</v>
      </c>
      <c r="C431" t="s">
        <v>1217</v>
      </c>
      <c r="D431" t="s">
        <v>1218</v>
      </c>
      <c r="E431">
        <v>0</v>
      </c>
      <c r="F431" t="s">
        <v>1219</v>
      </c>
      <c r="G431" t="s">
        <v>1220</v>
      </c>
      <c r="H431" t="s">
        <v>1221</v>
      </c>
      <c r="I431" t="s">
        <v>1217</v>
      </c>
      <c r="J431" t="s">
        <v>1222</v>
      </c>
      <c r="K431" t="s">
        <v>217</v>
      </c>
      <c r="L431">
        <v>194.57</v>
      </c>
      <c r="M431">
        <v>179.92</v>
      </c>
      <c r="N431" t="s">
        <v>40</v>
      </c>
      <c r="O431">
        <v>208</v>
      </c>
      <c r="P431" t="s">
        <v>1223</v>
      </c>
      <c r="Q431" t="s">
        <v>1733</v>
      </c>
      <c r="R431" t="s">
        <v>1225</v>
      </c>
      <c r="S431" t="s">
        <v>1226</v>
      </c>
      <c r="T431" t="s">
        <v>1217</v>
      </c>
      <c r="U431" t="s">
        <v>1227</v>
      </c>
      <c r="V431" t="s">
        <v>1255</v>
      </c>
      <c r="W431">
        <v>0</v>
      </c>
      <c r="X431" t="s">
        <v>1229</v>
      </c>
      <c r="Y431" t="s">
        <v>1229</v>
      </c>
      <c r="Z431" t="s">
        <v>1230</v>
      </c>
      <c r="AA431" t="s">
        <v>23</v>
      </c>
      <c r="AB431" t="s">
        <v>1231</v>
      </c>
      <c r="AC431" t="s">
        <v>1232</v>
      </c>
      <c r="AD431" t="s">
        <v>1233</v>
      </c>
      <c r="AE431" t="s">
        <v>1416</v>
      </c>
      <c r="AF431" t="s">
        <v>1235</v>
      </c>
      <c r="AG431" t="s">
        <v>1217</v>
      </c>
      <c r="AH431" t="s">
        <v>1236</v>
      </c>
      <c r="AI431" t="s">
        <v>1217</v>
      </c>
      <c r="AJ431" t="s">
        <v>1217</v>
      </c>
      <c r="AK431" t="s">
        <v>1237</v>
      </c>
      <c r="AL431">
        <v>0</v>
      </c>
      <c r="AM431" t="s">
        <v>1238</v>
      </c>
      <c r="AN431" t="s">
        <v>1239</v>
      </c>
      <c r="AO431" t="s">
        <v>1240</v>
      </c>
      <c r="AP431" t="s">
        <v>1241</v>
      </c>
      <c r="AQ431" t="s">
        <v>1242</v>
      </c>
      <c r="AR431" t="s">
        <v>1243</v>
      </c>
      <c r="AS431">
        <v>0</v>
      </c>
      <c r="AT431" t="s">
        <v>1217</v>
      </c>
      <c r="AU431" t="s">
        <v>1244</v>
      </c>
      <c r="AV431" t="s">
        <v>1217</v>
      </c>
      <c r="AW431" t="s">
        <v>1217</v>
      </c>
      <c r="AX431" t="s">
        <v>1217</v>
      </c>
      <c r="AY431">
        <v>10</v>
      </c>
      <c r="AZ431" t="s">
        <v>1245</v>
      </c>
      <c r="BA431">
        <v>0</v>
      </c>
      <c r="BB431" t="s">
        <v>217</v>
      </c>
      <c r="BC431" t="s">
        <v>1230</v>
      </c>
      <c r="BD431">
        <v>0</v>
      </c>
      <c r="BE431" t="s">
        <v>1246</v>
      </c>
      <c r="BF431">
        <v>29</v>
      </c>
      <c r="BG431" t="s">
        <v>1217</v>
      </c>
      <c r="BH431" t="s">
        <v>1217</v>
      </c>
      <c r="BI431">
        <v>13</v>
      </c>
      <c r="BJ431" t="s">
        <v>1217</v>
      </c>
      <c r="BK431" t="s">
        <v>1217</v>
      </c>
      <c r="BL431">
        <v>0</v>
      </c>
      <c r="BM431" t="s">
        <v>1239</v>
      </c>
      <c r="BN431" t="s">
        <v>1247</v>
      </c>
      <c r="BO431">
        <v>0</v>
      </c>
      <c r="BP431" t="s">
        <v>1229</v>
      </c>
      <c r="BQ431" t="s">
        <v>1217</v>
      </c>
    </row>
    <row r="432" spans="1:69" x14ac:dyDescent="0.25">
      <c r="A432">
        <v>202700</v>
      </c>
      <c r="B432" t="s">
        <v>1734</v>
      </c>
      <c r="C432" t="s">
        <v>1217</v>
      </c>
      <c r="D432" t="s">
        <v>1218</v>
      </c>
      <c r="E432">
        <v>440</v>
      </c>
      <c r="F432" t="s">
        <v>1298</v>
      </c>
      <c r="G432" t="s">
        <v>1220</v>
      </c>
      <c r="H432" t="s">
        <v>1221</v>
      </c>
      <c r="I432" t="s">
        <v>1217</v>
      </c>
      <c r="J432" t="s">
        <v>1222</v>
      </c>
      <c r="K432" t="s">
        <v>217</v>
      </c>
      <c r="L432">
        <v>16.5</v>
      </c>
      <c r="M432">
        <v>15.24</v>
      </c>
      <c r="N432" t="s">
        <v>40</v>
      </c>
      <c r="O432">
        <v>18</v>
      </c>
      <c r="P432" t="s">
        <v>1223</v>
      </c>
      <c r="Q432" t="s">
        <v>1482</v>
      </c>
      <c r="R432" t="s">
        <v>1225</v>
      </c>
      <c r="S432" t="s">
        <v>1226</v>
      </c>
      <c r="T432" t="s">
        <v>1217</v>
      </c>
      <c r="U432" t="s">
        <v>1227</v>
      </c>
      <c r="V432" t="s">
        <v>1255</v>
      </c>
      <c r="W432">
        <v>0</v>
      </c>
      <c r="X432" t="s">
        <v>1229</v>
      </c>
      <c r="Y432" t="s">
        <v>1229</v>
      </c>
      <c r="Z432" t="s">
        <v>1230</v>
      </c>
      <c r="AA432" t="s">
        <v>23</v>
      </c>
      <c r="AB432" t="s">
        <v>1231</v>
      </c>
      <c r="AC432" t="s">
        <v>1232</v>
      </c>
      <c r="AD432" t="s">
        <v>1233</v>
      </c>
      <c r="AE432" t="s">
        <v>1416</v>
      </c>
      <c r="AF432" t="s">
        <v>1235</v>
      </c>
      <c r="AG432" t="s">
        <v>1217</v>
      </c>
      <c r="AH432" t="s">
        <v>1236</v>
      </c>
      <c r="AI432" t="s">
        <v>1217</v>
      </c>
      <c r="AJ432" t="s">
        <v>1217</v>
      </c>
      <c r="AK432" t="s">
        <v>1237</v>
      </c>
      <c r="AL432">
        <v>0</v>
      </c>
      <c r="AM432" t="s">
        <v>1379</v>
      </c>
      <c r="AN432" t="s">
        <v>1239</v>
      </c>
      <c r="AO432" t="s">
        <v>1240</v>
      </c>
      <c r="AP432" t="s">
        <v>1241</v>
      </c>
      <c r="AQ432" t="s">
        <v>1242</v>
      </c>
      <c r="AR432" t="s">
        <v>1380</v>
      </c>
      <c r="AS432">
        <v>0</v>
      </c>
      <c r="AT432" t="s">
        <v>1217</v>
      </c>
      <c r="AU432" t="s">
        <v>1244</v>
      </c>
      <c r="AV432" t="s">
        <v>1217</v>
      </c>
      <c r="AW432" t="s">
        <v>1217</v>
      </c>
      <c r="AX432" t="s">
        <v>1217</v>
      </c>
      <c r="AY432">
        <v>10</v>
      </c>
      <c r="AZ432" t="s">
        <v>1245</v>
      </c>
      <c r="BA432">
        <v>0</v>
      </c>
      <c r="BB432" t="s">
        <v>217</v>
      </c>
      <c r="BC432" t="s">
        <v>1230</v>
      </c>
      <c r="BD432">
        <v>0</v>
      </c>
      <c r="BE432" t="s">
        <v>1246</v>
      </c>
      <c r="BF432">
        <v>507</v>
      </c>
      <c r="BG432" t="s">
        <v>1217</v>
      </c>
      <c r="BH432" t="s">
        <v>1217</v>
      </c>
      <c r="BI432">
        <v>15</v>
      </c>
      <c r="BJ432" t="s">
        <v>1217</v>
      </c>
      <c r="BK432" t="s">
        <v>1217</v>
      </c>
      <c r="BL432">
        <v>0</v>
      </c>
      <c r="BM432" t="s">
        <v>1239</v>
      </c>
      <c r="BN432" t="s">
        <v>1247</v>
      </c>
      <c r="BO432">
        <v>0</v>
      </c>
      <c r="BP432" t="s">
        <v>1229</v>
      </c>
      <c r="BQ432" t="s">
        <v>1217</v>
      </c>
    </row>
    <row r="433" spans="1:69" x14ac:dyDescent="0.25">
      <c r="A433">
        <v>202769</v>
      </c>
      <c r="B433" t="s">
        <v>1735</v>
      </c>
      <c r="C433" t="s">
        <v>1217</v>
      </c>
      <c r="D433" t="s">
        <v>1218</v>
      </c>
      <c r="E433">
        <v>320</v>
      </c>
      <c r="F433" t="s">
        <v>1298</v>
      </c>
      <c r="G433" t="s">
        <v>1220</v>
      </c>
      <c r="H433" t="s">
        <v>1221</v>
      </c>
      <c r="I433" t="s">
        <v>1217</v>
      </c>
      <c r="J433" t="s">
        <v>1222</v>
      </c>
      <c r="K433" t="s">
        <v>217</v>
      </c>
      <c r="L433">
        <v>16.459</v>
      </c>
      <c r="M433">
        <v>15.33</v>
      </c>
      <c r="N433" t="s">
        <v>40</v>
      </c>
      <c r="O433">
        <v>18</v>
      </c>
      <c r="P433" t="s">
        <v>1223</v>
      </c>
      <c r="Q433" t="s">
        <v>1476</v>
      </c>
      <c r="R433" t="s">
        <v>1225</v>
      </c>
      <c r="S433" t="s">
        <v>1226</v>
      </c>
      <c r="T433" t="s">
        <v>1217</v>
      </c>
      <c r="U433" t="s">
        <v>1227</v>
      </c>
      <c r="V433" t="s">
        <v>1255</v>
      </c>
      <c r="W433">
        <v>0</v>
      </c>
      <c r="X433" t="s">
        <v>1229</v>
      </c>
      <c r="Y433" t="s">
        <v>1229</v>
      </c>
      <c r="Z433" t="s">
        <v>1230</v>
      </c>
      <c r="AA433" t="s">
        <v>23</v>
      </c>
      <c r="AB433" t="s">
        <v>1231</v>
      </c>
      <c r="AC433" t="s">
        <v>1232</v>
      </c>
      <c r="AD433" t="s">
        <v>1233</v>
      </c>
      <c r="AE433" t="s">
        <v>1416</v>
      </c>
      <c r="AF433" t="s">
        <v>1235</v>
      </c>
      <c r="AG433" t="s">
        <v>1217</v>
      </c>
      <c r="AH433" t="s">
        <v>1236</v>
      </c>
      <c r="AI433" t="s">
        <v>1217</v>
      </c>
      <c r="AJ433" t="s">
        <v>1217</v>
      </c>
      <c r="AK433" t="s">
        <v>1237</v>
      </c>
      <c r="AL433">
        <v>0</v>
      </c>
      <c r="AM433" t="s">
        <v>1379</v>
      </c>
      <c r="AN433" t="s">
        <v>1239</v>
      </c>
      <c r="AO433" t="s">
        <v>1240</v>
      </c>
      <c r="AP433" t="s">
        <v>1241</v>
      </c>
      <c r="AQ433" t="s">
        <v>1242</v>
      </c>
      <c r="AR433" t="s">
        <v>1380</v>
      </c>
      <c r="AS433">
        <v>0</v>
      </c>
      <c r="AT433" t="s">
        <v>1217</v>
      </c>
      <c r="AU433" t="s">
        <v>1244</v>
      </c>
      <c r="AV433" t="s">
        <v>1217</v>
      </c>
      <c r="AW433" t="s">
        <v>1217</v>
      </c>
      <c r="AX433" t="s">
        <v>1217</v>
      </c>
      <c r="AY433">
        <v>10</v>
      </c>
      <c r="AZ433" t="s">
        <v>1245</v>
      </c>
      <c r="BA433">
        <v>0</v>
      </c>
      <c r="BB433" t="s">
        <v>217</v>
      </c>
      <c r="BC433" t="s">
        <v>1230</v>
      </c>
      <c r="BD433">
        <v>0</v>
      </c>
      <c r="BE433" t="s">
        <v>1246</v>
      </c>
      <c r="BF433">
        <v>364</v>
      </c>
      <c r="BG433" t="s">
        <v>1217</v>
      </c>
      <c r="BH433" t="s">
        <v>1217</v>
      </c>
      <c r="BI433">
        <v>15</v>
      </c>
      <c r="BJ433" t="s">
        <v>1217</v>
      </c>
      <c r="BK433" t="s">
        <v>1217</v>
      </c>
      <c r="BL433">
        <v>0</v>
      </c>
      <c r="BM433" t="s">
        <v>1239</v>
      </c>
      <c r="BN433" t="s">
        <v>1247</v>
      </c>
      <c r="BO433">
        <v>0</v>
      </c>
      <c r="BP433" t="s">
        <v>1229</v>
      </c>
      <c r="BQ433" t="s">
        <v>1217</v>
      </c>
    </row>
    <row r="434" spans="1:69" x14ac:dyDescent="0.25">
      <c r="A434">
        <v>202960</v>
      </c>
      <c r="B434" t="s">
        <v>1736</v>
      </c>
      <c r="C434" t="s">
        <v>1217</v>
      </c>
      <c r="D434" t="s">
        <v>1218</v>
      </c>
      <c r="E434">
        <v>66</v>
      </c>
      <c r="F434" t="s">
        <v>1219</v>
      </c>
      <c r="G434" t="s">
        <v>1220</v>
      </c>
      <c r="H434" t="s">
        <v>1221</v>
      </c>
      <c r="I434" t="s">
        <v>1217</v>
      </c>
      <c r="J434" t="s">
        <v>1222</v>
      </c>
      <c r="K434" t="s">
        <v>217</v>
      </c>
      <c r="L434">
        <v>201.23</v>
      </c>
      <c r="M434">
        <v>186.58</v>
      </c>
      <c r="N434" t="s">
        <v>40</v>
      </c>
      <c r="O434">
        <v>208</v>
      </c>
      <c r="P434" t="s">
        <v>1223</v>
      </c>
      <c r="Q434" t="s">
        <v>1737</v>
      </c>
      <c r="R434" t="s">
        <v>1225</v>
      </c>
      <c r="S434" t="s">
        <v>1226</v>
      </c>
      <c r="T434" t="s">
        <v>1217</v>
      </c>
      <c r="U434" t="s">
        <v>1227</v>
      </c>
      <c r="V434" t="s">
        <v>1255</v>
      </c>
      <c r="W434">
        <v>0</v>
      </c>
      <c r="X434" t="s">
        <v>1229</v>
      </c>
      <c r="Y434" t="s">
        <v>1229</v>
      </c>
      <c r="Z434" t="s">
        <v>1230</v>
      </c>
      <c r="AA434" t="s">
        <v>23</v>
      </c>
      <c r="AB434" t="s">
        <v>1231</v>
      </c>
      <c r="AC434" t="s">
        <v>1232</v>
      </c>
      <c r="AD434" t="s">
        <v>1233</v>
      </c>
      <c r="AE434" t="s">
        <v>1416</v>
      </c>
      <c r="AF434" t="s">
        <v>1235</v>
      </c>
      <c r="AG434" t="s">
        <v>1217</v>
      </c>
      <c r="AH434" t="s">
        <v>1236</v>
      </c>
      <c r="AI434" t="s">
        <v>1217</v>
      </c>
      <c r="AJ434" t="s">
        <v>1217</v>
      </c>
      <c r="AK434" t="s">
        <v>1237</v>
      </c>
      <c r="AL434">
        <v>0</v>
      </c>
      <c r="AM434" t="s">
        <v>1238</v>
      </c>
      <c r="AN434" t="s">
        <v>1239</v>
      </c>
      <c r="AO434" t="s">
        <v>1240</v>
      </c>
      <c r="AP434" t="s">
        <v>1241</v>
      </c>
      <c r="AQ434" t="s">
        <v>1242</v>
      </c>
      <c r="AR434" t="s">
        <v>1243</v>
      </c>
      <c r="AS434">
        <v>0</v>
      </c>
      <c r="AT434" t="s">
        <v>1217</v>
      </c>
      <c r="AU434" t="s">
        <v>1244</v>
      </c>
      <c r="AV434" t="s">
        <v>1217</v>
      </c>
      <c r="AW434" t="s">
        <v>1217</v>
      </c>
      <c r="AX434" t="s">
        <v>1217</v>
      </c>
      <c r="AY434">
        <v>10</v>
      </c>
      <c r="AZ434" t="s">
        <v>1245</v>
      </c>
      <c r="BA434">
        <v>0</v>
      </c>
      <c r="BB434" t="s">
        <v>217</v>
      </c>
      <c r="BC434" t="s">
        <v>1230</v>
      </c>
      <c r="BD434">
        <v>0</v>
      </c>
      <c r="BE434" t="s">
        <v>1246</v>
      </c>
      <c r="BF434">
        <v>89</v>
      </c>
      <c r="BG434" t="s">
        <v>1217</v>
      </c>
      <c r="BH434" t="s">
        <v>1217</v>
      </c>
      <c r="BI434">
        <v>13</v>
      </c>
      <c r="BJ434" t="s">
        <v>1217</v>
      </c>
      <c r="BK434" t="s">
        <v>1217</v>
      </c>
      <c r="BL434">
        <v>0</v>
      </c>
      <c r="BM434" t="s">
        <v>1239</v>
      </c>
      <c r="BN434" t="s">
        <v>1247</v>
      </c>
      <c r="BO434">
        <v>0</v>
      </c>
      <c r="BP434" t="s">
        <v>1229</v>
      </c>
      <c r="BQ434" t="s">
        <v>1217</v>
      </c>
    </row>
    <row r="435" spans="1:69" x14ac:dyDescent="0.25">
      <c r="A435">
        <v>202961</v>
      </c>
      <c r="B435" t="s">
        <v>1738</v>
      </c>
      <c r="C435" t="s">
        <v>1217</v>
      </c>
      <c r="D435" t="s">
        <v>1218</v>
      </c>
      <c r="E435">
        <v>280</v>
      </c>
      <c r="F435" t="s">
        <v>1254</v>
      </c>
      <c r="G435" t="s">
        <v>1220</v>
      </c>
      <c r="H435" t="s">
        <v>1221</v>
      </c>
      <c r="I435" t="s">
        <v>1217</v>
      </c>
      <c r="J435" t="s">
        <v>1222</v>
      </c>
      <c r="K435" t="s">
        <v>217</v>
      </c>
      <c r="L435">
        <v>18.97</v>
      </c>
      <c r="M435">
        <v>17.82</v>
      </c>
      <c r="N435" t="s">
        <v>40</v>
      </c>
      <c r="O435">
        <v>20</v>
      </c>
      <c r="P435" t="s">
        <v>1223</v>
      </c>
      <c r="Q435" t="s">
        <v>1737</v>
      </c>
      <c r="R435" t="s">
        <v>1225</v>
      </c>
      <c r="S435" t="s">
        <v>1226</v>
      </c>
      <c r="T435" t="s">
        <v>1217</v>
      </c>
      <c r="U435" t="s">
        <v>1227</v>
      </c>
      <c r="V435" t="s">
        <v>1255</v>
      </c>
      <c r="W435">
        <v>0</v>
      </c>
      <c r="X435" t="s">
        <v>1229</v>
      </c>
      <c r="Y435" t="s">
        <v>1229</v>
      </c>
      <c r="Z435" t="s">
        <v>1230</v>
      </c>
      <c r="AA435" t="s">
        <v>23</v>
      </c>
      <c r="AB435" t="s">
        <v>1231</v>
      </c>
      <c r="AC435" t="s">
        <v>1232</v>
      </c>
      <c r="AD435" t="s">
        <v>1233</v>
      </c>
      <c r="AE435" t="s">
        <v>1416</v>
      </c>
      <c r="AF435" t="s">
        <v>1235</v>
      </c>
      <c r="AG435" t="s">
        <v>1217</v>
      </c>
      <c r="AH435" t="s">
        <v>1236</v>
      </c>
      <c r="AI435" t="s">
        <v>1217</v>
      </c>
      <c r="AJ435" t="s">
        <v>1217</v>
      </c>
      <c r="AK435" t="s">
        <v>1237</v>
      </c>
      <c r="AL435">
        <v>0</v>
      </c>
      <c r="AM435" t="s">
        <v>1281</v>
      </c>
      <c r="AN435" t="s">
        <v>1239</v>
      </c>
      <c r="AO435" t="s">
        <v>1240</v>
      </c>
      <c r="AP435" t="s">
        <v>1241</v>
      </c>
      <c r="AQ435" t="s">
        <v>1242</v>
      </c>
      <c r="AR435" t="s">
        <v>1257</v>
      </c>
      <c r="AS435">
        <v>0</v>
      </c>
      <c r="AT435" t="s">
        <v>1217</v>
      </c>
      <c r="AU435" t="s">
        <v>1244</v>
      </c>
      <c r="AV435" t="s">
        <v>1217</v>
      </c>
      <c r="AW435" t="s">
        <v>1217</v>
      </c>
      <c r="AX435" t="s">
        <v>1217</v>
      </c>
      <c r="AY435">
        <v>10</v>
      </c>
      <c r="AZ435" t="s">
        <v>1245</v>
      </c>
      <c r="BA435">
        <v>0</v>
      </c>
      <c r="BB435" t="s">
        <v>217</v>
      </c>
      <c r="BC435" t="s">
        <v>1230</v>
      </c>
      <c r="BD435">
        <v>0</v>
      </c>
      <c r="BE435" t="s">
        <v>1246</v>
      </c>
      <c r="BF435">
        <v>193</v>
      </c>
      <c r="BG435" t="s">
        <v>1217</v>
      </c>
      <c r="BH435" t="s">
        <v>1217</v>
      </c>
      <c r="BI435">
        <v>15</v>
      </c>
      <c r="BJ435" t="s">
        <v>1217</v>
      </c>
      <c r="BK435" t="s">
        <v>1217</v>
      </c>
      <c r="BL435">
        <v>0</v>
      </c>
      <c r="BM435" t="s">
        <v>1239</v>
      </c>
      <c r="BN435" t="s">
        <v>1247</v>
      </c>
      <c r="BO435">
        <v>0</v>
      </c>
      <c r="BP435" t="s">
        <v>1229</v>
      </c>
      <c r="BQ435" t="s">
        <v>1217</v>
      </c>
    </row>
    <row r="436" spans="1:69" x14ac:dyDescent="0.25">
      <c r="A436">
        <v>203575</v>
      </c>
      <c r="B436" t="s">
        <v>1739</v>
      </c>
      <c r="C436" t="s">
        <v>1217</v>
      </c>
      <c r="D436" t="s">
        <v>1218</v>
      </c>
      <c r="E436">
        <v>0</v>
      </c>
      <c r="F436" t="s">
        <v>1219</v>
      </c>
      <c r="G436" t="s">
        <v>1220</v>
      </c>
      <c r="H436" t="s">
        <v>1221</v>
      </c>
      <c r="I436" t="s">
        <v>1217</v>
      </c>
      <c r="J436" t="s">
        <v>1222</v>
      </c>
      <c r="K436" t="s">
        <v>217</v>
      </c>
      <c r="L436">
        <v>196.75</v>
      </c>
      <c r="M436">
        <v>182.1</v>
      </c>
      <c r="N436" t="s">
        <v>40</v>
      </c>
      <c r="O436">
        <v>208</v>
      </c>
      <c r="P436" t="s">
        <v>1223</v>
      </c>
      <c r="Q436" t="s">
        <v>1541</v>
      </c>
      <c r="R436" t="s">
        <v>1225</v>
      </c>
      <c r="S436" t="s">
        <v>1226</v>
      </c>
      <c r="T436" t="s">
        <v>1217</v>
      </c>
      <c r="U436" t="s">
        <v>1227</v>
      </c>
      <c r="V436" t="s">
        <v>1255</v>
      </c>
      <c r="W436">
        <v>0</v>
      </c>
      <c r="X436" t="s">
        <v>1229</v>
      </c>
      <c r="Y436">
        <v>43376</v>
      </c>
      <c r="Z436" t="s">
        <v>1230</v>
      </c>
      <c r="AA436" t="s">
        <v>23</v>
      </c>
      <c r="AB436" t="s">
        <v>1231</v>
      </c>
      <c r="AC436" t="s">
        <v>1232</v>
      </c>
      <c r="AD436" t="s">
        <v>1233</v>
      </c>
      <c r="AE436" t="s">
        <v>1416</v>
      </c>
      <c r="AF436" t="s">
        <v>1235</v>
      </c>
      <c r="AG436" t="s">
        <v>1217</v>
      </c>
      <c r="AH436" t="s">
        <v>1236</v>
      </c>
      <c r="AI436" t="s">
        <v>1217</v>
      </c>
      <c r="AJ436" t="s">
        <v>1217</v>
      </c>
      <c r="AK436" t="s">
        <v>1237</v>
      </c>
      <c r="AL436">
        <v>0</v>
      </c>
      <c r="AM436" t="s">
        <v>1238</v>
      </c>
      <c r="AN436" t="s">
        <v>1239</v>
      </c>
      <c r="AO436" t="s">
        <v>1240</v>
      </c>
      <c r="AP436" t="s">
        <v>1241</v>
      </c>
      <c r="AQ436" t="s">
        <v>1242</v>
      </c>
      <c r="AR436" t="s">
        <v>1243</v>
      </c>
      <c r="AS436">
        <v>0</v>
      </c>
      <c r="AT436" t="s">
        <v>1217</v>
      </c>
      <c r="AU436" t="s">
        <v>1244</v>
      </c>
      <c r="AV436" t="s">
        <v>1217</v>
      </c>
      <c r="AW436" t="s">
        <v>1217</v>
      </c>
      <c r="AX436" t="s">
        <v>1217</v>
      </c>
      <c r="AY436">
        <v>10</v>
      </c>
      <c r="AZ436" t="s">
        <v>1245</v>
      </c>
      <c r="BA436">
        <v>0</v>
      </c>
      <c r="BB436" t="s">
        <v>217</v>
      </c>
      <c r="BC436" t="s">
        <v>1230</v>
      </c>
      <c r="BD436">
        <v>0</v>
      </c>
      <c r="BE436" t="s">
        <v>1246</v>
      </c>
      <c r="BF436">
        <v>212</v>
      </c>
      <c r="BG436" t="s">
        <v>1217</v>
      </c>
      <c r="BH436" t="s">
        <v>1205</v>
      </c>
      <c r="BI436">
        <v>8</v>
      </c>
      <c r="BJ436" t="s">
        <v>1217</v>
      </c>
      <c r="BK436" t="s">
        <v>1217</v>
      </c>
      <c r="BL436">
        <v>0</v>
      </c>
      <c r="BM436" t="s">
        <v>1239</v>
      </c>
      <c r="BN436" t="s">
        <v>1247</v>
      </c>
      <c r="BO436">
        <v>0</v>
      </c>
      <c r="BP436" t="s">
        <v>1229</v>
      </c>
      <c r="BQ436" t="s">
        <v>1217</v>
      </c>
    </row>
    <row r="437" spans="1:69" x14ac:dyDescent="0.25">
      <c r="A437">
        <v>203577</v>
      </c>
      <c r="B437" t="s">
        <v>1740</v>
      </c>
      <c r="C437" t="s">
        <v>1217</v>
      </c>
      <c r="D437" t="s">
        <v>1218</v>
      </c>
      <c r="E437">
        <v>0</v>
      </c>
      <c r="F437" t="s">
        <v>1254</v>
      </c>
      <c r="G437" t="s">
        <v>1220</v>
      </c>
      <c r="H437" t="s">
        <v>1221</v>
      </c>
      <c r="I437" t="s">
        <v>1217</v>
      </c>
      <c r="J437" t="s">
        <v>1222</v>
      </c>
      <c r="K437" t="s">
        <v>217</v>
      </c>
      <c r="L437">
        <v>16.63</v>
      </c>
      <c r="M437">
        <v>15.76</v>
      </c>
      <c r="N437" t="s">
        <v>40</v>
      </c>
      <c r="O437">
        <v>18</v>
      </c>
      <c r="P437" t="s">
        <v>1223</v>
      </c>
      <c r="Q437" t="s">
        <v>1541</v>
      </c>
      <c r="R437" t="s">
        <v>1225</v>
      </c>
      <c r="S437" t="s">
        <v>1226</v>
      </c>
      <c r="T437" t="s">
        <v>1217</v>
      </c>
      <c r="U437" t="s">
        <v>1227</v>
      </c>
      <c r="V437" t="s">
        <v>1255</v>
      </c>
      <c r="W437">
        <v>0</v>
      </c>
      <c r="X437" t="s">
        <v>1229</v>
      </c>
      <c r="Y437">
        <v>43376</v>
      </c>
      <c r="Z437" t="s">
        <v>1230</v>
      </c>
      <c r="AA437" t="s">
        <v>23</v>
      </c>
      <c r="AB437" t="s">
        <v>1231</v>
      </c>
      <c r="AC437" t="s">
        <v>1232</v>
      </c>
      <c r="AD437" t="s">
        <v>1233</v>
      </c>
      <c r="AE437" t="s">
        <v>1416</v>
      </c>
      <c r="AF437" t="s">
        <v>1235</v>
      </c>
      <c r="AG437" t="s">
        <v>1217</v>
      </c>
      <c r="AH437" t="s">
        <v>1236</v>
      </c>
      <c r="AI437" t="s">
        <v>1217</v>
      </c>
      <c r="AJ437" t="s">
        <v>1217</v>
      </c>
      <c r="AK437" t="s">
        <v>1237</v>
      </c>
      <c r="AL437">
        <v>0</v>
      </c>
      <c r="AM437" t="s">
        <v>1269</v>
      </c>
      <c r="AN437" t="s">
        <v>1239</v>
      </c>
      <c r="AO437" t="s">
        <v>1240</v>
      </c>
      <c r="AP437" t="s">
        <v>1241</v>
      </c>
      <c r="AQ437" t="s">
        <v>1242</v>
      </c>
      <c r="AR437" t="s">
        <v>1257</v>
      </c>
      <c r="AS437">
        <v>0</v>
      </c>
      <c r="AT437" t="s">
        <v>1217</v>
      </c>
      <c r="AU437" t="s">
        <v>1244</v>
      </c>
      <c r="AV437" t="s">
        <v>1217</v>
      </c>
      <c r="AW437" t="s">
        <v>1217</v>
      </c>
      <c r="AX437" t="s">
        <v>1217</v>
      </c>
      <c r="AY437">
        <v>10</v>
      </c>
      <c r="AZ437" t="s">
        <v>1245</v>
      </c>
      <c r="BA437">
        <v>0</v>
      </c>
      <c r="BB437" t="s">
        <v>217</v>
      </c>
      <c r="BC437" t="s">
        <v>1230</v>
      </c>
      <c r="BD437">
        <v>0</v>
      </c>
      <c r="BE437" t="s">
        <v>1246</v>
      </c>
      <c r="BF437">
        <v>323</v>
      </c>
      <c r="BG437" t="s">
        <v>1217</v>
      </c>
      <c r="BH437" t="s">
        <v>1205</v>
      </c>
      <c r="BI437">
        <v>10</v>
      </c>
      <c r="BJ437" t="s">
        <v>1217</v>
      </c>
      <c r="BK437" t="s">
        <v>1217</v>
      </c>
      <c r="BL437">
        <v>0</v>
      </c>
      <c r="BM437" t="s">
        <v>1239</v>
      </c>
      <c r="BN437" t="s">
        <v>1247</v>
      </c>
      <c r="BO437">
        <v>0</v>
      </c>
      <c r="BP437" t="s">
        <v>1229</v>
      </c>
      <c r="BQ437" t="s">
        <v>1217</v>
      </c>
    </row>
    <row r="438" spans="1:69" x14ac:dyDescent="0.25">
      <c r="A438">
        <v>203579</v>
      </c>
      <c r="B438" t="s">
        <v>1741</v>
      </c>
      <c r="C438" t="s">
        <v>1217</v>
      </c>
      <c r="D438" t="s">
        <v>1218</v>
      </c>
      <c r="E438">
        <v>0</v>
      </c>
      <c r="F438" t="s">
        <v>1298</v>
      </c>
      <c r="G438" t="s">
        <v>1220</v>
      </c>
      <c r="H438" t="s">
        <v>1221</v>
      </c>
      <c r="I438" t="s">
        <v>1217</v>
      </c>
      <c r="J438" t="s">
        <v>1222</v>
      </c>
      <c r="K438" t="s">
        <v>217</v>
      </c>
      <c r="L438">
        <v>16.559999999999999</v>
      </c>
      <c r="M438">
        <v>15.76</v>
      </c>
      <c r="N438" t="s">
        <v>40</v>
      </c>
      <c r="O438">
        <v>18</v>
      </c>
      <c r="P438" t="s">
        <v>1223</v>
      </c>
      <c r="Q438" t="s">
        <v>1541</v>
      </c>
      <c r="R438" t="s">
        <v>1225</v>
      </c>
      <c r="S438" t="s">
        <v>1226</v>
      </c>
      <c r="T438" t="s">
        <v>1217</v>
      </c>
      <c r="U438" t="s">
        <v>1227</v>
      </c>
      <c r="V438" t="s">
        <v>1255</v>
      </c>
      <c r="W438">
        <v>0</v>
      </c>
      <c r="X438" t="s">
        <v>1229</v>
      </c>
      <c r="Y438">
        <v>43376</v>
      </c>
      <c r="Z438" t="s">
        <v>1230</v>
      </c>
      <c r="AA438" t="s">
        <v>23</v>
      </c>
      <c r="AB438" t="s">
        <v>1231</v>
      </c>
      <c r="AC438" t="s">
        <v>1232</v>
      </c>
      <c r="AD438" t="s">
        <v>1233</v>
      </c>
      <c r="AE438" t="s">
        <v>1416</v>
      </c>
      <c r="AF438" t="s">
        <v>1235</v>
      </c>
      <c r="AG438" t="s">
        <v>1217</v>
      </c>
      <c r="AH438" t="s">
        <v>1236</v>
      </c>
      <c r="AI438" t="s">
        <v>1217</v>
      </c>
      <c r="AJ438" t="s">
        <v>1217</v>
      </c>
      <c r="AK438" t="s">
        <v>1237</v>
      </c>
      <c r="AL438">
        <v>0</v>
      </c>
      <c r="AM438" t="s">
        <v>1379</v>
      </c>
      <c r="AN438" t="s">
        <v>1239</v>
      </c>
      <c r="AO438" t="s">
        <v>1240</v>
      </c>
      <c r="AP438" t="s">
        <v>1241</v>
      </c>
      <c r="AQ438" t="s">
        <v>1242</v>
      </c>
      <c r="AR438" t="s">
        <v>1380</v>
      </c>
      <c r="AS438">
        <v>0</v>
      </c>
      <c r="AT438" t="s">
        <v>1217</v>
      </c>
      <c r="AU438" t="s">
        <v>1244</v>
      </c>
      <c r="AV438" t="s">
        <v>1217</v>
      </c>
      <c r="AW438" t="s">
        <v>1217</v>
      </c>
      <c r="AX438" t="s">
        <v>1217</v>
      </c>
      <c r="AY438">
        <v>10</v>
      </c>
      <c r="AZ438" t="s">
        <v>1245</v>
      </c>
      <c r="BA438">
        <v>0</v>
      </c>
      <c r="BB438" t="s">
        <v>217</v>
      </c>
      <c r="BC438" t="s">
        <v>1230</v>
      </c>
      <c r="BD438">
        <v>0</v>
      </c>
      <c r="BE438" t="s">
        <v>1246</v>
      </c>
      <c r="BF438">
        <v>330</v>
      </c>
      <c r="BG438" t="s">
        <v>1217</v>
      </c>
      <c r="BH438" t="s">
        <v>1205</v>
      </c>
      <c r="BI438">
        <v>15</v>
      </c>
      <c r="BJ438" t="s">
        <v>1217</v>
      </c>
      <c r="BK438" t="s">
        <v>1217</v>
      </c>
      <c r="BL438">
        <v>0</v>
      </c>
      <c r="BM438" t="s">
        <v>1239</v>
      </c>
      <c r="BN438" t="s">
        <v>1247</v>
      </c>
      <c r="BO438">
        <v>0</v>
      </c>
      <c r="BP438" t="s">
        <v>1229</v>
      </c>
      <c r="BQ438" t="s">
        <v>1217</v>
      </c>
    </row>
    <row r="439" spans="1:69" x14ac:dyDescent="0.25">
      <c r="A439">
        <v>203582</v>
      </c>
      <c r="B439" t="s">
        <v>1742</v>
      </c>
      <c r="C439" t="s">
        <v>1217</v>
      </c>
      <c r="D439" t="s">
        <v>1218</v>
      </c>
      <c r="E439">
        <v>0</v>
      </c>
      <c r="F439" t="s">
        <v>1298</v>
      </c>
      <c r="G439" t="s">
        <v>1220</v>
      </c>
      <c r="H439" t="s">
        <v>1221</v>
      </c>
      <c r="I439" t="s">
        <v>1217</v>
      </c>
      <c r="J439" t="s">
        <v>1222</v>
      </c>
      <c r="K439" t="s">
        <v>217</v>
      </c>
      <c r="L439">
        <v>14.54</v>
      </c>
      <c r="M439">
        <v>12.48</v>
      </c>
      <c r="N439" t="s">
        <v>40</v>
      </c>
      <c r="O439">
        <v>14.4</v>
      </c>
      <c r="P439" t="s">
        <v>1223</v>
      </c>
      <c r="Q439" t="s">
        <v>1743</v>
      </c>
      <c r="R439" t="s">
        <v>1225</v>
      </c>
      <c r="S439" t="s">
        <v>1226</v>
      </c>
      <c r="T439" t="s">
        <v>1217</v>
      </c>
      <c r="U439" t="s">
        <v>1227</v>
      </c>
      <c r="V439" t="s">
        <v>1255</v>
      </c>
      <c r="W439">
        <v>0</v>
      </c>
      <c r="X439" t="s">
        <v>1229</v>
      </c>
      <c r="Y439" t="s">
        <v>1229</v>
      </c>
      <c r="Z439" t="s">
        <v>1230</v>
      </c>
      <c r="AA439" t="s">
        <v>23</v>
      </c>
      <c r="AB439" t="s">
        <v>1231</v>
      </c>
      <c r="AC439" t="s">
        <v>1232</v>
      </c>
      <c r="AD439" t="s">
        <v>1233</v>
      </c>
      <c r="AE439" t="s">
        <v>1416</v>
      </c>
      <c r="AF439" t="s">
        <v>1235</v>
      </c>
      <c r="AG439" t="s">
        <v>1217</v>
      </c>
      <c r="AH439" t="s">
        <v>1236</v>
      </c>
      <c r="AI439" t="s">
        <v>1217</v>
      </c>
      <c r="AJ439" t="s">
        <v>1217</v>
      </c>
      <c r="AK439" t="s">
        <v>1237</v>
      </c>
      <c r="AL439">
        <v>0</v>
      </c>
      <c r="AM439" t="s">
        <v>1299</v>
      </c>
      <c r="AN439" t="s">
        <v>1239</v>
      </c>
      <c r="AO439" t="s">
        <v>1240</v>
      </c>
      <c r="AP439" t="s">
        <v>1241</v>
      </c>
      <c r="AQ439" t="s">
        <v>1242</v>
      </c>
      <c r="AR439" t="s">
        <v>1338</v>
      </c>
      <c r="AS439">
        <v>0</v>
      </c>
      <c r="AT439" t="s">
        <v>1217</v>
      </c>
      <c r="AU439" t="s">
        <v>1244</v>
      </c>
      <c r="AV439" t="s">
        <v>1217</v>
      </c>
      <c r="AW439" t="s">
        <v>1217</v>
      </c>
      <c r="AX439" t="s">
        <v>1217</v>
      </c>
      <c r="AY439">
        <v>10</v>
      </c>
      <c r="AZ439" t="s">
        <v>1245</v>
      </c>
      <c r="BA439">
        <v>0</v>
      </c>
      <c r="BB439" t="s">
        <v>217</v>
      </c>
      <c r="BC439" t="s">
        <v>1230</v>
      </c>
      <c r="BD439">
        <v>0</v>
      </c>
      <c r="BE439" t="s">
        <v>1246</v>
      </c>
      <c r="BF439">
        <v>574</v>
      </c>
      <c r="BG439" t="s">
        <v>1217</v>
      </c>
      <c r="BH439" t="s">
        <v>1217</v>
      </c>
      <c r="BI439">
        <v>15</v>
      </c>
      <c r="BJ439" t="s">
        <v>1217</v>
      </c>
      <c r="BK439" t="s">
        <v>1217</v>
      </c>
      <c r="BL439">
        <v>0</v>
      </c>
      <c r="BM439" t="s">
        <v>1239</v>
      </c>
      <c r="BN439" t="s">
        <v>1247</v>
      </c>
      <c r="BO439">
        <v>0</v>
      </c>
      <c r="BP439" t="s">
        <v>1229</v>
      </c>
      <c r="BQ439" t="s">
        <v>1217</v>
      </c>
    </row>
    <row r="440" spans="1:69" x14ac:dyDescent="0.25">
      <c r="A440">
        <v>203688</v>
      </c>
      <c r="B440" t="s">
        <v>1744</v>
      </c>
      <c r="C440" t="s">
        <v>1217</v>
      </c>
      <c r="D440" t="s">
        <v>1218</v>
      </c>
      <c r="E440">
        <v>0</v>
      </c>
      <c r="F440" t="s">
        <v>1298</v>
      </c>
      <c r="G440" t="s">
        <v>1220</v>
      </c>
      <c r="H440" t="s">
        <v>1221</v>
      </c>
      <c r="I440" t="s">
        <v>1217</v>
      </c>
      <c r="J440" t="s">
        <v>1222</v>
      </c>
      <c r="K440" t="s">
        <v>217</v>
      </c>
      <c r="L440">
        <v>17.72</v>
      </c>
      <c r="M440">
        <v>15.75</v>
      </c>
      <c r="N440" t="s">
        <v>40</v>
      </c>
      <c r="O440">
        <v>18</v>
      </c>
      <c r="P440" t="s">
        <v>1223</v>
      </c>
      <c r="Q440" t="s">
        <v>1321</v>
      </c>
      <c r="R440" t="s">
        <v>1225</v>
      </c>
      <c r="S440" t="s">
        <v>1226</v>
      </c>
      <c r="T440" t="s">
        <v>1217</v>
      </c>
      <c r="U440" t="s">
        <v>1227</v>
      </c>
      <c r="V440" t="s">
        <v>1255</v>
      </c>
      <c r="W440">
        <v>0</v>
      </c>
      <c r="X440" t="s">
        <v>1229</v>
      </c>
      <c r="Y440">
        <v>43280</v>
      </c>
      <c r="Z440" t="s">
        <v>1230</v>
      </c>
      <c r="AA440" t="s">
        <v>23</v>
      </c>
      <c r="AB440" t="s">
        <v>1231</v>
      </c>
      <c r="AC440" t="s">
        <v>1232</v>
      </c>
      <c r="AD440" t="s">
        <v>1233</v>
      </c>
      <c r="AE440" t="s">
        <v>1416</v>
      </c>
      <c r="AF440" t="s">
        <v>1235</v>
      </c>
      <c r="AG440" t="s">
        <v>1217</v>
      </c>
      <c r="AH440" t="s">
        <v>1236</v>
      </c>
      <c r="AI440" t="s">
        <v>1217</v>
      </c>
      <c r="AJ440" t="s">
        <v>1217</v>
      </c>
      <c r="AK440" t="s">
        <v>1237</v>
      </c>
      <c r="AL440">
        <v>0</v>
      </c>
      <c r="AM440" t="s">
        <v>1379</v>
      </c>
      <c r="AN440" t="s">
        <v>1239</v>
      </c>
      <c r="AO440" t="s">
        <v>1240</v>
      </c>
      <c r="AP440" t="s">
        <v>1241</v>
      </c>
      <c r="AQ440" t="s">
        <v>1242</v>
      </c>
      <c r="AR440" t="s">
        <v>1380</v>
      </c>
      <c r="AS440">
        <v>0</v>
      </c>
      <c r="AT440" t="s">
        <v>1217</v>
      </c>
      <c r="AU440" t="s">
        <v>1244</v>
      </c>
      <c r="AV440" t="s">
        <v>1217</v>
      </c>
      <c r="AW440" t="s">
        <v>1217</v>
      </c>
      <c r="AX440" t="s">
        <v>1217</v>
      </c>
      <c r="AY440">
        <v>10</v>
      </c>
      <c r="AZ440" t="s">
        <v>1245</v>
      </c>
      <c r="BA440">
        <v>0</v>
      </c>
      <c r="BB440" t="s">
        <v>217</v>
      </c>
      <c r="BC440" t="s">
        <v>1230</v>
      </c>
      <c r="BD440">
        <v>0</v>
      </c>
      <c r="BE440" t="s">
        <v>1246</v>
      </c>
      <c r="BF440">
        <v>313</v>
      </c>
      <c r="BG440" t="s">
        <v>1217</v>
      </c>
      <c r="BH440" t="s">
        <v>1205</v>
      </c>
      <c r="BI440">
        <v>15</v>
      </c>
      <c r="BJ440" t="s">
        <v>1217</v>
      </c>
      <c r="BK440" t="s">
        <v>1217</v>
      </c>
      <c r="BL440">
        <v>0</v>
      </c>
      <c r="BM440" t="s">
        <v>1239</v>
      </c>
      <c r="BN440" t="s">
        <v>1247</v>
      </c>
      <c r="BO440">
        <v>0</v>
      </c>
      <c r="BP440" t="s">
        <v>1229</v>
      </c>
      <c r="BQ440" t="s">
        <v>1217</v>
      </c>
    </row>
    <row r="441" spans="1:69" x14ac:dyDescent="0.25">
      <c r="A441">
        <v>203750</v>
      </c>
      <c r="B441" t="s">
        <v>1745</v>
      </c>
      <c r="C441" t="s">
        <v>1217</v>
      </c>
      <c r="D441" t="s">
        <v>1218</v>
      </c>
      <c r="E441">
        <v>0</v>
      </c>
      <c r="F441" t="s">
        <v>1298</v>
      </c>
      <c r="G441" t="s">
        <v>1220</v>
      </c>
      <c r="H441" t="s">
        <v>1221</v>
      </c>
      <c r="I441" t="s">
        <v>1217</v>
      </c>
      <c r="J441" t="s">
        <v>1222</v>
      </c>
      <c r="K441" t="s">
        <v>217</v>
      </c>
      <c r="L441">
        <v>17.989999999999998</v>
      </c>
      <c r="M441">
        <v>15.93</v>
      </c>
      <c r="N441" t="s">
        <v>40</v>
      </c>
      <c r="O441">
        <v>18</v>
      </c>
      <c r="P441" t="s">
        <v>1223</v>
      </c>
      <c r="Q441" t="s">
        <v>1486</v>
      </c>
      <c r="R441" t="s">
        <v>1225</v>
      </c>
      <c r="S441" t="s">
        <v>1226</v>
      </c>
      <c r="T441" t="s">
        <v>1217</v>
      </c>
      <c r="U441" t="s">
        <v>1227</v>
      </c>
      <c r="V441" t="s">
        <v>1255</v>
      </c>
      <c r="W441">
        <v>0</v>
      </c>
      <c r="X441" t="s">
        <v>1229</v>
      </c>
      <c r="Y441" t="s">
        <v>1229</v>
      </c>
      <c r="Z441" t="s">
        <v>1230</v>
      </c>
      <c r="AA441" t="s">
        <v>23</v>
      </c>
      <c r="AB441" t="s">
        <v>1231</v>
      </c>
      <c r="AC441" t="s">
        <v>1232</v>
      </c>
      <c r="AD441" t="s">
        <v>1233</v>
      </c>
      <c r="AE441" t="s">
        <v>1416</v>
      </c>
      <c r="AF441" t="s">
        <v>1235</v>
      </c>
      <c r="AG441" t="s">
        <v>1217</v>
      </c>
      <c r="AH441" t="s">
        <v>1236</v>
      </c>
      <c r="AI441" t="s">
        <v>1217</v>
      </c>
      <c r="AJ441" t="s">
        <v>1217</v>
      </c>
      <c r="AK441" t="s">
        <v>1237</v>
      </c>
      <c r="AL441">
        <v>0</v>
      </c>
      <c r="AM441" t="s">
        <v>1379</v>
      </c>
      <c r="AN441" t="s">
        <v>1239</v>
      </c>
      <c r="AO441" t="s">
        <v>1240</v>
      </c>
      <c r="AP441" t="s">
        <v>1241</v>
      </c>
      <c r="AQ441" t="s">
        <v>1242</v>
      </c>
      <c r="AR441" t="s">
        <v>1380</v>
      </c>
      <c r="AS441">
        <v>0</v>
      </c>
      <c r="AT441" t="s">
        <v>1217</v>
      </c>
      <c r="AU441" t="s">
        <v>1244</v>
      </c>
      <c r="AV441" t="s">
        <v>1217</v>
      </c>
      <c r="AW441" t="s">
        <v>1217</v>
      </c>
      <c r="AX441" t="s">
        <v>1217</v>
      </c>
      <c r="AY441">
        <v>10</v>
      </c>
      <c r="AZ441" t="s">
        <v>1245</v>
      </c>
      <c r="BA441">
        <v>0</v>
      </c>
      <c r="BB441" t="s">
        <v>217</v>
      </c>
      <c r="BC441" t="s">
        <v>1230</v>
      </c>
      <c r="BD441">
        <v>0</v>
      </c>
      <c r="BE441" t="s">
        <v>1246</v>
      </c>
      <c r="BF441">
        <v>892</v>
      </c>
      <c r="BG441" t="s">
        <v>1217</v>
      </c>
      <c r="BH441" t="s">
        <v>1217</v>
      </c>
      <c r="BI441">
        <v>15</v>
      </c>
      <c r="BJ441" t="s">
        <v>1217</v>
      </c>
      <c r="BK441" t="s">
        <v>1217</v>
      </c>
      <c r="BL441">
        <v>0</v>
      </c>
      <c r="BM441" t="s">
        <v>1239</v>
      </c>
      <c r="BN441" t="s">
        <v>1247</v>
      </c>
      <c r="BO441">
        <v>0</v>
      </c>
      <c r="BP441" t="s">
        <v>1229</v>
      </c>
      <c r="BQ441" t="s">
        <v>1217</v>
      </c>
    </row>
    <row r="442" spans="1:69" x14ac:dyDescent="0.25">
      <c r="A442">
        <v>203894</v>
      </c>
      <c r="B442" t="s">
        <v>1746</v>
      </c>
      <c r="C442" t="s">
        <v>1217</v>
      </c>
      <c r="D442" t="s">
        <v>1218</v>
      </c>
      <c r="E442">
        <v>0</v>
      </c>
      <c r="F442" t="s">
        <v>1254</v>
      </c>
      <c r="G442" t="s">
        <v>1220</v>
      </c>
      <c r="H442" t="s">
        <v>1221</v>
      </c>
      <c r="I442" t="s">
        <v>1217</v>
      </c>
      <c r="J442" t="s">
        <v>1222</v>
      </c>
      <c r="K442" t="s">
        <v>217</v>
      </c>
      <c r="L442">
        <v>16.78</v>
      </c>
      <c r="M442">
        <v>15.91</v>
      </c>
      <c r="N442" t="s">
        <v>40</v>
      </c>
      <c r="O442">
        <v>18</v>
      </c>
      <c r="P442" t="s">
        <v>1223</v>
      </c>
      <c r="Q442" t="s">
        <v>1634</v>
      </c>
      <c r="R442" t="s">
        <v>1225</v>
      </c>
      <c r="S442" t="s">
        <v>1226</v>
      </c>
      <c r="T442" t="s">
        <v>1217</v>
      </c>
      <c r="U442" t="s">
        <v>1227</v>
      </c>
      <c r="V442" t="s">
        <v>1255</v>
      </c>
      <c r="W442">
        <v>0</v>
      </c>
      <c r="X442" t="s">
        <v>1229</v>
      </c>
      <c r="Y442">
        <v>43376</v>
      </c>
      <c r="Z442" t="s">
        <v>1230</v>
      </c>
      <c r="AA442" t="s">
        <v>23</v>
      </c>
      <c r="AB442" t="s">
        <v>1231</v>
      </c>
      <c r="AC442" t="s">
        <v>1232</v>
      </c>
      <c r="AD442" t="s">
        <v>1233</v>
      </c>
      <c r="AE442" t="s">
        <v>1416</v>
      </c>
      <c r="AF442" t="s">
        <v>1235</v>
      </c>
      <c r="AG442" t="s">
        <v>1217</v>
      </c>
      <c r="AH442" t="s">
        <v>1236</v>
      </c>
      <c r="AI442" t="s">
        <v>1217</v>
      </c>
      <c r="AJ442" t="s">
        <v>1217</v>
      </c>
      <c r="AK442" t="s">
        <v>1237</v>
      </c>
      <c r="AL442">
        <v>0</v>
      </c>
      <c r="AM442" t="s">
        <v>1269</v>
      </c>
      <c r="AN442" t="s">
        <v>1239</v>
      </c>
      <c r="AO442" t="s">
        <v>1240</v>
      </c>
      <c r="AP442" t="s">
        <v>1241</v>
      </c>
      <c r="AQ442" t="s">
        <v>1242</v>
      </c>
      <c r="AR442" t="s">
        <v>1257</v>
      </c>
      <c r="AS442">
        <v>0</v>
      </c>
      <c r="AT442" t="s">
        <v>1217</v>
      </c>
      <c r="AU442" t="s">
        <v>1244</v>
      </c>
      <c r="AV442" t="s">
        <v>1217</v>
      </c>
      <c r="AW442" t="s">
        <v>1217</v>
      </c>
      <c r="AX442" t="s">
        <v>1217</v>
      </c>
      <c r="AY442">
        <v>10</v>
      </c>
      <c r="AZ442" t="s">
        <v>1245</v>
      </c>
      <c r="BA442">
        <v>0</v>
      </c>
      <c r="BB442" t="s">
        <v>217</v>
      </c>
      <c r="BC442" t="s">
        <v>1230</v>
      </c>
      <c r="BD442">
        <v>0</v>
      </c>
      <c r="BE442" t="s">
        <v>1246</v>
      </c>
      <c r="BF442">
        <v>746</v>
      </c>
      <c r="BG442" t="s">
        <v>1217</v>
      </c>
      <c r="BH442" t="s">
        <v>1205</v>
      </c>
      <c r="BI442">
        <v>10</v>
      </c>
      <c r="BJ442" t="s">
        <v>1217</v>
      </c>
      <c r="BK442" t="s">
        <v>1217</v>
      </c>
      <c r="BL442">
        <v>0</v>
      </c>
      <c r="BM442" t="s">
        <v>1239</v>
      </c>
      <c r="BN442" t="s">
        <v>1247</v>
      </c>
      <c r="BO442">
        <v>0</v>
      </c>
      <c r="BP442" t="s">
        <v>1229</v>
      </c>
      <c r="BQ442" t="s">
        <v>1217</v>
      </c>
    </row>
    <row r="443" spans="1:69" x14ac:dyDescent="0.25">
      <c r="A443">
        <v>203895</v>
      </c>
      <c r="B443" t="s">
        <v>466</v>
      </c>
      <c r="C443" t="s">
        <v>1217</v>
      </c>
      <c r="D443" t="s">
        <v>1218</v>
      </c>
      <c r="E443">
        <v>0</v>
      </c>
      <c r="F443" t="s">
        <v>1298</v>
      </c>
      <c r="G443" t="s">
        <v>1220</v>
      </c>
      <c r="H443" t="s">
        <v>1221</v>
      </c>
      <c r="I443" t="s">
        <v>1217</v>
      </c>
      <c r="J443" t="s">
        <v>1222</v>
      </c>
      <c r="K443" t="s">
        <v>217</v>
      </c>
      <c r="L443">
        <v>14.06</v>
      </c>
      <c r="M443">
        <v>13.26</v>
      </c>
      <c r="N443" t="s">
        <v>40</v>
      </c>
      <c r="O443">
        <v>15</v>
      </c>
      <c r="P443" t="s">
        <v>1223</v>
      </c>
      <c r="Q443" t="s">
        <v>1634</v>
      </c>
      <c r="R443" t="s">
        <v>1225</v>
      </c>
      <c r="S443" t="s">
        <v>1226</v>
      </c>
      <c r="T443" t="s">
        <v>1217</v>
      </c>
      <c r="U443" t="s">
        <v>1227</v>
      </c>
      <c r="V443" t="s">
        <v>1255</v>
      </c>
      <c r="W443">
        <v>0</v>
      </c>
      <c r="X443" t="s">
        <v>1229</v>
      </c>
      <c r="Y443">
        <v>43376</v>
      </c>
      <c r="Z443" t="s">
        <v>1230</v>
      </c>
      <c r="AA443" t="s">
        <v>23</v>
      </c>
      <c r="AB443" t="s">
        <v>1231</v>
      </c>
      <c r="AC443" t="s">
        <v>1232</v>
      </c>
      <c r="AD443" t="s">
        <v>1233</v>
      </c>
      <c r="AE443" t="s">
        <v>1416</v>
      </c>
      <c r="AF443" t="s">
        <v>1235</v>
      </c>
      <c r="AG443" t="s">
        <v>1217</v>
      </c>
      <c r="AH443" t="s">
        <v>1236</v>
      </c>
      <c r="AI443" t="s">
        <v>1217</v>
      </c>
      <c r="AJ443" t="s">
        <v>1217</v>
      </c>
      <c r="AK443" t="s">
        <v>1237</v>
      </c>
      <c r="AL443">
        <v>0</v>
      </c>
      <c r="AM443" t="s">
        <v>1299</v>
      </c>
      <c r="AN443" t="s">
        <v>1239</v>
      </c>
      <c r="AO443" t="s">
        <v>1240</v>
      </c>
      <c r="AP443" t="s">
        <v>1241</v>
      </c>
      <c r="AQ443" t="s">
        <v>1242</v>
      </c>
      <c r="AR443" t="s">
        <v>1300</v>
      </c>
      <c r="AS443">
        <v>0</v>
      </c>
      <c r="AT443" t="s">
        <v>1217</v>
      </c>
      <c r="AU443" t="s">
        <v>1244</v>
      </c>
      <c r="AV443" t="s">
        <v>1217</v>
      </c>
      <c r="AW443" t="s">
        <v>1217</v>
      </c>
      <c r="AX443" t="s">
        <v>1217</v>
      </c>
      <c r="AY443">
        <v>10</v>
      </c>
      <c r="AZ443" t="s">
        <v>1245</v>
      </c>
      <c r="BA443">
        <v>0</v>
      </c>
      <c r="BB443" t="s">
        <v>217</v>
      </c>
      <c r="BC443" t="s">
        <v>1230</v>
      </c>
      <c r="BD443">
        <v>0</v>
      </c>
      <c r="BE443" t="s">
        <v>1246</v>
      </c>
      <c r="BF443">
        <v>1450</v>
      </c>
      <c r="BG443" t="s">
        <v>1217</v>
      </c>
      <c r="BH443" t="s">
        <v>1205</v>
      </c>
      <c r="BI443">
        <v>15</v>
      </c>
      <c r="BJ443" t="s">
        <v>1217</v>
      </c>
      <c r="BK443" t="s">
        <v>1217</v>
      </c>
      <c r="BL443">
        <v>0</v>
      </c>
      <c r="BM443" t="s">
        <v>1239</v>
      </c>
      <c r="BN443" t="s">
        <v>1247</v>
      </c>
      <c r="BO443">
        <v>0</v>
      </c>
      <c r="BP443" t="s">
        <v>1229</v>
      </c>
      <c r="BQ443" t="s">
        <v>1217</v>
      </c>
    </row>
    <row r="444" spans="1:69" x14ac:dyDescent="0.25">
      <c r="A444">
        <v>203936</v>
      </c>
      <c r="B444" t="s">
        <v>1747</v>
      </c>
      <c r="C444" t="s">
        <v>1217</v>
      </c>
      <c r="D444" t="s">
        <v>1218</v>
      </c>
      <c r="E444">
        <v>0</v>
      </c>
      <c r="F444" t="s">
        <v>1298</v>
      </c>
      <c r="G444" t="s">
        <v>1220</v>
      </c>
      <c r="H444" t="s">
        <v>1221</v>
      </c>
      <c r="I444" t="s">
        <v>1217</v>
      </c>
      <c r="J444" t="s">
        <v>1222</v>
      </c>
      <c r="K444" t="s">
        <v>217</v>
      </c>
      <c r="L444">
        <v>17.82</v>
      </c>
      <c r="M444">
        <v>15.76</v>
      </c>
      <c r="N444" t="s">
        <v>40</v>
      </c>
      <c r="O444">
        <v>18</v>
      </c>
      <c r="P444" t="s">
        <v>1223</v>
      </c>
      <c r="Q444" t="s">
        <v>1541</v>
      </c>
      <c r="R444" t="s">
        <v>1225</v>
      </c>
      <c r="S444" t="s">
        <v>1226</v>
      </c>
      <c r="T444" t="s">
        <v>1217</v>
      </c>
      <c r="U444" t="s">
        <v>1227</v>
      </c>
      <c r="V444" t="s">
        <v>1255</v>
      </c>
      <c r="W444">
        <v>0</v>
      </c>
      <c r="X444" t="s">
        <v>1229</v>
      </c>
      <c r="Y444">
        <v>43376</v>
      </c>
      <c r="Z444" t="s">
        <v>1230</v>
      </c>
      <c r="AA444" t="s">
        <v>23</v>
      </c>
      <c r="AB444" t="s">
        <v>1231</v>
      </c>
      <c r="AC444" t="s">
        <v>1232</v>
      </c>
      <c r="AD444" t="s">
        <v>1233</v>
      </c>
      <c r="AE444" t="s">
        <v>1416</v>
      </c>
      <c r="AF444" t="s">
        <v>1235</v>
      </c>
      <c r="AG444" t="s">
        <v>1217</v>
      </c>
      <c r="AH444" t="s">
        <v>1236</v>
      </c>
      <c r="AI444" t="s">
        <v>1217</v>
      </c>
      <c r="AJ444" t="s">
        <v>1217</v>
      </c>
      <c r="AK444" t="s">
        <v>1237</v>
      </c>
      <c r="AL444">
        <v>0</v>
      </c>
      <c r="AM444" t="s">
        <v>1641</v>
      </c>
      <c r="AN444" t="s">
        <v>1239</v>
      </c>
      <c r="AO444" t="s">
        <v>1240</v>
      </c>
      <c r="AP444" t="s">
        <v>1241</v>
      </c>
      <c r="AQ444" t="s">
        <v>1242</v>
      </c>
      <c r="AR444" t="s">
        <v>1380</v>
      </c>
      <c r="AS444">
        <v>0</v>
      </c>
      <c r="AT444" t="s">
        <v>1217</v>
      </c>
      <c r="AU444" t="s">
        <v>1244</v>
      </c>
      <c r="AV444" t="s">
        <v>1217</v>
      </c>
      <c r="AW444" t="s">
        <v>1217</v>
      </c>
      <c r="AX444" t="s">
        <v>1217</v>
      </c>
      <c r="AY444">
        <v>10</v>
      </c>
      <c r="AZ444" t="s">
        <v>1245</v>
      </c>
      <c r="BA444">
        <v>0</v>
      </c>
      <c r="BB444" t="s">
        <v>217</v>
      </c>
      <c r="BC444" t="s">
        <v>1230</v>
      </c>
      <c r="BD444">
        <v>0</v>
      </c>
      <c r="BE444" t="s">
        <v>1246</v>
      </c>
      <c r="BF444">
        <v>329</v>
      </c>
      <c r="BG444" t="s">
        <v>1217</v>
      </c>
      <c r="BH444" t="s">
        <v>1205</v>
      </c>
      <c r="BI444">
        <v>15</v>
      </c>
      <c r="BJ444" t="s">
        <v>1217</v>
      </c>
      <c r="BK444" t="s">
        <v>1217</v>
      </c>
      <c r="BL444">
        <v>0</v>
      </c>
      <c r="BM444" t="s">
        <v>1239</v>
      </c>
      <c r="BN444" t="s">
        <v>1247</v>
      </c>
      <c r="BO444">
        <v>0</v>
      </c>
      <c r="BP444" t="s">
        <v>1229</v>
      </c>
      <c r="BQ444" t="s">
        <v>1217</v>
      </c>
    </row>
    <row r="445" spans="1:69" x14ac:dyDescent="0.25">
      <c r="A445">
        <v>204009</v>
      </c>
      <c r="B445" t="s">
        <v>1748</v>
      </c>
      <c r="C445" t="s">
        <v>1217</v>
      </c>
      <c r="D445" t="s">
        <v>1218</v>
      </c>
      <c r="E445">
        <v>0</v>
      </c>
      <c r="F445" t="s">
        <v>1219</v>
      </c>
      <c r="G445" t="s">
        <v>1220</v>
      </c>
      <c r="H445" t="s">
        <v>1221</v>
      </c>
      <c r="I445" t="s">
        <v>1217</v>
      </c>
      <c r="J445" t="s">
        <v>1222</v>
      </c>
      <c r="K445" t="s">
        <v>217</v>
      </c>
      <c r="L445">
        <v>197.02</v>
      </c>
      <c r="M445">
        <v>182.37</v>
      </c>
      <c r="N445" t="s">
        <v>40</v>
      </c>
      <c r="O445">
        <v>208</v>
      </c>
      <c r="P445" t="s">
        <v>1223</v>
      </c>
      <c r="Q445" t="s">
        <v>1749</v>
      </c>
      <c r="R445" t="s">
        <v>1225</v>
      </c>
      <c r="S445" t="s">
        <v>1226</v>
      </c>
      <c r="T445" t="s">
        <v>1217</v>
      </c>
      <c r="U445" t="s">
        <v>1227</v>
      </c>
      <c r="V445" t="s">
        <v>1255</v>
      </c>
      <c r="W445">
        <v>0</v>
      </c>
      <c r="X445" t="s">
        <v>1229</v>
      </c>
      <c r="Y445" t="s">
        <v>1229</v>
      </c>
      <c r="Z445" t="s">
        <v>1230</v>
      </c>
      <c r="AA445" t="s">
        <v>23</v>
      </c>
      <c r="AB445" t="s">
        <v>1231</v>
      </c>
      <c r="AC445" t="s">
        <v>1232</v>
      </c>
      <c r="AD445" t="s">
        <v>1233</v>
      </c>
      <c r="AE445" t="s">
        <v>1416</v>
      </c>
      <c r="AF445" t="s">
        <v>1235</v>
      </c>
      <c r="AG445" t="s">
        <v>1217</v>
      </c>
      <c r="AH445" t="s">
        <v>1236</v>
      </c>
      <c r="AI445" t="s">
        <v>1217</v>
      </c>
      <c r="AJ445" t="s">
        <v>1217</v>
      </c>
      <c r="AK445" t="s">
        <v>1237</v>
      </c>
      <c r="AL445">
        <v>0</v>
      </c>
      <c r="AM445" t="s">
        <v>1238</v>
      </c>
      <c r="AN445" t="s">
        <v>1239</v>
      </c>
      <c r="AO445" t="s">
        <v>1240</v>
      </c>
      <c r="AP445" t="s">
        <v>1241</v>
      </c>
      <c r="AQ445" t="s">
        <v>1242</v>
      </c>
      <c r="AR445" t="s">
        <v>1243</v>
      </c>
      <c r="AS445">
        <v>0</v>
      </c>
      <c r="AT445" t="s">
        <v>1217</v>
      </c>
      <c r="AU445" t="s">
        <v>1244</v>
      </c>
      <c r="AV445" t="s">
        <v>1217</v>
      </c>
      <c r="AW445" t="s">
        <v>1217</v>
      </c>
      <c r="AX445" t="s">
        <v>1217</v>
      </c>
      <c r="AY445">
        <v>10</v>
      </c>
      <c r="AZ445" t="s">
        <v>1245</v>
      </c>
      <c r="BA445">
        <v>0</v>
      </c>
      <c r="BB445" t="s">
        <v>217</v>
      </c>
      <c r="BC445" t="s">
        <v>1230</v>
      </c>
      <c r="BD445">
        <v>0</v>
      </c>
      <c r="BE445" t="s">
        <v>1246</v>
      </c>
      <c r="BF445">
        <v>81</v>
      </c>
      <c r="BG445" t="s">
        <v>1217</v>
      </c>
      <c r="BH445" t="s">
        <v>1217</v>
      </c>
      <c r="BI445">
        <v>13</v>
      </c>
      <c r="BJ445" t="s">
        <v>1217</v>
      </c>
      <c r="BK445" t="s">
        <v>1217</v>
      </c>
      <c r="BL445">
        <v>0</v>
      </c>
      <c r="BM445" t="s">
        <v>1239</v>
      </c>
      <c r="BN445" t="s">
        <v>1247</v>
      </c>
      <c r="BO445">
        <v>0</v>
      </c>
      <c r="BP445" t="s">
        <v>1229</v>
      </c>
      <c r="BQ445" t="s">
        <v>1217</v>
      </c>
    </row>
    <row r="446" spans="1:69" x14ac:dyDescent="0.25">
      <c r="A446">
        <v>204040</v>
      </c>
      <c r="B446" t="s">
        <v>1750</v>
      </c>
      <c r="C446" t="s">
        <v>1217</v>
      </c>
      <c r="D446" t="s">
        <v>1218</v>
      </c>
      <c r="E446">
        <v>0</v>
      </c>
      <c r="F446" t="s">
        <v>1254</v>
      </c>
      <c r="G446" t="s">
        <v>1220</v>
      </c>
      <c r="H446" t="s">
        <v>1221</v>
      </c>
      <c r="I446" t="s">
        <v>1217</v>
      </c>
      <c r="J446" t="s">
        <v>1222</v>
      </c>
      <c r="K446" t="s">
        <v>217</v>
      </c>
      <c r="L446">
        <v>18.93</v>
      </c>
      <c r="M446">
        <v>17.54</v>
      </c>
      <c r="N446" t="s">
        <v>40</v>
      </c>
      <c r="O446">
        <v>20</v>
      </c>
      <c r="P446" t="s">
        <v>1223</v>
      </c>
      <c r="Q446" t="s">
        <v>1749</v>
      </c>
      <c r="R446" t="s">
        <v>1225</v>
      </c>
      <c r="S446" t="s">
        <v>1226</v>
      </c>
      <c r="T446" t="s">
        <v>1217</v>
      </c>
      <c r="U446" t="s">
        <v>1227</v>
      </c>
      <c r="V446" t="s">
        <v>1255</v>
      </c>
      <c r="W446">
        <v>0</v>
      </c>
      <c r="X446" t="s">
        <v>1229</v>
      </c>
      <c r="Y446" t="s">
        <v>1229</v>
      </c>
      <c r="Z446" t="s">
        <v>1230</v>
      </c>
      <c r="AA446" t="s">
        <v>23</v>
      </c>
      <c r="AB446" t="s">
        <v>1231</v>
      </c>
      <c r="AC446" t="s">
        <v>1232</v>
      </c>
      <c r="AD446" t="s">
        <v>1233</v>
      </c>
      <c r="AE446" t="s">
        <v>1416</v>
      </c>
      <c r="AF446" t="s">
        <v>1235</v>
      </c>
      <c r="AG446" t="s">
        <v>1217</v>
      </c>
      <c r="AH446" t="s">
        <v>1236</v>
      </c>
      <c r="AI446" t="s">
        <v>1217</v>
      </c>
      <c r="AJ446" t="s">
        <v>1217</v>
      </c>
      <c r="AK446" t="s">
        <v>1237</v>
      </c>
      <c r="AL446">
        <v>0</v>
      </c>
      <c r="AM446" t="s">
        <v>1256</v>
      </c>
      <c r="AN446" t="s">
        <v>1239</v>
      </c>
      <c r="AO446" t="s">
        <v>1240</v>
      </c>
      <c r="AP446" t="s">
        <v>1241</v>
      </c>
      <c r="AQ446" t="s">
        <v>1242</v>
      </c>
      <c r="AR446" t="s">
        <v>1257</v>
      </c>
      <c r="AS446">
        <v>0</v>
      </c>
      <c r="AT446" t="s">
        <v>1217</v>
      </c>
      <c r="AU446" t="s">
        <v>1244</v>
      </c>
      <c r="AV446" t="s">
        <v>1217</v>
      </c>
      <c r="AW446" t="s">
        <v>1217</v>
      </c>
      <c r="AX446" t="s">
        <v>1217</v>
      </c>
      <c r="AY446">
        <v>10</v>
      </c>
      <c r="AZ446" t="s">
        <v>1245</v>
      </c>
      <c r="BA446">
        <v>0</v>
      </c>
      <c r="BB446" t="s">
        <v>217</v>
      </c>
      <c r="BC446" t="s">
        <v>1230</v>
      </c>
      <c r="BD446">
        <v>0</v>
      </c>
      <c r="BE446" t="s">
        <v>1246</v>
      </c>
      <c r="BF446">
        <v>1007</v>
      </c>
      <c r="BG446" t="s">
        <v>1217</v>
      </c>
      <c r="BH446" t="s">
        <v>1217</v>
      </c>
      <c r="BI446">
        <v>15</v>
      </c>
      <c r="BJ446" t="s">
        <v>1217</v>
      </c>
      <c r="BK446" t="s">
        <v>1217</v>
      </c>
      <c r="BL446">
        <v>0</v>
      </c>
      <c r="BM446" t="s">
        <v>1239</v>
      </c>
      <c r="BN446" t="s">
        <v>1247</v>
      </c>
      <c r="BO446">
        <v>0</v>
      </c>
      <c r="BP446" t="s">
        <v>1229</v>
      </c>
      <c r="BQ446" t="s">
        <v>1217</v>
      </c>
    </row>
    <row r="447" spans="1:69" x14ac:dyDescent="0.25">
      <c r="A447">
        <v>204192</v>
      </c>
      <c r="B447" t="s">
        <v>1751</v>
      </c>
      <c r="C447" t="s">
        <v>1217</v>
      </c>
      <c r="D447" t="s">
        <v>1218</v>
      </c>
      <c r="E447">
        <v>0</v>
      </c>
      <c r="F447" t="s">
        <v>1298</v>
      </c>
      <c r="G447" t="s">
        <v>1220</v>
      </c>
      <c r="H447" t="s">
        <v>1221</v>
      </c>
      <c r="I447" t="s">
        <v>1217</v>
      </c>
      <c r="J447" t="s">
        <v>1222</v>
      </c>
      <c r="K447" t="s">
        <v>217</v>
      </c>
      <c r="L447">
        <v>14.54</v>
      </c>
      <c r="M447">
        <v>12.48</v>
      </c>
      <c r="N447" t="s">
        <v>40</v>
      </c>
      <c r="O447">
        <v>14.4</v>
      </c>
      <c r="P447" t="s">
        <v>1223</v>
      </c>
      <c r="Q447" t="s">
        <v>1743</v>
      </c>
      <c r="R447" t="s">
        <v>1225</v>
      </c>
      <c r="S447" t="s">
        <v>1226</v>
      </c>
      <c r="T447" t="s">
        <v>1217</v>
      </c>
      <c r="U447" t="s">
        <v>1227</v>
      </c>
      <c r="V447" t="s">
        <v>1255</v>
      </c>
      <c r="W447">
        <v>0</v>
      </c>
      <c r="X447" t="s">
        <v>1229</v>
      </c>
      <c r="Y447" t="s">
        <v>1229</v>
      </c>
      <c r="Z447" t="s">
        <v>1230</v>
      </c>
      <c r="AA447" t="s">
        <v>23</v>
      </c>
      <c r="AB447" t="s">
        <v>1231</v>
      </c>
      <c r="AC447" t="s">
        <v>1232</v>
      </c>
      <c r="AD447" t="s">
        <v>1233</v>
      </c>
      <c r="AE447" t="s">
        <v>1416</v>
      </c>
      <c r="AF447" t="s">
        <v>1235</v>
      </c>
      <c r="AG447" t="s">
        <v>1217</v>
      </c>
      <c r="AH447" t="s">
        <v>1236</v>
      </c>
      <c r="AI447" t="s">
        <v>1217</v>
      </c>
      <c r="AJ447" t="s">
        <v>1217</v>
      </c>
      <c r="AK447" t="s">
        <v>1237</v>
      </c>
      <c r="AL447">
        <v>0</v>
      </c>
      <c r="AM447" t="s">
        <v>1636</v>
      </c>
      <c r="AN447" t="s">
        <v>1239</v>
      </c>
      <c r="AO447" t="s">
        <v>1240</v>
      </c>
      <c r="AP447" t="s">
        <v>1241</v>
      </c>
      <c r="AQ447" t="s">
        <v>1242</v>
      </c>
      <c r="AR447" t="s">
        <v>1338</v>
      </c>
      <c r="AS447">
        <v>0</v>
      </c>
      <c r="AT447" t="s">
        <v>1217</v>
      </c>
      <c r="AU447" t="s">
        <v>1244</v>
      </c>
      <c r="AV447" t="s">
        <v>1217</v>
      </c>
      <c r="AW447" t="s">
        <v>1217</v>
      </c>
      <c r="AX447" t="s">
        <v>1217</v>
      </c>
      <c r="AY447">
        <v>10</v>
      </c>
      <c r="AZ447" t="s">
        <v>1245</v>
      </c>
      <c r="BA447">
        <v>0</v>
      </c>
      <c r="BB447" t="s">
        <v>217</v>
      </c>
      <c r="BC447" t="s">
        <v>1230</v>
      </c>
      <c r="BD447">
        <v>0</v>
      </c>
      <c r="BE447" t="s">
        <v>1246</v>
      </c>
      <c r="BF447">
        <v>464</v>
      </c>
      <c r="BG447" t="s">
        <v>1217</v>
      </c>
      <c r="BH447" t="s">
        <v>1217</v>
      </c>
      <c r="BI447">
        <v>15</v>
      </c>
      <c r="BJ447" t="s">
        <v>1217</v>
      </c>
      <c r="BK447" t="s">
        <v>1217</v>
      </c>
      <c r="BL447">
        <v>0</v>
      </c>
      <c r="BM447" t="s">
        <v>1239</v>
      </c>
      <c r="BN447" t="s">
        <v>1247</v>
      </c>
      <c r="BO447">
        <v>0</v>
      </c>
      <c r="BP447" t="s">
        <v>1229</v>
      </c>
      <c r="BQ447" t="s">
        <v>1217</v>
      </c>
    </row>
    <row r="448" spans="1:69" x14ac:dyDescent="0.25">
      <c r="A448">
        <v>204449</v>
      </c>
      <c r="B448" t="s">
        <v>1752</v>
      </c>
      <c r="C448" t="s">
        <v>1217</v>
      </c>
      <c r="D448" t="s">
        <v>1218</v>
      </c>
      <c r="E448">
        <v>0</v>
      </c>
      <c r="F448" t="s">
        <v>1298</v>
      </c>
      <c r="G448" t="s">
        <v>1220</v>
      </c>
      <c r="H448" t="s">
        <v>1221</v>
      </c>
      <c r="I448" t="s">
        <v>1217</v>
      </c>
      <c r="J448" t="s">
        <v>1222</v>
      </c>
      <c r="K448" t="s">
        <v>217</v>
      </c>
      <c r="L448">
        <v>16.5</v>
      </c>
      <c r="M448">
        <v>15.63</v>
      </c>
      <c r="N448" t="s">
        <v>40</v>
      </c>
      <c r="O448">
        <v>18</v>
      </c>
      <c r="P448" t="s">
        <v>1223</v>
      </c>
      <c r="Q448" t="s">
        <v>1608</v>
      </c>
      <c r="R448" t="s">
        <v>1225</v>
      </c>
      <c r="S448" t="s">
        <v>1226</v>
      </c>
      <c r="T448" t="s">
        <v>1217</v>
      </c>
      <c r="U448" t="s">
        <v>1227</v>
      </c>
      <c r="V448" t="s">
        <v>1255</v>
      </c>
      <c r="W448">
        <v>0</v>
      </c>
      <c r="X448" t="s">
        <v>1229</v>
      </c>
      <c r="Y448" t="s">
        <v>1229</v>
      </c>
      <c r="Z448" t="s">
        <v>1230</v>
      </c>
      <c r="AA448" t="s">
        <v>23</v>
      </c>
      <c r="AB448" t="s">
        <v>1231</v>
      </c>
      <c r="AC448" t="s">
        <v>1232</v>
      </c>
      <c r="AD448" t="s">
        <v>1233</v>
      </c>
      <c r="AE448" t="s">
        <v>1416</v>
      </c>
      <c r="AF448" t="s">
        <v>1235</v>
      </c>
      <c r="AG448" t="s">
        <v>1217</v>
      </c>
      <c r="AH448" t="s">
        <v>1236</v>
      </c>
      <c r="AI448" t="s">
        <v>1217</v>
      </c>
      <c r="AJ448" t="s">
        <v>1217</v>
      </c>
      <c r="AK448" t="s">
        <v>1237</v>
      </c>
      <c r="AL448">
        <v>0</v>
      </c>
      <c r="AM448" t="s">
        <v>1641</v>
      </c>
      <c r="AN448" t="s">
        <v>1239</v>
      </c>
      <c r="AO448" t="s">
        <v>1240</v>
      </c>
      <c r="AP448" t="s">
        <v>1241</v>
      </c>
      <c r="AQ448" t="s">
        <v>1242</v>
      </c>
      <c r="AR448" t="s">
        <v>1380</v>
      </c>
      <c r="AS448">
        <v>0</v>
      </c>
      <c r="AT448" t="s">
        <v>1217</v>
      </c>
      <c r="AU448" t="s">
        <v>1244</v>
      </c>
      <c r="AV448" t="s">
        <v>1217</v>
      </c>
      <c r="AW448" t="s">
        <v>1217</v>
      </c>
      <c r="AX448" t="s">
        <v>1217</v>
      </c>
      <c r="AY448">
        <v>10</v>
      </c>
      <c r="AZ448" t="s">
        <v>1245</v>
      </c>
      <c r="BA448">
        <v>0</v>
      </c>
      <c r="BB448" t="s">
        <v>217</v>
      </c>
      <c r="BC448" t="s">
        <v>1230</v>
      </c>
      <c r="BD448">
        <v>0</v>
      </c>
      <c r="BE448" t="s">
        <v>1246</v>
      </c>
      <c r="BF448">
        <v>399</v>
      </c>
      <c r="BG448" t="s">
        <v>1217</v>
      </c>
      <c r="BH448" t="s">
        <v>1217</v>
      </c>
      <c r="BI448">
        <v>15</v>
      </c>
      <c r="BJ448" t="s">
        <v>1217</v>
      </c>
      <c r="BK448" t="s">
        <v>1217</v>
      </c>
      <c r="BL448">
        <v>0</v>
      </c>
      <c r="BM448" t="s">
        <v>1239</v>
      </c>
      <c r="BN448" t="s">
        <v>1247</v>
      </c>
      <c r="BO448">
        <v>0</v>
      </c>
      <c r="BP448" t="s">
        <v>1229</v>
      </c>
      <c r="BQ448" t="s">
        <v>1217</v>
      </c>
    </row>
    <row r="449" spans="1:69" x14ac:dyDescent="0.25">
      <c r="A449">
        <v>204450</v>
      </c>
      <c r="B449" t="s">
        <v>1753</v>
      </c>
      <c r="C449" t="s">
        <v>1217</v>
      </c>
      <c r="D449" t="s">
        <v>1218</v>
      </c>
      <c r="E449">
        <v>0</v>
      </c>
      <c r="F449" t="s">
        <v>1298</v>
      </c>
      <c r="G449" t="s">
        <v>1220</v>
      </c>
      <c r="H449" t="s">
        <v>1221</v>
      </c>
      <c r="I449" t="s">
        <v>1217</v>
      </c>
      <c r="J449" t="s">
        <v>1222</v>
      </c>
      <c r="K449" t="s">
        <v>217</v>
      </c>
      <c r="L449">
        <v>15.42</v>
      </c>
      <c r="M449">
        <v>13.9</v>
      </c>
      <c r="N449" t="s">
        <v>40</v>
      </c>
      <c r="O449">
        <v>16</v>
      </c>
      <c r="P449" t="s">
        <v>1223</v>
      </c>
      <c r="Q449" t="s">
        <v>1608</v>
      </c>
      <c r="R449" t="s">
        <v>1225</v>
      </c>
      <c r="S449" t="s">
        <v>1226</v>
      </c>
      <c r="T449" t="s">
        <v>1217</v>
      </c>
      <c r="U449" t="s">
        <v>1227</v>
      </c>
      <c r="V449" t="s">
        <v>1255</v>
      </c>
      <c r="W449">
        <v>0</v>
      </c>
      <c r="X449" t="s">
        <v>1229</v>
      </c>
      <c r="Y449" t="s">
        <v>1229</v>
      </c>
      <c r="Z449" t="s">
        <v>1230</v>
      </c>
      <c r="AA449" t="s">
        <v>23</v>
      </c>
      <c r="AB449" t="s">
        <v>1231</v>
      </c>
      <c r="AC449" t="s">
        <v>1232</v>
      </c>
      <c r="AD449" t="s">
        <v>1233</v>
      </c>
      <c r="AE449" t="s">
        <v>1416</v>
      </c>
      <c r="AF449" t="s">
        <v>1235</v>
      </c>
      <c r="AG449" t="s">
        <v>1217</v>
      </c>
      <c r="AH449" t="s">
        <v>1236</v>
      </c>
      <c r="AI449" t="s">
        <v>1217</v>
      </c>
      <c r="AJ449" t="s">
        <v>1217</v>
      </c>
      <c r="AK449" t="s">
        <v>1237</v>
      </c>
      <c r="AL449">
        <v>0</v>
      </c>
      <c r="AM449" t="s">
        <v>1516</v>
      </c>
      <c r="AN449" t="s">
        <v>1239</v>
      </c>
      <c r="AO449" t="s">
        <v>1240</v>
      </c>
      <c r="AP449" t="s">
        <v>1241</v>
      </c>
      <c r="AQ449" t="s">
        <v>1242</v>
      </c>
      <c r="AR449" t="s">
        <v>1306</v>
      </c>
      <c r="AS449">
        <v>0</v>
      </c>
      <c r="AT449" t="s">
        <v>1217</v>
      </c>
      <c r="AU449" t="s">
        <v>1244</v>
      </c>
      <c r="AV449" t="s">
        <v>1217</v>
      </c>
      <c r="AW449" t="s">
        <v>1217</v>
      </c>
      <c r="AX449" t="s">
        <v>1217</v>
      </c>
      <c r="AY449">
        <v>10</v>
      </c>
      <c r="AZ449" t="s">
        <v>1245</v>
      </c>
      <c r="BA449">
        <v>0</v>
      </c>
      <c r="BB449" t="s">
        <v>217</v>
      </c>
      <c r="BC449" t="s">
        <v>1230</v>
      </c>
      <c r="BD449">
        <v>0</v>
      </c>
      <c r="BE449" t="s">
        <v>1246</v>
      </c>
      <c r="BF449">
        <v>1287</v>
      </c>
      <c r="BG449" t="s">
        <v>1217</v>
      </c>
      <c r="BH449" t="s">
        <v>1217</v>
      </c>
      <c r="BI449">
        <v>15</v>
      </c>
      <c r="BJ449" t="s">
        <v>1217</v>
      </c>
      <c r="BK449" t="s">
        <v>1217</v>
      </c>
      <c r="BL449">
        <v>0</v>
      </c>
      <c r="BM449" t="s">
        <v>1239</v>
      </c>
      <c r="BN449" t="s">
        <v>1247</v>
      </c>
      <c r="BO449">
        <v>0</v>
      </c>
      <c r="BP449" t="s">
        <v>1229</v>
      </c>
      <c r="BQ449" t="s">
        <v>1217</v>
      </c>
    </row>
    <row r="450" spans="1:69" x14ac:dyDescent="0.25">
      <c r="A450">
        <v>204616</v>
      </c>
      <c r="B450" t="s">
        <v>1754</v>
      </c>
      <c r="C450" t="s">
        <v>1217</v>
      </c>
      <c r="D450" t="s">
        <v>1218</v>
      </c>
      <c r="E450">
        <v>0</v>
      </c>
      <c r="F450" t="s">
        <v>1219</v>
      </c>
      <c r="G450" t="s">
        <v>1220</v>
      </c>
      <c r="H450" t="s">
        <v>1221</v>
      </c>
      <c r="I450" t="s">
        <v>1217</v>
      </c>
      <c r="J450" t="s">
        <v>1222</v>
      </c>
      <c r="K450" t="s">
        <v>217</v>
      </c>
      <c r="L450">
        <v>198.75</v>
      </c>
      <c r="M450">
        <v>184.1</v>
      </c>
      <c r="N450" t="s">
        <v>40</v>
      </c>
      <c r="O450">
        <v>208</v>
      </c>
      <c r="P450" t="s">
        <v>1223</v>
      </c>
      <c r="Q450" t="s">
        <v>1755</v>
      </c>
      <c r="R450" t="s">
        <v>1225</v>
      </c>
      <c r="S450" t="s">
        <v>1226</v>
      </c>
      <c r="T450" t="s">
        <v>1217</v>
      </c>
      <c r="U450" t="s">
        <v>1227</v>
      </c>
      <c r="V450" t="s">
        <v>1255</v>
      </c>
      <c r="W450">
        <v>0</v>
      </c>
      <c r="X450" t="s">
        <v>1229</v>
      </c>
      <c r="Y450" t="s">
        <v>1229</v>
      </c>
      <c r="Z450" t="s">
        <v>1230</v>
      </c>
      <c r="AA450" t="s">
        <v>23</v>
      </c>
      <c r="AB450" t="s">
        <v>1231</v>
      </c>
      <c r="AC450" t="s">
        <v>1232</v>
      </c>
      <c r="AD450" t="s">
        <v>1233</v>
      </c>
      <c r="AE450" t="s">
        <v>1416</v>
      </c>
      <c r="AF450" t="s">
        <v>1235</v>
      </c>
      <c r="AG450" t="s">
        <v>1217</v>
      </c>
      <c r="AH450" t="s">
        <v>1236</v>
      </c>
      <c r="AI450" t="s">
        <v>1217</v>
      </c>
      <c r="AJ450" t="s">
        <v>1217</v>
      </c>
      <c r="AK450" t="s">
        <v>1237</v>
      </c>
      <c r="AL450">
        <v>0</v>
      </c>
      <c r="AM450" t="s">
        <v>1238</v>
      </c>
      <c r="AN450" t="s">
        <v>1239</v>
      </c>
      <c r="AO450" t="s">
        <v>1240</v>
      </c>
      <c r="AP450" t="s">
        <v>1241</v>
      </c>
      <c r="AQ450" t="s">
        <v>1242</v>
      </c>
      <c r="AR450" t="s">
        <v>1243</v>
      </c>
      <c r="AS450">
        <v>0</v>
      </c>
      <c r="AT450" t="s">
        <v>1217</v>
      </c>
      <c r="AU450" t="s">
        <v>1244</v>
      </c>
      <c r="AV450" t="s">
        <v>1217</v>
      </c>
      <c r="AW450" t="s">
        <v>1217</v>
      </c>
      <c r="AX450" t="s">
        <v>1217</v>
      </c>
      <c r="AY450">
        <v>10</v>
      </c>
      <c r="AZ450" t="s">
        <v>1245</v>
      </c>
      <c r="BA450">
        <v>0</v>
      </c>
      <c r="BB450" t="s">
        <v>217</v>
      </c>
      <c r="BC450" t="s">
        <v>1230</v>
      </c>
      <c r="BD450">
        <v>0</v>
      </c>
      <c r="BE450" t="s">
        <v>1246</v>
      </c>
      <c r="BF450">
        <v>44</v>
      </c>
      <c r="BG450" t="s">
        <v>1217</v>
      </c>
      <c r="BH450" t="s">
        <v>1217</v>
      </c>
      <c r="BI450">
        <v>13</v>
      </c>
      <c r="BJ450" t="s">
        <v>1217</v>
      </c>
      <c r="BK450" t="s">
        <v>1217</v>
      </c>
      <c r="BL450">
        <v>0</v>
      </c>
      <c r="BM450" t="s">
        <v>1239</v>
      </c>
      <c r="BN450" t="s">
        <v>1247</v>
      </c>
      <c r="BO450">
        <v>0</v>
      </c>
      <c r="BP450" t="s">
        <v>1229</v>
      </c>
      <c r="BQ450" t="s">
        <v>1217</v>
      </c>
    </row>
    <row r="451" spans="1:69" x14ac:dyDescent="0.25">
      <c r="A451">
        <v>204617</v>
      </c>
      <c r="B451" t="s">
        <v>1756</v>
      </c>
      <c r="C451" t="s">
        <v>1217</v>
      </c>
      <c r="D451" t="s">
        <v>1218</v>
      </c>
      <c r="E451">
        <v>0</v>
      </c>
      <c r="F451" t="s">
        <v>1298</v>
      </c>
      <c r="G451" t="s">
        <v>1220</v>
      </c>
      <c r="H451" t="s">
        <v>1221</v>
      </c>
      <c r="I451" t="s">
        <v>1217</v>
      </c>
      <c r="J451" t="s">
        <v>1222</v>
      </c>
      <c r="K451" t="s">
        <v>217</v>
      </c>
      <c r="L451">
        <v>14.74</v>
      </c>
      <c r="M451">
        <v>13.28</v>
      </c>
      <c r="N451" t="s">
        <v>40</v>
      </c>
      <c r="O451">
        <v>15</v>
      </c>
      <c r="P451" t="s">
        <v>1223</v>
      </c>
      <c r="Q451" t="s">
        <v>1755</v>
      </c>
      <c r="R451" t="s">
        <v>1225</v>
      </c>
      <c r="S451" t="s">
        <v>1226</v>
      </c>
      <c r="T451" t="s">
        <v>1217</v>
      </c>
      <c r="U451" t="s">
        <v>1227</v>
      </c>
      <c r="V451" t="s">
        <v>1255</v>
      </c>
      <c r="W451">
        <v>0</v>
      </c>
      <c r="X451" t="s">
        <v>1229</v>
      </c>
      <c r="Y451" t="s">
        <v>1229</v>
      </c>
      <c r="Z451" t="s">
        <v>1230</v>
      </c>
      <c r="AA451" t="s">
        <v>23</v>
      </c>
      <c r="AB451" t="s">
        <v>1231</v>
      </c>
      <c r="AC451" t="s">
        <v>1232</v>
      </c>
      <c r="AD451" t="s">
        <v>1233</v>
      </c>
      <c r="AE451" t="s">
        <v>1416</v>
      </c>
      <c r="AF451" t="s">
        <v>1235</v>
      </c>
      <c r="AG451" t="s">
        <v>1217</v>
      </c>
      <c r="AH451" t="s">
        <v>1236</v>
      </c>
      <c r="AI451" t="s">
        <v>1217</v>
      </c>
      <c r="AJ451" t="s">
        <v>1217</v>
      </c>
      <c r="AK451" t="s">
        <v>1237</v>
      </c>
      <c r="AL451">
        <v>0</v>
      </c>
      <c r="AM451" t="s">
        <v>1299</v>
      </c>
      <c r="AN451" t="s">
        <v>1239</v>
      </c>
      <c r="AO451" t="s">
        <v>1240</v>
      </c>
      <c r="AP451" t="s">
        <v>1241</v>
      </c>
      <c r="AQ451" t="s">
        <v>1242</v>
      </c>
      <c r="AR451" t="s">
        <v>1300</v>
      </c>
      <c r="AS451">
        <v>0</v>
      </c>
      <c r="AT451" t="s">
        <v>1217</v>
      </c>
      <c r="AU451" t="s">
        <v>1244</v>
      </c>
      <c r="AV451" t="s">
        <v>1217</v>
      </c>
      <c r="AW451" t="s">
        <v>1217</v>
      </c>
      <c r="AX451" t="s">
        <v>1217</v>
      </c>
      <c r="AY451">
        <v>10</v>
      </c>
      <c r="AZ451" t="s">
        <v>1245</v>
      </c>
      <c r="BA451">
        <v>0</v>
      </c>
      <c r="BB451" t="s">
        <v>217</v>
      </c>
      <c r="BC451" t="s">
        <v>1230</v>
      </c>
      <c r="BD451">
        <v>0</v>
      </c>
      <c r="BE451" t="s">
        <v>1246</v>
      </c>
      <c r="BF451">
        <v>605</v>
      </c>
      <c r="BG451" t="s">
        <v>1217</v>
      </c>
      <c r="BH451" t="s">
        <v>1217</v>
      </c>
      <c r="BI451">
        <v>15</v>
      </c>
      <c r="BJ451" t="s">
        <v>1217</v>
      </c>
      <c r="BK451" t="s">
        <v>1217</v>
      </c>
      <c r="BL451">
        <v>0</v>
      </c>
      <c r="BM451" t="s">
        <v>1239</v>
      </c>
      <c r="BN451" t="s">
        <v>1247</v>
      </c>
      <c r="BO451">
        <v>0</v>
      </c>
      <c r="BP451" t="s">
        <v>1229</v>
      </c>
      <c r="BQ451" t="s">
        <v>1217</v>
      </c>
    </row>
    <row r="452" spans="1:69" x14ac:dyDescent="0.25">
      <c r="A452">
        <v>204618</v>
      </c>
      <c r="B452" t="s">
        <v>1757</v>
      </c>
      <c r="C452" t="s">
        <v>1217</v>
      </c>
      <c r="D452" t="s">
        <v>1218</v>
      </c>
      <c r="E452">
        <v>0</v>
      </c>
      <c r="F452" t="s">
        <v>1298</v>
      </c>
      <c r="G452" t="s">
        <v>1220</v>
      </c>
      <c r="H452" t="s">
        <v>1221</v>
      </c>
      <c r="I452" t="s">
        <v>1217</v>
      </c>
      <c r="J452" t="s">
        <v>1222</v>
      </c>
      <c r="K452" t="s">
        <v>217</v>
      </c>
      <c r="L452">
        <v>17.989999999999998</v>
      </c>
      <c r="M452">
        <v>15.93</v>
      </c>
      <c r="N452" t="s">
        <v>40</v>
      </c>
      <c r="O452">
        <v>18</v>
      </c>
      <c r="P452" t="s">
        <v>1223</v>
      </c>
      <c r="Q452" t="s">
        <v>1755</v>
      </c>
      <c r="R452" t="s">
        <v>1225</v>
      </c>
      <c r="S452" t="s">
        <v>1226</v>
      </c>
      <c r="T452" t="s">
        <v>1217</v>
      </c>
      <c r="U452" t="s">
        <v>1227</v>
      </c>
      <c r="V452" t="s">
        <v>1255</v>
      </c>
      <c r="W452">
        <v>0</v>
      </c>
      <c r="X452" t="s">
        <v>1229</v>
      </c>
      <c r="Y452" t="s">
        <v>1229</v>
      </c>
      <c r="Z452" t="s">
        <v>1230</v>
      </c>
      <c r="AA452" t="s">
        <v>23</v>
      </c>
      <c r="AB452" t="s">
        <v>1231</v>
      </c>
      <c r="AC452" t="s">
        <v>1232</v>
      </c>
      <c r="AD452" t="s">
        <v>1233</v>
      </c>
      <c r="AE452" t="s">
        <v>1416</v>
      </c>
      <c r="AF452" t="s">
        <v>1235</v>
      </c>
      <c r="AG452" t="s">
        <v>1217</v>
      </c>
      <c r="AH452" t="s">
        <v>1236</v>
      </c>
      <c r="AI452" t="s">
        <v>1217</v>
      </c>
      <c r="AJ452" t="s">
        <v>1217</v>
      </c>
      <c r="AK452" t="s">
        <v>1237</v>
      </c>
      <c r="AL452">
        <v>0</v>
      </c>
      <c r="AM452" t="s">
        <v>1379</v>
      </c>
      <c r="AN452" t="s">
        <v>1239</v>
      </c>
      <c r="AO452" t="s">
        <v>1240</v>
      </c>
      <c r="AP452" t="s">
        <v>1241</v>
      </c>
      <c r="AQ452" t="s">
        <v>1242</v>
      </c>
      <c r="AR452" t="s">
        <v>1380</v>
      </c>
      <c r="AS452">
        <v>0</v>
      </c>
      <c r="AT452" t="s">
        <v>1217</v>
      </c>
      <c r="AU452" t="s">
        <v>1244</v>
      </c>
      <c r="AV452" t="s">
        <v>1217</v>
      </c>
      <c r="AW452" t="s">
        <v>1217</v>
      </c>
      <c r="AX452" t="s">
        <v>1217</v>
      </c>
      <c r="AY452">
        <v>10</v>
      </c>
      <c r="AZ452" t="s">
        <v>1245</v>
      </c>
      <c r="BA452">
        <v>0</v>
      </c>
      <c r="BB452" t="s">
        <v>217</v>
      </c>
      <c r="BC452" t="s">
        <v>1230</v>
      </c>
      <c r="BD452">
        <v>0</v>
      </c>
      <c r="BE452" t="s">
        <v>1246</v>
      </c>
      <c r="BF452">
        <v>327</v>
      </c>
      <c r="BG452" t="s">
        <v>1217</v>
      </c>
      <c r="BH452" t="s">
        <v>1217</v>
      </c>
      <c r="BI452">
        <v>15</v>
      </c>
      <c r="BJ452" t="s">
        <v>1217</v>
      </c>
      <c r="BK452" t="s">
        <v>1217</v>
      </c>
      <c r="BL452">
        <v>0</v>
      </c>
      <c r="BM452" t="s">
        <v>1239</v>
      </c>
      <c r="BN452" t="s">
        <v>1247</v>
      </c>
      <c r="BO452">
        <v>0</v>
      </c>
      <c r="BP452" t="s">
        <v>1229</v>
      </c>
      <c r="BQ452" t="s">
        <v>1217</v>
      </c>
    </row>
    <row r="453" spans="1:69" x14ac:dyDescent="0.25">
      <c r="A453">
        <v>204673</v>
      </c>
      <c r="B453" t="s">
        <v>788</v>
      </c>
      <c r="C453" t="s">
        <v>1217</v>
      </c>
      <c r="D453" t="s">
        <v>1218</v>
      </c>
      <c r="E453">
        <v>6</v>
      </c>
      <c r="F453" t="s">
        <v>1289</v>
      </c>
      <c r="G453" t="s">
        <v>1220</v>
      </c>
      <c r="H453" t="s">
        <v>1221</v>
      </c>
      <c r="I453" t="s">
        <v>1217</v>
      </c>
      <c r="J453" t="s">
        <v>1222</v>
      </c>
      <c r="K453" t="s">
        <v>217</v>
      </c>
      <c r="L453">
        <v>939</v>
      </c>
      <c r="M453">
        <v>881</v>
      </c>
      <c r="N453" t="s">
        <v>40</v>
      </c>
      <c r="O453">
        <v>1000</v>
      </c>
      <c r="P453" t="s">
        <v>1223</v>
      </c>
      <c r="Q453" t="s">
        <v>1596</v>
      </c>
      <c r="R453" t="s">
        <v>1225</v>
      </c>
      <c r="S453" t="s">
        <v>1226</v>
      </c>
      <c r="T453" t="s">
        <v>1217</v>
      </c>
      <c r="U453" t="s">
        <v>1227</v>
      </c>
      <c r="V453" t="s">
        <v>1255</v>
      </c>
      <c r="W453">
        <v>0</v>
      </c>
      <c r="X453" t="s">
        <v>1229</v>
      </c>
      <c r="Y453" t="s">
        <v>1229</v>
      </c>
      <c r="Z453" t="s">
        <v>1230</v>
      </c>
      <c r="AA453" t="s">
        <v>23</v>
      </c>
      <c r="AB453" t="s">
        <v>1231</v>
      </c>
      <c r="AC453" t="s">
        <v>1232</v>
      </c>
      <c r="AD453" t="s">
        <v>1233</v>
      </c>
      <c r="AE453" t="s">
        <v>1416</v>
      </c>
      <c r="AF453" t="s">
        <v>1235</v>
      </c>
      <c r="AG453" t="s">
        <v>1217</v>
      </c>
      <c r="AH453" t="s">
        <v>1236</v>
      </c>
      <c r="AI453" t="s">
        <v>1217</v>
      </c>
      <c r="AJ453" t="s">
        <v>1217</v>
      </c>
      <c r="AK453" t="s">
        <v>1237</v>
      </c>
      <c r="AL453">
        <v>0</v>
      </c>
      <c r="AM453" t="s">
        <v>1290</v>
      </c>
      <c r="AN453" t="s">
        <v>1239</v>
      </c>
      <c r="AO453" t="s">
        <v>1240</v>
      </c>
      <c r="AP453" t="s">
        <v>1241</v>
      </c>
      <c r="AQ453" t="s">
        <v>1242</v>
      </c>
      <c r="AR453" t="s">
        <v>1291</v>
      </c>
      <c r="AS453">
        <v>0</v>
      </c>
      <c r="AT453" t="s">
        <v>1217</v>
      </c>
      <c r="AU453" t="s">
        <v>1244</v>
      </c>
      <c r="AV453" t="s">
        <v>1217</v>
      </c>
      <c r="AW453" t="s">
        <v>1217</v>
      </c>
      <c r="AX453" t="s">
        <v>1217</v>
      </c>
      <c r="AY453">
        <v>10</v>
      </c>
      <c r="AZ453" t="s">
        <v>1245</v>
      </c>
      <c r="BA453">
        <v>0</v>
      </c>
      <c r="BB453" t="s">
        <v>217</v>
      </c>
      <c r="BC453" t="s">
        <v>1230</v>
      </c>
      <c r="BD453">
        <v>0</v>
      </c>
      <c r="BE453" t="s">
        <v>1246</v>
      </c>
      <c r="BF453">
        <v>42</v>
      </c>
      <c r="BG453" t="s">
        <v>1217</v>
      </c>
      <c r="BH453" t="s">
        <v>1217</v>
      </c>
      <c r="BI453">
        <v>10</v>
      </c>
      <c r="BJ453" t="s">
        <v>1217</v>
      </c>
      <c r="BK453" t="s">
        <v>1217</v>
      </c>
      <c r="BL453">
        <v>0</v>
      </c>
      <c r="BM453" t="s">
        <v>1239</v>
      </c>
      <c r="BN453" t="s">
        <v>1247</v>
      </c>
      <c r="BO453">
        <v>0</v>
      </c>
      <c r="BP453" t="s">
        <v>1229</v>
      </c>
      <c r="BQ453" t="s">
        <v>1217</v>
      </c>
    </row>
    <row r="454" spans="1:69" x14ac:dyDescent="0.25">
      <c r="A454">
        <v>204721</v>
      </c>
      <c r="B454" t="s">
        <v>1758</v>
      </c>
      <c r="C454" t="s">
        <v>1217</v>
      </c>
      <c r="D454" t="s">
        <v>1218</v>
      </c>
      <c r="E454">
        <v>28</v>
      </c>
      <c r="F454" t="s">
        <v>1219</v>
      </c>
      <c r="G454" t="s">
        <v>1220</v>
      </c>
      <c r="H454" t="s">
        <v>1221</v>
      </c>
      <c r="I454" t="s">
        <v>1217</v>
      </c>
      <c r="J454" t="s">
        <v>1222</v>
      </c>
      <c r="K454" t="s">
        <v>217</v>
      </c>
      <c r="L454">
        <v>191.78</v>
      </c>
      <c r="M454">
        <v>177.13</v>
      </c>
      <c r="N454" t="s">
        <v>40</v>
      </c>
      <c r="O454">
        <v>208</v>
      </c>
      <c r="P454" t="s">
        <v>1223</v>
      </c>
      <c r="Q454" t="s">
        <v>1288</v>
      </c>
      <c r="R454" t="s">
        <v>1225</v>
      </c>
      <c r="S454" t="s">
        <v>1226</v>
      </c>
      <c r="T454" t="s">
        <v>1217</v>
      </c>
      <c r="U454" t="s">
        <v>1227</v>
      </c>
      <c r="V454" t="s">
        <v>1255</v>
      </c>
      <c r="W454">
        <v>0</v>
      </c>
      <c r="X454" t="s">
        <v>1229</v>
      </c>
      <c r="Y454" t="s">
        <v>1229</v>
      </c>
      <c r="Z454" t="s">
        <v>1230</v>
      </c>
      <c r="AA454" t="s">
        <v>23</v>
      </c>
      <c r="AB454" t="s">
        <v>1231</v>
      </c>
      <c r="AC454" t="s">
        <v>1232</v>
      </c>
      <c r="AD454" t="s">
        <v>1233</v>
      </c>
      <c r="AE454" t="s">
        <v>1416</v>
      </c>
      <c r="AF454" t="s">
        <v>1235</v>
      </c>
      <c r="AG454" t="s">
        <v>1217</v>
      </c>
      <c r="AH454" t="s">
        <v>1236</v>
      </c>
      <c r="AI454" t="s">
        <v>1217</v>
      </c>
      <c r="AJ454" t="s">
        <v>1217</v>
      </c>
      <c r="AK454" t="s">
        <v>1237</v>
      </c>
      <c r="AL454">
        <v>0</v>
      </c>
      <c r="AM454" t="s">
        <v>1238</v>
      </c>
      <c r="AN454" t="s">
        <v>1239</v>
      </c>
      <c r="AO454" t="s">
        <v>1240</v>
      </c>
      <c r="AP454" t="s">
        <v>1241</v>
      </c>
      <c r="AQ454" t="s">
        <v>1242</v>
      </c>
      <c r="AR454" t="s">
        <v>1243</v>
      </c>
      <c r="AS454">
        <v>0</v>
      </c>
      <c r="AT454" t="s">
        <v>1217</v>
      </c>
      <c r="AU454" t="s">
        <v>1244</v>
      </c>
      <c r="AV454" t="s">
        <v>1217</v>
      </c>
      <c r="AW454" t="s">
        <v>1217</v>
      </c>
      <c r="AX454" t="s">
        <v>1217</v>
      </c>
      <c r="AY454">
        <v>10</v>
      </c>
      <c r="AZ454" t="s">
        <v>1245</v>
      </c>
      <c r="BA454">
        <v>0</v>
      </c>
      <c r="BB454" t="s">
        <v>217</v>
      </c>
      <c r="BC454" t="s">
        <v>1230</v>
      </c>
      <c r="BD454">
        <v>0</v>
      </c>
      <c r="BE454" t="s">
        <v>1246</v>
      </c>
      <c r="BF454">
        <v>66</v>
      </c>
      <c r="BG454" t="s">
        <v>1217</v>
      </c>
      <c r="BH454" t="s">
        <v>1217</v>
      </c>
      <c r="BI454">
        <v>13</v>
      </c>
      <c r="BJ454" t="s">
        <v>1217</v>
      </c>
      <c r="BK454" t="s">
        <v>1217</v>
      </c>
      <c r="BL454">
        <v>0</v>
      </c>
      <c r="BM454" t="s">
        <v>1239</v>
      </c>
      <c r="BN454" t="s">
        <v>1247</v>
      </c>
      <c r="BO454">
        <v>0</v>
      </c>
      <c r="BP454" t="s">
        <v>1229</v>
      </c>
      <c r="BQ454" t="s">
        <v>1217</v>
      </c>
    </row>
    <row r="455" spans="1:69" x14ac:dyDescent="0.25">
      <c r="A455">
        <v>204760</v>
      </c>
      <c r="B455" t="s">
        <v>846</v>
      </c>
      <c r="C455" t="s">
        <v>1217</v>
      </c>
      <c r="D455" t="s">
        <v>1218</v>
      </c>
      <c r="E455">
        <v>0</v>
      </c>
      <c r="F455" t="s">
        <v>1219</v>
      </c>
      <c r="G455" t="s">
        <v>1220</v>
      </c>
      <c r="H455" t="s">
        <v>1221</v>
      </c>
      <c r="I455" t="s">
        <v>1217</v>
      </c>
      <c r="J455" t="s">
        <v>1222</v>
      </c>
      <c r="K455" t="s">
        <v>217</v>
      </c>
      <c r="L455">
        <v>198.83</v>
      </c>
      <c r="M455">
        <v>184.18</v>
      </c>
      <c r="N455" t="s">
        <v>40</v>
      </c>
      <c r="O455">
        <v>208</v>
      </c>
      <c r="P455" t="s">
        <v>1223</v>
      </c>
      <c r="Q455" t="s">
        <v>1759</v>
      </c>
      <c r="R455" t="s">
        <v>1225</v>
      </c>
      <c r="S455" t="s">
        <v>1226</v>
      </c>
      <c r="T455" t="s">
        <v>1217</v>
      </c>
      <c r="U455" t="s">
        <v>1227</v>
      </c>
      <c r="V455" t="s">
        <v>1255</v>
      </c>
      <c r="W455">
        <v>0</v>
      </c>
      <c r="X455" t="s">
        <v>1229</v>
      </c>
      <c r="Y455" t="s">
        <v>1229</v>
      </c>
      <c r="Z455" t="s">
        <v>1230</v>
      </c>
      <c r="AA455" t="s">
        <v>23</v>
      </c>
      <c r="AB455" t="s">
        <v>1231</v>
      </c>
      <c r="AC455" t="s">
        <v>1232</v>
      </c>
      <c r="AD455" t="s">
        <v>1233</v>
      </c>
      <c r="AE455" t="s">
        <v>1416</v>
      </c>
      <c r="AF455" t="s">
        <v>1235</v>
      </c>
      <c r="AG455" t="s">
        <v>1217</v>
      </c>
      <c r="AH455" t="s">
        <v>1236</v>
      </c>
      <c r="AI455" t="s">
        <v>1217</v>
      </c>
      <c r="AJ455" t="s">
        <v>1217</v>
      </c>
      <c r="AK455" t="s">
        <v>1237</v>
      </c>
      <c r="AL455">
        <v>0</v>
      </c>
      <c r="AM455" t="s">
        <v>1238</v>
      </c>
      <c r="AN455" t="s">
        <v>1239</v>
      </c>
      <c r="AO455" t="s">
        <v>1240</v>
      </c>
      <c r="AP455" t="s">
        <v>1241</v>
      </c>
      <c r="AQ455" t="s">
        <v>1242</v>
      </c>
      <c r="AR455" t="s">
        <v>1243</v>
      </c>
      <c r="AS455">
        <v>0</v>
      </c>
      <c r="AT455" t="s">
        <v>1217</v>
      </c>
      <c r="AU455" t="s">
        <v>1244</v>
      </c>
      <c r="AV455" t="s">
        <v>1217</v>
      </c>
      <c r="AW455" t="s">
        <v>1217</v>
      </c>
      <c r="AX455" t="s">
        <v>1217</v>
      </c>
      <c r="AY455">
        <v>10</v>
      </c>
      <c r="AZ455" t="s">
        <v>1245</v>
      </c>
      <c r="BA455">
        <v>0</v>
      </c>
      <c r="BB455" t="s">
        <v>217</v>
      </c>
      <c r="BC455" t="s">
        <v>1230</v>
      </c>
      <c r="BD455">
        <v>0</v>
      </c>
      <c r="BE455" t="s">
        <v>1246</v>
      </c>
      <c r="BF455">
        <v>49</v>
      </c>
      <c r="BG455" t="s">
        <v>1217</v>
      </c>
      <c r="BH455" t="s">
        <v>1217</v>
      </c>
      <c r="BI455">
        <v>13</v>
      </c>
      <c r="BJ455" t="s">
        <v>1217</v>
      </c>
      <c r="BK455" t="s">
        <v>1217</v>
      </c>
      <c r="BL455">
        <v>0</v>
      </c>
      <c r="BM455" t="s">
        <v>1239</v>
      </c>
      <c r="BN455" t="s">
        <v>1247</v>
      </c>
      <c r="BO455">
        <v>0</v>
      </c>
      <c r="BP455" t="s">
        <v>1229</v>
      </c>
      <c r="BQ455" t="s">
        <v>1217</v>
      </c>
    </row>
    <row r="456" spans="1:69" x14ac:dyDescent="0.25">
      <c r="A456">
        <v>204764</v>
      </c>
      <c r="B456" t="s">
        <v>1760</v>
      </c>
      <c r="C456" t="s">
        <v>1217</v>
      </c>
      <c r="D456" t="s">
        <v>1218</v>
      </c>
      <c r="E456">
        <v>0</v>
      </c>
      <c r="F456" t="s">
        <v>1219</v>
      </c>
      <c r="G456" t="s">
        <v>1220</v>
      </c>
      <c r="H456" t="s">
        <v>1221</v>
      </c>
      <c r="I456" t="s">
        <v>1217</v>
      </c>
      <c r="J456" t="s">
        <v>1222</v>
      </c>
      <c r="K456" t="s">
        <v>217</v>
      </c>
      <c r="L456">
        <v>200.6</v>
      </c>
      <c r="M456">
        <v>185.95</v>
      </c>
      <c r="N456" t="s">
        <v>40</v>
      </c>
      <c r="O456">
        <v>208</v>
      </c>
      <c r="P456" t="s">
        <v>1223</v>
      </c>
      <c r="Q456" t="s">
        <v>1761</v>
      </c>
      <c r="R456" t="s">
        <v>1225</v>
      </c>
      <c r="S456" t="s">
        <v>1226</v>
      </c>
      <c r="T456" t="s">
        <v>1217</v>
      </c>
      <c r="U456" t="s">
        <v>1227</v>
      </c>
      <c r="V456" t="s">
        <v>1255</v>
      </c>
      <c r="W456">
        <v>0</v>
      </c>
      <c r="X456" t="s">
        <v>1229</v>
      </c>
      <c r="Y456" t="s">
        <v>1229</v>
      </c>
      <c r="Z456" t="s">
        <v>1230</v>
      </c>
      <c r="AA456" t="s">
        <v>23</v>
      </c>
      <c r="AB456" t="s">
        <v>1231</v>
      </c>
      <c r="AC456" t="s">
        <v>1232</v>
      </c>
      <c r="AD456" t="s">
        <v>1233</v>
      </c>
      <c r="AE456" t="s">
        <v>1416</v>
      </c>
      <c r="AF456" t="s">
        <v>1235</v>
      </c>
      <c r="AG456" t="s">
        <v>1217</v>
      </c>
      <c r="AH456" t="s">
        <v>1236</v>
      </c>
      <c r="AI456" t="s">
        <v>1217</v>
      </c>
      <c r="AJ456" t="s">
        <v>1217</v>
      </c>
      <c r="AK456" t="s">
        <v>1237</v>
      </c>
      <c r="AL456">
        <v>0</v>
      </c>
      <c r="AM456" t="s">
        <v>1238</v>
      </c>
      <c r="AN456" t="s">
        <v>1239</v>
      </c>
      <c r="AO456" t="s">
        <v>1240</v>
      </c>
      <c r="AP456" t="s">
        <v>1241</v>
      </c>
      <c r="AQ456" t="s">
        <v>1242</v>
      </c>
      <c r="AR456" t="s">
        <v>1243</v>
      </c>
      <c r="AS456">
        <v>0</v>
      </c>
      <c r="AT456" t="s">
        <v>1217</v>
      </c>
      <c r="AU456" t="s">
        <v>1244</v>
      </c>
      <c r="AV456" t="s">
        <v>1217</v>
      </c>
      <c r="AW456" t="s">
        <v>1217</v>
      </c>
      <c r="AX456" t="s">
        <v>1217</v>
      </c>
      <c r="AY456">
        <v>10</v>
      </c>
      <c r="AZ456" t="s">
        <v>1245</v>
      </c>
      <c r="BA456">
        <v>0</v>
      </c>
      <c r="BB456" t="s">
        <v>217</v>
      </c>
      <c r="BC456" t="s">
        <v>1230</v>
      </c>
      <c r="BD456">
        <v>0</v>
      </c>
      <c r="BE456" t="s">
        <v>1246</v>
      </c>
      <c r="BF456">
        <v>100</v>
      </c>
      <c r="BG456" t="s">
        <v>1217</v>
      </c>
      <c r="BH456" t="s">
        <v>1217</v>
      </c>
      <c r="BI456">
        <v>13</v>
      </c>
      <c r="BJ456" t="s">
        <v>1217</v>
      </c>
      <c r="BK456" t="s">
        <v>1217</v>
      </c>
      <c r="BL456">
        <v>0</v>
      </c>
      <c r="BM456" t="s">
        <v>1239</v>
      </c>
      <c r="BN456" t="s">
        <v>1247</v>
      </c>
      <c r="BO456">
        <v>0</v>
      </c>
      <c r="BP456" t="s">
        <v>1229</v>
      </c>
      <c r="BQ456" t="s">
        <v>1217</v>
      </c>
    </row>
    <row r="457" spans="1:69" x14ac:dyDescent="0.25">
      <c r="A457">
        <v>204775</v>
      </c>
      <c r="B457" t="s">
        <v>1762</v>
      </c>
      <c r="C457" t="s">
        <v>1217</v>
      </c>
      <c r="D457" t="s">
        <v>1218</v>
      </c>
      <c r="E457">
        <v>0</v>
      </c>
      <c r="F457" t="s">
        <v>1298</v>
      </c>
      <c r="G457" t="s">
        <v>1220</v>
      </c>
      <c r="H457" t="s">
        <v>1221</v>
      </c>
      <c r="I457" t="s">
        <v>1217</v>
      </c>
      <c r="J457" t="s">
        <v>1222</v>
      </c>
      <c r="K457" t="s">
        <v>217</v>
      </c>
      <c r="L457">
        <v>17.79</v>
      </c>
      <c r="M457">
        <v>15.73</v>
      </c>
      <c r="N457" t="s">
        <v>40</v>
      </c>
      <c r="O457">
        <v>18</v>
      </c>
      <c r="P457" t="s">
        <v>1223</v>
      </c>
      <c r="Q457" t="s">
        <v>1662</v>
      </c>
      <c r="R457" t="s">
        <v>1225</v>
      </c>
      <c r="S457" t="s">
        <v>1226</v>
      </c>
      <c r="T457" t="s">
        <v>1217</v>
      </c>
      <c r="U457" t="s">
        <v>1227</v>
      </c>
      <c r="V457" t="s">
        <v>1255</v>
      </c>
      <c r="W457">
        <v>0</v>
      </c>
      <c r="X457" t="s">
        <v>1229</v>
      </c>
      <c r="Y457" t="s">
        <v>1229</v>
      </c>
      <c r="Z457" t="s">
        <v>1230</v>
      </c>
      <c r="AA457" t="s">
        <v>23</v>
      </c>
      <c r="AB457" t="s">
        <v>1231</v>
      </c>
      <c r="AC457" t="s">
        <v>1232</v>
      </c>
      <c r="AD457" t="s">
        <v>1233</v>
      </c>
      <c r="AE457" t="s">
        <v>1416</v>
      </c>
      <c r="AF457" t="s">
        <v>1235</v>
      </c>
      <c r="AG457" t="s">
        <v>1217</v>
      </c>
      <c r="AH457" t="s">
        <v>1236</v>
      </c>
      <c r="AI457" t="s">
        <v>1217</v>
      </c>
      <c r="AJ457" t="s">
        <v>1217</v>
      </c>
      <c r="AK457" t="s">
        <v>1237</v>
      </c>
      <c r="AL457">
        <v>0</v>
      </c>
      <c r="AM457" t="s">
        <v>1379</v>
      </c>
      <c r="AN457" t="s">
        <v>1239</v>
      </c>
      <c r="AO457" t="s">
        <v>1240</v>
      </c>
      <c r="AP457" t="s">
        <v>1241</v>
      </c>
      <c r="AQ457" t="s">
        <v>1242</v>
      </c>
      <c r="AR457" t="s">
        <v>1380</v>
      </c>
      <c r="AS457">
        <v>0</v>
      </c>
      <c r="AT457" t="s">
        <v>1217</v>
      </c>
      <c r="AU457" t="s">
        <v>1244</v>
      </c>
      <c r="AV457" t="s">
        <v>1217</v>
      </c>
      <c r="AW457" t="s">
        <v>1217</v>
      </c>
      <c r="AX457" t="s">
        <v>1217</v>
      </c>
      <c r="AY457">
        <v>10</v>
      </c>
      <c r="AZ457" t="s">
        <v>1245</v>
      </c>
      <c r="BA457">
        <v>0</v>
      </c>
      <c r="BB457" t="s">
        <v>217</v>
      </c>
      <c r="BC457" t="s">
        <v>1230</v>
      </c>
      <c r="BD457">
        <v>0</v>
      </c>
      <c r="BE457" t="s">
        <v>1246</v>
      </c>
      <c r="BF457">
        <v>338</v>
      </c>
      <c r="BG457" t="s">
        <v>1217</v>
      </c>
      <c r="BH457" t="s">
        <v>1217</v>
      </c>
      <c r="BI457">
        <v>15</v>
      </c>
      <c r="BJ457" t="s">
        <v>1217</v>
      </c>
      <c r="BK457" t="s">
        <v>1217</v>
      </c>
      <c r="BL457">
        <v>0</v>
      </c>
      <c r="BM457" t="s">
        <v>1239</v>
      </c>
      <c r="BN457" t="s">
        <v>1247</v>
      </c>
      <c r="BO457">
        <v>0</v>
      </c>
      <c r="BP457" t="s">
        <v>1229</v>
      </c>
      <c r="BQ457" t="s">
        <v>1217</v>
      </c>
    </row>
    <row r="458" spans="1:69" x14ac:dyDescent="0.25">
      <c r="A458">
        <v>204777</v>
      </c>
      <c r="B458" t="s">
        <v>847</v>
      </c>
      <c r="C458" t="s">
        <v>1217</v>
      </c>
      <c r="D458" t="s">
        <v>1218</v>
      </c>
      <c r="E458">
        <v>28</v>
      </c>
      <c r="F458" t="s">
        <v>1219</v>
      </c>
      <c r="G458" t="s">
        <v>1220</v>
      </c>
      <c r="H458" t="s">
        <v>1221</v>
      </c>
      <c r="I458" t="s">
        <v>1217</v>
      </c>
      <c r="J458" t="s">
        <v>1222</v>
      </c>
      <c r="K458" t="s">
        <v>217</v>
      </c>
      <c r="L458">
        <v>196.38</v>
      </c>
      <c r="M458">
        <v>181.73</v>
      </c>
      <c r="N458" t="s">
        <v>40</v>
      </c>
      <c r="O458">
        <v>208</v>
      </c>
      <c r="P458" t="s">
        <v>1223</v>
      </c>
      <c r="Q458" t="s">
        <v>1662</v>
      </c>
      <c r="R458" t="s">
        <v>1225</v>
      </c>
      <c r="S458" t="s">
        <v>1226</v>
      </c>
      <c r="T458" t="s">
        <v>1217</v>
      </c>
      <c r="U458" t="s">
        <v>1227</v>
      </c>
      <c r="V458" t="s">
        <v>1255</v>
      </c>
      <c r="W458">
        <v>0</v>
      </c>
      <c r="X458" t="s">
        <v>1229</v>
      </c>
      <c r="Y458" t="s">
        <v>1229</v>
      </c>
      <c r="Z458" t="s">
        <v>1230</v>
      </c>
      <c r="AA458" t="s">
        <v>23</v>
      </c>
      <c r="AB458" t="s">
        <v>1231</v>
      </c>
      <c r="AC458" t="s">
        <v>1232</v>
      </c>
      <c r="AD458" t="s">
        <v>1233</v>
      </c>
      <c r="AE458" t="s">
        <v>1416</v>
      </c>
      <c r="AF458" t="s">
        <v>1235</v>
      </c>
      <c r="AG458" t="s">
        <v>1217</v>
      </c>
      <c r="AH458" t="s">
        <v>1236</v>
      </c>
      <c r="AI458" t="s">
        <v>1217</v>
      </c>
      <c r="AJ458" t="s">
        <v>1217</v>
      </c>
      <c r="AK458" t="s">
        <v>1237</v>
      </c>
      <c r="AL458">
        <v>0</v>
      </c>
      <c r="AM458" t="s">
        <v>1238</v>
      </c>
      <c r="AN458" t="s">
        <v>1239</v>
      </c>
      <c r="AO458" t="s">
        <v>1240</v>
      </c>
      <c r="AP458" t="s">
        <v>1241</v>
      </c>
      <c r="AQ458" t="s">
        <v>1242</v>
      </c>
      <c r="AR458" t="s">
        <v>1243</v>
      </c>
      <c r="AS458">
        <v>0</v>
      </c>
      <c r="AT458" t="s">
        <v>1217</v>
      </c>
      <c r="AU458" t="s">
        <v>1244</v>
      </c>
      <c r="AV458" t="s">
        <v>1217</v>
      </c>
      <c r="AW458" t="s">
        <v>1217</v>
      </c>
      <c r="AX458" t="s">
        <v>1217</v>
      </c>
      <c r="AY458">
        <v>10</v>
      </c>
      <c r="AZ458" t="s">
        <v>1245</v>
      </c>
      <c r="BA458">
        <v>0</v>
      </c>
      <c r="BB458" t="s">
        <v>217</v>
      </c>
      <c r="BC458" t="s">
        <v>1230</v>
      </c>
      <c r="BD458">
        <v>0</v>
      </c>
      <c r="BE458" t="s">
        <v>1246</v>
      </c>
      <c r="BF458">
        <v>29</v>
      </c>
      <c r="BG458" t="s">
        <v>1217</v>
      </c>
      <c r="BH458" t="s">
        <v>1217</v>
      </c>
      <c r="BI458">
        <v>13</v>
      </c>
      <c r="BJ458" t="s">
        <v>1217</v>
      </c>
      <c r="BK458" t="s">
        <v>1217</v>
      </c>
      <c r="BL458">
        <v>0</v>
      </c>
      <c r="BM458" t="s">
        <v>1239</v>
      </c>
      <c r="BN458" t="s">
        <v>1247</v>
      </c>
      <c r="BO458">
        <v>0</v>
      </c>
      <c r="BP458" t="s">
        <v>1229</v>
      </c>
      <c r="BQ458" t="s">
        <v>1217</v>
      </c>
    </row>
    <row r="459" spans="1:69" x14ac:dyDescent="0.25">
      <c r="A459">
        <v>204985</v>
      </c>
      <c r="B459" t="s">
        <v>1763</v>
      </c>
      <c r="C459" t="s">
        <v>1217</v>
      </c>
      <c r="D459" t="s">
        <v>1218</v>
      </c>
      <c r="E459">
        <v>0</v>
      </c>
      <c r="F459" t="s">
        <v>1298</v>
      </c>
      <c r="G459" t="s">
        <v>1220</v>
      </c>
      <c r="H459" t="s">
        <v>1221</v>
      </c>
      <c r="I459" t="s">
        <v>1217</v>
      </c>
      <c r="J459" t="s">
        <v>1222</v>
      </c>
      <c r="K459" t="s">
        <v>217</v>
      </c>
      <c r="L459">
        <v>18.489999999999998</v>
      </c>
      <c r="M459">
        <v>16.97</v>
      </c>
      <c r="N459" t="s">
        <v>40</v>
      </c>
      <c r="O459">
        <v>20</v>
      </c>
      <c r="P459" t="s">
        <v>1223</v>
      </c>
      <c r="Q459" t="s">
        <v>1519</v>
      </c>
      <c r="R459" t="s">
        <v>1225</v>
      </c>
      <c r="S459" t="s">
        <v>1226</v>
      </c>
      <c r="T459" t="s">
        <v>1217</v>
      </c>
      <c r="U459" t="s">
        <v>1227</v>
      </c>
      <c r="V459" t="s">
        <v>1255</v>
      </c>
      <c r="W459">
        <v>0</v>
      </c>
      <c r="X459" t="s">
        <v>1229</v>
      </c>
      <c r="Y459" t="s">
        <v>1229</v>
      </c>
      <c r="Z459" t="s">
        <v>1230</v>
      </c>
      <c r="AA459" t="s">
        <v>23</v>
      </c>
      <c r="AB459" t="s">
        <v>1231</v>
      </c>
      <c r="AC459" t="s">
        <v>1232</v>
      </c>
      <c r="AD459" t="s">
        <v>1233</v>
      </c>
      <c r="AE459" t="s">
        <v>1416</v>
      </c>
      <c r="AF459" t="s">
        <v>1235</v>
      </c>
      <c r="AG459" t="s">
        <v>1217</v>
      </c>
      <c r="AH459" t="s">
        <v>1236</v>
      </c>
      <c r="AI459" t="s">
        <v>1217</v>
      </c>
      <c r="AJ459" t="s">
        <v>1217</v>
      </c>
      <c r="AK459" t="s">
        <v>1237</v>
      </c>
      <c r="AL459">
        <v>0</v>
      </c>
      <c r="AM459" t="s">
        <v>1764</v>
      </c>
      <c r="AN459" t="s">
        <v>1239</v>
      </c>
      <c r="AO459" t="s">
        <v>1240</v>
      </c>
      <c r="AP459" t="s">
        <v>1241</v>
      </c>
      <c r="AQ459" t="s">
        <v>1242</v>
      </c>
      <c r="AR459" t="s">
        <v>1300</v>
      </c>
      <c r="AS459">
        <v>0</v>
      </c>
      <c r="AT459" t="s">
        <v>1217</v>
      </c>
      <c r="AU459" t="s">
        <v>1244</v>
      </c>
      <c r="AV459" t="s">
        <v>1217</v>
      </c>
      <c r="AW459" t="s">
        <v>1217</v>
      </c>
      <c r="AX459" t="s">
        <v>1217</v>
      </c>
      <c r="AY459">
        <v>10</v>
      </c>
      <c r="AZ459" t="s">
        <v>1245</v>
      </c>
      <c r="BA459">
        <v>0</v>
      </c>
      <c r="BB459" t="s">
        <v>217</v>
      </c>
      <c r="BC459" t="s">
        <v>1230</v>
      </c>
      <c r="BD459">
        <v>0</v>
      </c>
      <c r="BE459" t="s">
        <v>1246</v>
      </c>
      <c r="BF459">
        <v>350</v>
      </c>
      <c r="BG459" t="s">
        <v>1217</v>
      </c>
      <c r="BH459" t="s">
        <v>1217</v>
      </c>
      <c r="BI459">
        <v>15</v>
      </c>
      <c r="BJ459" t="s">
        <v>1217</v>
      </c>
      <c r="BK459" t="s">
        <v>1217</v>
      </c>
      <c r="BL459">
        <v>0</v>
      </c>
      <c r="BM459" t="s">
        <v>1239</v>
      </c>
      <c r="BN459" t="s">
        <v>1247</v>
      </c>
      <c r="BO459">
        <v>0</v>
      </c>
      <c r="BP459" t="s">
        <v>1229</v>
      </c>
      <c r="BQ459" t="s">
        <v>1217</v>
      </c>
    </row>
    <row r="460" spans="1:69" x14ac:dyDescent="0.25">
      <c r="A460">
        <v>204986</v>
      </c>
      <c r="B460" t="s">
        <v>1765</v>
      </c>
      <c r="C460" t="s">
        <v>1217</v>
      </c>
      <c r="D460" t="s">
        <v>1218</v>
      </c>
      <c r="E460">
        <v>280</v>
      </c>
      <c r="F460" t="s">
        <v>1298</v>
      </c>
      <c r="G460" t="s">
        <v>1220</v>
      </c>
      <c r="H460" t="s">
        <v>1221</v>
      </c>
      <c r="I460" t="s">
        <v>1217</v>
      </c>
      <c r="J460" t="s">
        <v>1222</v>
      </c>
      <c r="K460" t="s">
        <v>217</v>
      </c>
      <c r="L460">
        <v>18.53</v>
      </c>
      <c r="M460">
        <v>17.010000000000002</v>
      </c>
      <c r="N460" t="s">
        <v>40</v>
      </c>
      <c r="O460">
        <v>20</v>
      </c>
      <c r="P460" t="s">
        <v>1223</v>
      </c>
      <c r="Q460" t="s">
        <v>1421</v>
      </c>
      <c r="R460" t="s">
        <v>1225</v>
      </c>
      <c r="S460" t="s">
        <v>1226</v>
      </c>
      <c r="T460" t="s">
        <v>1217</v>
      </c>
      <c r="U460" t="s">
        <v>1227</v>
      </c>
      <c r="V460" t="s">
        <v>1255</v>
      </c>
      <c r="W460">
        <v>0</v>
      </c>
      <c r="X460" t="s">
        <v>1229</v>
      </c>
      <c r="Y460" t="s">
        <v>1229</v>
      </c>
      <c r="Z460" t="s">
        <v>1230</v>
      </c>
      <c r="AA460" t="s">
        <v>23</v>
      </c>
      <c r="AB460" t="s">
        <v>1231</v>
      </c>
      <c r="AC460" t="s">
        <v>1232</v>
      </c>
      <c r="AD460" t="s">
        <v>1233</v>
      </c>
      <c r="AE460" t="s">
        <v>1416</v>
      </c>
      <c r="AF460" t="s">
        <v>1235</v>
      </c>
      <c r="AG460" t="s">
        <v>1217</v>
      </c>
      <c r="AH460" t="s">
        <v>1236</v>
      </c>
      <c r="AI460" t="s">
        <v>1217</v>
      </c>
      <c r="AJ460" t="s">
        <v>1217</v>
      </c>
      <c r="AK460" t="s">
        <v>1237</v>
      </c>
      <c r="AL460">
        <v>0</v>
      </c>
      <c r="AM460" t="s">
        <v>1764</v>
      </c>
      <c r="AN460" t="s">
        <v>1239</v>
      </c>
      <c r="AO460" t="s">
        <v>1240</v>
      </c>
      <c r="AP460" t="s">
        <v>1241</v>
      </c>
      <c r="AQ460" t="s">
        <v>1242</v>
      </c>
      <c r="AR460" t="s">
        <v>1300</v>
      </c>
      <c r="AS460">
        <v>0</v>
      </c>
      <c r="AT460" t="s">
        <v>1217</v>
      </c>
      <c r="AU460" t="s">
        <v>1244</v>
      </c>
      <c r="AV460" t="s">
        <v>1217</v>
      </c>
      <c r="AW460" t="s">
        <v>1217</v>
      </c>
      <c r="AX460" t="s">
        <v>1217</v>
      </c>
      <c r="AY460">
        <v>10</v>
      </c>
      <c r="AZ460" t="s">
        <v>1245</v>
      </c>
      <c r="BA460">
        <v>0</v>
      </c>
      <c r="BB460" t="s">
        <v>217</v>
      </c>
      <c r="BC460" t="s">
        <v>1230</v>
      </c>
      <c r="BD460">
        <v>0</v>
      </c>
      <c r="BE460" t="s">
        <v>1246</v>
      </c>
      <c r="BF460">
        <v>388</v>
      </c>
      <c r="BG460" t="s">
        <v>1217</v>
      </c>
      <c r="BH460" t="s">
        <v>1217</v>
      </c>
      <c r="BI460">
        <v>15</v>
      </c>
      <c r="BJ460" t="s">
        <v>1217</v>
      </c>
      <c r="BK460" t="s">
        <v>1217</v>
      </c>
      <c r="BL460">
        <v>0</v>
      </c>
      <c r="BM460" t="s">
        <v>1239</v>
      </c>
      <c r="BN460" t="s">
        <v>1247</v>
      </c>
      <c r="BO460">
        <v>0</v>
      </c>
      <c r="BP460" t="s">
        <v>1229</v>
      </c>
      <c r="BQ460" t="s">
        <v>1217</v>
      </c>
    </row>
    <row r="461" spans="1:69" x14ac:dyDescent="0.25">
      <c r="A461">
        <v>204987</v>
      </c>
      <c r="B461" t="s">
        <v>1766</v>
      </c>
      <c r="C461" t="s">
        <v>1217</v>
      </c>
      <c r="D461" t="s">
        <v>1218</v>
      </c>
      <c r="E461">
        <v>57</v>
      </c>
      <c r="F461" t="s">
        <v>1219</v>
      </c>
      <c r="G461" t="s">
        <v>1220</v>
      </c>
      <c r="H461" t="s">
        <v>1221</v>
      </c>
      <c r="I461" t="s">
        <v>1217</v>
      </c>
      <c r="J461" t="s">
        <v>1222</v>
      </c>
      <c r="K461" t="s">
        <v>217</v>
      </c>
      <c r="L461">
        <v>191.53</v>
      </c>
      <c r="M461">
        <v>176.88</v>
      </c>
      <c r="N461" t="s">
        <v>40</v>
      </c>
      <c r="O461">
        <v>208</v>
      </c>
      <c r="P461" t="s">
        <v>1223</v>
      </c>
      <c r="Q461" t="s">
        <v>1421</v>
      </c>
      <c r="R461" t="s">
        <v>1225</v>
      </c>
      <c r="S461" t="s">
        <v>1226</v>
      </c>
      <c r="T461" t="s">
        <v>1217</v>
      </c>
      <c r="U461" t="s">
        <v>1227</v>
      </c>
      <c r="V461" t="s">
        <v>1255</v>
      </c>
      <c r="W461">
        <v>0</v>
      </c>
      <c r="X461" t="s">
        <v>1229</v>
      </c>
      <c r="Y461" t="s">
        <v>1229</v>
      </c>
      <c r="Z461" t="s">
        <v>1230</v>
      </c>
      <c r="AA461" t="s">
        <v>23</v>
      </c>
      <c r="AB461" t="s">
        <v>1231</v>
      </c>
      <c r="AC461" t="s">
        <v>1232</v>
      </c>
      <c r="AD461" t="s">
        <v>1233</v>
      </c>
      <c r="AE461" t="s">
        <v>1416</v>
      </c>
      <c r="AF461" t="s">
        <v>1235</v>
      </c>
      <c r="AG461" t="s">
        <v>1217</v>
      </c>
      <c r="AH461" t="s">
        <v>1236</v>
      </c>
      <c r="AI461" t="s">
        <v>1217</v>
      </c>
      <c r="AJ461" t="s">
        <v>1217</v>
      </c>
      <c r="AK461" t="s">
        <v>1237</v>
      </c>
      <c r="AL461">
        <v>0</v>
      </c>
      <c r="AM461" t="s">
        <v>1238</v>
      </c>
      <c r="AN461" t="s">
        <v>1239</v>
      </c>
      <c r="AO461" t="s">
        <v>1240</v>
      </c>
      <c r="AP461" t="s">
        <v>1241</v>
      </c>
      <c r="AQ461" t="s">
        <v>1242</v>
      </c>
      <c r="AR461" t="s">
        <v>1243</v>
      </c>
      <c r="AS461">
        <v>0</v>
      </c>
      <c r="AT461" t="s">
        <v>1217</v>
      </c>
      <c r="AU461" t="s">
        <v>1244</v>
      </c>
      <c r="AV461" t="s">
        <v>1217</v>
      </c>
      <c r="AW461" t="s">
        <v>1217</v>
      </c>
      <c r="AX461" t="s">
        <v>1217</v>
      </c>
      <c r="AY461">
        <v>10</v>
      </c>
      <c r="AZ461" t="s">
        <v>1245</v>
      </c>
      <c r="BA461">
        <v>0</v>
      </c>
      <c r="BB461" t="s">
        <v>217</v>
      </c>
      <c r="BC461" t="s">
        <v>1230</v>
      </c>
      <c r="BD461">
        <v>0</v>
      </c>
      <c r="BE461" t="s">
        <v>1246</v>
      </c>
      <c r="BF461">
        <v>75</v>
      </c>
      <c r="BG461" t="s">
        <v>1217</v>
      </c>
      <c r="BH461" t="s">
        <v>1217</v>
      </c>
      <c r="BI461">
        <v>14</v>
      </c>
      <c r="BJ461" t="s">
        <v>1217</v>
      </c>
      <c r="BK461" t="s">
        <v>1217</v>
      </c>
      <c r="BL461">
        <v>0</v>
      </c>
      <c r="BM461" t="s">
        <v>1239</v>
      </c>
      <c r="BN461" t="s">
        <v>1247</v>
      </c>
      <c r="BO461">
        <v>0</v>
      </c>
      <c r="BP461" t="s">
        <v>1229</v>
      </c>
      <c r="BQ461" t="s">
        <v>1217</v>
      </c>
    </row>
    <row r="462" spans="1:69" x14ac:dyDescent="0.25">
      <c r="A462">
        <v>205027</v>
      </c>
      <c r="B462" t="s">
        <v>1767</v>
      </c>
      <c r="C462" t="s">
        <v>1217</v>
      </c>
      <c r="D462" t="s">
        <v>1294</v>
      </c>
      <c r="E462">
        <v>0</v>
      </c>
      <c r="F462" t="s">
        <v>1254</v>
      </c>
      <c r="G462" t="s">
        <v>1220</v>
      </c>
      <c r="H462" t="s">
        <v>1221</v>
      </c>
      <c r="I462" t="s">
        <v>1217</v>
      </c>
      <c r="J462" t="s">
        <v>1222</v>
      </c>
      <c r="K462" t="s">
        <v>217</v>
      </c>
      <c r="L462">
        <v>18.79</v>
      </c>
      <c r="M462">
        <v>17.64</v>
      </c>
      <c r="N462" t="s">
        <v>40</v>
      </c>
      <c r="O462">
        <v>20</v>
      </c>
      <c r="P462" t="s">
        <v>1223</v>
      </c>
      <c r="Q462" t="s">
        <v>1768</v>
      </c>
      <c r="R462" t="s">
        <v>1225</v>
      </c>
      <c r="S462" t="s">
        <v>1226</v>
      </c>
      <c r="T462" t="s">
        <v>1217</v>
      </c>
      <c r="U462" t="s">
        <v>1227</v>
      </c>
      <c r="V462" t="s">
        <v>1255</v>
      </c>
      <c r="W462">
        <v>0</v>
      </c>
      <c r="X462" t="s">
        <v>1229</v>
      </c>
      <c r="Y462">
        <v>42922</v>
      </c>
      <c r="Z462" t="s">
        <v>1230</v>
      </c>
      <c r="AA462" t="s">
        <v>23</v>
      </c>
      <c r="AB462" t="s">
        <v>1231</v>
      </c>
      <c r="AC462" t="s">
        <v>1232</v>
      </c>
      <c r="AD462" t="s">
        <v>1233</v>
      </c>
      <c r="AE462" t="s">
        <v>1416</v>
      </c>
      <c r="AF462" t="s">
        <v>1235</v>
      </c>
      <c r="AG462" t="s">
        <v>1217</v>
      </c>
      <c r="AH462" t="s">
        <v>1698</v>
      </c>
      <c r="AI462" t="s">
        <v>1217</v>
      </c>
      <c r="AJ462" t="s">
        <v>1217</v>
      </c>
      <c r="AK462" t="s">
        <v>1237</v>
      </c>
      <c r="AL462">
        <v>0</v>
      </c>
      <c r="AM462" t="s">
        <v>1281</v>
      </c>
      <c r="AN462" t="s">
        <v>1239</v>
      </c>
      <c r="AO462" t="s">
        <v>1240</v>
      </c>
      <c r="AP462" t="s">
        <v>1241</v>
      </c>
      <c r="AQ462" t="s">
        <v>1242</v>
      </c>
      <c r="AR462" t="s">
        <v>1257</v>
      </c>
      <c r="AS462">
        <v>0</v>
      </c>
      <c r="AT462" t="s">
        <v>1217</v>
      </c>
      <c r="AU462" t="s">
        <v>1244</v>
      </c>
      <c r="AV462" t="s">
        <v>1217</v>
      </c>
      <c r="AW462" t="s">
        <v>1217</v>
      </c>
      <c r="AX462" t="s">
        <v>1217</v>
      </c>
      <c r="AY462">
        <v>10</v>
      </c>
      <c r="AZ462" t="s">
        <v>1245</v>
      </c>
      <c r="BA462">
        <v>0</v>
      </c>
      <c r="BB462" t="s">
        <v>217</v>
      </c>
      <c r="BC462" t="s">
        <v>1230</v>
      </c>
      <c r="BD462">
        <v>0</v>
      </c>
      <c r="BE462" t="s">
        <v>1246</v>
      </c>
      <c r="BF462">
        <v>60</v>
      </c>
      <c r="BG462" t="s">
        <v>1217</v>
      </c>
      <c r="BH462" t="s">
        <v>1296</v>
      </c>
      <c r="BI462">
        <v>15</v>
      </c>
      <c r="BJ462" t="s">
        <v>1217</v>
      </c>
      <c r="BK462" t="s">
        <v>1217</v>
      </c>
      <c r="BL462">
        <v>0</v>
      </c>
      <c r="BM462" t="s">
        <v>1239</v>
      </c>
      <c r="BN462" t="s">
        <v>1247</v>
      </c>
      <c r="BO462">
        <v>0</v>
      </c>
      <c r="BP462" t="s">
        <v>1229</v>
      </c>
      <c r="BQ462" t="s">
        <v>1217</v>
      </c>
    </row>
    <row r="463" spans="1:69" x14ac:dyDescent="0.25">
      <c r="A463">
        <v>205054</v>
      </c>
      <c r="B463" t="s">
        <v>1769</v>
      </c>
      <c r="C463" t="s">
        <v>1217</v>
      </c>
      <c r="D463" t="s">
        <v>1218</v>
      </c>
      <c r="E463">
        <v>280</v>
      </c>
      <c r="F463" t="s">
        <v>1298</v>
      </c>
      <c r="G463" t="s">
        <v>1220</v>
      </c>
      <c r="H463" t="s">
        <v>1221</v>
      </c>
      <c r="I463" t="s">
        <v>1217</v>
      </c>
      <c r="J463" t="s">
        <v>1222</v>
      </c>
      <c r="K463" t="s">
        <v>217</v>
      </c>
      <c r="L463">
        <v>18.55</v>
      </c>
      <c r="M463">
        <v>17.03</v>
      </c>
      <c r="N463" t="s">
        <v>40</v>
      </c>
      <c r="O463">
        <v>20</v>
      </c>
      <c r="P463" t="s">
        <v>1223</v>
      </c>
      <c r="Q463" t="s">
        <v>1770</v>
      </c>
      <c r="R463" t="s">
        <v>1225</v>
      </c>
      <c r="S463" t="s">
        <v>1226</v>
      </c>
      <c r="T463" t="s">
        <v>1217</v>
      </c>
      <c r="U463" t="s">
        <v>1227</v>
      </c>
      <c r="V463" t="s">
        <v>1255</v>
      </c>
      <c r="W463">
        <v>0</v>
      </c>
      <c r="X463" t="s">
        <v>1229</v>
      </c>
      <c r="Y463" t="s">
        <v>1229</v>
      </c>
      <c r="Z463" t="s">
        <v>1230</v>
      </c>
      <c r="AA463" t="s">
        <v>23</v>
      </c>
      <c r="AB463" t="s">
        <v>1231</v>
      </c>
      <c r="AC463" t="s">
        <v>1232</v>
      </c>
      <c r="AD463" t="s">
        <v>1233</v>
      </c>
      <c r="AE463" t="s">
        <v>1416</v>
      </c>
      <c r="AF463" t="s">
        <v>1235</v>
      </c>
      <c r="AG463" t="s">
        <v>1217</v>
      </c>
      <c r="AH463" t="s">
        <v>1236</v>
      </c>
      <c r="AI463" t="s">
        <v>1217</v>
      </c>
      <c r="AJ463" t="s">
        <v>1217</v>
      </c>
      <c r="AK463" t="s">
        <v>1237</v>
      </c>
      <c r="AL463">
        <v>0</v>
      </c>
      <c r="AM463" t="s">
        <v>1764</v>
      </c>
      <c r="AN463" t="s">
        <v>1239</v>
      </c>
      <c r="AO463" t="s">
        <v>1240</v>
      </c>
      <c r="AP463" t="s">
        <v>1241</v>
      </c>
      <c r="AQ463" t="s">
        <v>1242</v>
      </c>
      <c r="AR463" t="s">
        <v>1300</v>
      </c>
      <c r="AS463">
        <v>0</v>
      </c>
      <c r="AT463" t="s">
        <v>1217</v>
      </c>
      <c r="AU463" t="s">
        <v>1244</v>
      </c>
      <c r="AV463" t="s">
        <v>1217</v>
      </c>
      <c r="AW463" t="s">
        <v>1217</v>
      </c>
      <c r="AX463" t="s">
        <v>1217</v>
      </c>
      <c r="AY463">
        <v>10</v>
      </c>
      <c r="AZ463" t="s">
        <v>1245</v>
      </c>
      <c r="BA463">
        <v>0</v>
      </c>
      <c r="BB463" t="s">
        <v>217</v>
      </c>
      <c r="BC463" t="s">
        <v>1230</v>
      </c>
      <c r="BD463">
        <v>0</v>
      </c>
      <c r="BE463" t="s">
        <v>1246</v>
      </c>
      <c r="BF463">
        <v>427</v>
      </c>
      <c r="BG463" t="s">
        <v>1217</v>
      </c>
      <c r="BH463" t="s">
        <v>1217</v>
      </c>
      <c r="BI463">
        <v>15</v>
      </c>
      <c r="BJ463" t="s">
        <v>1217</v>
      </c>
      <c r="BK463" t="s">
        <v>1217</v>
      </c>
      <c r="BL463">
        <v>0</v>
      </c>
      <c r="BM463" t="s">
        <v>1239</v>
      </c>
      <c r="BN463" t="s">
        <v>1247</v>
      </c>
      <c r="BO463">
        <v>0</v>
      </c>
      <c r="BP463" t="s">
        <v>1229</v>
      </c>
      <c r="BQ463" t="s">
        <v>1217</v>
      </c>
    </row>
    <row r="464" spans="1:69" x14ac:dyDescent="0.25">
      <c r="A464">
        <v>205055</v>
      </c>
      <c r="B464" t="s">
        <v>1771</v>
      </c>
      <c r="C464" t="s">
        <v>1217</v>
      </c>
      <c r="D464" t="s">
        <v>1218</v>
      </c>
      <c r="E464">
        <v>45</v>
      </c>
      <c r="F464" t="s">
        <v>1219</v>
      </c>
      <c r="G464" t="s">
        <v>1220</v>
      </c>
      <c r="H464" t="s">
        <v>1221</v>
      </c>
      <c r="I464" t="s">
        <v>1217</v>
      </c>
      <c r="J464" t="s">
        <v>1222</v>
      </c>
      <c r="K464" t="s">
        <v>217</v>
      </c>
      <c r="L464">
        <v>191.78</v>
      </c>
      <c r="M464">
        <v>177.13</v>
      </c>
      <c r="N464" t="s">
        <v>40</v>
      </c>
      <c r="O464">
        <v>208</v>
      </c>
      <c r="P464" t="s">
        <v>1223</v>
      </c>
      <c r="Q464" t="s">
        <v>1770</v>
      </c>
      <c r="R464" t="s">
        <v>1225</v>
      </c>
      <c r="S464" t="s">
        <v>1226</v>
      </c>
      <c r="T464" t="s">
        <v>1217</v>
      </c>
      <c r="U464" t="s">
        <v>1227</v>
      </c>
      <c r="V464" t="s">
        <v>1255</v>
      </c>
      <c r="W464">
        <v>0</v>
      </c>
      <c r="X464" t="s">
        <v>1229</v>
      </c>
      <c r="Y464" t="s">
        <v>1229</v>
      </c>
      <c r="Z464" t="s">
        <v>1230</v>
      </c>
      <c r="AA464" t="s">
        <v>23</v>
      </c>
      <c r="AB464" t="s">
        <v>1231</v>
      </c>
      <c r="AC464" t="s">
        <v>1232</v>
      </c>
      <c r="AD464" t="s">
        <v>1233</v>
      </c>
      <c r="AE464" t="s">
        <v>1416</v>
      </c>
      <c r="AF464" t="s">
        <v>1235</v>
      </c>
      <c r="AG464" t="s">
        <v>1217</v>
      </c>
      <c r="AH464" t="s">
        <v>1236</v>
      </c>
      <c r="AI464" t="s">
        <v>1217</v>
      </c>
      <c r="AJ464" t="s">
        <v>1217</v>
      </c>
      <c r="AK464" t="s">
        <v>1237</v>
      </c>
      <c r="AL464">
        <v>0</v>
      </c>
      <c r="AM464" t="s">
        <v>1238</v>
      </c>
      <c r="AN464" t="s">
        <v>1239</v>
      </c>
      <c r="AO464" t="s">
        <v>1240</v>
      </c>
      <c r="AP464" t="s">
        <v>1241</v>
      </c>
      <c r="AQ464" t="s">
        <v>1242</v>
      </c>
      <c r="AR464" t="s">
        <v>1243</v>
      </c>
      <c r="AS464">
        <v>0</v>
      </c>
      <c r="AT464" t="s">
        <v>1217</v>
      </c>
      <c r="AU464" t="s">
        <v>1244</v>
      </c>
      <c r="AV464" t="s">
        <v>1217</v>
      </c>
      <c r="AW464" t="s">
        <v>1217</v>
      </c>
      <c r="AX464" t="s">
        <v>1217</v>
      </c>
      <c r="AY464">
        <v>10</v>
      </c>
      <c r="AZ464" t="s">
        <v>1245</v>
      </c>
      <c r="BA464">
        <v>0</v>
      </c>
      <c r="BB464" t="s">
        <v>217</v>
      </c>
      <c r="BC464" t="s">
        <v>1230</v>
      </c>
      <c r="BD464">
        <v>0</v>
      </c>
      <c r="BE464" t="s">
        <v>1246</v>
      </c>
      <c r="BF464">
        <v>68</v>
      </c>
      <c r="BG464" t="s">
        <v>1217</v>
      </c>
      <c r="BH464" t="s">
        <v>1217</v>
      </c>
      <c r="BI464">
        <v>14</v>
      </c>
      <c r="BJ464" t="s">
        <v>1217</v>
      </c>
      <c r="BK464" t="s">
        <v>1217</v>
      </c>
      <c r="BL464">
        <v>0</v>
      </c>
      <c r="BM464" t="s">
        <v>1239</v>
      </c>
      <c r="BN464" t="s">
        <v>1247</v>
      </c>
      <c r="BO464">
        <v>0</v>
      </c>
      <c r="BP464" t="s">
        <v>1229</v>
      </c>
      <c r="BQ464" t="s">
        <v>1217</v>
      </c>
    </row>
    <row r="465" spans="1:69" x14ac:dyDescent="0.25">
      <c r="A465">
        <v>205057</v>
      </c>
      <c r="B465" t="s">
        <v>1772</v>
      </c>
      <c r="C465" t="s">
        <v>1217</v>
      </c>
      <c r="D465" t="s">
        <v>1218</v>
      </c>
      <c r="E465">
        <v>280</v>
      </c>
      <c r="F465" t="s">
        <v>1298</v>
      </c>
      <c r="G465" t="s">
        <v>1220</v>
      </c>
      <c r="H465" t="s">
        <v>1221</v>
      </c>
      <c r="I465" t="s">
        <v>1217</v>
      </c>
      <c r="J465" t="s">
        <v>1222</v>
      </c>
      <c r="K465" t="s">
        <v>217</v>
      </c>
      <c r="L465">
        <v>18.84</v>
      </c>
      <c r="M465">
        <v>17.32</v>
      </c>
      <c r="N465" t="s">
        <v>40</v>
      </c>
      <c r="O465">
        <v>20</v>
      </c>
      <c r="P465" t="s">
        <v>1223</v>
      </c>
      <c r="Q465" t="s">
        <v>1773</v>
      </c>
      <c r="R465" t="s">
        <v>1225</v>
      </c>
      <c r="S465" t="s">
        <v>1226</v>
      </c>
      <c r="T465" t="s">
        <v>1217</v>
      </c>
      <c r="U465" t="s">
        <v>1227</v>
      </c>
      <c r="V465" t="s">
        <v>1255</v>
      </c>
      <c r="W465">
        <v>0</v>
      </c>
      <c r="X465" t="s">
        <v>1229</v>
      </c>
      <c r="Y465" t="s">
        <v>1229</v>
      </c>
      <c r="Z465" t="s">
        <v>1230</v>
      </c>
      <c r="AA465" t="s">
        <v>23</v>
      </c>
      <c r="AB465" t="s">
        <v>1231</v>
      </c>
      <c r="AC465" t="s">
        <v>1232</v>
      </c>
      <c r="AD465" t="s">
        <v>1233</v>
      </c>
      <c r="AE465" t="s">
        <v>1416</v>
      </c>
      <c r="AF465" t="s">
        <v>1235</v>
      </c>
      <c r="AG465" t="s">
        <v>1217</v>
      </c>
      <c r="AH465" t="s">
        <v>1236</v>
      </c>
      <c r="AI465" t="s">
        <v>1217</v>
      </c>
      <c r="AJ465" t="s">
        <v>1217</v>
      </c>
      <c r="AK465" t="s">
        <v>1237</v>
      </c>
      <c r="AL465">
        <v>0</v>
      </c>
      <c r="AM465" t="s">
        <v>1764</v>
      </c>
      <c r="AN465" t="s">
        <v>1239</v>
      </c>
      <c r="AO465" t="s">
        <v>1240</v>
      </c>
      <c r="AP465" t="s">
        <v>1241</v>
      </c>
      <c r="AQ465" t="s">
        <v>1242</v>
      </c>
      <c r="AR465" t="s">
        <v>1300</v>
      </c>
      <c r="AS465">
        <v>0</v>
      </c>
      <c r="AT465" t="s">
        <v>1217</v>
      </c>
      <c r="AU465" t="s">
        <v>1244</v>
      </c>
      <c r="AV465" t="s">
        <v>1217</v>
      </c>
      <c r="AW465" t="s">
        <v>1217</v>
      </c>
      <c r="AX465" t="s">
        <v>1217</v>
      </c>
      <c r="AY465">
        <v>10</v>
      </c>
      <c r="AZ465" t="s">
        <v>1245</v>
      </c>
      <c r="BA465">
        <v>0</v>
      </c>
      <c r="BB465" t="s">
        <v>217</v>
      </c>
      <c r="BC465" t="s">
        <v>1230</v>
      </c>
      <c r="BD465">
        <v>0</v>
      </c>
      <c r="BE465" t="s">
        <v>1246</v>
      </c>
      <c r="BF465">
        <v>400</v>
      </c>
      <c r="BG465" t="s">
        <v>1217</v>
      </c>
      <c r="BH465" t="s">
        <v>1217</v>
      </c>
      <c r="BI465">
        <v>15</v>
      </c>
      <c r="BJ465" t="s">
        <v>1217</v>
      </c>
      <c r="BK465" t="s">
        <v>1217</v>
      </c>
      <c r="BL465">
        <v>0</v>
      </c>
      <c r="BM465" t="s">
        <v>1239</v>
      </c>
      <c r="BN465" t="s">
        <v>1247</v>
      </c>
      <c r="BO465">
        <v>0</v>
      </c>
      <c r="BP465" t="s">
        <v>1229</v>
      </c>
      <c r="BQ465" t="s">
        <v>1217</v>
      </c>
    </row>
    <row r="466" spans="1:69" x14ac:dyDescent="0.25">
      <c r="A466">
        <v>205058</v>
      </c>
      <c r="B466" t="s">
        <v>1774</v>
      </c>
      <c r="C466" t="s">
        <v>1217</v>
      </c>
      <c r="D466" t="s">
        <v>1218</v>
      </c>
      <c r="E466">
        <v>56</v>
      </c>
      <c r="F466" t="s">
        <v>1219</v>
      </c>
      <c r="G466" t="s">
        <v>1220</v>
      </c>
      <c r="H466" t="s">
        <v>1221</v>
      </c>
      <c r="I466" t="s">
        <v>1217</v>
      </c>
      <c r="J466" t="s">
        <v>1222</v>
      </c>
      <c r="K466" t="s">
        <v>217</v>
      </c>
      <c r="L466">
        <v>194.74</v>
      </c>
      <c r="M466">
        <v>180.09</v>
      </c>
      <c r="N466" t="s">
        <v>40</v>
      </c>
      <c r="O466">
        <v>208</v>
      </c>
      <c r="P466" t="s">
        <v>1223</v>
      </c>
      <c r="Q466" t="s">
        <v>1773</v>
      </c>
      <c r="R466" t="s">
        <v>1225</v>
      </c>
      <c r="S466" t="s">
        <v>1226</v>
      </c>
      <c r="T466" t="s">
        <v>1217</v>
      </c>
      <c r="U466" t="s">
        <v>1227</v>
      </c>
      <c r="V466" t="s">
        <v>1255</v>
      </c>
      <c r="W466">
        <v>0</v>
      </c>
      <c r="X466" t="s">
        <v>1229</v>
      </c>
      <c r="Y466" t="s">
        <v>1229</v>
      </c>
      <c r="Z466" t="s">
        <v>1230</v>
      </c>
      <c r="AA466" t="s">
        <v>23</v>
      </c>
      <c r="AB466" t="s">
        <v>1231</v>
      </c>
      <c r="AC466" t="s">
        <v>1232</v>
      </c>
      <c r="AD466" t="s">
        <v>1233</v>
      </c>
      <c r="AE466" t="s">
        <v>1416</v>
      </c>
      <c r="AF466" t="s">
        <v>1235</v>
      </c>
      <c r="AG466" t="s">
        <v>1217</v>
      </c>
      <c r="AH466" t="s">
        <v>1236</v>
      </c>
      <c r="AI466" t="s">
        <v>1217</v>
      </c>
      <c r="AJ466" t="s">
        <v>1217</v>
      </c>
      <c r="AK466" t="s">
        <v>1237</v>
      </c>
      <c r="AL466">
        <v>0</v>
      </c>
      <c r="AM466" t="s">
        <v>1238</v>
      </c>
      <c r="AN466" t="s">
        <v>1239</v>
      </c>
      <c r="AO466" t="s">
        <v>1240</v>
      </c>
      <c r="AP466" t="s">
        <v>1241</v>
      </c>
      <c r="AQ466" t="s">
        <v>1242</v>
      </c>
      <c r="AR466" t="s">
        <v>1243</v>
      </c>
      <c r="AS466">
        <v>0</v>
      </c>
      <c r="AT466" t="s">
        <v>1217</v>
      </c>
      <c r="AU466" t="s">
        <v>1244</v>
      </c>
      <c r="AV466" t="s">
        <v>1217</v>
      </c>
      <c r="AW466" t="s">
        <v>1217</v>
      </c>
      <c r="AX466" t="s">
        <v>1217</v>
      </c>
      <c r="AY466">
        <v>10</v>
      </c>
      <c r="AZ466" t="s">
        <v>1245</v>
      </c>
      <c r="BA466">
        <v>0</v>
      </c>
      <c r="BB466" t="s">
        <v>217</v>
      </c>
      <c r="BC466" t="s">
        <v>1230</v>
      </c>
      <c r="BD466">
        <v>0</v>
      </c>
      <c r="BE466" t="s">
        <v>1246</v>
      </c>
      <c r="BF466">
        <v>48</v>
      </c>
      <c r="BG466" t="s">
        <v>1217</v>
      </c>
      <c r="BH466" t="s">
        <v>1217</v>
      </c>
      <c r="BI466">
        <v>14</v>
      </c>
      <c r="BJ466" t="s">
        <v>1217</v>
      </c>
      <c r="BK466" t="s">
        <v>1217</v>
      </c>
      <c r="BL466">
        <v>0</v>
      </c>
      <c r="BM466" t="s">
        <v>1239</v>
      </c>
      <c r="BN466" t="s">
        <v>1247</v>
      </c>
      <c r="BO466">
        <v>0</v>
      </c>
      <c r="BP466" t="s">
        <v>1229</v>
      </c>
      <c r="BQ466" t="s">
        <v>1217</v>
      </c>
    </row>
    <row r="467" spans="1:69" x14ac:dyDescent="0.25">
      <c r="A467">
        <v>205059</v>
      </c>
      <c r="B467" t="s">
        <v>594</v>
      </c>
      <c r="C467" t="s">
        <v>1217</v>
      </c>
      <c r="D467" t="s">
        <v>1218</v>
      </c>
      <c r="E467">
        <v>280</v>
      </c>
      <c r="F467" t="s">
        <v>1254</v>
      </c>
      <c r="G467" t="s">
        <v>1220</v>
      </c>
      <c r="H467" t="s">
        <v>1221</v>
      </c>
      <c r="I467" t="s">
        <v>1217</v>
      </c>
      <c r="J467" t="s">
        <v>1222</v>
      </c>
      <c r="K467" t="s">
        <v>217</v>
      </c>
      <c r="L467">
        <v>18.37</v>
      </c>
      <c r="M467">
        <v>16.98</v>
      </c>
      <c r="N467" t="s">
        <v>40</v>
      </c>
      <c r="O467">
        <v>20</v>
      </c>
      <c r="P467" t="s">
        <v>1223</v>
      </c>
      <c r="Q467" t="s">
        <v>1465</v>
      </c>
      <c r="R467" t="s">
        <v>1225</v>
      </c>
      <c r="S467" t="s">
        <v>1226</v>
      </c>
      <c r="T467" t="s">
        <v>1217</v>
      </c>
      <c r="U467" t="s">
        <v>1227</v>
      </c>
      <c r="V467" t="s">
        <v>1255</v>
      </c>
      <c r="W467">
        <v>0</v>
      </c>
      <c r="X467" t="s">
        <v>1229</v>
      </c>
      <c r="Y467" t="s">
        <v>1229</v>
      </c>
      <c r="Z467" t="s">
        <v>1230</v>
      </c>
      <c r="AA467" t="s">
        <v>23</v>
      </c>
      <c r="AB467" t="s">
        <v>1231</v>
      </c>
      <c r="AC467" t="s">
        <v>1232</v>
      </c>
      <c r="AD467" t="s">
        <v>1233</v>
      </c>
      <c r="AE467" t="s">
        <v>1416</v>
      </c>
      <c r="AF467" t="s">
        <v>1235</v>
      </c>
      <c r="AG467" t="s">
        <v>1217</v>
      </c>
      <c r="AH467" t="s">
        <v>1236</v>
      </c>
      <c r="AI467" t="s">
        <v>1217</v>
      </c>
      <c r="AJ467" t="s">
        <v>1217</v>
      </c>
      <c r="AK467" t="s">
        <v>1237</v>
      </c>
      <c r="AL467">
        <v>0</v>
      </c>
      <c r="AM467" t="s">
        <v>1281</v>
      </c>
      <c r="AN467" t="s">
        <v>1239</v>
      </c>
      <c r="AO467" t="s">
        <v>1240</v>
      </c>
      <c r="AP467" t="s">
        <v>1241</v>
      </c>
      <c r="AQ467" t="s">
        <v>1242</v>
      </c>
      <c r="AR467" t="s">
        <v>1257</v>
      </c>
      <c r="AS467">
        <v>0</v>
      </c>
      <c r="AT467" t="s">
        <v>1217</v>
      </c>
      <c r="AU467" t="s">
        <v>1244</v>
      </c>
      <c r="AV467" t="s">
        <v>1217</v>
      </c>
      <c r="AW467" t="s">
        <v>1217</v>
      </c>
      <c r="AX467" t="s">
        <v>1217</v>
      </c>
      <c r="AY467">
        <v>10</v>
      </c>
      <c r="AZ467" t="s">
        <v>1245</v>
      </c>
      <c r="BA467">
        <v>0</v>
      </c>
      <c r="BB467" t="s">
        <v>217</v>
      </c>
      <c r="BC467" t="s">
        <v>1230</v>
      </c>
      <c r="BD467">
        <v>0</v>
      </c>
      <c r="BE467" t="s">
        <v>1246</v>
      </c>
      <c r="BF467">
        <v>300</v>
      </c>
      <c r="BG467" t="s">
        <v>1217</v>
      </c>
      <c r="BH467" t="s">
        <v>1217</v>
      </c>
      <c r="BI467">
        <v>15</v>
      </c>
      <c r="BJ467" t="s">
        <v>1217</v>
      </c>
      <c r="BK467" t="s">
        <v>1217</v>
      </c>
      <c r="BL467">
        <v>0</v>
      </c>
      <c r="BM467" t="s">
        <v>1239</v>
      </c>
      <c r="BN467" t="s">
        <v>1247</v>
      </c>
      <c r="BO467">
        <v>0</v>
      </c>
      <c r="BP467" t="s">
        <v>1229</v>
      </c>
      <c r="BQ467" t="s">
        <v>1217</v>
      </c>
    </row>
    <row r="468" spans="1:69" x14ac:dyDescent="0.25">
      <c r="A468">
        <v>205364</v>
      </c>
      <c r="B468" t="s">
        <v>1775</v>
      </c>
      <c r="C468" t="s">
        <v>1217</v>
      </c>
      <c r="D468" t="s">
        <v>1218</v>
      </c>
      <c r="E468">
        <v>0</v>
      </c>
      <c r="F468" t="s">
        <v>1298</v>
      </c>
      <c r="G468" t="s">
        <v>1220</v>
      </c>
      <c r="H468" t="s">
        <v>1221</v>
      </c>
      <c r="I468" t="s">
        <v>1217</v>
      </c>
      <c r="J468" t="s">
        <v>1222</v>
      </c>
      <c r="K468" t="s">
        <v>217</v>
      </c>
      <c r="L468">
        <v>17.86</v>
      </c>
      <c r="M468">
        <v>15.8</v>
      </c>
      <c r="N468" t="s">
        <v>40</v>
      </c>
      <c r="O468">
        <v>18</v>
      </c>
      <c r="P468" t="s">
        <v>1223</v>
      </c>
      <c r="Q468" t="s">
        <v>1776</v>
      </c>
      <c r="R468" t="s">
        <v>1225</v>
      </c>
      <c r="S468" t="s">
        <v>1226</v>
      </c>
      <c r="T468" t="s">
        <v>1217</v>
      </c>
      <c r="U468" t="s">
        <v>1227</v>
      </c>
      <c r="V468" t="s">
        <v>1255</v>
      </c>
      <c r="W468">
        <v>0</v>
      </c>
      <c r="X468" t="s">
        <v>1229</v>
      </c>
      <c r="Y468" t="s">
        <v>1229</v>
      </c>
      <c r="Z468" t="s">
        <v>1230</v>
      </c>
      <c r="AA468" t="s">
        <v>23</v>
      </c>
      <c r="AB468" t="s">
        <v>1231</v>
      </c>
      <c r="AC468" t="s">
        <v>1232</v>
      </c>
      <c r="AD468" t="s">
        <v>1233</v>
      </c>
      <c r="AE468" t="s">
        <v>1416</v>
      </c>
      <c r="AF468" t="s">
        <v>1235</v>
      </c>
      <c r="AG468" t="s">
        <v>1217</v>
      </c>
      <c r="AH468" t="s">
        <v>1236</v>
      </c>
      <c r="AI468" t="s">
        <v>1217</v>
      </c>
      <c r="AJ468" t="s">
        <v>1217</v>
      </c>
      <c r="AK468" t="s">
        <v>1237</v>
      </c>
      <c r="AL468">
        <v>0</v>
      </c>
      <c r="AM468" t="s">
        <v>1379</v>
      </c>
      <c r="AN468" t="s">
        <v>1239</v>
      </c>
      <c r="AO468" t="s">
        <v>1240</v>
      </c>
      <c r="AP468" t="s">
        <v>1241</v>
      </c>
      <c r="AQ468" t="s">
        <v>1242</v>
      </c>
      <c r="AR468" t="s">
        <v>1380</v>
      </c>
      <c r="AS468">
        <v>0</v>
      </c>
      <c r="AT468" t="s">
        <v>1217</v>
      </c>
      <c r="AU468" t="s">
        <v>1244</v>
      </c>
      <c r="AV468" t="s">
        <v>1217</v>
      </c>
      <c r="AW468" t="s">
        <v>1217</v>
      </c>
      <c r="AX468" t="s">
        <v>1217</v>
      </c>
      <c r="AY468">
        <v>10</v>
      </c>
      <c r="AZ468" t="s">
        <v>1245</v>
      </c>
      <c r="BA468">
        <v>0</v>
      </c>
      <c r="BB468" t="s">
        <v>217</v>
      </c>
      <c r="BC468" t="s">
        <v>1230</v>
      </c>
      <c r="BD468">
        <v>0</v>
      </c>
      <c r="BE468" t="s">
        <v>1246</v>
      </c>
      <c r="BF468">
        <v>607</v>
      </c>
      <c r="BG468" t="s">
        <v>1217</v>
      </c>
      <c r="BH468" t="s">
        <v>1217</v>
      </c>
      <c r="BI468">
        <v>15</v>
      </c>
      <c r="BJ468" t="s">
        <v>1217</v>
      </c>
      <c r="BK468" t="s">
        <v>1217</v>
      </c>
      <c r="BL468">
        <v>0</v>
      </c>
      <c r="BM468" t="s">
        <v>1239</v>
      </c>
      <c r="BN468" t="s">
        <v>1247</v>
      </c>
      <c r="BO468">
        <v>0</v>
      </c>
      <c r="BP468" t="s">
        <v>1229</v>
      </c>
      <c r="BQ468" t="s">
        <v>1217</v>
      </c>
    </row>
    <row r="469" spans="1:69" x14ac:dyDescent="0.25">
      <c r="A469">
        <v>205531</v>
      </c>
      <c r="B469" t="s">
        <v>789</v>
      </c>
      <c r="C469" t="s">
        <v>1217</v>
      </c>
      <c r="D469" t="s">
        <v>1218</v>
      </c>
      <c r="E469">
        <v>0</v>
      </c>
      <c r="F469" t="s">
        <v>1289</v>
      </c>
      <c r="G469" t="s">
        <v>1220</v>
      </c>
      <c r="H469" t="s">
        <v>1221</v>
      </c>
      <c r="I469" t="s">
        <v>1217</v>
      </c>
      <c r="J469" t="s">
        <v>1222</v>
      </c>
      <c r="K469" t="s">
        <v>217</v>
      </c>
      <c r="L469">
        <v>915.5</v>
      </c>
      <c r="M469">
        <v>855.5</v>
      </c>
      <c r="N469" t="s">
        <v>40</v>
      </c>
      <c r="O469">
        <v>1000</v>
      </c>
      <c r="P469" t="s">
        <v>1223</v>
      </c>
      <c r="Q469" t="s">
        <v>1777</v>
      </c>
      <c r="R469" t="s">
        <v>1225</v>
      </c>
      <c r="S469" t="s">
        <v>1226</v>
      </c>
      <c r="T469" t="s">
        <v>1217</v>
      </c>
      <c r="U469" t="s">
        <v>1227</v>
      </c>
      <c r="V469" t="s">
        <v>1255</v>
      </c>
      <c r="W469">
        <v>0</v>
      </c>
      <c r="X469" t="s">
        <v>1229</v>
      </c>
      <c r="Y469" t="s">
        <v>1229</v>
      </c>
      <c r="Z469" t="s">
        <v>1230</v>
      </c>
      <c r="AA469" t="s">
        <v>23</v>
      </c>
      <c r="AB469" t="s">
        <v>1231</v>
      </c>
      <c r="AC469" t="s">
        <v>1232</v>
      </c>
      <c r="AD469" t="s">
        <v>1233</v>
      </c>
      <c r="AE469" t="s">
        <v>1416</v>
      </c>
      <c r="AF469" t="s">
        <v>1235</v>
      </c>
      <c r="AG469" t="s">
        <v>1217</v>
      </c>
      <c r="AH469" t="s">
        <v>1698</v>
      </c>
      <c r="AI469" t="s">
        <v>1217</v>
      </c>
      <c r="AJ469" t="s">
        <v>1217</v>
      </c>
      <c r="AK469" t="s">
        <v>1237</v>
      </c>
      <c r="AL469">
        <v>0</v>
      </c>
      <c r="AM469" t="s">
        <v>1290</v>
      </c>
      <c r="AN469" t="s">
        <v>1239</v>
      </c>
      <c r="AO469" t="s">
        <v>1240</v>
      </c>
      <c r="AP469" t="s">
        <v>1241</v>
      </c>
      <c r="AQ469" t="s">
        <v>1242</v>
      </c>
      <c r="AR469" t="s">
        <v>1291</v>
      </c>
      <c r="AS469">
        <v>0</v>
      </c>
      <c r="AT469" t="s">
        <v>1217</v>
      </c>
      <c r="AU469" t="s">
        <v>1244</v>
      </c>
      <c r="AV469" t="s">
        <v>1217</v>
      </c>
      <c r="AW469" t="s">
        <v>1217</v>
      </c>
      <c r="AX469" t="s">
        <v>1217</v>
      </c>
      <c r="AY469">
        <v>10</v>
      </c>
      <c r="AZ469" t="s">
        <v>1245</v>
      </c>
      <c r="BA469">
        <v>0</v>
      </c>
      <c r="BB469" t="s">
        <v>217</v>
      </c>
      <c r="BC469" t="s">
        <v>1230</v>
      </c>
      <c r="BD469">
        <v>0</v>
      </c>
      <c r="BE469" t="s">
        <v>1246</v>
      </c>
      <c r="BF469">
        <v>19</v>
      </c>
      <c r="BG469" t="s">
        <v>1217</v>
      </c>
      <c r="BH469" t="s">
        <v>1217</v>
      </c>
      <c r="BI469">
        <v>13</v>
      </c>
      <c r="BJ469" t="s">
        <v>1217</v>
      </c>
      <c r="BK469" t="s">
        <v>1217</v>
      </c>
      <c r="BL469">
        <v>0</v>
      </c>
      <c r="BM469" t="s">
        <v>1239</v>
      </c>
      <c r="BN469" t="s">
        <v>1247</v>
      </c>
      <c r="BO469">
        <v>0</v>
      </c>
      <c r="BP469" t="s">
        <v>1229</v>
      </c>
      <c r="BQ469" t="s">
        <v>1217</v>
      </c>
    </row>
    <row r="470" spans="1:69" x14ac:dyDescent="0.25">
      <c r="A470">
        <v>205747</v>
      </c>
      <c r="B470" t="s">
        <v>1778</v>
      </c>
      <c r="C470" t="s">
        <v>1217</v>
      </c>
      <c r="D470" t="s">
        <v>1218</v>
      </c>
      <c r="E470">
        <v>28</v>
      </c>
      <c r="F470" t="s">
        <v>1219</v>
      </c>
      <c r="G470" t="s">
        <v>1220</v>
      </c>
      <c r="H470" t="s">
        <v>1221</v>
      </c>
      <c r="I470" t="s">
        <v>1217</v>
      </c>
      <c r="J470" t="s">
        <v>1222</v>
      </c>
      <c r="K470" t="s">
        <v>217</v>
      </c>
      <c r="L470">
        <v>201.14</v>
      </c>
      <c r="M470">
        <v>186.49</v>
      </c>
      <c r="N470" t="s">
        <v>40</v>
      </c>
      <c r="O470">
        <v>208</v>
      </c>
      <c r="P470" t="s">
        <v>1223</v>
      </c>
      <c r="Q470" t="s">
        <v>1550</v>
      </c>
      <c r="R470" t="s">
        <v>1225</v>
      </c>
      <c r="S470" t="s">
        <v>1226</v>
      </c>
      <c r="T470" t="s">
        <v>1217</v>
      </c>
      <c r="U470" t="s">
        <v>1227</v>
      </c>
      <c r="V470" t="s">
        <v>1255</v>
      </c>
      <c r="W470">
        <v>0</v>
      </c>
      <c r="X470" t="s">
        <v>1229</v>
      </c>
      <c r="Y470" t="s">
        <v>1229</v>
      </c>
      <c r="Z470" t="s">
        <v>1230</v>
      </c>
      <c r="AA470" t="s">
        <v>23</v>
      </c>
      <c r="AB470" t="s">
        <v>1231</v>
      </c>
      <c r="AC470" t="s">
        <v>1232</v>
      </c>
      <c r="AD470" t="s">
        <v>1233</v>
      </c>
      <c r="AE470" t="s">
        <v>1416</v>
      </c>
      <c r="AF470" t="s">
        <v>1235</v>
      </c>
      <c r="AG470" t="s">
        <v>1217</v>
      </c>
      <c r="AH470" t="s">
        <v>1236</v>
      </c>
      <c r="AI470" t="s">
        <v>1217</v>
      </c>
      <c r="AJ470" t="s">
        <v>1217</v>
      </c>
      <c r="AK470" t="s">
        <v>1237</v>
      </c>
      <c r="AL470">
        <v>0</v>
      </c>
      <c r="AM470" t="s">
        <v>1238</v>
      </c>
      <c r="AN470" t="s">
        <v>1239</v>
      </c>
      <c r="AO470" t="s">
        <v>1240</v>
      </c>
      <c r="AP470" t="s">
        <v>1241</v>
      </c>
      <c r="AQ470" t="s">
        <v>1242</v>
      </c>
      <c r="AR470" t="s">
        <v>1243</v>
      </c>
      <c r="AS470">
        <v>0</v>
      </c>
      <c r="AT470" t="s">
        <v>1217</v>
      </c>
      <c r="AU470" t="s">
        <v>1244</v>
      </c>
      <c r="AV470" t="s">
        <v>1217</v>
      </c>
      <c r="AW470" t="s">
        <v>1217</v>
      </c>
      <c r="AX470" t="s">
        <v>1217</v>
      </c>
      <c r="AY470">
        <v>10</v>
      </c>
      <c r="AZ470" t="s">
        <v>1245</v>
      </c>
      <c r="BA470">
        <v>0</v>
      </c>
      <c r="BB470" t="s">
        <v>217</v>
      </c>
      <c r="BC470" t="s">
        <v>1230</v>
      </c>
      <c r="BD470">
        <v>0</v>
      </c>
      <c r="BE470" t="s">
        <v>1246</v>
      </c>
      <c r="BF470">
        <v>36</v>
      </c>
      <c r="BG470" t="s">
        <v>1217</v>
      </c>
      <c r="BH470" t="s">
        <v>1217</v>
      </c>
      <c r="BI470">
        <v>13</v>
      </c>
      <c r="BJ470" t="s">
        <v>1217</v>
      </c>
      <c r="BK470" t="s">
        <v>1217</v>
      </c>
      <c r="BL470">
        <v>0</v>
      </c>
      <c r="BM470" t="s">
        <v>1239</v>
      </c>
      <c r="BN470" t="s">
        <v>1247</v>
      </c>
      <c r="BO470">
        <v>0</v>
      </c>
      <c r="BP470" t="s">
        <v>1229</v>
      </c>
      <c r="BQ470" t="s">
        <v>1217</v>
      </c>
    </row>
    <row r="471" spans="1:69" x14ac:dyDescent="0.25">
      <c r="A471">
        <v>206088</v>
      </c>
      <c r="B471" t="s">
        <v>1779</v>
      </c>
      <c r="C471" t="s">
        <v>1217</v>
      </c>
      <c r="D471" t="s">
        <v>1218</v>
      </c>
      <c r="E471">
        <v>0</v>
      </c>
      <c r="F471" t="s">
        <v>1298</v>
      </c>
      <c r="G471" t="s">
        <v>1220</v>
      </c>
      <c r="H471" t="s">
        <v>1221</v>
      </c>
      <c r="I471" t="s">
        <v>1217</v>
      </c>
      <c r="J471" t="s">
        <v>1222</v>
      </c>
      <c r="K471" t="s">
        <v>217</v>
      </c>
      <c r="L471">
        <v>15.1</v>
      </c>
      <c r="M471">
        <v>13.61</v>
      </c>
      <c r="N471" t="s">
        <v>40</v>
      </c>
      <c r="O471">
        <v>16</v>
      </c>
      <c r="P471" t="s">
        <v>1223</v>
      </c>
      <c r="Q471" t="s">
        <v>1421</v>
      </c>
      <c r="R471" t="s">
        <v>1225</v>
      </c>
      <c r="S471" t="s">
        <v>1226</v>
      </c>
      <c r="T471" t="s">
        <v>1217</v>
      </c>
      <c r="U471" t="s">
        <v>1227</v>
      </c>
      <c r="V471" t="s">
        <v>1255</v>
      </c>
      <c r="W471">
        <v>0</v>
      </c>
      <c r="X471" t="s">
        <v>1229</v>
      </c>
      <c r="Y471" t="s">
        <v>1229</v>
      </c>
      <c r="Z471" t="s">
        <v>1230</v>
      </c>
      <c r="AA471" t="s">
        <v>23</v>
      </c>
      <c r="AB471" t="s">
        <v>1231</v>
      </c>
      <c r="AC471" t="s">
        <v>1232</v>
      </c>
      <c r="AD471" t="s">
        <v>1233</v>
      </c>
      <c r="AE471" t="s">
        <v>1416</v>
      </c>
      <c r="AF471" t="s">
        <v>1235</v>
      </c>
      <c r="AG471" t="s">
        <v>1217</v>
      </c>
      <c r="AH471" t="s">
        <v>1236</v>
      </c>
      <c r="AI471" t="s">
        <v>1217</v>
      </c>
      <c r="AJ471" t="s">
        <v>1217</v>
      </c>
      <c r="AK471" t="s">
        <v>1237</v>
      </c>
      <c r="AL471">
        <v>0</v>
      </c>
      <c r="AM471" t="s">
        <v>1305</v>
      </c>
      <c r="AN471" t="s">
        <v>1239</v>
      </c>
      <c r="AO471" t="s">
        <v>1240</v>
      </c>
      <c r="AP471" t="s">
        <v>1241</v>
      </c>
      <c r="AQ471" t="s">
        <v>1242</v>
      </c>
      <c r="AR471" t="s">
        <v>1306</v>
      </c>
      <c r="AS471">
        <v>0</v>
      </c>
      <c r="AT471" t="s">
        <v>1217</v>
      </c>
      <c r="AU471" t="s">
        <v>1244</v>
      </c>
      <c r="AV471" t="s">
        <v>1217</v>
      </c>
      <c r="AW471" t="s">
        <v>1217</v>
      </c>
      <c r="AX471" t="s">
        <v>1217</v>
      </c>
      <c r="AY471">
        <v>10</v>
      </c>
      <c r="AZ471" t="s">
        <v>1245</v>
      </c>
      <c r="BA471">
        <v>0</v>
      </c>
      <c r="BB471" t="s">
        <v>217</v>
      </c>
      <c r="BC471" t="s">
        <v>1230</v>
      </c>
      <c r="BD471">
        <v>0</v>
      </c>
      <c r="BE471" t="s">
        <v>1246</v>
      </c>
      <c r="BF471">
        <v>2200</v>
      </c>
      <c r="BG471" t="s">
        <v>1217</v>
      </c>
      <c r="BH471" t="s">
        <v>1217</v>
      </c>
      <c r="BI471">
        <v>15</v>
      </c>
      <c r="BJ471" t="s">
        <v>1217</v>
      </c>
      <c r="BK471" t="s">
        <v>1217</v>
      </c>
      <c r="BL471">
        <v>0</v>
      </c>
      <c r="BM471" t="s">
        <v>1239</v>
      </c>
      <c r="BN471" t="s">
        <v>1247</v>
      </c>
      <c r="BO471">
        <v>0</v>
      </c>
      <c r="BP471" t="s">
        <v>1229</v>
      </c>
      <c r="BQ471" t="s">
        <v>1217</v>
      </c>
    </row>
    <row r="472" spans="1:69" x14ac:dyDescent="0.25">
      <c r="A472">
        <v>206359</v>
      </c>
      <c r="B472" t="s">
        <v>595</v>
      </c>
      <c r="C472" t="s">
        <v>1205</v>
      </c>
      <c r="D472" t="s">
        <v>1218</v>
      </c>
      <c r="E472">
        <v>28</v>
      </c>
      <c r="F472" t="s">
        <v>1219</v>
      </c>
      <c r="G472" t="s">
        <v>1220</v>
      </c>
      <c r="H472" t="s">
        <v>1221</v>
      </c>
      <c r="I472" t="s">
        <v>1217</v>
      </c>
      <c r="J472" t="s">
        <v>1222</v>
      </c>
      <c r="K472" t="s">
        <v>217</v>
      </c>
      <c r="L472">
        <v>194.34</v>
      </c>
      <c r="M472">
        <v>179.69</v>
      </c>
      <c r="N472" t="s">
        <v>40</v>
      </c>
      <c r="O472">
        <v>208</v>
      </c>
      <c r="P472" t="s">
        <v>1223</v>
      </c>
      <c r="Q472" t="s">
        <v>1722</v>
      </c>
      <c r="R472" t="s">
        <v>1225</v>
      </c>
      <c r="S472" t="s">
        <v>1226</v>
      </c>
      <c r="T472" t="s">
        <v>1217</v>
      </c>
      <c r="U472" t="s">
        <v>1227</v>
      </c>
      <c r="V472" t="s">
        <v>1255</v>
      </c>
      <c r="W472">
        <v>0</v>
      </c>
      <c r="X472">
        <v>43404</v>
      </c>
      <c r="Y472" t="s">
        <v>1229</v>
      </c>
      <c r="Z472" t="s">
        <v>1230</v>
      </c>
      <c r="AA472" t="s">
        <v>23</v>
      </c>
      <c r="AB472" t="s">
        <v>1231</v>
      </c>
      <c r="AC472" t="s">
        <v>1232</v>
      </c>
      <c r="AD472" t="s">
        <v>1233</v>
      </c>
      <c r="AE472" t="s">
        <v>1416</v>
      </c>
      <c r="AF472" t="s">
        <v>1235</v>
      </c>
      <c r="AG472" t="s">
        <v>1217</v>
      </c>
      <c r="AH472" t="s">
        <v>1236</v>
      </c>
      <c r="AI472" t="s">
        <v>1217</v>
      </c>
      <c r="AJ472" t="s">
        <v>1217</v>
      </c>
      <c r="AK472" t="s">
        <v>1237</v>
      </c>
      <c r="AL472">
        <v>0</v>
      </c>
      <c r="AM472" t="s">
        <v>1238</v>
      </c>
      <c r="AN472" t="s">
        <v>1239</v>
      </c>
      <c r="AO472" t="s">
        <v>1240</v>
      </c>
      <c r="AP472" t="s">
        <v>1241</v>
      </c>
      <c r="AQ472" t="s">
        <v>1242</v>
      </c>
      <c r="AR472" t="s">
        <v>1243</v>
      </c>
      <c r="AS472">
        <v>0</v>
      </c>
      <c r="AT472" t="s">
        <v>1217</v>
      </c>
      <c r="AU472" t="s">
        <v>1244</v>
      </c>
      <c r="AV472" t="s">
        <v>1217</v>
      </c>
      <c r="AW472" t="s">
        <v>1217</v>
      </c>
      <c r="AX472" t="s">
        <v>1217</v>
      </c>
      <c r="AY472">
        <v>10</v>
      </c>
      <c r="AZ472" t="s">
        <v>1245</v>
      </c>
      <c r="BA472">
        <v>0</v>
      </c>
      <c r="BB472" t="s">
        <v>217</v>
      </c>
      <c r="BC472" t="s">
        <v>1230</v>
      </c>
      <c r="BD472">
        <v>0</v>
      </c>
      <c r="BE472" t="s">
        <v>1246</v>
      </c>
      <c r="BF472">
        <v>28</v>
      </c>
      <c r="BG472" t="s">
        <v>1217</v>
      </c>
      <c r="BH472" t="s">
        <v>1217</v>
      </c>
      <c r="BI472">
        <v>13</v>
      </c>
      <c r="BJ472" t="s">
        <v>1217</v>
      </c>
      <c r="BK472" t="s">
        <v>1217</v>
      </c>
      <c r="BL472">
        <v>0</v>
      </c>
      <c r="BM472" t="s">
        <v>1239</v>
      </c>
      <c r="BN472" t="s">
        <v>1247</v>
      </c>
      <c r="BO472">
        <v>0</v>
      </c>
      <c r="BP472" t="s">
        <v>1229</v>
      </c>
      <c r="BQ472" t="s">
        <v>1217</v>
      </c>
    </row>
    <row r="473" spans="1:69" x14ac:dyDescent="0.25">
      <c r="A473">
        <v>206361</v>
      </c>
      <c r="B473" t="s">
        <v>596</v>
      </c>
      <c r="C473" t="s">
        <v>1217</v>
      </c>
      <c r="D473" t="s">
        <v>1218</v>
      </c>
      <c r="E473">
        <v>28</v>
      </c>
      <c r="F473" t="s">
        <v>1219</v>
      </c>
      <c r="G473" t="s">
        <v>1220</v>
      </c>
      <c r="H473" t="s">
        <v>1221</v>
      </c>
      <c r="I473" t="s">
        <v>1217</v>
      </c>
      <c r="J473" t="s">
        <v>1222</v>
      </c>
      <c r="K473" t="s">
        <v>217</v>
      </c>
      <c r="L473">
        <v>199.6</v>
      </c>
      <c r="M473">
        <v>184.95</v>
      </c>
      <c r="N473" t="s">
        <v>40</v>
      </c>
      <c r="O473">
        <v>208</v>
      </c>
      <c r="P473" t="s">
        <v>1223</v>
      </c>
      <c r="Q473" t="s">
        <v>1632</v>
      </c>
      <c r="R473" t="s">
        <v>1225</v>
      </c>
      <c r="S473" t="s">
        <v>1226</v>
      </c>
      <c r="T473" t="s">
        <v>1217</v>
      </c>
      <c r="U473" t="s">
        <v>1227</v>
      </c>
      <c r="V473" t="s">
        <v>1255</v>
      </c>
      <c r="W473">
        <v>0</v>
      </c>
      <c r="X473" t="s">
        <v>1229</v>
      </c>
      <c r="Y473" t="s">
        <v>1229</v>
      </c>
      <c r="Z473" t="s">
        <v>1230</v>
      </c>
      <c r="AA473" t="s">
        <v>23</v>
      </c>
      <c r="AB473" t="s">
        <v>1231</v>
      </c>
      <c r="AC473" t="s">
        <v>1232</v>
      </c>
      <c r="AD473" t="s">
        <v>1233</v>
      </c>
      <c r="AE473" t="s">
        <v>1416</v>
      </c>
      <c r="AF473" t="s">
        <v>1235</v>
      </c>
      <c r="AG473" t="s">
        <v>1217</v>
      </c>
      <c r="AH473" t="s">
        <v>1236</v>
      </c>
      <c r="AI473" t="s">
        <v>1217</v>
      </c>
      <c r="AJ473" t="s">
        <v>1217</v>
      </c>
      <c r="AK473" t="s">
        <v>1237</v>
      </c>
      <c r="AL473">
        <v>0</v>
      </c>
      <c r="AM473" t="s">
        <v>1238</v>
      </c>
      <c r="AN473" t="s">
        <v>1239</v>
      </c>
      <c r="AO473" t="s">
        <v>1240</v>
      </c>
      <c r="AP473" t="s">
        <v>1241</v>
      </c>
      <c r="AQ473" t="s">
        <v>1242</v>
      </c>
      <c r="AR473" t="s">
        <v>1243</v>
      </c>
      <c r="AS473">
        <v>0</v>
      </c>
      <c r="AT473" t="s">
        <v>1217</v>
      </c>
      <c r="AU473" t="s">
        <v>1244</v>
      </c>
      <c r="AV473" t="s">
        <v>1217</v>
      </c>
      <c r="AW473" t="s">
        <v>1217</v>
      </c>
      <c r="AX473" t="s">
        <v>1217</v>
      </c>
      <c r="AY473">
        <v>10</v>
      </c>
      <c r="AZ473" t="s">
        <v>1245</v>
      </c>
      <c r="BA473">
        <v>0</v>
      </c>
      <c r="BB473" t="s">
        <v>217</v>
      </c>
      <c r="BC473" t="s">
        <v>1230</v>
      </c>
      <c r="BD473">
        <v>0</v>
      </c>
      <c r="BE473" t="s">
        <v>1246</v>
      </c>
      <c r="BF473">
        <v>33</v>
      </c>
      <c r="BG473" t="s">
        <v>1217</v>
      </c>
      <c r="BH473" t="s">
        <v>1217</v>
      </c>
      <c r="BI473">
        <v>13</v>
      </c>
      <c r="BJ473" t="s">
        <v>1217</v>
      </c>
      <c r="BK473" t="s">
        <v>1217</v>
      </c>
      <c r="BL473">
        <v>0</v>
      </c>
      <c r="BM473" t="s">
        <v>1239</v>
      </c>
      <c r="BN473" t="s">
        <v>1247</v>
      </c>
      <c r="BO473">
        <v>0</v>
      </c>
      <c r="BP473" t="s">
        <v>1229</v>
      </c>
      <c r="BQ473" t="s">
        <v>1217</v>
      </c>
    </row>
    <row r="474" spans="1:69" x14ac:dyDescent="0.25">
      <c r="A474">
        <v>206362</v>
      </c>
      <c r="B474" t="s">
        <v>1780</v>
      </c>
      <c r="C474" t="s">
        <v>1217</v>
      </c>
      <c r="D474" t="s">
        <v>1218</v>
      </c>
      <c r="E474">
        <v>0</v>
      </c>
      <c r="F474" t="s">
        <v>1219</v>
      </c>
      <c r="G474" t="s">
        <v>1220</v>
      </c>
      <c r="H474" t="s">
        <v>1221</v>
      </c>
      <c r="I474" t="s">
        <v>1217</v>
      </c>
      <c r="J474" t="s">
        <v>1222</v>
      </c>
      <c r="K474" t="s">
        <v>217</v>
      </c>
      <c r="L474">
        <v>201.14</v>
      </c>
      <c r="M474">
        <v>186.49</v>
      </c>
      <c r="N474" t="s">
        <v>40</v>
      </c>
      <c r="O474">
        <v>208</v>
      </c>
      <c r="P474" t="s">
        <v>1223</v>
      </c>
      <c r="Q474" t="s">
        <v>1550</v>
      </c>
      <c r="R474" t="s">
        <v>1225</v>
      </c>
      <c r="S474" t="s">
        <v>1226</v>
      </c>
      <c r="T474" t="s">
        <v>1217</v>
      </c>
      <c r="U474" t="s">
        <v>1227</v>
      </c>
      <c r="V474" t="s">
        <v>1255</v>
      </c>
      <c r="W474">
        <v>0</v>
      </c>
      <c r="X474" t="s">
        <v>1229</v>
      </c>
      <c r="Y474" t="s">
        <v>1229</v>
      </c>
      <c r="Z474" t="s">
        <v>1230</v>
      </c>
      <c r="AA474" t="s">
        <v>23</v>
      </c>
      <c r="AB474" t="s">
        <v>1231</v>
      </c>
      <c r="AC474" t="s">
        <v>1232</v>
      </c>
      <c r="AD474" t="s">
        <v>1233</v>
      </c>
      <c r="AE474" t="s">
        <v>1416</v>
      </c>
      <c r="AF474" t="s">
        <v>1235</v>
      </c>
      <c r="AG474" t="s">
        <v>1217</v>
      </c>
      <c r="AH474" t="s">
        <v>1236</v>
      </c>
      <c r="AI474" t="s">
        <v>1217</v>
      </c>
      <c r="AJ474" t="s">
        <v>1217</v>
      </c>
      <c r="AK474" t="s">
        <v>1237</v>
      </c>
      <c r="AL474">
        <v>0</v>
      </c>
      <c r="AM474" t="s">
        <v>1238</v>
      </c>
      <c r="AN474" t="s">
        <v>1239</v>
      </c>
      <c r="AO474" t="s">
        <v>1240</v>
      </c>
      <c r="AP474" t="s">
        <v>1241</v>
      </c>
      <c r="AQ474" t="s">
        <v>1242</v>
      </c>
      <c r="AR474" t="s">
        <v>1243</v>
      </c>
      <c r="AS474">
        <v>0</v>
      </c>
      <c r="AT474" t="s">
        <v>1217</v>
      </c>
      <c r="AU474" t="s">
        <v>1244</v>
      </c>
      <c r="AV474" t="s">
        <v>1217</v>
      </c>
      <c r="AW474" t="s">
        <v>1217</v>
      </c>
      <c r="AX474" t="s">
        <v>1217</v>
      </c>
      <c r="AY474">
        <v>10</v>
      </c>
      <c r="AZ474" t="s">
        <v>1245</v>
      </c>
      <c r="BA474">
        <v>0</v>
      </c>
      <c r="BB474" t="s">
        <v>217</v>
      </c>
      <c r="BC474" t="s">
        <v>1230</v>
      </c>
      <c r="BD474">
        <v>0</v>
      </c>
      <c r="BE474" t="s">
        <v>1246</v>
      </c>
      <c r="BF474">
        <v>29</v>
      </c>
      <c r="BG474" t="s">
        <v>1217</v>
      </c>
      <c r="BH474" t="s">
        <v>1217</v>
      </c>
      <c r="BI474">
        <v>13</v>
      </c>
      <c r="BJ474" t="s">
        <v>1217</v>
      </c>
      <c r="BK474" t="s">
        <v>1217</v>
      </c>
      <c r="BL474">
        <v>0</v>
      </c>
      <c r="BM474" t="s">
        <v>1239</v>
      </c>
      <c r="BN474" t="s">
        <v>1247</v>
      </c>
      <c r="BO474">
        <v>0</v>
      </c>
      <c r="BP474" t="s">
        <v>1229</v>
      </c>
      <c r="BQ474" t="s">
        <v>1217</v>
      </c>
    </row>
    <row r="475" spans="1:69" x14ac:dyDescent="0.25">
      <c r="A475">
        <v>206365</v>
      </c>
      <c r="B475" t="s">
        <v>1781</v>
      </c>
      <c r="C475" t="s">
        <v>1217</v>
      </c>
      <c r="D475" t="s">
        <v>1218</v>
      </c>
      <c r="E475">
        <v>0</v>
      </c>
      <c r="F475" t="s">
        <v>1298</v>
      </c>
      <c r="G475" t="s">
        <v>1220</v>
      </c>
      <c r="H475" t="s">
        <v>1221</v>
      </c>
      <c r="I475" t="s">
        <v>1217</v>
      </c>
      <c r="J475" t="s">
        <v>1222</v>
      </c>
      <c r="K475" t="s">
        <v>217</v>
      </c>
      <c r="L475">
        <v>14.59</v>
      </c>
      <c r="M475">
        <v>13.13</v>
      </c>
      <c r="N475" t="s">
        <v>40</v>
      </c>
      <c r="O475">
        <v>15</v>
      </c>
      <c r="P475" t="s">
        <v>1223</v>
      </c>
      <c r="Q475" t="s">
        <v>1541</v>
      </c>
      <c r="R475" t="s">
        <v>1225</v>
      </c>
      <c r="S475" t="s">
        <v>1226</v>
      </c>
      <c r="T475" t="s">
        <v>1217</v>
      </c>
      <c r="U475" t="s">
        <v>1227</v>
      </c>
      <c r="V475" t="s">
        <v>1255</v>
      </c>
      <c r="W475">
        <v>0</v>
      </c>
      <c r="X475" t="s">
        <v>1229</v>
      </c>
      <c r="Y475">
        <v>43376</v>
      </c>
      <c r="Z475" t="s">
        <v>1230</v>
      </c>
      <c r="AA475" t="s">
        <v>23</v>
      </c>
      <c r="AB475" t="s">
        <v>1231</v>
      </c>
      <c r="AC475" t="s">
        <v>1232</v>
      </c>
      <c r="AD475" t="s">
        <v>1233</v>
      </c>
      <c r="AE475" t="s">
        <v>1416</v>
      </c>
      <c r="AF475" t="s">
        <v>1235</v>
      </c>
      <c r="AG475" t="s">
        <v>1217</v>
      </c>
      <c r="AH475" t="s">
        <v>1236</v>
      </c>
      <c r="AI475" t="s">
        <v>1217</v>
      </c>
      <c r="AJ475" t="s">
        <v>1217</v>
      </c>
      <c r="AK475" t="s">
        <v>1237</v>
      </c>
      <c r="AL475">
        <v>0</v>
      </c>
      <c r="AM475" t="s">
        <v>1636</v>
      </c>
      <c r="AN475" t="s">
        <v>1239</v>
      </c>
      <c r="AO475" t="s">
        <v>1240</v>
      </c>
      <c r="AP475" t="s">
        <v>1241</v>
      </c>
      <c r="AQ475" t="s">
        <v>1242</v>
      </c>
      <c r="AR475" t="s">
        <v>1300</v>
      </c>
      <c r="AS475">
        <v>0</v>
      </c>
      <c r="AT475" t="s">
        <v>1217</v>
      </c>
      <c r="AU475" t="s">
        <v>1244</v>
      </c>
      <c r="AV475" t="s">
        <v>1217</v>
      </c>
      <c r="AW475" t="s">
        <v>1217</v>
      </c>
      <c r="AX475" t="s">
        <v>1217</v>
      </c>
      <c r="AY475">
        <v>10</v>
      </c>
      <c r="AZ475" t="s">
        <v>1245</v>
      </c>
      <c r="BA475">
        <v>0</v>
      </c>
      <c r="BB475" t="s">
        <v>217</v>
      </c>
      <c r="BC475" t="s">
        <v>1230</v>
      </c>
      <c r="BD475">
        <v>0</v>
      </c>
      <c r="BE475" t="s">
        <v>1246</v>
      </c>
      <c r="BF475">
        <v>1152</v>
      </c>
      <c r="BG475" t="s">
        <v>1217</v>
      </c>
      <c r="BH475" t="s">
        <v>1205</v>
      </c>
      <c r="BI475">
        <v>15</v>
      </c>
      <c r="BJ475" t="s">
        <v>1217</v>
      </c>
      <c r="BK475" t="s">
        <v>1217</v>
      </c>
      <c r="BL475">
        <v>0</v>
      </c>
      <c r="BM475" t="s">
        <v>1239</v>
      </c>
      <c r="BN475" t="s">
        <v>1247</v>
      </c>
      <c r="BO475">
        <v>0</v>
      </c>
      <c r="BP475" t="s">
        <v>1229</v>
      </c>
      <c r="BQ475" t="s">
        <v>1217</v>
      </c>
    </row>
    <row r="476" spans="1:69" x14ac:dyDescent="0.25">
      <c r="A476">
        <v>206399</v>
      </c>
      <c r="B476" t="s">
        <v>449</v>
      </c>
      <c r="C476" t="s">
        <v>1217</v>
      </c>
      <c r="D476" t="s">
        <v>1218</v>
      </c>
      <c r="E476">
        <v>0</v>
      </c>
      <c r="F476" t="s">
        <v>1298</v>
      </c>
      <c r="G476" t="s">
        <v>1220</v>
      </c>
      <c r="H476" t="s">
        <v>1221</v>
      </c>
      <c r="I476" t="s">
        <v>1217</v>
      </c>
      <c r="J476" t="s">
        <v>1222</v>
      </c>
      <c r="K476" t="s">
        <v>217</v>
      </c>
      <c r="L476">
        <v>23.74</v>
      </c>
      <c r="M476">
        <v>21.18</v>
      </c>
      <c r="N476" t="s">
        <v>40</v>
      </c>
      <c r="O476">
        <v>24</v>
      </c>
      <c r="P476" t="s">
        <v>1223</v>
      </c>
      <c r="Q476" t="s">
        <v>1782</v>
      </c>
      <c r="R476" t="s">
        <v>1225</v>
      </c>
      <c r="S476" t="s">
        <v>1226</v>
      </c>
      <c r="T476" t="s">
        <v>1217</v>
      </c>
      <c r="U476" t="s">
        <v>1227</v>
      </c>
      <c r="V476" t="s">
        <v>1255</v>
      </c>
      <c r="W476">
        <v>0</v>
      </c>
      <c r="X476" t="s">
        <v>1229</v>
      </c>
      <c r="Y476" t="s">
        <v>1229</v>
      </c>
      <c r="Z476" t="s">
        <v>1230</v>
      </c>
      <c r="AA476" t="s">
        <v>23</v>
      </c>
      <c r="AB476" t="s">
        <v>1231</v>
      </c>
      <c r="AC476" t="s">
        <v>1232</v>
      </c>
      <c r="AD476" t="s">
        <v>1233</v>
      </c>
      <c r="AE476" t="s">
        <v>1416</v>
      </c>
      <c r="AF476" t="s">
        <v>1235</v>
      </c>
      <c r="AG476" t="s">
        <v>1217</v>
      </c>
      <c r="AH476" t="s">
        <v>1236</v>
      </c>
      <c r="AI476" t="s">
        <v>1217</v>
      </c>
      <c r="AJ476" t="s">
        <v>1217</v>
      </c>
      <c r="AK476" t="s">
        <v>1237</v>
      </c>
      <c r="AL476">
        <v>0</v>
      </c>
      <c r="AM476" t="s">
        <v>1783</v>
      </c>
      <c r="AN476" t="s">
        <v>1239</v>
      </c>
      <c r="AO476" t="s">
        <v>1240</v>
      </c>
      <c r="AP476" t="s">
        <v>1241</v>
      </c>
      <c r="AQ476" t="s">
        <v>1242</v>
      </c>
      <c r="AR476" t="s">
        <v>1380</v>
      </c>
      <c r="AS476">
        <v>0</v>
      </c>
      <c r="AT476" t="s">
        <v>1217</v>
      </c>
      <c r="AU476" t="s">
        <v>1244</v>
      </c>
      <c r="AV476" t="s">
        <v>1217</v>
      </c>
      <c r="AW476" t="s">
        <v>1217</v>
      </c>
      <c r="AX476" t="s">
        <v>1217</v>
      </c>
      <c r="AY476">
        <v>10</v>
      </c>
      <c r="AZ476" t="s">
        <v>1245</v>
      </c>
      <c r="BA476">
        <v>0</v>
      </c>
      <c r="BB476" t="s">
        <v>217</v>
      </c>
      <c r="BC476" t="s">
        <v>1230</v>
      </c>
      <c r="BD476">
        <v>0</v>
      </c>
      <c r="BE476" t="s">
        <v>1246</v>
      </c>
      <c r="BF476">
        <v>1570</v>
      </c>
      <c r="BG476" t="s">
        <v>1217</v>
      </c>
      <c r="BH476" t="s">
        <v>1217</v>
      </c>
      <c r="BI476">
        <v>15</v>
      </c>
      <c r="BJ476" t="s">
        <v>1217</v>
      </c>
      <c r="BK476" t="s">
        <v>1217</v>
      </c>
      <c r="BL476">
        <v>0</v>
      </c>
      <c r="BM476" t="s">
        <v>1239</v>
      </c>
      <c r="BN476" t="s">
        <v>1247</v>
      </c>
      <c r="BO476">
        <v>0</v>
      </c>
      <c r="BP476" t="s">
        <v>1229</v>
      </c>
      <c r="BQ476" t="s">
        <v>1217</v>
      </c>
    </row>
    <row r="477" spans="1:69" x14ac:dyDescent="0.25">
      <c r="A477">
        <v>206403</v>
      </c>
      <c r="B477" t="s">
        <v>1784</v>
      </c>
      <c r="C477" t="s">
        <v>1217</v>
      </c>
      <c r="D477" t="s">
        <v>1218</v>
      </c>
      <c r="E477">
        <v>280</v>
      </c>
      <c r="F477" t="s">
        <v>1254</v>
      </c>
      <c r="G477" t="s">
        <v>1220</v>
      </c>
      <c r="H477" t="s">
        <v>1221</v>
      </c>
      <c r="I477" t="s">
        <v>1217</v>
      </c>
      <c r="J477" t="s">
        <v>1222</v>
      </c>
      <c r="K477" t="s">
        <v>217</v>
      </c>
      <c r="L477">
        <v>18.43</v>
      </c>
      <c r="M477">
        <v>17.28</v>
      </c>
      <c r="N477" t="s">
        <v>40</v>
      </c>
      <c r="O477">
        <v>20</v>
      </c>
      <c r="P477" t="s">
        <v>1223</v>
      </c>
      <c r="Q477" t="s">
        <v>1722</v>
      </c>
      <c r="R477" t="s">
        <v>1225</v>
      </c>
      <c r="S477" t="s">
        <v>1226</v>
      </c>
      <c r="T477" t="s">
        <v>1217</v>
      </c>
      <c r="U477" t="s">
        <v>1227</v>
      </c>
      <c r="V477" t="s">
        <v>1255</v>
      </c>
      <c r="W477">
        <v>0</v>
      </c>
      <c r="X477" t="s">
        <v>1229</v>
      </c>
      <c r="Y477" t="s">
        <v>1229</v>
      </c>
      <c r="Z477" t="s">
        <v>1230</v>
      </c>
      <c r="AA477" t="s">
        <v>23</v>
      </c>
      <c r="AB477" t="s">
        <v>1231</v>
      </c>
      <c r="AC477" t="s">
        <v>1232</v>
      </c>
      <c r="AD477" t="s">
        <v>1233</v>
      </c>
      <c r="AE477" t="s">
        <v>1416</v>
      </c>
      <c r="AF477" t="s">
        <v>1235</v>
      </c>
      <c r="AG477" t="s">
        <v>1217</v>
      </c>
      <c r="AH477" t="s">
        <v>1236</v>
      </c>
      <c r="AI477" t="s">
        <v>1217</v>
      </c>
      <c r="AJ477" t="s">
        <v>1217</v>
      </c>
      <c r="AK477" t="s">
        <v>1237</v>
      </c>
      <c r="AL477">
        <v>0</v>
      </c>
      <c r="AM477" t="s">
        <v>1256</v>
      </c>
      <c r="AN477" t="s">
        <v>1239</v>
      </c>
      <c r="AO477" t="s">
        <v>1240</v>
      </c>
      <c r="AP477" t="s">
        <v>1241</v>
      </c>
      <c r="AQ477" t="s">
        <v>1242</v>
      </c>
      <c r="AR477" t="s">
        <v>1257</v>
      </c>
      <c r="AS477">
        <v>0</v>
      </c>
      <c r="AT477" t="s">
        <v>1217</v>
      </c>
      <c r="AU477" t="s">
        <v>1244</v>
      </c>
      <c r="AV477" t="s">
        <v>1217</v>
      </c>
      <c r="AW477" t="s">
        <v>1217</v>
      </c>
      <c r="AX477" t="s">
        <v>1217</v>
      </c>
      <c r="AY477">
        <v>10</v>
      </c>
      <c r="AZ477" t="s">
        <v>1245</v>
      </c>
      <c r="BA477">
        <v>0</v>
      </c>
      <c r="BB477" t="s">
        <v>217</v>
      </c>
      <c r="BC477" t="s">
        <v>1230</v>
      </c>
      <c r="BD477">
        <v>0</v>
      </c>
      <c r="BE477" t="s">
        <v>1246</v>
      </c>
      <c r="BF477">
        <v>279</v>
      </c>
      <c r="BG477" t="s">
        <v>1217</v>
      </c>
      <c r="BH477" t="s">
        <v>1217</v>
      </c>
      <c r="BI477">
        <v>15</v>
      </c>
      <c r="BJ477" t="s">
        <v>1217</v>
      </c>
      <c r="BK477" t="s">
        <v>1217</v>
      </c>
      <c r="BL477">
        <v>0</v>
      </c>
      <c r="BM477" t="s">
        <v>1239</v>
      </c>
      <c r="BN477" t="s">
        <v>1247</v>
      </c>
      <c r="BO477">
        <v>0</v>
      </c>
      <c r="BP477" t="s">
        <v>1229</v>
      </c>
      <c r="BQ477" t="s">
        <v>1217</v>
      </c>
    </row>
    <row r="478" spans="1:69" x14ac:dyDescent="0.25">
      <c r="A478">
        <v>206404</v>
      </c>
      <c r="B478" t="s">
        <v>848</v>
      </c>
      <c r="C478" t="s">
        <v>1217</v>
      </c>
      <c r="D478" t="s">
        <v>1218</v>
      </c>
      <c r="E478">
        <v>6</v>
      </c>
      <c r="F478" t="s">
        <v>1289</v>
      </c>
      <c r="G478" t="s">
        <v>1220</v>
      </c>
      <c r="H478" t="s">
        <v>1221</v>
      </c>
      <c r="I478" t="s">
        <v>1217</v>
      </c>
      <c r="J478" t="s">
        <v>1222</v>
      </c>
      <c r="K478" t="s">
        <v>217</v>
      </c>
      <c r="L478">
        <v>923.9</v>
      </c>
      <c r="M478">
        <v>863.9</v>
      </c>
      <c r="N478" t="s">
        <v>40</v>
      </c>
      <c r="O478">
        <v>1000</v>
      </c>
      <c r="P478" t="s">
        <v>1223</v>
      </c>
      <c r="Q478" t="s">
        <v>1722</v>
      </c>
      <c r="R478" t="s">
        <v>1225</v>
      </c>
      <c r="S478" t="s">
        <v>1226</v>
      </c>
      <c r="T478" t="s">
        <v>1217</v>
      </c>
      <c r="U478" t="s">
        <v>1227</v>
      </c>
      <c r="V478" t="s">
        <v>1255</v>
      </c>
      <c r="W478">
        <v>0</v>
      </c>
      <c r="X478" t="s">
        <v>1229</v>
      </c>
      <c r="Y478" t="s">
        <v>1229</v>
      </c>
      <c r="Z478" t="s">
        <v>1230</v>
      </c>
      <c r="AA478" t="s">
        <v>23</v>
      </c>
      <c r="AB478" t="s">
        <v>1231</v>
      </c>
      <c r="AC478" t="s">
        <v>1232</v>
      </c>
      <c r="AD478" t="s">
        <v>1233</v>
      </c>
      <c r="AE478" t="s">
        <v>1416</v>
      </c>
      <c r="AF478" t="s">
        <v>1235</v>
      </c>
      <c r="AG478" t="s">
        <v>1217</v>
      </c>
      <c r="AH478" t="s">
        <v>1236</v>
      </c>
      <c r="AI478" t="s">
        <v>1217</v>
      </c>
      <c r="AJ478" t="s">
        <v>1217</v>
      </c>
      <c r="AK478" t="s">
        <v>1237</v>
      </c>
      <c r="AL478">
        <v>0</v>
      </c>
      <c r="AM478" t="s">
        <v>1290</v>
      </c>
      <c r="AN478" t="s">
        <v>1239</v>
      </c>
      <c r="AO478" t="s">
        <v>1240</v>
      </c>
      <c r="AP478" t="s">
        <v>1241</v>
      </c>
      <c r="AQ478" t="s">
        <v>1242</v>
      </c>
      <c r="AR478" t="s">
        <v>1291</v>
      </c>
      <c r="AS478">
        <v>0</v>
      </c>
      <c r="AT478" t="s">
        <v>1217</v>
      </c>
      <c r="AU478" t="s">
        <v>1244</v>
      </c>
      <c r="AV478" t="s">
        <v>1217</v>
      </c>
      <c r="AW478" t="s">
        <v>1217</v>
      </c>
      <c r="AX478" t="s">
        <v>1217</v>
      </c>
      <c r="AY478">
        <v>10</v>
      </c>
      <c r="AZ478" t="s">
        <v>1245</v>
      </c>
      <c r="BA478">
        <v>0</v>
      </c>
      <c r="BB478" t="s">
        <v>217</v>
      </c>
      <c r="BC478" t="s">
        <v>1230</v>
      </c>
      <c r="BD478">
        <v>0</v>
      </c>
      <c r="BE478" t="s">
        <v>1246</v>
      </c>
      <c r="BF478">
        <v>9</v>
      </c>
      <c r="BG478" t="s">
        <v>1217</v>
      </c>
      <c r="BH478" t="s">
        <v>1217</v>
      </c>
      <c r="BI478">
        <v>13</v>
      </c>
      <c r="BJ478" t="s">
        <v>1217</v>
      </c>
      <c r="BK478" t="s">
        <v>1217</v>
      </c>
      <c r="BL478">
        <v>0</v>
      </c>
      <c r="BM478" t="s">
        <v>1239</v>
      </c>
      <c r="BN478" t="s">
        <v>1247</v>
      </c>
      <c r="BO478">
        <v>0</v>
      </c>
      <c r="BP478" t="s">
        <v>1229</v>
      </c>
      <c r="BQ478" t="s">
        <v>1217</v>
      </c>
    </row>
    <row r="479" spans="1:69" x14ac:dyDescent="0.25">
      <c r="A479">
        <v>206405</v>
      </c>
      <c r="B479" t="s">
        <v>597</v>
      </c>
      <c r="C479" t="s">
        <v>1217</v>
      </c>
      <c r="D479" t="s">
        <v>1218</v>
      </c>
      <c r="E479">
        <v>300</v>
      </c>
      <c r="F479" t="s">
        <v>1254</v>
      </c>
      <c r="G479" t="s">
        <v>1220</v>
      </c>
      <c r="H479" t="s">
        <v>1221</v>
      </c>
      <c r="I479" t="s">
        <v>1217</v>
      </c>
      <c r="J479" t="s">
        <v>1222</v>
      </c>
      <c r="K479" t="s">
        <v>217</v>
      </c>
      <c r="L479">
        <v>18.84</v>
      </c>
      <c r="M479">
        <v>17.690000000000001</v>
      </c>
      <c r="N479" t="s">
        <v>40</v>
      </c>
      <c r="O479">
        <v>20</v>
      </c>
      <c r="P479" t="s">
        <v>1223</v>
      </c>
      <c r="Q479" t="s">
        <v>1552</v>
      </c>
      <c r="R479" t="s">
        <v>1225</v>
      </c>
      <c r="S479" t="s">
        <v>1226</v>
      </c>
      <c r="T479" t="s">
        <v>1217</v>
      </c>
      <c r="U479" t="s">
        <v>1227</v>
      </c>
      <c r="V479" t="s">
        <v>1255</v>
      </c>
      <c r="W479">
        <v>0</v>
      </c>
      <c r="X479" t="s">
        <v>1229</v>
      </c>
      <c r="Y479" t="s">
        <v>1229</v>
      </c>
      <c r="Z479" t="s">
        <v>1230</v>
      </c>
      <c r="AA479" t="s">
        <v>23</v>
      </c>
      <c r="AB479" t="s">
        <v>1231</v>
      </c>
      <c r="AC479" t="s">
        <v>1232</v>
      </c>
      <c r="AD479" t="s">
        <v>1233</v>
      </c>
      <c r="AE479" t="s">
        <v>1416</v>
      </c>
      <c r="AF479" t="s">
        <v>1235</v>
      </c>
      <c r="AG479" t="s">
        <v>1217</v>
      </c>
      <c r="AH479" t="s">
        <v>1236</v>
      </c>
      <c r="AI479" t="s">
        <v>1217</v>
      </c>
      <c r="AJ479" t="s">
        <v>1217</v>
      </c>
      <c r="AK479" t="s">
        <v>1237</v>
      </c>
      <c r="AL479">
        <v>0</v>
      </c>
      <c r="AM479" t="s">
        <v>1256</v>
      </c>
      <c r="AN479" t="s">
        <v>1239</v>
      </c>
      <c r="AO479" t="s">
        <v>1240</v>
      </c>
      <c r="AP479" t="s">
        <v>1241</v>
      </c>
      <c r="AQ479" t="s">
        <v>1242</v>
      </c>
      <c r="AR479" t="s">
        <v>1257</v>
      </c>
      <c r="AS479">
        <v>0</v>
      </c>
      <c r="AT479" t="s">
        <v>1217</v>
      </c>
      <c r="AU479" t="s">
        <v>1244</v>
      </c>
      <c r="AV479" t="s">
        <v>1217</v>
      </c>
      <c r="AW479" t="s">
        <v>1217</v>
      </c>
      <c r="AX479" t="s">
        <v>1217</v>
      </c>
      <c r="AY479">
        <v>10</v>
      </c>
      <c r="AZ479" t="s">
        <v>1245</v>
      </c>
      <c r="BA479">
        <v>0</v>
      </c>
      <c r="BB479" t="s">
        <v>217</v>
      </c>
      <c r="BC479" t="s">
        <v>1230</v>
      </c>
      <c r="BD479">
        <v>0</v>
      </c>
      <c r="BE479" t="s">
        <v>1246</v>
      </c>
      <c r="BF479">
        <v>312</v>
      </c>
      <c r="BG479" t="s">
        <v>1217</v>
      </c>
      <c r="BH479" t="s">
        <v>1217</v>
      </c>
      <c r="BI479">
        <v>15</v>
      </c>
      <c r="BJ479" t="s">
        <v>1217</v>
      </c>
      <c r="BK479" t="s">
        <v>1217</v>
      </c>
      <c r="BL479">
        <v>0</v>
      </c>
      <c r="BM479" t="s">
        <v>1239</v>
      </c>
      <c r="BN479" t="s">
        <v>1247</v>
      </c>
      <c r="BO479">
        <v>0</v>
      </c>
      <c r="BP479" t="s">
        <v>1229</v>
      </c>
      <c r="BQ479" t="s">
        <v>1217</v>
      </c>
    </row>
    <row r="480" spans="1:69" x14ac:dyDescent="0.25">
      <c r="A480">
        <v>206406</v>
      </c>
      <c r="B480" t="s">
        <v>849</v>
      </c>
      <c r="C480" t="s">
        <v>1217</v>
      </c>
      <c r="D480" t="s">
        <v>1218</v>
      </c>
      <c r="E480">
        <v>6</v>
      </c>
      <c r="F480" t="s">
        <v>1289</v>
      </c>
      <c r="G480" t="s">
        <v>1220</v>
      </c>
      <c r="H480" t="s">
        <v>1221</v>
      </c>
      <c r="I480" t="s">
        <v>1217</v>
      </c>
      <c r="J480" t="s">
        <v>1222</v>
      </c>
      <c r="K480" t="s">
        <v>217</v>
      </c>
      <c r="L480">
        <v>944.6</v>
      </c>
      <c r="M480">
        <v>884.6</v>
      </c>
      <c r="N480" t="s">
        <v>40</v>
      </c>
      <c r="O480">
        <v>1000</v>
      </c>
      <c r="P480" t="s">
        <v>1223</v>
      </c>
      <c r="Q480" t="s">
        <v>1552</v>
      </c>
      <c r="R480" t="s">
        <v>1225</v>
      </c>
      <c r="S480" t="s">
        <v>1226</v>
      </c>
      <c r="T480" t="s">
        <v>1217</v>
      </c>
      <c r="U480" t="s">
        <v>1227</v>
      </c>
      <c r="V480" t="s">
        <v>1255</v>
      </c>
      <c r="W480">
        <v>0</v>
      </c>
      <c r="X480" t="s">
        <v>1229</v>
      </c>
      <c r="Y480" t="s">
        <v>1229</v>
      </c>
      <c r="Z480" t="s">
        <v>1230</v>
      </c>
      <c r="AA480" t="s">
        <v>23</v>
      </c>
      <c r="AB480" t="s">
        <v>1231</v>
      </c>
      <c r="AC480" t="s">
        <v>1232</v>
      </c>
      <c r="AD480" t="s">
        <v>1233</v>
      </c>
      <c r="AE480" t="s">
        <v>1416</v>
      </c>
      <c r="AF480" t="s">
        <v>1235</v>
      </c>
      <c r="AG480" t="s">
        <v>1217</v>
      </c>
      <c r="AH480" t="s">
        <v>1236</v>
      </c>
      <c r="AI480" t="s">
        <v>1217</v>
      </c>
      <c r="AJ480" t="s">
        <v>1217</v>
      </c>
      <c r="AK480" t="s">
        <v>1237</v>
      </c>
      <c r="AL480">
        <v>0</v>
      </c>
      <c r="AM480" t="s">
        <v>1290</v>
      </c>
      <c r="AN480" t="s">
        <v>1239</v>
      </c>
      <c r="AO480" t="s">
        <v>1240</v>
      </c>
      <c r="AP480" t="s">
        <v>1241</v>
      </c>
      <c r="AQ480" t="s">
        <v>1242</v>
      </c>
      <c r="AR480" t="s">
        <v>1291</v>
      </c>
      <c r="AS480">
        <v>0</v>
      </c>
      <c r="AT480" t="s">
        <v>1217</v>
      </c>
      <c r="AU480" t="s">
        <v>1244</v>
      </c>
      <c r="AV480" t="s">
        <v>1217</v>
      </c>
      <c r="AW480" t="s">
        <v>1217</v>
      </c>
      <c r="AX480" t="s">
        <v>1217</v>
      </c>
      <c r="AY480">
        <v>10</v>
      </c>
      <c r="AZ480" t="s">
        <v>1245</v>
      </c>
      <c r="BA480">
        <v>0</v>
      </c>
      <c r="BB480" t="s">
        <v>217</v>
      </c>
      <c r="BC480" t="s">
        <v>1230</v>
      </c>
      <c r="BD480">
        <v>0</v>
      </c>
      <c r="BE480" t="s">
        <v>1246</v>
      </c>
      <c r="BF480">
        <v>6</v>
      </c>
      <c r="BG480" t="s">
        <v>1217</v>
      </c>
      <c r="BH480" t="s">
        <v>1217</v>
      </c>
      <c r="BI480">
        <v>13</v>
      </c>
      <c r="BJ480" t="s">
        <v>1217</v>
      </c>
      <c r="BK480" t="s">
        <v>1217</v>
      </c>
      <c r="BL480">
        <v>0</v>
      </c>
      <c r="BM480" t="s">
        <v>1239</v>
      </c>
      <c r="BN480" t="s">
        <v>1247</v>
      </c>
      <c r="BO480">
        <v>0</v>
      </c>
      <c r="BP480" t="s">
        <v>1229</v>
      </c>
      <c r="BQ480" t="s">
        <v>1217</v>
      </c>
    </row>
    <row r="481" spans="1:69" x14ac:dyDescent="0.25">
      <c r="A481">
        <v>206430</v>
      </c>
      <c r="B481" t="s">
        <v>850</v>
      </c>
      <c r="C481" t="s">
        <v>1217</v>
      </c>
      <c r="D481" t="s">
        <v>1218</v>
      </c>
      <c r="E481">
        <v>0</v>
      </c>
      <c r="F481" t="s">
        <v>1298</v>
      </c>
      <c r="G481" t="s">
        <v>1220</v>
      </c>
      <c r="H481" t="s">
        <v>1221</v>
      </c>
      <c r="I481" t="s">
        <v>1217</v>
      </c>
      <c r="J481" t="s">
        <v>1222</v>
      </c>
      <c r="K481" t="s">
        <v>217</v>
      </c>
      <c r="L481">
        <v>19.170000000000002</v>
      </c>
      <c r="M481">
        <v>17.649999999999999</v>
      </c>
      <c r="N481" t="s">
        <v>40</v>
      </c>
      <c r="O481">
        <v>20</v>
      </c>
      <c r="P481" t="s">
        <v>1223</v>
      </c>
      <c r="Q481" t="s">
        <v>1782</v>
      </c>
      <c r="R481" t="s">
        <v>1225</v>
      </c>
      <c r="S481" t="s">
        <v>1226</v>
      </c>
      <c r="T481" t="s">
        <v>1217</v>
      </c>
      <c r="U481" t="s">
        <v>1227</v>
      </c>
      <c r="V481" t="s">
        <v>1255</v>
      </c>
      <c r="W481">
        <v>0</v>
      </c>
      <c r="X481" t="s">
        <v>1229</v>
      </c>
      <c r="Y481" t="s">
        <v>1229</v>
      </c>
      <c r="Z481" t="s">
        <v>1230</v>
      </c>
      <c r="AA481" t="s">
        <v>23</v>
      </c>
      <c r="AB481" t="s">
        <v>1231</v>
      </c>
      <c r="AC481" t="s">
        <v>1232</v>
      </c>
      <c r="AD481" t="s">
        <v>1233</v>
      </c>
      <c r="AE481" t="s">
        <v>1416</v>
      </c>
      <c r="AF481" t="s">
        <v>1235</v>
      </c>
      <c r="AG481" t="s">
        <v>1217</v>
      </c>
      <c r="AH481" t="s">
        <v>1236</v>
      </c>
      <c r="AI481" t="s">
        <v>1217</v>
      </c>
      <c r="AJ481" t="s">
        <v>1217</v>
      </c>
      <c r="AK481" t="s">
        <v>1237</v>
      </c>
      <c r="AL481">
        <v>0</v>
      </c>
      <c r="AM481" t="s">
        <v>1764</v>
      </c>
      <c r="AN481" t="s">
        <v>1239</v>
      </c>
      <c r="AO481" t="s">
        <v>1240</v>
      </c>
      <c r="AP481" t="s">
        <v>1241</v>
      </c>
      <c r="AQ481" t="s">
        <v>1242</v>
      </c>
      <c r="AR481" t="s">
        <v>1300</v>
      </c>
      <c r="AS481">
        <v>0</v>
      </c>
      <c r="AT481" t="s">
        <v>1217</v>
      </c>
      <c r="AU481" t="s">
        <v>1244</v>
      </c>
      <c r="AV481" t="s">
        <v>1217</v>
      </c>
      <c r="AW481" t="s">
        <v>1217</v>
      </c>
      <c r="AX481" t="s">
        <v>1217</v>
      </c>
      <c r="AY481">
        <v>10</v>
      </c>
      <c r="AZ481" t="s">
        <v>1245</v>
      </c>
      <c r="BA481">
        <v>0</v>
      </c>
      <c r="BB481" t="s">
        <v>217</v>
      </c>
      <c r="BC481" t="s">
        <v>1230</v>
      </c>
      <c r="BD481">
        <v>0</v>
      </c>
      <c r="BE481" t="s">
        <v>1246</v>
      </c>
      <c r="BF481">
        <v>2260</v>
      </c>
      <c r="BG481" t="s">
        <v>1217</v>
      </c>
      <c r="BH481" t="s">
        <v>1217</v>
      </c>
      <c r="BI481">
        <v>15</v>
      </c>
      <c r="BJ481" t="s">
        <v>1217</v>
      </c>
      <c r="BK481" t="s">
        <v>1217</v>
      </c>
      <c r="BL481">
        <v>0</v>
      </c>
      <c r="BM481" t="s">
        <v>1239</v>
      </c>
      <c r="BN481" t="s">
        <v>1247</v>
      </c>
      <c r="BO481">
        <v>0</v>
      </c>
      <c r="BP481" t="s">
        <v>1229</v>
      </c>
      <c r="BQ481" t="s">
        <v>1217</v>
      </c>
    </row>
    <row r="482" spans="1:69" x14ac:dyDescent="0.25">
      <c r="A482">
        <v>206614</v>
      </c>
      <c r="B482" t="s">
        <v>1785</v>
      </c>
      <c r="C482" t="s">
        <v>1217</v>
      </c>
      <c r="D482" t="s">
        <v>1218</v>
      </c>
      <c r="E482">
        <v>0</v>
      </c>
      <c r="F482" t="s">
        <v>1219</v>
      </c>
      <c r="G482" t="s">
        <v>1220</v>
      </c>
      <c r="H482" t="s">
        <v>1221</v>
      </c>
      <c r="I482" t="s">
        <v>1217</v>
      </c>
      <c r="J482" t="s">
        <v>1222</v>
      </c>
      <c r="K482" t="s">
        <v>217</v>
      </c>
      <c r="L482">
        <v>195.86</v>
      </c>
      <c r="M482">
        <v>181.21</v>
      </c>
      <c r="N482" t="s">
        <v>40</v>
      </c>
      <c r="O482">
        <v>208</v>
      </c>
      <c r="P482" t="s">
        <v>1223</v>
      </c>
      <c r="Q482" t="s">
        <v>1786</v>
      </c>
      <c r="R482" t="s">
        <v>1225</v>
      </c>
      <c r="S482" t="s">
        <v>1226</v>
      </c>
      <c r="T482" t="s">
        <v>1217</v>
      </c>
      <c r="U482" t="s">
        <v>1227</v>
      </c>
      <c r="V482" t="s">
        <v>1255</v>
      </c>
      <c r="W482">
        <v>0</v>
      </c>
      <c r="X482" t="s">
        <v>1229</v>
      </c>
      <c r="Y482" t="s">
        <v>1229</v>
      </c>
      <c r="Z482" t="s">
        <v>1230</v>
      </c>
      <c r="AA482" t="s">
        <v>23</v>
      </c>
      <c r="AB482" t="s">
        <v>1231</v>
      </c>
      <c r="AC482" t="s">
        <v>1232</v>
      </c>
      <c r="AD482" t="s">
        <v>1233</v>
      </c>
      <c r="AE482" t="s">
        <v>1416</v>
      </c>
      <c r="AF482" t="s">
        <v>1235</v>
      </c>
      <c r="AG482" t="s">
        <v>1217</v>
      </c>
      <c r="AH482" t="s">
        <v>1236</v>
      </c>
      <c r="AI482" t="s">
        <v>1217</v>
      </c>
      <c r="AJ482" t="s">
        <v>1217</v>
      </c>
      <c r="AK482" t="s">
        <v>1237</v>
      </c>
      <c r="AL482">
        <v>0</v>
      </c>
      <c r="AM482" t="s">
        <v>1238</v>
      </c>
      <c r="AN482" t="s">
        <v>1239</v>
      </c>
      <c r="AO482" t="s">
        <v>1240</v>
      </c>
      <c r="AP482" t="s">
        <v>1241</v>
      </c>
      <c r="AQ482" t="s">
        <v>1242</v>
      </c>
      <c r="AR482" t="s">
        <v>1243</v>
      </c>
      <c r="AS482">
        <v>0</v>
      </c>
      <c r="AT482" t="s">
        <v>1217</v>
      </c>
      <c r="AU482" t="s">
        <v>1244</v>
      </c>
      <c r="AV482" t="s">
        <v>1217</v>
      </c>
      <c r="AW482" t="s">
        <v>1217</v>
      </c>
      <c r="AX482" t="s">
        <v>1217</v>
      </c>
      <c r="AY482">
        <v>10</v>
      </c>
      <c r="AZ482" t="s">
        <v>1245</v>
      </c>
      <c r="BA482">
        <v>0</v>
      </c>
      <c r="BB482" t="s">
        <v>217</v>
      </c>
      <c r="BC482" t="s">
        <v>1230</v>
      </c>
      <c r="BD482">
        <v>0</v>
      </c>
      <c r="BE482" t="s">
        <v>1246</v>
      </c>
      <c r="BF482">
        <v>28</v>
      </c>
      <c r="BG482" t="s">
        <v>1217</v>
      </c>
      <c r="BH482" t="s">
        <v>1217</v>
      </c>
      <c r="BI482">
        <v>13</v>
      </c>
      <c r="BJ482" t="s">
        <v>1217</v>
      </c>
      <c r="BK482" t="s">
        <v>1217</v>
      </c>
      <c r="BL482">
        <v>0</v>
      </c>
      <c r="BM482" t="s">
        <v>1239</v>
      </c>
      <c r="BN482" t="s">
        <v>1247</v>
      </c>
      <c r="BO482">
        <v>0</v>
      </c>
      <c r="BP482" t="s">
        <v>1229</v>
      </c>
      <c r="BQ482" t="s">
        <v>1217</v>
      </c>
    </row>
    <row r="483" spans="1:69" x14ac:dyDescent="0.25">
      <c r="A483">
        <v>206780</v>
      </c>
      <c r="B483" t="s">
        <v>598</v>
      </c>
      <c r="C483" t="s">
        <v>1217</v>
      </c>
      <c r="D483" t="s">
        <v>1218</v>
      </c>
      <c r="E483">
        <v>28</v>
      </c>
      <c r="F483" t="s">
        <v>1219</v>
      </c>
      <c r="G483" t="s">
        <v>1220</v>
      </c>
      <c r="H483" t="s">
        <v>1221</v>
      </c>
      <c r="I483" t="s">
        <v>1217</v>
      </c>
      <c r="J483" t="s">
        <v>1222</v>
      </c>
      <c r="K483" t="s">
        <v>217</v>
      </c>
      <c r="L483">
        <v>196.5</v>
      </c>
      <c r="M483">
        <v>181.85</v>
      </c>
      <c r="N483" t="s">
        <v>40</v>
      </c>
      <c r="O483">
        <v>208</v>
      </c>
      <c r="P483" t="s">
        <v>1223</v>
      </c>
      <c r="Q483" t="s">
        <v>1787</v>
      </c>
      <c r="R483" t="s">
        <v>1225</v>
      </c>
      <c r="S483" t="s">
        <v>1226</v>
      </c>
      <c r="T483" t="s">
        <v>1217</v>
      </c>
      <c r="U483" t="s">
        <v>1227</v>
      </c>
      <c r="V483" t="s">
        <v>1255</v>
      </c>
      <c r="W483">
        <v>0</v>
      </c>
      <c r="X483" t="s">
        <v>1229</v>
      </c>
      <c r="Y483" t="s">
        <v>1229</v>
      </c>
      <c r="Z483" t="s">
        <v>1230</v>
      </c>
      <c r="AA483" t="s">
        <v>23</v>
      </c>
      <c r="AB483" t="s">
        <v>1231</v>
      </c>
      <c r="AC483" t="s">
        <v>1232</v>
      </c>
      <c r="AD483" t="s">
        <v>1233</v>
      </c>
      <c r="AE483" t="s">
        <v>1416</v>
      </c>
      <c r="AF483" t="s">
        <v>1235</v>
      </c>
      <c r="AG483" t="s">
        <v>1217</v>
      </c>
      <c r="AH483" t="s">
        <v>1236</v>
      </c>
      <c r="AI483" t="s">
        <v>1217</v>
      </c>
      <c r="AJ483" t="s">
        <v>1217</v>
      </c>
      <c r="AK483" t="s">
        <v>1237</v>
      </c>
      <c r="AL483">
        <v>0</v>
      </c>
      <c r="AM483" t="s">
        <v>1238</v>
      </c>
      <c r="AN483" t="s">
        <v>1239</v>
      </c>
      <c r="AO483" t="s">
        <v>1240</v>
      </c>
      <c r="AP483" t="s">
        <v>1241</v>
      </c>
      <c r="AQ483" t="s">
        <v>1242</v>
      </c>
      <c r="AR483" t="s">
        <v>1243</v>
      </c>
      <c r="AS483">
        <v>0</v>
      </c>
      <c r="AT483" t="s">
        <v>1217</v>
      </c>
      <c r="AU483" t="s">
        <v>1244</v>
      </c>
      <c r="AV483" t="s">
        <v>1217</v>
      </c>
      <c r="AW483" t="s">
        <v>1217</v>
      </c>
      <c r="AX483" t="s">
        <v>1217</v>
      </c>
      <c r="AY483">
        <v>10</v>
      </c>
      <c r="AZ483" t="s">
        <v>1245</v>
      </c>
      <c r="BA483">
        <v>0</v>
      </c>
      <c r="BB483" t="s">
        <v>217</v>
      </c>
      <c r="BC483" t="s">
        <v>1230</v>
      </c>
      <c r="BD483">
        <v>0</v>
      </c>
      <c r="BE483" t="s">
        <v>1246</v>
      </c>
      <c r="BF483">
        <v>28</v>
      </c>
      <c r="BG483" t="s">
        <v>1217</v>
      </c>
      <c r="BH483" t="s">
        <v>1217</v>
      </c>
      <c r="BI483">
        <v>13</v>
      </c>
      <c r="BJ483" t="s">
        <v>1217</v>
      </c>
      <c r="BK483" t="s">
        <v>1217</v>
      </c>
      <c r="BL483">
        <v>0</v>
      </c>
      <c r="BM483" t="s">
        <v>1239</v>
      </c>
      <c r="BN483" t="s">
        <v>1247</v>
      </c>
      <c r="BO483">
        <v>0</v>
      </c>
      <c r="BP483" t="s">
        <v>1229</v>
      </c>
      <c r="BQ483" t="s">
        <v>1217</v>
      </c>
    </row>
    <row r="484" spans="1:69" x14ac:dyDescent="0.25">
      <c r="A484">
        <v>207062</v>
      </c>
      <c r="B484" t="s">
        <v>1788</v>
      </c>
      <c r="C484" t="s">
        <v>1217</v>
      </c>
      <c r="D484" t="s">
        <v>1218</v>
      </c>
      <c r="E484">
        <v>60</v>
      </c>
      <c r="F484" t="s">
        <v>1219</v>
      </c>
      <c r="G484" t="s">
        <v>1220</v>
      </c>
      <c r="H484" t="s">
        <v>1221</v>
      </c>
      <c r="I484" t="s">
        <v>1217</v>
      </c>
      <c r="J484" t="s">
        <v>1222</v>
      </c>
      <c r="K484" t="s">
        <v>217</v>
      </c>
      <c r="L484">
        <v>205.73</v>
      </c>
      <c r="M484">
        <v>191.08</v>
      </c>
      <c r="N484" t="s">
        <v>40</v>
      </c>
      <c r="O484">
        <v>205</v>
      </c>
      <c r="P484" t="s">
        <v>1223</v>
      </c>
      <c r="Q484" t="s">
        <v>1789</v>
      </c>
      <c r="R484" t="s">
        <v>1225</v>
      </c>
      <c r="S484" t="s">
        <v>1226</v>
      </c>
      <c r="T484" t="s">
        <v>1217</v>
      </c>
      <c r="U484" t="s">
        <v>1227</v>
      </c>
      <c r="V484" t="s">
        <v>1255</v>
      </c>
      <c r="W484">
        <v>100</v>
      </c>
      <c r="X484" t="s">
        <v>1229</v>
      </c>
      <c r="Y484" t="s">
        <v>1229</v>
      </c>
      <c r="Z484" t="s">
        <v>1230</v>
      </c>
      <c r="AA484" t="s">
        <v>23</v>
      </c>
      <c r="AB484" t="s">
        <v>1231</v>
      </c>
      <c r="AC484" t="s">
        <v>1232</v>
      </c>
      <c r="AD484" t="s">
        <v>1233</v>
      </c>
      <c r="AE484" t="s">
        <v>1416</v>
      </c>
      <c r="AF484" t="s">
        <v>1235</v>
      </c>
      <c r="AG484" t="s">
        <v>1217</v>
      </c>
      <c r="AH484" t="s">
        <v>1236</v>
      </c>
      <c r="AI484" t="s">
        <v>1217</v>
      </c>
      <c r="AJ484" t="s">
        <v>1217</v>
      </c>
      <c r="AK484" t="s">
        <v>1237</v>
      </c>
      <c r="AL484">
        <v>0</v>
      </c>
      <c r="AM484" t="s">
        <v>1238</v>
      </c>
      <c r="AN484" t="s">
        <v>1239</v>
      </c>
      <c r="AO484" t="s">
        <v>1240</v>
      </c>
      <c r="AP484" t="s">
        <v>1241</v>
      </c>
      <c r="AQ484" t="s">
        <v>1242</v>
      </c>
      <c r="AR484" t="s">
        <v>1243</v>
      </c>
      <c r="AS484">
        <v>0</v>
      </c>
      <c r="AT484" t="s">
        <v>1217</v>
      </c>
      <c r="AU484" t="s">
        <v>1244</v>
      </c>
      <c r="AV484" t="s">
        <v>1217</v>
      </c>
      <c r="AW484" t="s">
        <v>1217</v>
      </c>
      <c r="AX484" t="s">
        <v>1217</v>
      </c>
      <c r="AY484">
        <v>10</v>
      </c>
      <c r="AZ484" t="s">
        <v>1245</v>
      </c>
      <c r="BA484">
        <v>0</v>
      </c>
      <c r="BB484" t="s">
        <v>217</v>
      </c>
      <c r="BC484" t="s">
        <v>1230</v>
      </c>
      <c r="BD484">
        <v>0</v>
      </c>
      <c r="BE484" t="s">
        <v>1246</v>
      </c>
      <c r="BF484">
        <v>38</v>
      </c>
      <c r="BG484" t="s">
        <v>1217</v>
      </c>
      <c r="BH484" t="s">
        <v>1217</v>
      </c>
      <c r="BI484">
        <v>13</v>
      </c>
      <c r="BJ484" t="s">
        <v>1217</v>
      </c>
      <c r="BK484" t="s">
        <v>1217</v>
      </c>
      <c r="BL484">
        <v>0</v>
      </c>
      <c r="BM484" t="s">
        <v>1239</v>
      </c>
      <c r="BN484" t="s">
        <v>1247</v>
      </c>
      <c r="BO484">
        <v>0</v>
      </c>
      <c r="BP484" t="s">
        <v>1229</v>
      </c>
      <c r="BQ484" t="s">
        <v>1217</v>
      </c>
    </row>
    <row r="485" spans="1:69" x14ac:dyDescent="0.25">
      <c r="A485">
        <v>207063</v>
      </c>
      <c r="B485" t="s">
        <v>1790</v>
      </c>
      <c r="C485" t="s">
        <v>1217</v>
      </c>
      <c r="D485" t="s">
        <v>1218</v>
      </c>
      <c r="E485">
        <v>30</v>
      </c>
      <c r="F485" t="s">
        <v>1289</v>
      </c>
      <c r="G485" t="s">
        <v>1220</v>
      </c>
      <c r="H485" t="s">
        <v>1221</v>
      </c>
      <c r="I485" t="s">
        <v>1217</v>
      </c>
      <c r="J485" t="s">
        <v>1222</v>
      </c>
      <c r="K485" t="s">
        <v>217</v>
      </c>
      <c r="L485">
        <v>982.78</v>
      </c>
      <c r="M485">
        <v>922.78</v>
      </c>
      <c r="N485" t="s">
        <v>40</v>
      </c>
      <c r="O485">
        <v>990</v>
      </c>
      <c r="P485" t="s">
        <v>1223</v>
      </c>
      <c r="Q485" t="s">
        <v>1789</v>
      </c>
      <c r="R485" t="s">
        <v>1225</v>
      </c>
      <c r="S485" t="s">
        <v>1226</v>
      </c>
      <c r="T485" t="s">
        <v>1217</v>
      </c>
      <c r="U485" t="s">
        <v>1227</v>
      </c>
      <c r="V485" t="s">
        <v>1255</v>
      </c>
      <c r="W485">
        <v>40</v>
      </c>
      <c r="X485" t="s">
        <v>1229</v>
      </c>
      <c r="Y485" t="s">
        <v>1229</v>
      </c>
      <c r="Z485" t="s">
        <v>1230</v>
      </c>
      <c r="AA485" t="s">
        <v>23</v>
      </c>
      <c r="AB485" t="s">
        <v>1231</v>
      </c>
      <c r="AC485" t="s">
        <v>1232</v>
      </c>
      <c r="AD485" t="s">
        <v>1233</v>
      </c>
      <c r="AE485" t="s">
        <v>1416</v>
      </c>
      <c r="AF485" t="s">
        <v>1235</v>
      </c>
      <c r="AG485" t="s">
        <v>1217</v>
      </c>
      <c r="AH485" t="s">
        <v>1236</v>
      </c>
      <c r="AI485" t="s">
        <v>1217</v>
      </c>
      <c r="AJ485" t="s">
        <v>1217</v>
      </c>
      <c r="AK485" t="s">
        <v>1237</v>
      </c>
      <c r="AL485">
        <v>0</v>
      </c>
      <c r="AM485" t="s">
        <v>1290</v>
      </c>
      <c r="AN485" t="s">
        <v>1239</v>
      </c>
      <c r="AO485" t="s">
        <v>1240</v>
      </c>
      <c r="AP485" t="s">
        <v>1241</v>
      </c>
      <c r="AQ485" t="s">
        <v>1242</v>
      </c>
      <c r="AR485" t="s">
        <v>1291</v>
      </c>
      <c r="AS485">
        <v>0</v>
      </c>
      <c r="AT485" t="s">
        <v>1217</v>
      </c>
      <c r="AU485" t="s">
        <v>1244</v>
      </c>
      <c r="AV485" t="s">
        <v>1217</v>
      </c>
      <c r="AW485" t="s">
        <v>1217</v>
      </c>
      <c r="AX485" t="s">
        <v>1217</v>
      </c>
      <c r="AY485">
        <v>10</v>
      </c>
      <c r="AZ485" t="s">
        <v>1245</v>
      </c>
      <c r="BA485">
        <v>0</v>
      </c>
      <c r="BB485" t="s">
        <v>217</v>
      </c>
      <c r="BC485" t="s">
        <v>1230</v>
      </c>
      <c r="BD485">
        <v>0</v>
      </c>
      <c r="BE485" t="s">
        <v>1246</v>
      </c>
      <c r="BF485">
        <v>56</v>
      </c>
      <c r="BG485" t="s">
        <v>1217</v>
      </c>
      <c r="BH485" t="s">
        <v>1217</v>
      </c>
      <c r="BI485">
        <v>13</v>
      </c>
      <c r="BJ485" t="s">
        <v>1217</v>
      </c>
      <c r="BK485" t="s">
        <v>1217</v>
      </c>
      <c r="BL485">
        <v>0</v>
      </c>
      <c r="BM485" t="s">
        <v>1239</v>
      </c>
      <c r="BN485" t="s">
        <v>1247</v>
      </c>
      <c r="BO485">
        <v>0</v>
      </c>
      <c r="BP485" t="s">
        <v>1229</v>
      </c>
      <c r="BQ485" t="s">
        <v>1217</v>
      </c>
    </row>
    <row r="486" spans="1:69" x14ac:dyDescent="0.25">
      <c r="A486">
        <v>207164</v>
      </c>
      <c r="B486" t="s">
        <v>1791</v>
      </c>
      <c r="C486" t="s">
        <v>1217</v>
      </c>
      <c r="D486" t="s">
        <v>1218</v>
      </c>
      <c r="E486">
        <v>0</v>
      </c>
      <c r="F486" t="s">
        <v>1254</v>
      </c>
      <c r="G486" t="s">
        <v>1220</v>
      </c>
      <c r="H486" t="s">
        <v>1221</v>
      </c>
      <c r="I486" t="s">
        <v>1217</v>
      </c>
      <c r="J486" t="s">
        <v>1222</v>
      </c>
      <c r="K486" t="s">
        <v>217</v>
      </c>
      <c r="L486">
        <v>17.09</v>
      </c>
      <c r="M486">
        <v>16.059999999999999</v>
      </c>
      <c r="N486" t="s">
        <v>40</v>
      </c>
      <c r="O486">
        <v>18</v>
      </c>
      <c r="P486" t="s">
        <v>1223</v>
      </c>
      <c r="Q486" t="s">
        <v>1792</v>
      </c>
      <c r="R486" t="s">
        <v>1225</v>
      </c>
      <c r="S486" t="s">
        <v>1226</v>
      </c>
      <c r="T486" t="s">
        <v>1217</v>
      </c>
      <c r="U486" t="s">
        <v>1227</v>
      </c>
      <c r="V486" t="s">
        <v>1255</v>
      </c>
      <c r="W486">
        <v>0</v>
      </c>
      <c r="X486" t="s">
        <v>1229</v>
      </c>
      <c r="Y486" t="s">
        <v>1229</v>
      </c>
      <c r="Z486" t="s">
        <v>1230</v>
      </c>
      <c r="AA486" t="s">
        <v>23</v>
      </c>
      <c r="AB486" t="s">
        <v>1231</v>
      </c>
      <c r="AC486" t="s">
        <v>1232</v>
      </c>
      <c r="AD486" t="s">
        <v>1233</v>
      </c>
      <c r="AE486" t="s">
        <v>1416</v>
      </c>
      <c r="AF486" t="s">
        <v>1235</v>
      </c>
      <c r="AG486" t="s">
        <v>1217</v>
      </c>
      <c r="AH486" t="s">
        <v>1236</v>
      </c>
      <c r="AI486" t="s">
        <v>1217</v>
      </c>
      <c r="AJ486" t="s">
        <v>1217</v>
      </c>
      <c r="AK486" t="s">
        <v>1237</v>
      </c>
      <c r="AL486">
        <v>0</v>
      </c>
      <c r="AM486" t="s">
        <v>1269</v>
      </c>
      <c r="AN486" t="s">
        <v>1239</v>
      </c>
      <c r="AO486" t="s">
        <v>1240</v>
      </c>
      <c r="AP486" t="s">
        <v>1241</v>
      </c>
      <c r="AQ486" t="s">
        <v>1242</v>
      </c>
      <c r="AR486" t="s">
        <v>1257</v>
      </c>
      <c r="AS486">
        <v>0</v>
      </c>
      <c r="AT486" t="s">
        <v>1217</v>
      </c>
      <c r="AU486" t="s">
        <v>1244</v>
      </c>
      <c r="AV486" t="s">
        <v>1217</v>
      </c>
      <c r="AW486" t="s">
        <v>1217</v>
      </c>
      <c r="AX486" t="s">
        <v>1217</v>
      </c>
      <c r="AY486">
        <v>10</v>
      </c>
      <c r="AZ486" t="s">
        <v>1245</v>
      </c>
      <c r="BA486">
        <v>0</v>
      </c>
      <c r="BB486" t="s">
        <v>217</v>
      </c>
      <c r="BC486" t="s">
        <v>1230</v>
      </c>
      <c r="BD486">
        <v>0</v>
      </c>
      <c r="BE486" t="s">
        <v>1246</v>
      </c>
      <c r="BF486">
        <v>319</v>
      </c>
      <c r="BG486" t="s">
        <v>1217</v>
      </c>
      <c r="BH486" t="s">
        <v>1217</v>
      </c>
      <c r="BI486">
        <v>15</v>
      </c>
      <c r="BJ486" t="s">
        <v>1217</v>
      </c>
      <c r="BK486" t="s">
        <v>1217</v>
      </c>
      <c r="BL486">
        <v>0</v>
      </c>
      <c r="BM486" t="s">
        <v>1239</v>
      </c>
      <c r="BN486" t="s">
        <v>1247</v>
      </c>
      <c r="BO486">
        <v>0</v>
      </c>
      <c r="BP486" t="s">
        <v>1229</v>
      </c>
      <c r="BQ486" t="s">
        <v>1217</v>
      </c>
    </row>
    <row r="487" spans="1:69" x14ac:dyDescent="0.25">
      <c r="A487">
        <v>207165</v>
      </c>
      <c r="B487" t="s">
        <v>1793</v>
      </c>
      <c r="C487" t="s">
        <v>1217</v>
      </c>
      <c r="D487" t="s">
        <v>1218</v>
      </c>
      <c r="E487">
        <v>420</v>
      </c>
      <c r="F487" t="s">
        <v>1298</v>
      </c>
      <c r="G487" t="s">
        <v>1220</v>
      </c>
      <c r="H487" t="s">
        <v>1221</v>
      </c>
      <c r="I487" t="s">
        <v>1217</v>
      </c>
      <c r="J487" t="s">
        <v>1222</v>
      </c>
      <c r="K487" t="s">
        <v>217</v>
      </c>
      <c r="L487">
        <v>15.44</v>
      </c>
      <c r="M487">
        <v>13.92</v>
      </c>
      <c r="N487" t="s">
        <v>40</v>
      </c>
      <c r="O487">
        <v>16</v>
      </c>
      <c r="P487" t="s">
        <v>1223</v>
      </c>
      <c r="Q487" t="s">
        <v>1786</v>
      </c>
      <c r="R487" t="s">
        <v>1225</v>
      </c>
      <c r="S487" t="s">
        <v>1226</v>
      </c>
      <c r="T487" t="s">
        <v>1217</v>
      </c>
      <c r="U487" t="s">
        <v>1227</v>
      </c>
      <c r="V487" t="s">
        <v>1255</v>
      </c>
      <c r="W487">
        <v>0</v>
      </c>
      <c r="X487" t="s">
        <v>1229</v>
      </c>
      <c r="Y487" t="s">
        <v>1229</v>
      </c>
      <c r="Z487" t="s">
        <v>1230</v>
      </c>
      <c r="AA487" t="s">
        <v>23</v>
      </c>
      <c r="AB487" t="s">
        <v>1231</v>
      </c>
      <c r="AC487" t="s">
        <v>1232</v>
      </c>
      <c r="AD487" t="s">
        <v>1233</v>
      </c>
      <c r="AE487" t="s">
        <v>1416</v>
      </c>
      <c r="AF487" t="s">
        <v>1235</v>
      </c>
      <c r="AG487" t="s">
        <v>1217</v>
      </c>
      <c r="AH487" t="s">
        <v>1236</v>
      </c>
      <c r="AI487" t="s">
        <v>1217</v>
      </c>
      <c r="AJ487" t="s">
        <v>1217</v>
      </c>
      <c r="AK487" t="s">
        <v>1237</v>
      </c>
      <c r="AL487">
        <v>0</v>
      </c>
      <c r="AM487" t="s">
        <v>1305</v>
      </c>
      <c r="AN487" t="s">
        <v>1239</v>
      </c>
      <c r="AO487" t="s">
        <v>1240</v>
      </c>
      <c r="AP487" t="s">
        <v>1241</v>
      </c>
      <c r="AQ487" t="s">
        <v>1242</v>
      </c>
      <c r="AR487" t="s">
        <v>1306</v>
      </c>
      <c r="AS487">
        <v>0</v>
      </c>
      <c r="AT487" t="s">
        <v>1217</v>
      </c>
      <c r="AU487" t="s">
        <v>1244</v>
      </c>
      <c r="AV487" t="s">
        <v>1217</v>
      </c>
      <c r="AW487" t="s">
        <v>1217</v>
      </c>
      <c r="AX487" t="s">
        <v>1217</v>
      </c>
      <c r="AY487">
        <v>10</v>
      </c>
      <c r="AZ487" t="s">
        <v>1245</v>
      </c>
      <c r="BA487">
        <v>0</v>
      </c>
      <c r="BB487" t="s">
        <v>217</v>
      </c>
      <c r="BC487" t="s">
        <v>1230</v>
      </c>
      <c r="BD487">
        <v>0</v>
      </c>
      <c r="BE487" t="s">
        <v>1246</v>
      </c>
      <c r="BF487">
        <v>1552</v>
      </c>
      <c r="BG487" t="s">
        <v>1217</v>
      </c>
      <c r="BH487" t="s">
        <v>1217</v>
      </c>
      <c r="BI487">
        <v>15</v>
      </c>
      <c r="BJ487" t="s">
        <v>1217</v>
      </c>
      <c r="BK487" t="s">
        <v>1217</v>
      </c>
      <c r="BL487">
        <v>0</v>
      </c>
      <c r="BM487" t="s">
        <v>1239</v>
      </c>
      <c r="BN487" t="s">
        <v>1247</v>
      </c>
      <c r="BO487">
        <v>0</v>
      </c>
      <c r="BP487" t="s">
        <v>1229</v>
      </c>
      <c r="BQ487" t="s">
        <v>1217</v>
      </c>
    </row>
    <row r="488" spans="1:69" x14ac:dyDescent="0.25">
      <c r="A488">
        <v>207166</v>
      </c>
      <c r="B488" t="s">
        <v>1794</v>
      </c>
      <c r="C488" t="s">
        <v>1217</v>
      </c>
      <c r="D488" t="s">
        <v>1218</v>
      </c>
      <c r="E488">
        <v>320</v>
      </c>
      <c r="F488" t="s">
        <v>1298</v>
      </c>
      <c r="G488" t="s">
        <v>1220</v>
      </c>
      <c r="H488" t="s">
        <v>1221</v>
      </c>
      <c r="I488" t="s">
        <v>1217</v>
      </c>
      <c r="J488" t="s">
        <v>1222</v>
      </c>
      <c r="K488" t="s">
        <v>217</v>
      </c>
      <c r="L488">
        <v>17.72</v>
      </c>
      <c r="M488">
        <v>15.66</v>
      </c>
      <c r="N488" t="s">
        <v>40</v>
      </c>
      <c r="O488">
        <v>18</v>
      </c>
      <c r="P488" t="s">
        <v>1223</v>
      </c>
      <c r="Q488" t="s">
        <v>1786</v>
      </c>
      <c r="R488" t="s">
        <v>1225</v>
      </c>
      <c r="S488" t="s">
        <v>1226</v>
      </c>
      <c r="T488" t="s">
        <v>1217</v>
      </c>
      <c r="U488" t="s">
        <v>1227</v>
      </c>
      <c r="V488" t="s">
        <v>1255</v>
      </c>
      <c r="W488">
        <v>0</v>
      </c>
      <c r="X488" t="s">
        <v>1229</v>
      </c>
      <c r="Y488" t="s">
        <v>1229</v>
      </c>
      <c r="Z488" t="s">
        <v>1230</v>
      </c>
      <c r="AA488" t="s">
        <v>23</v>
      </c>
      <c r="AB488" t="s">
        <v>1231</v>
      </c>
      <c r="AC488" t="s">
        <v>1232</v>
      </c>
      <c r="AD488" t="s">
        <v>1233</v>
      </c>
      <c r="AE488" t="s">
        <v>1416</v>
      </c>
      <c r="AF488" t="s">
        <v>1235</v>
      </c>
      <c r="AG488" t="s">
        <v>1217</v>
      </c>
      <c r="AH488" t="s">
        <v>1236</v>
      </c>
      <c r="AI488" t="s">
        <v>1217</v>
      </c>
      <c r="AJ488" t="s">
        <v>1217</v>
      </c>
      <c r="AK488" t="s">
        <v>1237</v>
      </c>
      <c r="AL488">
        <v>0</v>
      </c>
      <c r="AM488" t="s">
        <v>1379</v>
      </c>
      <c r="AN488" t="s">
        <v>1239</v>
      </c>
      <c r="AO488" t="s">
        <v>1240</v>
      </c>
      <c r="AP488" t="s">
        <v>1241</v>
      </c>
      <c r="AQ488" t="s">
        <v>1242</v>
      </c>
      <c r="AR488" t="s">
        <v>1380</v>
      </c>
      <c r="AS488">
        <v>0</v>
      </c>
      <c r="AT488" t="s">
        <v>1217</v>
      </c>
      <c r="AU488" t="s">
        <v>1244</v>
      </c>
      <c r="AV488" t="s">
        <v>1217</v>
      </c>
      <c r="AW488" t="s">
        <v>1217</v>
      </c>
      <c r="AX488" t="s">
        <v>1217</v>
      </c>
      <c r="AY488">
        <v>10</v>
      </c>
      <c r="AZ488" t="s">
        <v>1245</v>
      </c>
      <c r="BA488">
        <v>0</v>
      </c>
      <c r="BB488" t="s">
        <v>217</v>
      </c>
      <c r="BC488" t="s">
        <v>1230</v>
      </c>
      <c r="BD488">
        <v>0</v>
      </c>
      <c r="BE488" t="s">
        <v>1246</v>
      </c>
      <c r="BF488">
        <v>346</v>
      </c>
      <c r="BG488" t="s">
        <v>1217</v>
      </c>
      <c r="BH488" t="s">
        <v>1217</v>
      </c>
      <c r="BI488">
        <v>15</v>
      </c>
      <c r="BJ488" t="s">
        <v>1217</v>
      </c>
      <c r="BK488" t="s">
        <v>1217</v>
      </c>
      <c r="BL488">
        <v>0</v>
      </c>
      <c r="BM488" t="s">
        <v>1239</v>
      </c>
      <c r="BN488" t="s">
        <v>1247</v>
      </c>
      <c r="BO488">
        <v>0</v>
      </c>
      <c r="BP488" t="s">
        <v>1229</v>
      </c>
      <c r="BQ488" t="s">
        <v>1217</v>
      </c>
    </row>
    <row r="489" spans="1:69" x14ac:dyDescent="0.25">
      <c r="A489">
        <v>207228</v>
      </c>
      <c r="B489" t="s">
        <v>1795</v>
      </c>
      <c r="C489" t="s">
        <v>1217</v>
      </c>
      <c r="D489" t="s">
        <v>1218</v>
      </c>
      <c r="E489">
        <v>325</v>
      </c>
      <c r="F489" t="s">
        <v>1298</v>
      </c>
      <c r="G489" t="s">
        <v>1220</v>
      </c>
      <c r="H489" t="s">
        <v>1221</v>
      </c>
      <c r="I489" t="s">
        <v>1217</v>
      </c>
      <c r="J489" t="s">
        <v>1222</v>
      </c>
      <c r="K489" t="s">
        <v>217</v>
      </c>
      <c r="L489">
        <v>17.48</v>
      </c>
      <c r="M489">
        <v>15.42</v>
      </c>
      <c r="N489" t="s">
        <v>40</v>
      </c>
      <c r="O489">
        <v>18</v>
      </c>
      <c r="P489" t="s">
        <v>1223</v>
      </c>
      <c r="Q489" t="s">
        <v>1796</v>
      </c>
      <c r="R489" t="s">
        <v>1225</v>
      </c>
      <c r="S489" t="s">
        <v>1226</v>
      </c>
      <c r="T489" t="s">
        <v>1217</v>
      </c>
      <c r="U489" t="s">
        <v>1227</v>
      </c>
      <c r="V489" t="s">
        <v>1255</v>
      </c>
      <c r="W489">
        <v>0</v>
      </c>
      <c r="X489" t="s">
        <v>1229</v>
      </c>
      <c r="Y489" t="s">
        <v>1229</v>
      </c>
      <c r="Z489" t="s">
        <v>1230</v>
      </c>
      <c r="AA489" t="s">
        <v>23</v>
      </c>
      <c r="AB489" t="s">
        <v>1231</v>
      </c>
      <c r="AC489" t="s">
        <v>1232</v>
      </c>
      <c r="AD489" t="s">
        <v>1233</v>
      </c>
      <c r="AE489" t="s">
        <v>1343</v>
      </c>
      <c r="AF489" t="s">
        <v>1235</v>
      </c>
      <c r="AG489" t="s">
        <v>1217</v>
      </c>
      <c r="AH489" t="s">
        <v>1236</v>
      </c>
      <c r="AI489" t="s">
        <v>1217</v>
      </c>
      <c r="AJ489" t="s">
        <v>1217</v>
      </c>
      <c r="AK489" t="s">
        <v>1237</v>
      </c>
      <c r="AL489">
        <v>0</v>
      </c>
      <c r="AM489" t="s">
        <v>1379</v>
      </c>
      <c r="AN489" t="s">
        <v>1239</v>
      </c>
      <c r="AO489" t="s">
        <v>1240</v>
      </c>
      <c r="AP489" t="s">
        <v>1241</v>
      </c>
      <c r="AQ489" t="s">
        <v>1242</v>
      </c>
      <c r="AR489" t="s">
        <v>1380</v>
      </c>
      <c r="AS489">
        <v>0</v>
      </c>
      <c r="AT489" t="s">
        <v>1217</v>
      </c>
      <c r="AU489" t="s">
        <v>1244</v>
      </c>
      <c r="AV489" t="s">
        <v>1217</v>
      </c>
      <c r="AW489" t="s">
        <v>1217</v>
      </c>
      <c r="AX489" t="s">
        <v>1217</v>
      </c>
      <c r="AY489">
        <v>10</v>
      </c>
      <c r="AZ489" t="s">
        <v>1245</v>
      </c>
      <c r="BA489">
        <v>0</v>
      </c>
      <c r="BB489" t="s">
        <v>217</v>
      </c>
      <c r="BC489" t="s">
        <v>1230</v>
      </c>
      <c r="BD489">
        <v>0</v>
      </c>
      <c r="BE489" t="s">
        <v>1246</v>
      </c>
      <c r="BF489">
        <v>527</v>
      </c>
      <c r="BG489" t="s">
        <v>1217</v>
      </c>
      <c r="BH489" t="s">
        <v>1217</v>
      </c>
      <c r="BI489">
        <v>15</v>
      </c>
      <c r="BJ489" t="s">
        <v>1217</v>
      </c>
      <c r="BK489" t="s">
        <v>1217</v>
      </c>
      <c r="BL489">
        <v>0</v>
      </c>
      <c r="BM489" t="s">
        <v>1239</v>
      </c>
      <c r="BN489" t="s">
        <v>1247</v>
      </c>
      <c r="BO489">
        <v>0</v>
      </c>
      <c r="BP489" t="s">
        <v>1229</v>
      </c>
      <c r="BQ489" t="s">
        <v>1217</v>
      </c>
    </row>
    <row r="490" spans="1:69" x14ac:dyDescent="0.25">
      <c r="A490">
        <v>207229</v>
      </c>
      <c r="B490" t="s">
        <v>1797</v>
      </c>
      <c r="C490" t="s">
        <v>1217</v>
      </c>
      <c r="D490" t="s">
        <v>1218</v>
      </c>
      <c r="E490">
        <v>28</v>
      </c>
      <c r="F490" t="s">
        <v>1219</v>
      </c>
      <c r="G490" t="s">
        <v>1220</v>
      </c>
      <c r="H490" t="s">
        <v>1221</v>
      </c>
      <c r="I490" t="s">
        <v>1217</v>
      </c>
      <c r="J490" t="s">
        <v>1222</v>
      </c>
      <c r="K490" t="s">
        <v>217</v>
      </c>
      <c r="L490">
        <v>192.84</v>
      </c>
      <c r="M490">
        <v>178.19</v>
      </c>
      <c r="N490" t="s">
        <v>40</v>
      </c>
      <c r="O490">
        <v>208</v>
      </c>
      <c r="P490" t="s">
        <v>1223</v>
      </c>
      <c r="Q490" t="s">
        <v>1796</v>
      </c>
      <c r="R490" t="s">
        <v>1225</v>
      </c>
      <c r="S490" t="s">
        <v>1226</v>
      </c>
      <c r="T490" t="s">
        <v>1217</v>
      </c>
      <c r="U490" t="s">
        <v>1227</v>
      </c>
      <c r="V490" t="s">
        <v>1255</v>
      </c>
      <c r="W490">
        <v>0</v>
      </c>
      <c r="X490" t="s">
        <v>1229</v>
      </c>
      <c r="Y490" t="s">
        <v>1229</v>
      </c>
      <c r="Z490" t="s">
        <v>1230</v>
      </c>
      <c r="AA490" t="s">
        <v>23</v>
      </c>
      <c r="AB490" t="s">
        <v>1231</v>
      </c>
      <c r="AC490" t="s">
        <v>1232</v>
      </c>
      <c r="AD490" t="s">
        <v>1233</v>
      </c>
      <c r="AE490" t="s">
        <v>1343</v>
      </c>
      <c r="AF490" t="s">
        <v>1235</v>
      </c>
      <c r="AG490" t="s">
        <v>1217</v>
      </c>
      <c r="AH490" t="s">
        <v>1236</v>
      </c>
      <c r="AI490" t="s">
        <v>1217</v>
      </c>
      <c r="AJ490" t="s">
        <v>1217</v>
      </c>
      <c r="AK490" t="s">
        <v>1237</v>
      </c>
      <c r="AL490">
        <v>0</v>
      </c>
      <c r="AM490" t="s">
        <v>1238</v>
      </c>
      <c r="AN490" t="s">
        <v>1239</v>
      </c>
      <c r="AO490" t="s">
        <v>1240</v>
      </c>
      <c r="AP490" t="s">
        <v>1241</v>
      </c>
      <c r="AQ490" t="s">
        <v>1242</v>
      </c>
      <c r="AR490" t="s">
        <v>1243</v>
      </c>
      <c r="AS490">
        <v>0</v>
      </c>
      <c r="AT490" t="s">
        <v>1217</v>
      </c>
      <c r="AU490" t="s">
        <v>1244</v>
      </c>
      <c r="AV490" t="s">
        <v>1217</v>
      </c>
      <c r="AW490" t="s">
        <v>1217</v>
      </c>
      <c r="AX490" t="s">
        <v>1217</v>
      </c>
      <c r="AY490">
        <v>10</v>
      </c>
      <c r="AZ490" t="s">
        <v>1245</v>
      </c>
      <c r="BA490">
        <v>0</v>
      </c>
      <c r="BB490" t="s">
        <v>217</v>
      </c>
      <c r="BC490" t="s">
        <v>1230</v>
      </c>
      <c r="BD490">
        <v>0</v>
      </c>
      <c r="BE490" t="s">
        <v>1246</v>
      </c>
      <c r="BF490">
        <v>37</v>
      </c>
      <c r="BG490" t="s">
        <v>1217</v>
      </c>
      <c r="BH490" t="s">
        <v>1217</v>
      </c>
      <c r="BI490">
        <v>13</v>
      </c>
      <c r="BJ490" t="s">
        <v>1217</v>
      </c>
      <c r="BK490" t="s">
        <v>1217</v>
      </c>
      <c r="BL490">
        <v>0</v>
      </c>
      <c r="BM490" t="s">
        <v>1239</v>
      </c>
      <c r="BN490" t="s">
        <v>1247</v>
      </c>
      <c r="BO490">
        <v>0</v>
      </c>
      <c r="BP490" t="s">
        <v>1229</v>
      </c>
      <c r="BQ490" t="s">
        <v>1217</v>
      </c>
    </row>
    <row r="491" spans="1:69" x14ac:dyDescent="0.25">
      <c r="A491">
        <v>207250</v>
      </c>
      <c r="B491" t="s">
        <v>1798</v>
      </c>
      <c r="C491" t="s">
        <v>1217</v>
      </c>
      <c r="D491" t="s">
        <v>1275</v>
      </c>
      <c r="E491">
        <v>320</v>
      </c>
      <c r="F491" t="s">
        <v>1298</v>
      </c>
      <c r="G491" t="s">
        <v>1220</v>
      </c>
      <c r="H491" t="s">
        <v>1221</v>
      </c>
      <c r="I491" t="s">
        <v>1217</v>
      </c>
      <c r="J491" t="s">
        <v>1222</v>
      </c>
      <c r="K491" t="s">
        <v>217</v>
      </c>
      <c r="L491">
        <v>17.48</v>
      </c>
      <c r="M491">
        <v>15.42</v>
      </c>
      <c r="N491" t="s">
        <v>40</v>
      </c>
      <c r="O491">
        <v>18</v>
      </c>
      <c r="P491" t="s">
        <v>1223</v>
      </c>
      <c r="Q491" t="s">
        <v>1796</v>
      </c>
      <c r="R491" t="s">
        <v>1225</v>
      </c>
      <c r="S491" t="s">
        <v>1226</v>
      </c>
      <c r="T491" t="s">
        <v>1217</v>
      </c>
      <c r="U491" t="s">
        <v>1227</v>
      </c>
      <c r="V491" t="s">
        <v>1255</v>
      </c>
      <c r="W491">
        <v>0</v>
      </c>
      <c r="X491" t="s">
        <v>1229</v>
      </c>
      <c r="Y491" t="s">
        <v>1229</v>
      </c>
      <c r="Z491" t="s">
        <v>1230</v>
      </c>
      <c r="AA491" t="s">
        <v>23</v>
      </c>
      <c r="AB491" t="s">
        <v>1231</v>
      </c>
      <c r="AC491" t="s">
        <v>1232</v>
      </c>
      <c r="AD491" t="s">
        <v>1233</v>
      </c>
      <c r="AE491" t="s">
        <v>1343</v>
      </c>
      <c r="AF491" t="s">
        <v>1235</v>
      </c>
      <c r="AG491" t="s">
        <v>1217</v>
      </c>
      <c r="AH491" t="s">
        <v>1236</v>
      </c>
      <c r="AI491" t="s">
        <v>1217</v>
      </c>
      <c r="AJ491" t="s">
        <v>1217</v>
      </c>
      <c r="AK491" t="s">
        <v>1237</v>
      </c>
      <c r="AL491">
        <v>0</v>
      </c>
      <c r="AM491" t="s">
        <v>1641</v>
      </c>
      <c r="AN491" t="s">
        <v>1239</v>
      </c>
      <c r="AO491" t="s">
        <v>1240</v>
      </c>
      <c r="AP491" t="s">
        <v>1241</v>
      </c>
      <c r="AQ491" t="s">
        <v>1242</v>
      </c>
      <c r="AR491" t="s">
        <v>1380</v>
      </c>
      <c r="AS491">
        <v>0</v>
      </c>
      <c r="AT491" t="s">
        <v>1217</v>
      </c>
      <c r="AU491" t="s">
        <v>1244</v>
      </c>
      <c r="AV491" t="s">
        <v>1217</v>
      </c>
      <c r="AW491" t="s">
        <v>1217</v>
      </c>
      <c r="AX491" t="s">
        <v>1217</v>
      </c>
      <c r="AY491">
        <v>10</v>
      </c>
      <c r="AZ491" t="s">
        <v>1245</v>
      </c>
      <c r="BA491">
        <v>0</v>
      </c>
      <c r="BB491" t="s">
        <v>217</v>
      </c>
      <c r="BC491" t="s">
        <v>1230</v>
      </c>
      <c r="BD491">
        <v>0</v>
      </c>
      <c r="BE491" t="s">
        <v>1246</v>
      </c>
      <c r="BF491">
        <v>418</v>
      </c>
      <c r="BG491" t="s">
        <v>1217</v>
      </c>
      <c r="BH491" t="s">
        <v>1217</v>
      </c>
      <c r="BI491">
        <v>15</v>
      </c>
      <c r="BJ491" t="s">
        <v>1217</v>
      </c>
      <c r="BK491" t="s">
        <v>1217</v>
      </c>
      <c r="BL491">
        <v>0</v>
      </c>
      <c r="BM491" t="s">
        <v>1239</v>
      </c>
      <c r="BN491" t="s">
        <v>1247</v>
      </c>
      <c r="BO491">
        <v>0</v>
      </c>
      <c r="BP491" t="s">
        <v>1229</v>
      </c>
      <c r="BQ491" t="s">
        <v>1217</v>
      </c>
    </row>
    <row r="492" spans="1:69" x14ac:dyDescent="0.25">
      <c r="A492">
        <v>207301</v>
      </c>
      <c r="B492" t="s">
        <v>1799</v>
      </c>
      <c r="C492" t="s">
        <v>1217</v>
      </c>
      <c r="D492" t="s">
        <v>1218</v>
      </c>
      <c r="E492">
        <v>320</v>
      </c>
      <c r="F492" t="s">
        <v>1298</v>
      </c>
      <c r="G492" t="s">
        <v>1220</v>
      </c>
      <c r="H492" t="s">
        <v>1221</v>
      </c>
      <c r="I492" t="s">
        <v>1217</v>
      </c>
      <c r="J492" t="s">
        <v>1222</v>
      </c>
      <c r="K492" t="s">
        <v>217</v>
      </c>
      <c r="L492">
        <v>14.77</v>
      </c>
      <c r="M492">
        <v>12.71</v>
      </c>
      <c r="N492" t="s">
        <v>40</v>
      </c>
      <c r="O492">
        <v>14.4</v>
      </c>
      <c r="P492" t="s">
        <v>1223</v>
      </c>
      <c r="Q492" t="s">
        <v>1509</v>
      </c>
      <c r="R492" t="s">
        <v>1225</v>
      </c>
      <c r="S492" t="s">
        <v>1226</v>
      </c>
      <c r="T492" t="s">
        <v>1217</v>
      </c>
      <c r="U492" t="s">
        <v>1227</v>
      </c>
      <c r="V492" t="s">
        <v>1255</v>
      </c>
      <c r="W492">
        <v>0</v>
      </c>
      <c r="X492" t="s">
        <v>1229</v>
      </c>
      <c r="Y492" t="s">
        <v>1229</v>
      </c>
      <c r="Z492" t="s">
        <v>1230</v>
      </c>
      <c r="AA492" t="s">
        <v>23</v>
      </c>
      <c r="AB492" t="s">
        <v>1231</v>
      </c>
      <c r="AC492" t="s">
        <v>1232</v>
      </c>
      <c r="AD492" t="s">
        <v>1233</v>
      </c>
      <c r="AE492" t="s">
        <v>1343</v>
      </c>
      <c r="AF492" t="s">
        <v>1235</v>
      </c>
      <c r="AG492" t="s">
        <v>1217</v>
      </c>
      <c r="AH492" t="s">
        <v>1236</v>
      </c>
      <c r="AI492" t="s">
        <v>1217</v>
      </c>
      <c r="AJ492" t="s">
        <v>1217</v>
      </c>
      <c r="AK492" t="s">
        <v>1237</v>
      </c>
      <c r="AL492">
        <v>0</v>
      </c>
      <c r="AM492" t="s">
        <v>1299</v>
      </c>
      <c r="AN492" t="s">
        <v>1239</v>
      </c>
      <c r="AO492" t="s">
        <v>1240</v>
      </c>
      <c r="AP492" t="s">
        <v>1241</v>
      </c>
      <c r="AQ492" t="s">
        <v>1242</v>
      </c>
      <c r="AR492" t="s">
        <v>1380</v>
      </c>
      <c r="AS492">
        <v>0</v>
      </c>
      <c r="AT492" t="s">
        <v>1217</v>
      </c>
      <c r="AU492" t="s">
        <v>1244</v>
      </c>
      <c r="AV492" t="s">
        <v>1217</v>
      </c>
      <c r="AW492" t="s">
        <v>1217</v>
      </c>
      <c r="AX492" t="s">
        <v>1217</v>
      </c>
      <c r="AY492">
        <v>10</v>
      </c>
      <c r="AZ492" t="s">
        <v>1245</v>
      </c>
      <c r="BA492">
        <v>0</v>
      </c>
      <c r="BB492" t="s">
        <v>217</v>
      </c>
      <c r="BC492" t="s">
        <v>1230</v>
      </c>
      <c r="BD492">
        <v>0</v>
      </c>
      <c r="BE492" t="s">
        <v>1246</v>
      </c>
      <c r="BF492">
        <v>494</v>
      </c>
      <c r="BG492" t="s">
        <v>1217</v>
      </c>
      <c r="BH492" t="s">
        <v>1217</v>
      </c>
      <c r="BI492">
        <v>15</v>
      </c>
      <c r="BJ492" t="s">
        <v>1217</v>
      </c>
      <c r="BK492" t="s">
        <v>1217</v>
      </c>
      <c r="BL492">
        <v>0</v>
      </c>
      <c r="BM492" t="s">
        <v>1239</v>
      </c>
      <c r="BN492" t="s">
        <v>1247</v>
      </c>
      <c r="BO492">
        <v>0</v>
      </c>
      <c r="BP492" t="s">
        <v>1229</v>
      </c>
      <c r="BQ492" t="s">
        <v>1217</v>
      </c>
    </row>
    <row r="493" spans="1:69" x14ac:dyDescent="0.25">
      <c r="A493">
        <v>207332</v>
      </c>
      <c r="B493" t="s">
        <v>1800</v>
      </c>
      <c r="C493" t="s">
        <v>1217</v>
      </c>
      <c r="D493" t="s">
        <v>1218</v>
      </c>
      <c r="E493">
        <v>0</v>
      </c>
      <c r="F493" t="s">
        <v>1219</v>
      </c>
      <c r="G493" t="s">
        <v>1220</v>
      </c>
      <c r="H493" t="s">
        <v>1221</v>
      </c>
      <c r="I493" t="s">
        <v>1217</v>
      </c>
      <c r="J493" t="s">
        <v>1222</v>
      </c>
      <c r="K493" t="s">
        <v>217</v>
      </c>
      <c r="L493">
        <v>195.78</v>
      </c>
      <c r="M493">
        <v>181.13</v>
      </c>
      <c r="N493" t="s">
        <v>40</v>
      </c>
      <c r="O493">
        <v>208</v>
      </c>
      <c r="P493" t="s">
        <v>1223</v>
      </c>
      <c r="Q493" t="s">
        <v>1801</v>
      </c>
      <c r="R493" t="s">
        <v>1225</v>
      </c>
      <c r="S493" t="s">
        <v>1226</v>
      </c>
      <c r="T493" t="s">
        <v>1217</v>
      </c>
      <c r="U493" t="s">
        <v>1227</v>
      </c>
      <c r="V493" t="s">
        <v>1255</v>
      </c>
      <c r="W493">
        <v>0</v>
      </c>
      <c r="X493" t="s">
        <v>1229</v>
      </c>
      <c r="Y493" t="s">
        <v>1229</v>
      </c>
      <c r="Z493" t="s">
        <v>1230</v>
      </c>
      <c r="AA493" t="s">
        <v>23</v>
      </c>
      <c r="AB493" t="s">
        <v>1231</v>
      </c>
      <c r="AC493" t="s">
        <v>1232</v>
      </c>
      <c r="AD493" t="s">
        <v>1233</v>
      </c>
      <c r="AE493" t="s">
        <v>1343</v>
      </c>
      <c r="AF493" t="s">
        <v>1235</v>
      </c>
      <c r="AG493" t="s">
        <v>1217</v>
      </c>
      <c r="AH493" t="s">
        <v>1236</v>
      </c>
      <c r="AI493" t="s">
        <v>1217</v>
      </c>
      <c r="AJ493" t="s">
        <v>1217</v>
      </c>
      <c r="AK493" t="s">
        <v>1237</v>
      </c>
      <c r="AL493">
        <v>0</v>
      </c>
      <c r="AM493" t="s">
        <v>1238</v>
      </c>
      <c r="AN493" t="s">
        <v>1239</v>
      </c>
      <c r="AO493" t="s">
        <v>1240</v>
      </c>
      <c r="AP493" t="s">
        <v>1241</v>
      </c>
      <c r="AQ493" t="s">
        <v>1242</v>
      </c>
      <c r="AR493" t="s">
        <v>1243</v>
      </c>
      <c r="AS493">
        <v>0</v>
      </c>
      <c r="AT493" t="s">
        <v>1217</v>
      </c>
      <c r="AU493" t="s">
        <v>1244</v>
      </c>
      <c r="AV493" t="s">
        <v>1217</v>
      </c>
      <c r="AW493" t="s">
        <v>1217</v>
      </c>
      <c r="AX493" t="s">
        <v>1217</v>
      </c>
      <c r="AY493">
        <v>10</v>
      </c>
      <c r="AZ493" t="s">
        <v>1245</v>
      </c>
      <c r="BA493">
        <v>0</v>
      </c>
      <c r="BB493" t="s">
        <v>217</v>
      </c>
      <c r="BC493" t="s">
        <v>1230</v>
      </c>
      <c r="BD493">
        <v>0</v>
      </c>
      <c r="BE493" t="s">
        <v>1246</v>
      </c>
      <c r="BF493">
        <v>41</v>
      </c>
      <c r="BG493" t="s">
        <v>1217</v>
      </c>
      <c r="BH493" t="s">
        <v>1217</v>
      </c>
      <c r="BI493">
        <v>13</v>
      </c>
      <c r="BJ493" t="s">
        <v>1217</v>
      </c>
      <c r="BK493" t="s">
        <v>1217</v>
      </c>
      <c r="BL493">
        <v>0</v>
      </c>
      <c r="BM493" t="s">
        <v>1239</v>
      </c>
      <c r="BN493" t="s">
        <v>1247</v>
      </c>
      <c r="BO493">
        <v>0</v>
      </c>
      <c r="BP493" t="s">
        <v>1229</v>
      </c>
      <c r="BQ493" t="s">
        <v>1217</v>
      </c>
    </row>
    <row r="494" spans="1:69" x14ac:dyDescent="0.25">
      <c r="A494">
        <v>207369</v>
      </c>
      <c r="B494" t="s">
        <v>1802</v>
      </c>
      <c r="C494" t="s">
        <v>1217</v>
      </c>
      <c r="D494" t="s">
        <v>1275</v>
      </c>
      <c r="E494">
        <v>370</v>
      </c>
      <c r="F494" t="s">
        <v>1298</v>
      </c>
      <c r="G494" t="s">
        <v>1220</v>
      </c>
      <c r="H494" t="s">
        <v>1221</v>
      </c>
      <c r="I494" t="s">
        <v>1217</v>
      </c>
      <c r="J494" t="s">
        <v>1222</v>
      </c>
      <c r="K494" t="s">
        <v>217</v>
      </c>
      <c r="L494">
        <v>14.3</v>
      </c>
      <c r="M494">
        <v>12.84</v>
      </c>
      <c r="N494" t="s">
        <v>40</v>
      </c>
      <c r="O494">
        <v>15</v>
      </c>
      <c r="P494" t="s">
        <v>1223</v>
      </c>
      <c r="Q494" t="s">
        <v>1803</v>
      </c>
      <c r="R494" t="s">
        <v>1225</v>
      </c>
      <c r="S494" t="s">
        <v>1226</v>
      </c>
      <c r="T494" t="s">
        <v>1217</v>
      </c>
      <c r="U494" t="s">
        <v>1227</v>
      </c>
      <c r="V494" t="s">
        <v>1255</v>
      </c>
      <c r="W494">
        <v>900</v>
      </c>
      <c r="X494" t="s">
        <v>1229</v>
      </c>
      <c r="Y494" t="s">
        <v>1229</v>
      </c>
      <c r="Z494" t="s">
        <v>1230</v>
      </c>
      <c r="AA494" t="s">
        <v>23</v>
      </c>
      <c r="AB494" t="s">
        <v>1231</v>
      </c>
      <c r="AC494" t="s">
        <v>1232</v>
      </c>
      <c r="AD494" t="s">
        <v>1233</v>
      </c>
      <c r="AE494" t="s">
        <v>1343</v>
      </c>
      <c r="AF494" t="s">
        <v>1235</v>
      </c>
      <c r="AG494" t="s">
        <v>1217</v>
      </c>
      <c r="AH494" t="s">
        <v>1236</v>
      </c>
      <c r="AI494" t="s">
        <v>1217</v>
      </c>
      <c r="AJ494" t="s">
        <v>1217</v>
      </c>
      <c r="AK494" t="s">
        <v>1237</v>
      </c>
      <c r="AL494">
        <v>0</v>
      </c>
      <c r="AM494" t="s">
        <v>1299</v>
      </c>
      <c r="AN494" t="s">
        <v>1239</v>
      </c>
      <c r="AO494" t="s">
        <v>1240</v>
      </c>
      <c r="AP494" t="s">
        <v>1241</v>
      </c>
      <c r="AQ494" t="s">
        <v>1242</v>
      </c>
      <c r="AR494" t="s">
        <v>1300</v>
      </c>
      <c r="AS494">
        <v>0</v>
      </c>
      <c r="AT494" t="s">
        <v>1217</v>
      </c>
      <c r="AU494" t="s">
        <v>1244</v>
      </c>
      <c r="AV494" t="s">
        <v>1217</v>
      </c>
      <c r="AW494" t="s">
        <v>1217</v>
      </c>
      <c r="AX494" t="s">
        <v>1217</v>
      </c>
      <c r="AY494">
        <v>10</v>
      </c>
      <c r="AZ494" t="s">
        <v>1245</v>
      </c>
      <c r="BA494">
        <v>0</v>
      </c>
      <c r="BB494" t="s">
        <v>217</v>
      </c>
      <c r="BC494" t="s">
        <v>1230</v>
      </c>
      <c r="BD494">
        <v>0</v>
      </c>
      <c r="BE494" t="s">
        <v>1246</v>
      </c>
      <c r="BF494">
        <v>417</v>
      </c>
      <c r="BG494" t="s">
        <v>1217</v>
      </c>
      <c r="BH494" t="s">
        <v>1217</v>
      </c>
      <c r="BI494">
        <v>15</v>
      </c>
      <c r="BJ494" t="s">
        <v>1217</v>
      </c>
      <c r="BK494" t="s">
        <v>1217</v>
      </c>
      <c r="BL494">
        <v>0</v>
      </c>
      <c r="BM494" t="s">
        <v>1239</v>
      </c>
      <c r="BN494" t="s">
        <v>1247</v>
      </c>
      <c r="BO494">
        <v>0</v>
      </c>
      <c r="BP494" t="s">
        <v>1229</v>
      </c>
      <c r="BQ494" t="s">
        <v>1217</v>
      </c>
    </row>
    <row r="495" spans="1:69" x14ac:dyDescent="0.25">
      <c r="A495">
        <v>207370</v>
      </c>
      <c r="B495" t="s">
        <v>1804</v>
      </c>
      <c r="C495" t="s">
        <v>1217</v>
      </c>
      <c r="D495" t="s">
        <v>1218</v>
      </c>
      <c r="E495">
        <v>320</v>
      </c>
      <c r="F495" t="s">
        <v>1298</v>
      </c>
      <c r="G495" t="s">
        <v>1220</v>
      </c>
      <c r="H495" t="s">
        <v>1221</v>
      </c>
      <c r="I495" t="s">
        <v>1217</v>
      </c>
      <c r="J495" t="s">
        <v>1222</v>
      </c>
      <c r="K495" t="s">
        <v>217</v>
      </c>
      <c r="L495">
        <v>17.12</v>
      </c>
      <c r="M495">
        <v>15.66</v>
      </c>
      <c r="N495" t="s">
        <v>40</v>
      </c>
      <c r="O495">
        <v>18</v>
      </c>
      <c r="P495" t="s">
        <v>1223</v>
      </c>
      <c r="Q495" t="s">
        <v>1786</v>
      </c>
      <c r="R495" t="s">
        <v>1225</v>
      </c>
      <c r="S495" t="s">
        <v>1226</v>
      </c>
      <c r="T495" t="s">
        <v>1217</v>
      </c>
      <c r="U495" t="s">
        <v>1227</v>
      </c>
      <c r="V495" t="s">
        <v>1255</v>
      </c>
      <c r="W495">
        <v>0</v>
      </c>
      <c r="X495" t="s">
        <v>1229</v>
      </c>
      <c r="Y495" t="s">
        <v>1229</v>
      </c>
      <c r="Z495" t="s">
        <v>1230</v>
      </c>
      <c r="AA495" t="s">
        <v>23</v>
      </c>
      <c r="AB495" t="s">
        <v>1231</v>
      </c>
      <c r="AC495" t="s">
        <v>1232</v>
      </c>
      <c r="AD495" t="s">
        <v>1233</v>
      </c>
      <c r="AE495" t="s">
        <v>1302</v>
      </c>
      <c r="AF495" t="s">
        <v>1235</v>
      </c>
      <c r="AG495" t="s">
        <v>1217</v>
      </c>
      <c r="AH495" t="s">
        <v>1236</v>
      </c>
      <c r="AI495" t="s">
        <v>1217</v>
      </c>
      <c r="AJ495" t="s">
        <v>1217</v>
      </c>
      <c r="AK495" t="s">
        <v>1237</v>
      </c>
      <c r="AL495">
        <v>0</v>
      </c>
      <c r="AM495" t="s">
        <v>1764</v>
      </c>
      <c r="AN495" t="s">
        <v>1239</v>
      </c>
      <c r="AO495" t="s">
        <v>1240</v>
      </c>
      <c r="AP495" t="s">
        <v>1241</v>
      </c>
      <c r="AQ495" t="s">
        <v>1242</v>
      </c>
      <c r="AR495" t="s">
        <v>1300</v>
      </c>
      <c r="AS495">
        <v>0</v>
      </c>
      <c r="AT495" t="s">
        <v>1217</v>
      </c>
      <c r="AU495" t="s">
        <v>1244</v>
      </c>
      <c r="AV495" t="s">
        <v>1217</v>
      </c>
      <c r="AW495" t="s">
        <v>1217</v>
      </c>
      <c r="AX495" t="s">
        <v>1217</v>
      </c>
      <c r="AY495">
        <v>10</v>
      </c>
      <c r="AZ495" t="s">
        <v>1245</v>
      </c>
      <c r="BA495">
        <v>0</v>
      </c>
      <c r="BB495" t="s">
        <v>217</v>
      </c>
      <c r="BC495" t="s">
        <v>1230</v>
      </c>
      <c r="BD495">
        <v>0</v>
      </c>
      <c r="BE495" t="s">
        <v>1246</v>
      </c>
      <c r="BF495">
        <v>591</v>
      </c>
      <c r="BG495" t="s">
        <v>1217</v>
      </c>
      <c r="BH495" t="s">
        <v>1217</v>
      </c>
      <c r="BI495">
        <v>15</v>
      </c>
      <c r="BJ495" t="s">
        <v>1217</v>
      </c>
      <c r="BK495" t="s">
        <v>1217</v>
      </c>
      <c r="BL495">
        <v>0</v>
      </c>
      <c r="BM495" t="s">
        <v>1239</v>
      </c>
      <c r="BN495" t="s">
        <v>1247</v>
      </c>
      <c r="BO495">
        <v>0</v>
      </c>
      <c r="BP495" t="s">
        <v>1229</v>
      </c>
      <c r="BQ495" t="s">
        <v>1217</v>
      </c>
    </row>
    <row r="496" spans="1:69" x14ac:dyDescent="0.25">
      <c r="A496">
        <v>207373</v>
      </c>
      <c r="B496" t="s">
        <v>599</v>
      </c>
      <c r="C496" t="s">
        <v>1217</v>
      </c>
      <c r="D496" t="s">
        <v>1218</v>
      </c>
      <c r="E496">
        <v>28</v>
      </c>
      <c r="F496" t="s">
        <v>1219</v>
      </c>
      <c r="G496" t="s">
        <v>1220</v>
      </c>
      <c r="H496" t="s">
        <v>1221</v>
      </c>
      <c r="I496" t="s">
        <v>1217</v>
      </c>
      <c r="J496" t="s">
        <v>1222</v>
      </c>
      <c r="K496" t="s">
        <v>217</v>
      </c>
      <c r="L496">
        <v>196.9</v>
      </c>
      <c r="M496">
        <v>182.25</v>
      </c>
      <c r="N496" t="s">
        <v>40</v>
      </c>
      <c r="O496">
        <v>208</v>
      </c>
      <c r="P496" t="s">
        <v>1223</v>
      </c>
      <c r="Q496" t="s">
        <v>1805</v>
      </c>
      <c r="R496" t="s">
        <v>1225</v>
      </c>
      <c r="S496" t="s">
        <v>1226</v>
      </c>
      <c r="T496" t="s">
        <v>1217</v>
      </c>
      <c r="U496" t="s">
        <v>1227</v>
      </c>
      <c r="V496" t="s">
        <v>1255</v>
      </c>
      <c r="W496">
        <v>0</v>
      </c>
      <c r="X496" t="s">
        <v>1229</v>
      </c>
      <c r="Y496" t="s">
        <v>1229</v>
      </c>
      <c r="Z496" t="s">
        <v>1230</v>
      </c>
      <c r="AA496" t="s">
        <v>23</v>
      </c>
      <c r="AB496" t="s">
        <v>1231</v>
      </c>
      <c r="AC496" t="s">
        <v>1232</v>
      </c>
      <c r="AD496" t="s">
        <v>1233</v>
      </c>
      <c r="AE496" t="s">
        <v>1343</v>
      </c>
      <c r="AF496" t="s">
        <v>1235</v>
      </c>
      <c r="AG496" t="s">
        <v>1217</v>
      </c>
      <c r="AH496" t="s">
        <v>1236</v>
      </c>
      <c r="AI496" t="s">
        <v>1217</v>
      </c>
      <c r="AJ496" t="s">
        <v>1217</v>
      </c>
      <c r="AK496" t="s">
        <v>1237</v>
      </c>
      <c r="AL496">
        <v>0</v>
      </c>
      <c r="AM496" t="s">
        <v>1238</v>
      </c>
      <c r="AN496" t="s">
        <v>1239</v>
      </c>
      <c r="AO496" t="s">
        <v>1240</v>
      </c>
      <c r="AP496" t="s">
        <v>1241</v>
      </c>
      <c r="AQ496" t="s">
        <v>1242</v>
      </c>
      <c r="AR496" t="s">
        <v>1243</v>
      </c>
      <c r="AS496">
        <v>0</v>
      </c>
      <c r="AT496" t="s">
        <v>1217</v>
      </c>
      <c r="AU496" t="s">
        <v>1244</v>
      </c>
      <c r="AV496" t="s">
        <v>1217</v>
      </c>
      <c r="AW496" t="s">
        <v>1217</v>
      </c>
      <c r="AX496" t="s">
        <v>1217</v>
      </c>
      <c r="AY496">
        <v>10</v>
      </c>
      <c r="AZ496" t="s">
        <v>1245</v>
      </c>
      <c r="BA496">
        <v>0</v>
      </c>
      <c r="BB496" t="s">
        <v>217</v>
      </c>
      <c r="BC496" t="s">
        <v>1230</v>
      </c>
      <c r="BD496">
        <v>0</v>
      </c>
      <c r="BE496" t="s">
        <v>1246</v>
      </c>
      <c r="BF496">
        <v>34</v>
      </c>
      <c r="BG496" t="s">
        <v>1217</v>
      </c>
      <c r="BH496" t="s">
        <v>1217</v>
      </c>
      <c r="BI496">
        <v>13</v>
      </c>
      <c r="BJ496" t="s">
        <v>1217</v>
      </c>
      <c r="BK496" t="s">
        <v>1217</v>
      </c>
      <c r="BL496">
        <v>0</v>
      </c>
      <c r="BM496" t="s">
        <v>1239</v>
      </c>
      <c r="BN496" t="s">
        <v>1247</v>
      </c>
      <c r="BO496">
        <v>0</v>
      </c>
      <c r="BP496" t="s">
        <v>1229</v>
      </c>
      <c r="BQ496" t="s">
        <v>1217</v>
      </c>
    </row>
    <row r="497" spans="1:69" x14ac:dyDescent="0.25">
      <c r="A497">
        <v>207390</v>
      </c>
      <c r="B497" t="s">
        <v>1806</v>
      </c>
      <c r="C497" t="s">
        <v>1217</v>
      </c>
      <c r="D497" t="s">
        <v>1218</v>
      </c>
      <c r="E497">
        <v>320</v>
      </c>
      <c r="F497" t="s">
        <v>1298</v>
      </c>
      <c r="G497" t="s">
        <v>1220</v>
      </c>
      <c r="H497" t="s">
        <v>1221</v>
      </c>
      <c r="I497" t="s">
        <v>1217</v>
      </c>
      <c r="J497" t="s">
        <v>1222</v>
      </c>
      <c r="K497" t="s">
        <v>217</v>
      </c>
      <c r="L497">
        <v>16.86</v>
      </c>
      <c r="M497">
        <v>15.4</v>
      </c>
      <c r="N497" t="s">
        <v>40</v>
      </c>
      <c r="O497">
        <v>18</v>
      </c>
      <c r="P497" t="s">
        <v>1223</v>
      </c>
      <c r="Q497" t="s">
        <v>1803</v>
      </c>
      <c r="R497" t="s">
        <v>1225</v>
      </c>
      <c r="S497" t="s">
        <v>1226</v>
      </c>
      <c r="T497" t="s">
        <v>1217</v>
      </c>
      <c r="U497" t="s">
        <v>1227</v>
      </c>
      <c r="V497" t="s">
        <v>1255</v>
      </c>
      <c r="W497">
        <v>750</v>
      </c>
      <c r="X497" t="s">
        <v>1229</v>
      </c>
      <c r="Y497" t="s">
        <v>1229</v>
      </c>
      <c r="Z497" t="s">
        <v>1230</v>
      </c>
      <c r="AA497" t="s">
        <v>23</v>
      </c>
      <c r="AB497" t="s">
        <v>1231</v>
      </c>
      <c r="AC497" t="s">
        <v>1232</v>
      </c>
      <c r="AD497" t="s">
        <v>1233</v>
      </c>
      <c r="AE497" t="s">
        <v>1302</v>
      </c>
      <c r="AF497" t="s">
        <v>1235</v>
      </c>
      <c r="AG497" t="s">
        <v>1217</v>
      </c>
      <c r="AH497" t="s">
        <v>1236</v>
      </c>
      <c r="AI497" t="s">
        <v>1217</v>
      </c>
      <c r="AJ497" t="s">
        <v>1217</v>
      </c>
      <c r="AK497" t="s">
        <v>1237</v>
      </c>
      <c r="AL497">
        <v>0</v>
      </c>
      <c r="AM497" t="s">
        <v>1764</v>
      </c>
      <c r="AN497" t="s">
        <v>1239</v>
      </c>
      <c r="AO497" t="s">
        <v>1240</v>
      </c>
      <c r="AP497" t="s">
        <v>1241</v>
      </c>
      <c r="AQ497" t="s">
        <v>1242</v>
      </c>
      <c r="AR497" t="s">
        <v>1709</v>
      </c>
      <c r="AS497">
        <v>0</v>
      </c>
      <c r="AT497" t="s">
        <v>1217</v>
      </c>
      <c r="AU497" t="s">
        <v>1244</v>
      </c>
      <c r="AV497" t="s">
        <v>1217</v>
      </c>
      <c r="AW497" t="s">
        <v>1217</v>
      </c>
      <c r="AX497" t="s">
        <v>1217</v>
      </c>
      <c r="AY497">
        <v>10</v>
      </c>
      <c r="AZ497" t="s">
        <v>1245</v>
      </c>
      <c r="BA497">
        <v>0</v>
      </c>
      <c r="BB497" t="s">
        <v>217</v>
      </c>
      <c r="BC497" t="s">
        <v>1230</v>
      </c>
      <c r="BD497">
        <v>0</v>
      </c>
      <c r="BE497" t="s">
        <v>1246</v>
      </c>
      <c r="BF497">
        <v>726</v>
      </c>
      <c r="BG497" t="s">
        <v>1217</v>
      </c>
      <c r="BH497" t="s">
        <v>1217</v>
      </c>
      <c r="BI497">
        <v>15</v>
      </c>
      <c r="BJ497" t="s">
        <v>1217</v>
      </c>
      <c r="BK497" t="s">
        <v>1217</v>
      </c>
      <c r="BL497">
        <v>0</v>
      </c>
      <c r="BM497" t="s">
        <v>1239</v>
      </c>
      <c r="BN497" t="s">
        <v>1247</v>
      </c>
      <c r="BO497">
        <v>0</v>
      </c>
      <c r="BP497" t="s">
        <v>1229</v>
      </c>
      <c r="BQ497" t="s">
        <v>1217</v>
      </c>
    </row>
    <row r="498" spans="1:69" x14ac:dyDescent="0.25">
      <c r="A498">
        <v>207391</v>
      </c>
      <c r="B498" t="s">
        <v>1807</v>
      </c>
      <c r="C498" t="s">
        <v>1217</v>
      </c>
      <c r="D498" t="s">
        <v>1275</v>
      </c>
      <c r="E498">
        <v>0</v>
      </c>
      <c r="F498" t="s">
        <v>1298</v>
      </c>
      <c r="G498" t="s">
        <v>1220</v>
      </c>
      <c r="H498" t="s">
        <v>1221</v>
      </c>
      <c r="I498" t="s">
        <v>1217</v>
      </c>
      <c r="J498" t="s">
        <v>1222</v>
      </c>
      <c r="K498" t="s">
        <v>217</v>
      </c>
      <c r="L498">
        <v>17.46</v>
      </c>
      <c r="M498">
        <v>15.4</v>
      </c>
      <c r="N498" t="s">
        <v>40</v>
      </c>
      <c r="O498">
        <v>18</v>
      </c>
      <c r="P498" t="s">
        <v>1223</v>
      </c>
      <c r="Q498" t="s">
        <v>1803</v>
      </c>
      <c r="R498" t="s">
        <v>1225</v>
      </c>
      <c r="S498" t="s">
        <v>1226</v>
      </c>
      <c r="T498" t="s">
        <v>1217</v>
      </c>
      <c r="U498" t="s">
        <v>1227</v>
      </c>
      <c r="V498" t="s">
        <v>1255</v>
      </c>
      <c r="W498">
        <v>750</v>
      </c>
      <c r="X498" t="s">
        <v>1229</v>
      </c>
      <c r="Y498" t="s">
        <v>1229</v>
      </c>
      <c r="Z498" t="s">
        <v>1230</v>
      </c>
      <c r="AA498" t="s">
        <v>23</v>
      </c>
      <c r="AB498" t="s">
        <v>1231</v>
      </c>
      <c r="AC498" t="s">
        <v>1232</v>
      </c>
      <c r="AD498" t="s">
        <v>1233</v>
      </c>
      <c r="AE498" t="s">
        <v>1343</v>
      </c>
      <c r="AF498" t="s">
        <v>1235</v>
      </c>
      <c r="AG498" t="s">
        <v>1217</v>
      </c>
      <c r="AH498" t="s">
        <v>1236</v>
      </c>
      <c r="AI498" t="s">
        <v>1217</v>
      </c>
      <c r="AJ498" t="s">
        <v>1217</v>
      </c>
      <c r="AK498" t="s">
        <v>1237</v>
      </c>
      <c r="AL498">
        <v>0</v>
      </c>
      <c r="AM498" t="s">
        <v>1379</v>
      </c>
      <c r="AN498" t="s">
        <v>1239</v>
      </c>
      <c r="AO498" t="s">
        <v>1240</v>
      </c>
      <c r="AP498" t="s">
        <v>1241</v>
      </c>
      <c r="AQ498" t="s">
        <v>1242</v>
      </c>
      <c r="AR498" t="s">
        <v>1380</v>
      </c>
      <c r="AS498">
        <v>0</v>
      </c>
      <c r="AT498" t="s">
        <v>1217</v>
      </c>
      <c r="AU498" t="s">
        <v>1244</v>
      </c>
      <c r="AV498" t="s">
        <v>1217</v>
      </c>
      <c r="AW498" t="s">
        <v>1217</v>
      </c>
      <c r="AX498" t="s">
        <v>1217</v>
      </c>
      <c r="AY498">
        <v>10</v>
      </c>
      <c r="AZ498" t="s">
        <v>1245</v>
      </c>
      <c r="BA498">
        <v>0</v>
      </c>
      <c r="BB498" t="s">
        <v>217</v>
      </c>
      <c r="BC498" t="s">
        <v>1230</v>
      </c>
      <c r="BD498">
        <v>0</v>
      </c>
      <c r="BE498" t="s">
        <v>1246</v>
      </c>
      <c r="BF498">
        <v>437</v>
      </c>
      <c r="BG498" t="s">
        <v>1217</v>
      </c>
      <c r="BH498" t="s">
        <v>1217</v>
      </c>
      <c r="BI498">
        <v>15</v>
      </c>
      <c r="BJ498" t="s">
        <v>1217</v>
      </c>
      <c r="BK498" t="s">
        <v>1217</v>
      </c>
      <c r="BL498">
        <v>0</v>
      </c>
      <c r="BM498" t="s">
        <v>1239</v>
      </c>
      <c r="BN498" t="s">
        <v>1247</v>
      </c>
      <c r="BO498">
        <v>0</v>
      </c>
      <c r="BP498" t="s">
        <v>1229</v>
      </c>
      <c r="BQ498" t="s">
        <v>1217</v>
      </c>
    </row>
    <row r="499" spans="1:69" x14ac:dyDescent="0.25">
      <c r="A499">
        <v>207392</v>
      </c>
      <c r="B499" t="s">
        <v>1808</v>
      </c>
      <c r="C499" t="s">
        <v>1217</v>
      </c>
      <c r="D499" t="s">
        <v>1275</v>
      </c>
      <c r="E499">
        <v>0</v>
      </c>
      <c r="F499" t="s">
        <v>1219</v>
      </c>
      <c r="G499" t="s">
        <v>1220</v>
      </c>
      <c r="H499" t="s">
        <v>1221</v>
      </c>
      <c r="I499" t="s">
        <v>1217</v>
      </c>
      <c r="J499" t="s">
        <v>1222</v>
      </c>
      <c r="K499" t="s">
        <v>217</v>
      </c>
      <c r="L499">
        <v>192.59</v>
      </c>
      <c r="M499">
        <v>177.94</v>
      </c>
      <c r="N499" t="s">
        <v>40</v>
      </c>
      <c r="O499">
        <v>208</v>
      </c>
      <c r="P499" t="s">
        <v>1223</v>
      </c>
      <c r="Q499" t="s">
        <v>1803</v>
      </c>
      <c r="R499" t="s">
        <v>1225</v>
      </c>
      <c r="S499" t="s">
        <v>1226</v>
      </c>
      <c r="T499" t="s">
        <v>1217</v>
      </c>
      <c r="U499" t="s">
        <v>1227</v>
      </c>
      <c r="V499" t="s">
        <v>1255</v>
      </c>
      <c r="W499">
        <v>60</v>
      </c>
      <c r="X499" t="s">
        <v>1229</v>
      </c>
      <c r="Y499" t="s">
        <v>1229</v>
      </c>
      <c r="Z499" t="s">
        <v>1230</v>
      </c>
      <c r="AA499" t="s">
        <v>23</v>
      </c>
      <c r="AB499" t="s">
        <v>1231</v>
      </c>
      <c r="AC499" t="s">
        <v>1232</v>
      </c>
      <c r="AD499" t="s">
        <v>1233</v>
      </c>
      <c r="AE499" t="s">
        <v>1343</v>
      </c>
      <c r="AF499" t="s">
        <v>1235</v>
      </c>
      <c r="AG499" t="s">
        <v>1217</v>
      </c>
      <c r="AH499" t="s">
        <v>1236</v>
      </c>
      <c r="AI499" t="s">
        <v>1217</v>
      </c>
      <c r="AJ499" t="s">
        <v>1217</v>
      </c>
      <c r="AK499" t="s">
        <v>1237</v>
      </c>
      <c r="AL499">
        <v>0</v>
      </c>
      <c r="AM499" t="s">
        <v>1238</v>
      </c>
      <c r="AN499" t="s">
        <v>1239</v>
      </c>
      <c r="AO499" t="s">
        <v>1240</v>
      </c>
      <c r="AP499" t="s">
        <v>1241</v>
      </c>
      <c r="AQ499" t="s">
        <v>1242</v>
      </c>
      <c r="AR499" t="s">
        <v>1243</v>
      </c>
      <c r="AS499">
        <v>0</v>
      </c>
      <c r="AT499" t="s">
        <v>1217</v>
      </c>
      <c r="AU499" t="s">
        <v>1244</v>
      </c>
      <c r="AV499" t="s">
        <v>1217</v>
      </c>
      <c r="AW499" t="s">
        <v>1217</v>
      </c>
      <c r="AX499" t="s">
        <v>1217</v>
      </c>
      <c r="AY499">
        <v>10</v>
      </c>
      <c r="AZ499" t="s">
        <v>1245</v>
      </c>
      <c r="BA499">
        <v>0</v>
      </c>
      <c r="BB499" t="s">
        <v>217</v>
      </c>
      <c r="BC499" t="s">
        <v>1230</v>
      </c>
      <c r="BD499">
        <v>0</v>
      </c>
      <c r="BE499" t="s">
        <v>1246</v>
      </c>
      <c r="BF499">
        <v>43</v>
      </c>
      <c r="BG499" t="s">
        <v>1217</v>
      </c>
      <c r="BH499" t="s">
        <v>1217</v>
      </c>
      <c r="BI499">
        <v>13</v>
      </c>
      <c r="BJ499" t="s">
        <v>1217</v>
      </c>
      <c r="BK499" t="s">
        <v>1217</v>
      </c>
      <c r="BL499">
        <v>0</v>
      </c>
      <c r="BM499" t="s">
        <v>1239</v>
      </c>
      <c r="BN499" t="s">
        <v>1247</v>
      </c>
      <c r="BO499">
        <v>0</v>
      </c>
      <c r="BP499" t="s">
        <v>1229</v>
      </c>
      <c r="BQ499" t="s">
        <v>1217</v>
      </c>
    </row>
    <row r="500" spans="1:69" x14ac:dyDescent="0.25">
      <c r="A500">
        <v>207401</v>
      </c>
      <c r="B500" t="s">
        <v>1809</v>
      </c>
      <c r="C500" t="s">
        <v>1217</v>
      </c>
      <c r="D500" t="s">
        <v>1218</v>
      </c>
      <c r="E500">
        <v>0</v>
      </c>
      <c r="F500" t="s">
        <v>1298</v>
      </c>
      <c r="G500" t="s">
        <v>1220</v>
      </c>
      <c r="H500" t="s">
        <v>1221</v>
      </c>
      <c r="I500" t="s">
        <v>1217</v>
      </c>
      <c r="J500" t="s">
        <v>1222</v>
      </c>
      <c r="K500" t="s">
        <v>217</v>
      </c>
      <c r="L500">
        <v>14.56</v>
      </c>
      <c r="M500">
        <v>12.5</v>
      </c>
      <c r="N500" t="s">
        <v>40</v>
      </c>
      <c r="O500">
        <v>14.4</v>
      </c>
      <c r="P500" t="s">
        <v>1223</v>
      </c>
      <c r="Q500" t="s">
        <v>1693</v>
      </c>
      <c r="R500" t="s">
        <v>1225</v>
      </c>
      <c r="S500" t="s">
        <v>1226</v>
      </c>
      <c r="T500" t="s">
        <v>1217</v>
      </c>
      <c r="U500" t="s">
        <v>1227</v>
      </c>
      <c r="V500" t="s">
        <v>1255</v>
      </c>
      <c r="W500">
        <v>0</v>
      </c>
      <c r="X500" t="s">
        <v>1229</v>
      </c>
      <c r="Y500" t="s">
        <v>1229</v>
      </c>
      <c r="Z500" t="s">
        <v>1230</v>
      </c>
      <c r="AA500" t="s">
        <v>23</v>
      </c>
      <c r="AB500" t="s">
        <v>1231</v>
      </c>
      <c r="AC500" t="s">
        <v>1232</v>
      </c>
      <c r="AD500" t="s">
        <v>1233</v>
      </c>
      <c r="AE500" t="s">
        <v>1343</v>
      </c>
      <c r="AF500" t="s">
        <v>1235</v>
      </c>
      <c r="AG500" t="s">
        <v>1217</v>
      </c>
      <c r="AH500" t="s">
        <v>1236</v>
      </c>
      <c r="AI500" t="s">
        <v>1217</v>
      </c>
      <c r="AJ500" t="s">
        <v>1217</v>
      </c>
      <c r="AK500" t="s">
        <v>1237</v>
      </c>
      <c r="AL500">
        <v>0</v>
      </c>
      <c r="AM500" t="s">
        <v>1299</v>
      </c>
      <c r="AN500" t="s">
        <v>1217</v>
      </c>
      <c r="AO500" t="s">
        <v>1240</v>
      </c>
      <c r="AP500" t="s">
        <v>1241</v>
      </c>
      <c r="AQ500" t="s">
        <v>1242</v>
      </c>
      <c r="AR500" t="s">
        <v>1338</v>
      </c>
      <c r="AS500">
        <v>0</v>
      </c>
      <c r="AT500" t="s">
        <v>1217</v>
      </c>
      <c r="AU500" t="s">
        <v>1244</v>
      </c>
      <c r="AV500" t="s">
        <v>1217</v>
      </c>
      <c r="AW500" t="s">
        <v>1217</v>
      </c>
      <c r="AX500" t="s">
        <v>1217</v>
      </c>
      <c r="AY500">
        <v>10</v>
      </c>
      <c r="AZ500" t="s">
        <v>1245</v>
      </c>
      <c r="BA500">
        <v>0</v>
      </c>
      <c r="BB500" t="s">
        <v>217</v>
      </c>
      <c r="BC500" t="s">
        <v>1230</v>
      </c>
      <c r="BD500">
        <v>0</v>
      </c>
      <c r="BE500" t="s">
        <v>1246</v>
      </c>
      <c r="BF500">
        <v>412</v>
      </c>
      <c r="BG500" t="s">
        <v>1217</v>
      </c>
      <c r="BH500" t="s">
        <v>1217</v>
      </c>
      <c r="BI500">
        <v>15</v>
      </c>
      <c r="BJ500" t="s">
        <v>1217</v>
      </c>
      <c r="BK500" t="s">
        <v>1217</v>
      </c>
      <c r="BL500">
        <v>0</v>
      </c>
      <c r="BM500" t="s">
        <v>1239</v>
      </c>
      <c r="BN500" t="s">
        <v>1247</v>
      </c>
      <c r="BO500">
        <v>0</v>
      </c>
      <c r="BP500" t="s">
        <v>1229</v>
      </c>
      <c r="BQ500" t="s">
        <v>1217</v>
      </c>
    </row>
    <row r="501" spans="1:69" x14ac:dyDescent="0.25">
      <c r="A501">
        <v>207509</v>
      </c>
      <c r="B501" t="s">
        <v>1810</v>
      </c>
      <c r="C501" t="s">
        <v>1217</v>
      </c>
      <c r="D501" t="s">
        <v>1218</v>
      </c>
      <c r="E501">
        <v>28</v>
      </c>
      <c r="F501" t="s">
        <v>1219</v>
      </c>
      <c r="G501" t="s">
        <v>1220</v>
      </c>
      <c r="H501" t="s">
        <v>1221</v>
      </c>
      <c r="I501" t="s">
        <v>1217</v>
      </c>
      <c r="J501" t="s">
        <v>1222</v>
      </c>
      <c r="K501" t="s">
        <v>217</v>
      </c>
      <c r="L501">
        <v>192.91</v>
      </c>
      <c r="M501">
        <v>178.26</v>
      </c>
      <c r="N501" t="s">
        <v>40</v>
      </c>
      <c r="O501">
        <v>208</v>
      </c>
      <c r="P501" t="s">
        <v>1223</v>
      </c>
      <c r="Q501" t="s">
        <v>1811</v>
      </c>
      <c r="R501" t="s">
        <v>1225</v>
      </c>
      <c r="S501" t="s">
        <v>1226</v>
      </c>
      <c r="T501" t="s">
        <v>1217</v>
      </c>
      <c r="U501" t="s">
        <v>1227</v>
      </c>
      <c r="V501" t="s">
        <v>1255</v>
      </c>
      <c r="W501">
        <v>56</v>
      </c>
      <c r="X501" t="s">
        <v>1229</v>
      </c>
      <c r="Y501" t="s">
        <v>1229</v>
      </c>
      <c r="Z501" t="s">
        <v>1230</v>
      </c>
      <c r="AA501" t="s">
        <v>23</v>
      </c>
      <c r="AB501" t="s">
        <v>1231</v>
      </c>
      <c r="AC501" t="s">
        <v>1232</v>
      </c>
      <c r="AD501" t="s">
        <v>1233</v>
      </c>
      <c r="AE501" t="s">
        <v>1343</v>
      </c>
      <c r="AF501" t="s">
        <v>1235</v>
      </c>
      <c r="AG501" t="s">
        <v>1217</v>
      </c>
      <c r="AH501" t="s">
        <v>1236</v>
      </c>
      <c r="AI501" t="s">
        <v>1217</v>
      </c>
      <c r="AJ501" t="s">
        <v>1217</v>
      </c>
      <c r="AK501" t="s">
        <v>1237</v>
      </c>
      <c r="AL501">
        <v>0</v>
      </c>
      <c r="AM501" t="s">
        <v>1238</v>
      </c>
      <c r="AN501" t="s">
        <v>1239</v>
      </c>
      <c r="AO501" t="s">
        <v>1240</v>
      </c>
      <c r="AP501" t="s">
        <v>1241</v>
      </c>
      <c r="AQ501" t="s">
        <v>1242</v>
      </c>
      <c r="AR501" t="s">
        <v>1243</v>
      </c>
      <c r="AS501">
        <v>0</v>
      </c>
      <c r="AT501" t="s">
        <v>1217</v>
      </c>
      <c r="AU501" t="s">
        <v>1244</v>
      </c>
      <c r="AV501" t="s">
        <v>1217</v>
      </c>
      <c r="AW501" t="s">
        <v>1217</v>
      </c>
      <c r="AX501" t="s">
        <v>1217</v>
      </c>
      <c r="AY501">
        <v>10</v>
      </c>
      <c r="AZ501" t="s">
        <v>1245</v>
      </c>
      <c r="BA501">
        <v>0</v>
      </c>
      <c r="BB501" t="s">
        <v>217</v>
      </c>
      <c r="BC501" t="s">
        <v>1230</v>
      </c>
      <c r="BD501">
        <v>0</v>
      </c>
      <c r="BE501" t="s">
        <v>1246</v>
      </c>
      <c r="BF501">
        <v>28</v>
      </c>
      <c r="BG501" t="s">
        <v>1217</v>
      </c>
      <c r="BH501" t="s">
        <v>1217</v>
      </c>
      <c r="BI501">
        <v>13</v>
      </c>
      <c r="BJ501" t="s">
        <v>1217</v>
      </c>
      <c r="BK501" t="s">
        <v>1217</v>
      </c>
      <c r="BL501">
        <v>0</v>
      </c>
      <c r="BM501" t="s">
        <v>1239</v>
      </c>
      <c r="BN501" t="s">
        <v>1247</v>
      </c>
      <c r="BO501">
        <v>0</v>
      </c>
      <c r="BP501" t="s">
        <v>1229</v>
      </c>
      <c r="BQ501" t="s">
        <v>1217</v>
      </c>
    </row>
    <row r="502" spans="1:69" x14ac:dyDescent="0.25">
      <c r="A502">
        <v>207540</v>
      </c>
      <c r="B502" t="s">
        <v>1812</v>
      </c>
      <c r="C502" t="s">
        <v>1217</v>
      </c>
      <c r="D502" t="s">
        <v>1218</v>
      </c>
      <c r="E502">
        <v>320</v>
      </c>
      <c r="F502" t="s">
        <v>1254</v>
      </c>
      <c r="G502" t="s">
        <v>1220</v>
      </c>
      <c r="H502" t="s">
        <v>1221</v>
      </c>
      <c r="I502" t="s">
        <v>1217</v>
      </c>
      <c r="J502" t="s">
        <v>1222</v>
      </c>
      <c r="K502" t="s">
        <v>217</v>
      </c>
      <c r="L502">
        <v>16.46</v>
      </c>
      <c r="M502">
        <v>15.43</v>
      </c>
      <c r="N502" t="s">
        <v>40</v>
      </c>
      <c r="O502">
        <v>18</v>
      </c>
      <c r="P502" t="s">
        <v>1223</v>
      </c>
      <c r="Q502" t="s">
        <v>1811</v>
      </c>
      <c r="R502" t="s">
        <v>1225</v>
      </c>
      <c r="S502" t="s">
        <v>1226</v>
      </c>
      <c r="T502" t="s">
        <v>1217</v>
      </c>
      <c r="U502" t="s">
        <v>1227</v>
      </c>
      <c r="V502" t="s">
        <v>1255</v>
      </c>
      <c r="W502">
        <v>320</v>
      </c>
      <c r="X502" t="s">
        <v>1229</v>
      </c>
      <c r="Y502" t="s">
        <v>1229</v>
      </c>
      <c r="Z502" t="s">
        <v>1230</v>
      </c>
      <c r="AA502" t="s">
        <v>23</v>
      </c>
      <c r="AB502" t="s">
        <v>1231</v>
      </c>
      <c r="AC502" t="s">
        <v>1232</v>
      </c>
      <c r="AD502" t="s">
        <v>1233</v>
      </c>
      <c r="AE502" t="s">
        <v>1343</v>
      </c>
      <c r="AF502" t="s">
        <v>1235</v>
      </c>
      <c r="AG502" t="s">
        <v>1217</v>
      </c>
      <c r="AH502" t="s">
        <v>1236</v>
      </c>
      <c r="AI502" t="s">
        <v>1217</v>
      </c>
      <c r="AJ502" t="s">
        <v>1217</v>
      </c>
      <c r="AK502" t="s">
        <v>1237</v>
      </c>
      <c r="AL502">
        <v>0</v>
      </c>
      <c r="AM502" t="s">
        <v>1269</v>
      </c>
      <c r="AN502" t="s">
        <v>1239</v>
      </c>
      <c r="AO502" t="s">
        <v>1240</v>
      </c>
      <c r="AP502" t="s">
        <v>1241</v>
      </c>
      <c r="AQ502" t="s">
        <v>1242</v>
      </c>
      <c r="AR502" t="s">
        <v>1257</v>
      </c>
      <c r="AS502">
        <v>0</v>
      </c>
      <c r="AT502" t="s">
        <v>1217</v>
      </c>
      <c r="AU502" t="s">
        <v>1244</v>
      </c>
      <c r="AV502" t="s">
        <v>1217</v>
      </c>
      <c r="AW502" t="s">
        <v>1217</v>
      </c>
      <c r="AX502" t="s">
        <v>1217</v>
      </c>
      <c r="AY502">
        <v>10</v>
      </c>
      <c r="AZ502" t="s">
        <v>1245</v>
      </c>
      <c r="BA502">
        <v>0</v>
      </c>
      <c r="BB502" t="s">
        <v>217</v>
      </c>
      <c r="BC502" t="s">
        <v>1230</v>
      </c>
      <c r="BD502">
        <v>0</v>
      </c>
      <c r="BE502" t="s">
        <v>1246</v>
      </c>
      <c r="BF502">
        <v>326</v>
      </c>
      <c r="BG502" t="s">
        <v>1217</v>
      </c>
      <c r="BH502" t="s">
        <v>1217</v>
      </c>
      <c r="BI502">
        <v>15</v>
      </c>
      <c r="BJ502" t="s">
        <v>1217</v>
      </c>
      <c r="BK502" t="s">
        <v>1217</v>
      </c>
      <c r="BL502">
        <v>0</v>
      </c>
      <c r="BM502" t="s">
        <v>1239</v>
      </c>
      <c r="BN502" t="s">
        <v>1247</v>
      </c>
      <c r="BO502">
        <v>0</v>
      </c>
      <c r="BP502" t="s">
        <v>1229</v>
      </c>
      <c r="BQ502" t="s">
        <v>1217</v>
      </c>
    </row>
    <row r="503" spans="1:69" x14ac:dyDescent="0.25">
      <c r="A503">
        <v>207589</v>
      </c>
      <c r="B503" t="s">
        <v>1813</v>
      </c>
      <c r="C503" t="s">
        <v>1217</v>
      </c>
      <c r="D503" t="s">
        <v>1218</v>
      </c>
      <c r="E503">
        <v>370</v>
      </c>
      <c r="F503" t="s">
        <v>1298</v>
      </c>
      <c r="G503" t="s">
        <v>1220</v>
      </c>
      <c r="H503" t="s">
        <v>1221</v>
      </c>
      <c r="I503" t="s">
        <v>1217</v>
      </c>
      <c r="J503" t="s">
        <v>1222</v>
      </c>
      <c r="K503" t="s">
        <v>217</v>
      </c>
      <c r="L503">
        <v>14.52</v>
      </c>
      <c r="M503">
        <v>13.06</v>
      </c>
      <c r="N503" t="s">
        <v>40</v>
      </c>
      <c r="O503">
        <v>15</v>
      </c>
      <c r="P503" t="s">
        <v>1223</v>
      </c>
      <c r="Q503" t="s">
        <v>1814</v>
      </c>
      <c r="R503" t="s">
        <v>1225</v>
      </c>
      <c r="S503" t="s">
        <v>1226</v>
      </c>
      <c r="T503" t="s">
        <v>1217</v>
      </c>
      <c r="U503" t="s">
        <v>1227</v>
      </c>
      <c r="V503" t="s">
        <v>1255</v>
      </c>
      <c r="W503">
        <v>0</v>
      </c>
      <c r="X503" t="s">
        <v>1229</v>
      </c>
      <c r="Y503" t="s">
        <v>1229</v>
      </c>
      <c r="Z503" t="s">
        <v>1230</v>
      </c>
      <c r="AA503" t="s">
        <v>23</v>
      </c>
      <c r="AB503" t="s">
        <v>1231</v>
      </c>
      <c r="AC503" t="s">
        <v>1232</v>
      </c>
      <c r="AD503" t="s">
        <v>1233</v>
      </c>
      <c r="AE503" t="s">
        <v>1343</v>
      </c>
      <c r="AF503" t="s">
        <v>1235</v>
      </c>
      <c r="AG503" t="s">
        <v>1217</v>
      </c>
      <c r="AH503" t="s">
        <v>1236</v>
      </c>
      <c r="AI503" t="s">
        <v>1217</v>
      </c>
      <c r="AJ503" t="s">
        <v>1217</v>
      </c>
      <c r="AK503" t="s">
        <v>1237</v>
      </c>
      <c r="AL503">
        <v>0</v>
      </c>
      <c r="AM503" t="s">
        <v>1299</v>
      </c>
      <c r="AN503" t="s">
        <v>1239</v>
      </c>
      <c r="AO503" t="s">
        <v>1240</v>
      </c>
      <c r="AP503" t="s">
        <v>1241</v>
      </c>
      <c r="AQ503" t="s">
        <v>1242</v>
      </c>
      <c r="AR503" t="s">
        <v>1300</v>
      </c>
      <c r="AS503">
        <v>0</v>
      </c>
      <c r="AT503" t="s">
        <v>1217</v>
      </c>
      <c r="AU503" t="s">
        <v>1244</v>
      </c>
      <c r="AV503" t="s">
        <v>1217</v>
      </c>
      <c r="AW503" t="s">
        <v>1217</v>
      </c>
      <c r="AX503" t="s">
        <v>1217</v>
      </c>
      <c r="AY503">
        <v>10</v>
      </c>
      <c r="AZ503" t="s">
        <v>1245</v>
      </c>
      <c r="BA503">
        <v>0</v>
      </c>
      <c r="BB503" t="s">
        <v>217</v>
      </c>
      <c r="BC503" t="s">
        <v>1230</v>
      </c>
      <c r="BD503">
        <v>0</v>
      </c>
      <c r="BE503" t="s">
        <v>1246</v>
      </c>
      <c r="BF503">
        <v>616</v>
      </c>
      <c r="BG503" t="s">
        <v>1217</v>
      </c>
      <c r="BH503" t="s">
        <v>1217</v>
      </c>
      <c r="BI503">
        <v>15</v>
      </c>
      <c r="BJ503" t="s">
        <v>1217</v>
      </c>
      <c r="BK503" t="s">
        <v>1217</v>
      </c>
      <c r="BL503">
        <v>0</v>
      </c>
      <c r="BM503" t="s">
        <v>1239</v>
      </c>
      <c r="BN503" t="s">
        <v>1247</v>
      </c>
      <c r="BO503">
        <v>0</v>
      </c>
      <c r="BP503" t="s">
        <v>1229</v>
      </c>
      <c r="BQ503" t="s">
        <v>1217</v>
      </c>
    </row>
    <row r="504" spans="1:69" x14ac:dyDescent="0.25">
      <c r="A504">
        <v>207611</v>
      </c>
      <c r="B504" t="s">
        <v>853</v>
      </c>
      <c r="C504" t="s">
        <v>1217</v>
      </c>
      <c r="D504" t="s">
        <v>1218</v>
      </c>
      <c r="E504">
        <v>28</v>
      </c>
      <c r="F504" t="s">
        <v>1219</v>
      </c>
      <c r="G504" t="s">
        <v>1220</v>
      </c>
      <c r="H504" t="s">
        <v>1221</v>
      </c>
      <c r="I504" t="s">
        <v>1217</v>
      </c>
      <c r="J504" t="s">
        <v>1222</v>
      </c>
      <c r="K504" t="s">
        <v>217</v>
      </c>
      <c r="L504">
        <v>195.73</v>
      </c>
      <c r="M504">
        <v>181.08</v>
      </c>
      <c r="N504" t="s">
        <v>40</v>
      </c>
      <c r="O504">
        <v>208</v>
      </c>
      <c r="P504" t="s">
        <v>1223</v>
      </c>
      <c r="Q504" t="s">
        <v>1814</v>
      </c>
      <c r="R504" t="s">
        <v>1225</v>
      </c>
      <c r="S504" t="s">
        <v>1226</v>
      </c>
      <c r="T504" t="s">
        <v>1217</v>
      </c>
      <c r="U504" t="s">
        <v>1227</v>
      </c>
      <c r="V504" t="s">
        <v>1255</v>
      </c>
      <c r="W504">
        <v>56</v>
      </c>
      <c r="X504" t="s">
        <v>1229</v>
      </c>
      <c r="Y504" t="s">
        <v>1229</v>
      </c>
      <c r="Z504" t="s">
        <v>1230</v>
      </c>
      <c r="AA504" t="s">
        <v>23</v>
      </c>
      <c r="AB504" t="s">
        <v>1231</v>
      </c>
      <c r="AC504" t="s">
        <v>1232</v>
      </c>
      <c r="AD504" t="s">
        <v>1233</v>
      </c>
      <c r="AE504" t="s">
        <v>1343</v>
      </c>
      <c r="AF504" t="s">
        <v>1235</v>
      </c>
      <c r="AG504" t="s">
        <v>1217</v>
      </c>
      <c r="AH504" t="s">
        <v>1236</v>
      </c>
      <c r="AI504" t="s">
        <v>1217</v>
      </c>
      <c r="AJ504" t="s">
        <v>1217</v>
      </c>
      <c r="AK504" t="s">
        <v>1237</v>
      </c>
      <c r="AL504">
        <v>0</v>
      </c>
      <c r="AM504" t="s">
        <v>1238</v>
      </c>
      <c r="AN504" t="s">
        <v>1239</v>
      </c>
      <c r="AO504" t="s">
        <v>1240</v>
      </c>
      <c r="AP504" t="s">
        <v>1241</v>
      </c>
      <c r="AQ504" t="s">
        <v>1242</v>
      </c>
      <c r="AR504" t="s">
        <v>1243</v>
      </c>
      <c r="AS504">
        <v>0</v>
      </c>
      <c r="AT504" t="s">
        <v>1217</v>
      </c>
      <c r="AU504" t="s">
        <v>1244</v>
      </c>
      <c r="AV504" t="s">
        <v>1217</v>
      </c>
      <c r="AW504" t="s">
        <v>1217</v>
      </c>
      <c r="AX504" t="s">
        <v>1217</v>
      </c>
      <c r="AY504">
        <v>10</v>
      </c>
      <c r="AZ504" t="s">
        <v>1245</v>
      </c>
      <c r="BA504">
        <v>0</v>
      </c>
      <c r="BB504" t="s">
        <v>217</v>
      </c>
      <c r="BC504" t="s">
        <v>1230</v>
      </c>
      <c r="BD504">
        <v>0</v>
      </c>
      <c r="BE504" t="s">
        <v>1246</v>
      </c>
      <c r="BF504">
        <v>73</v>
      </c>
      <c r="BG504" t="s">
        <v>1217</v>
      </c>
      <c r="BH504" t="s">
        <v>1217</v>
      </c>
      <c r="BI504">
        <v>13</v>
      </c>
      <c r="BJ504" t="s">
        <v>1217</v>
      </c>
      <c r="BK504" t="s">
        <v>1217</v>
      </c>
      <c r="BL504">
        <v>0</v>
      </c>
      <c r="BM504" t="s">
        <v>1239</v>
      </c>
      <c r="BN504" t="s">
        <v>1247</v>
      </c>
      <c r="BO504">
        <v>0</v>
      </c>
      <c r="BP504" t="s">
        <v>1229</v>
      </c>
      <c r="BQ504" t="s">
        <v>1217</v>
      </c>
    </row>
    <row r="505" spans="1:69" x14ac:dyDescent="0.25">
      <c r="A505">
        <v>207612</v>
      </c>
      <c r="B505" t="s">
        <v>601</v>
      </c>
      <c r="C505" t="s">
        <v>1217</v>
      </c>
      <c r="D505" t="s">
        <v>1218</v>
      </c>
      <c r="E505">
        <v>300</v>
      </c>
      <c r="F505" t="s">
        <v>1254</v>
      </c>
      <c r="G505" t="s">
        <v>1220</v>
      </c>
      <c r="H505" t="s">
        <v>1221</v>
      </c>
      <c r="I505" t="s">
        <v>1217</v>
      </c>
      <c r="J505" t="s">
        <v>1222</v>
      </c>
      <c r="K505" t="s">
        <v>217</v>
      </c>
      <c r="L505">
        <v>16.7</v>
      </c>
      <c r="M505">
        <v>15.67</v>
      </c>
      <c r="N505" t="s">
        <v>40</v>
      </c>
      <c r="O505">
        <v>18</v>
      </c>
      <c r="P505" t="s">
        <v>1223</v>
      </c>
      <c r="Q505" t="s">
        <v>1814</v>
      </c>
      <c r="R505" t="s">
        <v>1225</v>
      </c>
      <c r="S505" t="s">
        <v>1226</v>
      </c>
      <c r="T505" t="s">
        <v>1217</v>
      </c>
      <c r="U505" t="s">
        <v>1227</v>
      </c>
      <c r="V505" t="s">
        <v>1255</v>
      </c>
      <c r="W505">
        <v>320</v>
      </c>
      <c r="X505" t="s">
        <v>1229</v>
      </c>
      <c r="Y505" t="s">
        <v>1229</v>
      </c>
      <c r="Z505" t="s">
        <v>1230</v>
      </c>
      <c r="AA505" t="s">
        <v>23</v>
      </c>
      <c r="AB505" t="s">
        <v>1231</v>
      </c>
      <c r="AC505" t="s">
        <v>1232</v>
      </c>
      <c r="AD505" t="s">
        <v>1233</v>
      </c>
      <c r="AE505" t="s">
        <v>1343</v>
      </c>
      <c r="AF505" t="s">
        <v>1235</v>
      </c>
      <c r="AG505" t="s">
        <v>1217</v>
      </c>
      <c r="AH505" t="s">
        <v>1236</v>
      </c>
      <c r="AI505" t="s">
        <v>1217</v>
      </c>
      <c r="AJ505" t="s">
        <v>1217</v>
      </c>
      <c r="AK505" t="s">
        <v>1237</v>
      </c>
      <c r="AL505">
        <v>0</v>
      </c>
      <c r="AM505" t="s">
        <v>1269</v>
      </c>
      <c r="AN505" t="s">
        <v>1239</v>
      </c>
      <c r="AO505" t="s">
        <v>1240</v>
      </c>
      <c r="AP505" t="s">
        <v>1241</v>
      </c>
      <c r="AQ505" t="s">
        <v>1242</v>
      </c>
      <c r="AR505" t="s">
        <v>1257</v>
      </c>
      <c r="AS505">
        <v>0</v>
      </c>
      <c r="AT505" t="s">
        <v>1217</v>
      </c>
      <c r="AU505" t="s">
        <v>1244</v>
      </c>
      <c r="AV505" t="s">
        <v>1217</v>
      </c>
      <c r="AW505" t="s">
        <v>1217</v>
      </c>
      <c r="AX505" t="s">
        <v>1217</v>
      </c>
      <c r="AY505">
        <v>10</v>
      </c>
      <c r="AZ505" t="s">
        <v>1245</v>
      </c>
      <c r="BA505">
        <v>0</v>
      </c>
      <c r="BB505" t="s">
        <v>217</v>
      </c>
      <c r="BC505" t="s">
        <v>1230</v>
      </c>
      <c r="BD505">
        <v>0</v>
      </c>
      <c r="BE505" t="s">
        <v>1246</v>
      </c>
      <c r="BF505">
        <v>346</v>
      </c>
      <c r="BG505" t="s">
        <v>1217</v>
      </c>
      <c r="BH505" t="s">
        <v>1217</v>
      </c>
      <c r="BI505">
        <v>15</v>
      </c>
      <c r="BJ505" t="s">
        <v>1217</v>
      </c>
      <c r="BK505" t="s">
        <v>1217</v>
      </c>
      <c r="BL505">
        <v>0</v>
      </c>
      <c r="BM505" t="s">
        <v>1239</v>
      </c>
      <c r="BN505" t="s">
        <v>1247</v>
      </c>
      <c r="BO505">
        <v>0</v>
      </c>
      <c r="BP505" t="s">
        <v>1229</v>
      </c>
      <c r="BQ505" t="s">
        <v>1217</v>
      </c>
    </row>
    <row r="506" spans="1:69" x14ac:dyDescent="0.25">
      <c r="A506">
        <v>207741</v>
      </c>
      <c r="B506" t="s">
        <v>1815</v>
      </c>
      <c r="C506" t="s">
        <v>1217</v>
      </c>
      <c r="D506" t="s">
        <v>1294</v>
      </c>
      <c r="E506">
        <v>0</v>
      </c>
      <c r="F506" t="s">
        <v>1298</v>
      </c>
      <c r="G506" t="s">
        <v>1220</v>
      </c>
      <c r="H506" t="s">
        <v>1221</v>
      </c>
      <c r="I506" t="s">
        <v>1217</v>
      </c>
      <c r="J506" t="s">
        <v>1222</v>
      </c>
      <c r="K506" t="s">
        <v>217</v>
      </c>
      <c r="L506">
        <v>17.88</v>
      </c>
      <c r="M506">
        <v>15.82</v>
      </c>
      <c r="N506" t="s">
        <v>40</v>
      </c>
      <c r="O506">
        <v>18</v>
      </c>
      <c r="P506" t="s">
        <v>1223</v>
      </c>
      <c r="Q506" t="s">
        <v>1500</v>
      </c>
      <c r="R506" t="s">
        <v>1225</v>
      </c>
      <c r="S506" t="s">
        <v>1226</v>
      </c>
      <c r="T506" t="s">
        <v>1217</v>
      </c>
      <c r="U506" t="s">
        <v>1227</v>
      </c>
      <c r="V506" t="s">
        <v>1255</v>
      </c>
      <c r="W506">
        <v>0</v>
      </c>
      <c r="X506" t="s">
        <v>1229</v>
      </c>
      <c r="Y506">
        <v>43303</v>
      </c>
      <c r="Z506" t="s">
        <v>1230</v>
      </c>
      <c r="AA506" t="s">
        <v>23</v>
      </c>
      <c r="AB506" t="s">
        <v>1231</v>
      </c>
      <c r="AC506" t="s">
        <v>1232</v>
      </c>
      <c r="AD506" t="s">
        <v>1233</v>
      </c>
      <c r="AE506" t="s">
        <v>1343</v>
      </c>
      <c r="AF506" t="s">
        <v>1235</v>
      </c>
      <c r="AG506" t="s">
        <v>1217</v>
      </c>
      <c r="AH506" t="s">
        <v>1236</v>
      </c>
      <c r="AI506" t="s">
        <v>1217</v>
      </c>
      <c r="AJ506" t="s">
        <v>1217</v>
      </c>
      <c r="AK506" t="s">
        <v>1237</v>
      </c>
      <c r="AL506">
        <v>0</v>
      </c>
      <c r="AM506" t="s">
        <v>1379</v>
      </c>
      <c r="AN506" t="s">
        <v>1239</v>
      </c>
      <c r="AO506" t="s">
        <v>1240</v>
      </c>
      <c r="AP506" t="s">
        <v>1241</v>
      </c>
      <c r="AQ506" t="s">
        <v>1242</v>
      </c>
      <c r="AR506" t="s">
        <v>1380</v>
      </c>
      <c r="AS506">
        <v>0</v>
      </c>
      <c r="AT506" t="s">
        <v>1217</v>
      </c>
      <c r="AU506" t="s">
        <v>1244</v>
      </c>
      <c r="AV506" t="s">
        <v>1217</v>
      </c>
      <c r="AW506" t="s">
        <v>1217</v>
      </c>
      <c r="AX506" t="s">
        <v>1217</v>
      </c>
      <c r="AY506">
        <v>10</v>
      </c>
      <c r="AZ506" t="s">
        <v>1245</v>
      </c>
      <c r="BA506">
        <v>0</v>
      </c>
      <c r="BB506" t="s">
        <v>217</v>
      </c>
      <c r="BC506" t="s">
        <v>1230</v>
      </c>
      <c r="BD506">
        <v>0</v>
      </c>
      <c r="BE506" t="s">
        <v>1246</v>
      </c>
      <c r="BF506">
        <v>556</v>
      </c>
      <c r="BG506" t="s">
        <v>1217</v>
      </c>
      <c r="BH506" t="s">
        <v>1296</v>
      </c>
      <c r="BI506">
        <v>15</v>
      </c>
      <c r="BJ506" t="s">
        <v>1217</v>
      </c>
      <c r="BK506" t="s">
        <v>1217</v>
      </c>
      <c r="BL506">
        <v>0</v>
      </c>
      <c r="BM506" t="s">
        <v>1239</v>
      </c>
      <c r="BN506" t="s">
        <v>1247</v>
      </c>
      <c r="BO506">
        <v>0</v>
      </c>
      <c r="BP506" t="s">
        <v>1229</v>
      </c>
      <c r="BQ506" t="s">
        <v>1217</v>
      </c>
    </row>
    <row r="507" spans="1:69" x14ac:dyDescent="0.25">
      <c r="A507">
        <v>207742</v>
      </c>
      <c r="B507" t="s">
        <v>1816</v>
      </c>
      <c r="C507" t="s">
        <v>1217</v>
      </c>
      <c r="D507" t="s">
        <v>1218</v>
      </c>
      <c r="E507">
        <v>0</v>
      </c>
      <c r="F507" t="s">
        <v>1298</v>
      </c>
      <c r="G507" t="s">
        <v>1220</v>
      </c>
      <c r="H507" t="s">
        <v>1221</v>
      </c>
      <c r="I507" t="s">
        <v>1217</v>
      </c>
      <c r="J507" t="s">
        <v>1222</v>
      </c>
      <c r="K507" t="s">
        <v>217</v>
      </c>
      <c r="L507">
        <v>17.88</v>
      </c>
      <c r="M507">
        <v>15.82</v>
      </c>
      <c r="N507" t="s">
        <v>40</v>
      </c>
      <c r="O507">
        <v>18</v>
      </c>
      <c r="P507" t="s">
        <v>1223</v>
      </c>
      <c r="Q507" t="s">
        <v>1500</v>
      </c>
      <c r="R507" t="s">
        <v>1225</v>
      </c>
      <c r="S507" t="s">
        <v>1226</v>
      </c>
      <c r="T507" t="s">
        <v>1217</v>
      </c>
      <c r="U507" t="s">
        <v>1227</v>
      </c>
      <c r="V507" t="s">
        <v>1255</v>
      </c>
      <c r="W507">
        <v>0</v>
      </c>
      <c r="X507" t="s">
        <v>1229</v>
      </c>
      <c r="Y507">
        <v>43341</v>
      </c>
      <c r="Z507" t="s">
        <v>1230</v>
      </c>
      <c r="AA507" t="s">
        <v>23</v>
      </c>
      <c r="AB507" t="s">
        <v>1231</v>
      </c>
      <c r="AC507" t="s">
        <v>1232</v>
      </c>
      <c r="AD507" t="s">
        <v>1233</v>
      </c>
      <c r="AE507" t="s">
        <v>1343</v>
      </c>
      <c r="AF507" t="s">
        <v>1235</v>
      </c>
      <c r="AG507" t="s">
        <v>1217</v>
      </c>
      <c r="AH507" t="s">
        <v>1236</v>
      </c>
      <c r="AI507" t="s">
        <v>1217</v>
      </c>
      <c r="AJ507" t="s">
        <v>1217</v>
      </c>
      <c r="AK507" t="s">
        <v>1237</v>
      </c>
      <c r="AL507">
        <v>0</v>
      </c>
      <c r="AM507" t="s">
        <v>1641</v>
      </c>
      <c r="AN507" t="s">
        <v>1239</v>
      </c>
      <c r="AO507" t="s">
        <v>1240</v>
      </c>
      <c r="AP507" t="s">
        <v>1241</v>
      </c>
      <c r="AQ507" t="s">
        <v>1242</v>
      </c>
      <c r="AR507" t="s">
        <v>1380</v>
      </c>
      <c r="AS507">
        <v>0</v>
      </c>
      <c r="AT507" t="s">
        <v>1217</v>
      </c>
      <c r="AU507" t="s">
        <v>1244</v>
      </c>
      <c r="AV507" t="s">
        <v>1217</v>
      </c>
      <c r="AW507" t="s">
        <v>1217</v>
      </c>
      <c r="AX507" t="s">
        <v>1217</v>
      </c>
      <c r="AY507">
        <v>10</v>
      </c>
      <c r="AZ507" t="s">
        <v>1245</v>
      </c>
      <c r="BA507">
        <v>0</v>
      </c>
      <c r="BB507" t="s">
        <v>217</v>
      </c>
      <c r="BC507" t="s">
        <v>1230</v>
      </c>
      <c r="BD507">
        <v>0</v>
      </c>
      <c r="BE507" t="s">
        <v>1246</v>
      </c>
      <c r="BF507">
        <v>292</v>
      </c>
      <c r="BG507" t="s">
        <v>1217</v>
      </c>
      <c r="BH507" t="s">
        <v>1205</v>
      </c>
      <c r="BI507">
        <v>15</v>
      </c>
      <c r="BJ507" t="s">
        <v>1217</v>
      </c>
      <c r="BK507" t="s">
        <v>1217</v>
      </c>
      <c r="BL507">
        <v>0</v>
      </c>
      <c r="BM507" t="s">
        <v>1239</v>
      </c>
      <c r="BN507" t="s">
        <v>1247</v>
      </c>
      <c r="BO507">
        <v>0</v>
      </c>
      <c r="BP507" t="s">
        <v>1229</v>
      </c>
      <c r="BQ507" t="s">
        <v>1217</v>
      </c>
    </row>
    <row r="508" spans="1:69" x14ac:dyDescent="0.25">
      <c r="A508">
        <v>207743</v>
      </c>
      <c r="B508" t="s">
        <v>1817</v>
      </c>
      <c r="C508" t="s">
        <v>1217</v>
      </c>
      <c r="D508" t="s">
        <v>1218</v>
      </c>
      <c r="E508">
        <v>0</v>
      </c>
      <c r="F508" t="s">
        <v>1289</v>
      </c>
      <c r="G508" t="s">
        <v>1220</v>
      </c>
      <c r="H508" t="s">
        <v>1221</v>
      </c>
      <c r="I508" t="s">
        <v>1217</v>
      </c>
      <c r="J508" t="s">
        <v>1222</v>
      </c>
      <c r="K508" t="s">
        <v>217</v>
      </c>
      <c r="L508">
        <v>933.9</v>
      </c>
      <c r="M508">
        <v>873.9</v>
      </c>
      <c r="N508" t="s">
        <v>40</v>
      </c>
      <c r="O508">
        <v>1000</v>
      </c>
      <c r="P508" t="s">
        <v>1223</v>
      </c>
      <c r="Q508" t="s">
        <v>1258</v>
      </c>
      <c r="R508" t="s">
        <v>1225</v>
      </c>
      <c r="S508" t="s">
        <v>1226</v>
      </c>
      <c r="T508" t="s">
        <v>1217</v>
      </c>
      <c r="U508" t="s">
        <v>1227</v>
      </c>
      <c r="V508" t="s">
        <v>1255</v>
      </c>
      <c r="W508">
        <v>0</v>
      </c>
      <c r="X508" t="s">
        <v>1229</v>
      </c>
      <c r="Y508" t="s">
        <v>1229</v>
      </c>
      <c r="Z508" t="s">
        <v>1230</v>
      </c>
      <c r="AA508" t="s">
        <v>23</v>
      </c>
      <c r="AB508" t="s">
        <v>1231</v>
      </c>
      <c r="AC508" t="s">
        <v>1232</v>
      </c>
      <c r="AD508" t="s">
        <v>1233</v>
      </c>
      <c r="AE508" t="s">
        <v>1343</v>
      </c>
      <c r="AF508" t="s">
        <v>1235</v>
      </c>
      <c r="AG508" t="s">
        <v>1217</v>
      </c>
      <c r="AH508" t="s">
        <v>1236</v>
      </c>
      <c r="AI508" t="s">
        <v>1217</v>
      </c>
      <c r="AJ508" t="s">
        <v>1217</v>
      </c>
      <c r="AK508" t="s">
        <v>1237</v>
      </c>
      <c r="AL508">
        <v>0</v>
      </c>
      <c r="AM508" t="s">
        <v>1290</v>
      </c>
      <c r="AN508" t="s">
        <v>1239</v>
      </c>
      <c r="AO508" t="s">
        <v>1240</v>
      </c>
      <c r="AP508" t="s">
        <v>1241</v>
      </c>
      <c r="AQ508" t="s">
        <v>1242</v>
      </c>
      <c r="AR508" t="s">
        <v>1291</v>
      </c>
      <c r="AS508">
        <v>0</v>
      </c>
      <c r="AT508" t="s">
        <v>1217</v>
      </c>
      <c r="AU508" t="s">
        <v>1244</v>
      </c>
      <c r="AV508" t="s">
        <v>1217</v>
      </c>
      <c r="AW508" t="s">
        <v>1217</v>
      </c>
      <c r="AX508" t="s">
        <v>1217</v>
      </c>
      <c r="AY508">
        <v>10</v>
      </c>
      <c r="AZ508" t="s">
        <v>1245</v>
      </c>
      <c r="BA508">
        <v>0</v>
      </c>
      <c r="BB508" t="s">
        <v>217</v>
      </c>
      <c r="BC508" t="s">
        <v>1230</v>
      </c>
      <c r="BD508">
        <v>0</v>
      </c>
      <c r="BE508" t="s">
        <v>1246</v>
      </c>
      <c r="BF508">
        <v>6</v>
      </c>
      <c r="BG508" t="s">
        <v>1217</v>
      </c>
      <c r="BH508" t="s">
        <v>1217</v>
      </c>
      <c r="BI508">
        <v>13</v>
      </c>
      <c r="BJ508" t="s">
        <v>1217</v>
      </c>
      <c r="BK508" t="s">
        <v>1217</v>
      </c>
      <c r="BL508">
        <v>0</v>
      </c>
      <c r="BM508" t="s">
        <v>1239</v>
      </c>
      <c r="BN508" t="s">
        <v>1247</v>
      </c>
      <c r="BO508">
        <v>0</v>
      </c>
      <c r="BP508" t="s">
        <v>1229</v>
      </c>
      <c r="BQ508" t="s">
        <v>1217</v>
      </c>
    </row>
    <row r="509" spans="1:69" x14ac:dyDescent="0.25">
      <c r="A509">
        <v>207746</v>
      </c>
      <c r="B509" t="s">
        <v>1818</v>
      </c>
      <c r="C509" t="s">
        <v>1217</v>
      </c>
      <c r="D509" t="s">
        <v>1218</v>
      </c>
      <c r="E509">
        <v>0</v>
      </c>
      <c r="F509" t="s">
        <v>1254</v>
      </c>
      <c r="G509" t="s">
        <v>1220</v>
      </c>
      <c r="H509" t="s">
        <v>1221</v>
      </c>
      <c r="I509" t="s">
        <v>1217</v>
      </c>
      <c r="J509" t="s">
        <v>1222</v>
      </c>
      <c r="K509" t="s">
        <v>217</v>
      </c>
      <c r="L509">
        <v>18.670000000000002</v>
      </c>
      <c r="M509">
        <v>17.52</v>
      </c>
      <c r="N509" t="s">
        <v>40</v>
      </c>
      <c r="O509">
        <v>20</v>
      </c>
      <c r="P509" t="s">
        <v>1223</v>
      </c>
      <c r="Q509" t="s">
        <v>1805</v>
      </c>
      <c r="R509" t="s">
        <v>1225</v>
      </c>
      <c r="S509" t="s">
        <v>1226</v>
      </c>
      <c r="T509" t="s">
        <v>1217</v>
      </c>
      <c r="U509" t="s">
        <v>1227</v>
      </c>
      <c r="V509" t="s">
        <v>1255</v>
      </c>
      <c r="W509">
        <v>0</v>
      </c>
      <c r="X509" t="s">
        <v>1229</v>
      </c>
      <c r="Y509" t="s">
        <v>1229</v>
      </c>
      <c r="Z509" t="s">
        <v>1230</v>
      </c>
      <c r="AA509" t="s">
        <v>23</v>
      </c>
      <c r="AB509" t="s">
        <v>1231</v>
      </c>
      <c r="AC509" t="s">
        <v>1232</v>
      </c>
      <c r="AD509" t="s">
        <v>1233</v>
      </c>
      <c r="AE509" t="s">
        <v>1343</v>
      </c>
      <c r="AF509" t="s">
        <v>1235</v>
      </c>
      <c r="AG509" t="s">
        <v>1217</v>
      </c>
      <c r="AH509" t="s">
        <v>1236</v>
      </c>
      <c r="AI509" t="s">
        <v>1217</v>
      </c>
      <c r="AJ509" t="s">
        <v>1217</v>
      </c>
      <c r="AK509" t="s">
        <v>1237</v>
      </c>
      <c r="AL509">
        <v>0</v>
      </c>
      <c r="AM509" t="s">
        <v>1281</v>
      </c>
      <c r="AN509" t="s">
        <v>1239</v>
      </c>
      <c r="AO509" t="s">
        <v>1240</v>
      </c>
      <c r="AP509" t="s">
        <v>1241</v>
      </c>
      <c r="AQ509" t="s">
        <v>1242</v>
      </c>
      <c r="AR509" t="s">
        <v>1257</v>
      </c>
      <c r="AS509">
        <v>0</v>
      </c>
      <c r="AT509" t="s">
        <v>1217</v>
      </c>
      <c r="AU509" t="s">
        <v>1244</v>
      </c>
      <c r="AV509" t="s">
        <v>1217</v>
      </c>
      <c r="AW509" t="s">
        <v>1217</v>
      </c>
      <c r="AX509" t="s">
        <v>1217</v>
      </c>
      <c r="AY509">
        <v>10</v>
      </c>
      <c r="AZ509" t="s">
        <v>1245</v>
      </c>
      <c r="BA509">
        <v>0</v>
      </c>
      <c r="BB509" t="s">
        <v>217</v>
      </c>
      <c r="BC509" t="s">
        <v>1230</v>
      </c>
      <c r="BD509">
        <v>0</v>
      </c>
      <c r="BE509" t="s">
        <v>1246</v>
      </c>
      <c r="BF509">
        <v>386</v>
      </c>
      <c r="BG509" t="s">
        <v>1217</v>
      </c>
      <c r="BH509" t="s">
        <v>1217</v>
      </c>
      <c r="BI509">
        <v>15</v>
      </c>
      <c r="BJ509" t="s">
        <v>1217</v>
      </c>
      <c r="BK509" t="s">
        <v>1217</v>
      </c>
      <c r="BL509">
        <v>0</v>
      </c>
      <c r="BM509" t="s">
        <v>1239</v>
      </c>
      <c r="BN509" t="s">
        <v>1247</v>
      </c>
      <c r="BO509">
        <v>0</v>
      </c>
      <c r="BP509" t="s">
        <v>1229</v>
      </c>
      <c r="BQ509" t="s">
        <v>1217</v>
      </c>
    </row>
    <row r="510" spans="1:69" x14ac:dyDescent="0.25">
      <c r="A510">
        <v>207781</v>
      </c>
      <c r="B510" t="s">
        <v>1819</v>
      </c>
      <c r="C510" t="s">
        <v>1217</v>
      </c>
      <c r="D510" t="s">
        <v>1218</v>
      </c>
      <c r="E510">
        <v>320</v>
      </c>
      <c r="F510" t="s">
        <v>1298</v>
      </c>
      <c r="G510" t="s">
        <v>1220</v>
      </c>
      <c r="H510" t="s">
        <v>1221</v>
      </c>
      <c r="I510" t="s">
        <v>1217</v>
      </c>
      <c r="J510" t="s">
        <v>1222</v>
      </c>
      <c r="K510" t="s">
        <v>217</v>
      </c>
      <c r="L510">
        <v>17.18</v>
      </c>
      <c r="M510">
        <v>15.73</v>
      </c>
      <c r="N510" t="s">
        <v>40</v>
      </c>
      <c r="O510">
        <v>18</v>
      </c>
      <c r="P510" t="s">
        <v>1223</v>
      </c>
      <c r="Q510" t="s">
        <v>1365</v>
      </c>
      <c r="R510" t="s">
        <v>1225</v>
      </c>
      <c r="S510" t="s">
        <v>1226</v>
      </c>
      <c r="T510" t="s">
        <v>1217</v>
      </c>
      <c r="U510" t="s">
        <v>1227</v>
      </c>
      <c r="V510" t="s">
        <v>1255</v>
      </c>
      <c r="W510">
        <v>0</v>
      </c>
      <c r="X510" t="s">
        <v>1229</v>
      </c>
      <c r="Y510" t="s">
        <v>1229</v>
      </c>
      <c r="Z510" t="s">
        <v>1230</v>
      </c>
      <c r="AA510" t="s">
        <v>23</v>
      </c>
      <c r="AB510" t="s">
        <v>1231</v>
      </c>
      <c r="AC510" t="s">
        <v>1232</v>
      </c>
      <c r="AD510" t="s">
        <v>1233</v>
      </c>
      <c r="AE510" t="s">
        <v>1302</v>
      </c>
      <c r="AF510" t="s">
        <v>1235</v>
      </c>
      <c r="AG510" t="s">
        <v>1217</v>
      </c>
      <c r="AH510" t="s">
        <v>1236</v>
      </c>
      <c r="AI510" t="s">
        <v>1217</v>
      </c>
      <c r="AJ510" t="s">
        <v>1217</v>
      </c>
      <c r="AK510" t="s">
        <v>1237</v>
      </c>
      <c r="AL510">
        <v>0</v>
      </c>
      <c r="AM510" t="s">
        <v>1379</v>
      </c>
      <c r="AN510" t="s">
        <v>1239</v>
      </c>
      <c r="AO510" t="s">
        <v>1240</v>
      </c>
      <c r="AP510" t="s">
        <v>1241</v>
      </c>
      <c r="AQ510" t="s">
        <v>1242</v>
      </c>
      <c r="AR510" t="s">
        <v>1300</v>
      </c>
      <c r="AS510">
        <v>0</v>
      </c>
      <c r="AT510" t="s">
        <v>1217</v>
      </c>
      <c r="AU510" t="s">
        <v>1244</v>
      </c>
      <c r="AV510" t="s">
        <v>1217</v>
      </c>
      <c r="AW510" t="s">
        <v>1217</v>
      </c>
      <c r="AX510" t="s">
        <v>1217</v>
      </c>
      <c r="AY510">
        <v>10</v>
      </c>
      <c r="AZ510" t="s">
        <v>1245</v>
      </c>
      <c r="BA510">
        <v>0</v>
      </c>
      <c r="BB510" t="s">
        <v>217</v>
      </c>
      <c r="BC510" t="s">
        <v>1230</v>
      </c>
      <c r="BD510">
        <v>0</v>
      </c>
      <c r="BE510" t="s">
        <v>1246</v>
      </c>
      <c r="BF510">
        <v>447</v>
      </c>
      <c r="BG510" t="s">
        <v>1217</v>
      </c>
      <c r="BH510" t="s">
        <v>1217</v>
      </c>
      <c r="BI510">
        <v>15</v>
      </c>
      <c r="BJ510" t="s">
        <v>1217</v>
      </c>
      <c r="BK510" t="s">
        <v>1217</v>
      </c>
      <c r="BL510">
        <v>0</v>
      </c>
      <c r="BM510" t="s">
        <v>1239</v>
      </c>
      <c r="BN510" t="s">
        <v>1247</v>
      </c>
      <c r="BO510">
        <v>0</v>
      </c>
      <c r="BP510" t="s">
        <v>1229</v>
      </c>
      <c r="BQ510" t="s">
        <v>1217</v>
      </c>
    </row>
    <row r="511" spans="1:69" x14ac:dyDescent="0.25">
      <c r="A511">
        <v>207783</v>
      </c>
      <c r="B511" t="s">
        <v>1820</v>
      </c>
      <c r="C511" t="s">
        <v>1217</v>
      </c>
      <c r="D511" t="s">
        <v>1275</v>
      </c>
      <c r="E511">
        <v>0</v>
      </c>
      <c r="F511" t="s">
        <v>1219</v>
      </c>
      <c r="G511" t="s">
        <v>1220</v>
      </c>
      <c r="H511" t="s">
        <v>1221</v>
      </c>
      <c r="I511" t="s">
        <v>1217</v>
      </c>
      <c r="J511" t="s">
        <v>1222</v>
      </c>
      <c r="K511" t="s">
        <v>217</v>
      </c>
      <c r="L511">
        <v>196.38</v>
      </c>
      <c r="M511">
        <v>181.73</v>
      </c>
      <c r="N511" t="s">
        <v>40</v>
      </c>
      <c r="O511">
        <v>208</v>
      </c>
      <c r="P511" t="s">
        <v>1223</v>
      </c>
      <c r="Q511" t="s">
        <v>1365</v>
      </c>
      <c r="R511" t="s">
        <v>1225</v>
      </c>
      <c r="S511" t="s">
        <v>1226</v>
      </c>
      <c r="T511" t="s">
        <v>1217</v>
      </c>
      <c r="U511" t="s">
        <v>1227</v>
      </c>
      <c r="V511" t="s">
        <v>1255</v>
      </c>
      <c r="W511">
        <v>0</v>
      </c>
      <c r="X511" t="s">
        <v>1229</v>
      </c>
      <c r="Y511" t="s">
        <v>1229</v>
      </c>
      <c r="Z511" t="s">
        <v>1230</v>
      </c>
      <c r="AA511" t="s">
        <v>23</v>
      </c>
      <c r="AB511" t="s">
        <v>1231</v>
      </c>
      <c r="AC511" t="s">
        <v>1232</v>
      </c>
      <c r="AD511" t="s">
        <v>1233</v>
      </c>
      <c r="AE511" t="s">
        <v>1343</v>
      </c>
      <c r="AF511" t="s">
        <v>1235</v>
      </c>
      <c r="AG511" t="s">
        <v>1217</v>
      </c>
      <c r="AH511" t="s">
        <v>1236</v>
      </c>
      <c r="AI511" t="s">
        <v>1217</v>
      </c>
      <c r="AJ511" t="s">
        <v>1217</v>
      </c>
      <c r="AK511" t="s">
        <v>1237</v>
      </c>
      <c r="AL511">
        <v>0</v>
      </c>
      <c r="AM511" t="s">
        <v>1238</v>
      </c>
      <c r="AN511" t="s">
        <v>1239</v>
      </c>
      <c r="AO511" t="s">
        <v>1240</v>
      </c>
      <c r="AP511" t="s">
        <v>1241</v>
      </c>
      <c r="AQ511" t="s">
        <v>1242</v>
      </c>
      <c r="AR511" t="s">
        <v>1243</v>
      </c>
      <c r="AS511">
        <v>0</v>
      </c>
      <c r="AT511" t="s">
        <v>1217</v>
      </c>
      <c r="AU511" t="s">
        <v>1244</v>
      </c>
      <c r="AV511" t="s">
        <v>1217</v>
      </c>
      <c r="AW511" t="s">
        <v>1217</v>
      </c>
      <c r="AX511" t="s">
        <v>1217</v>
      </c>
      <c r="AY511">
        <v>10</v>
      </c>
      <c r="AZ511" t="s">
        <v>1245</v>
      </c>
      <c r="BA511">
        <v>0</v>
      </c>
      <c r="BB511" t="s">
        <v>217</v>
      </c>
      <c r="BC511" t="s">
        <v>1230</v>
      </c>
      <c r="BD511">
        <v>0</v>
      </c>
      <c r="BE511" t="s">
        <v>1246</v>
      </c>
      <c r="BF511">
        <v>28</v>
      </c>
      <c r="BG511" t="s">
        <v>1217</v>
      </c>
      <c r="BH511" t="s">
        <v>1217</v>
      </c>
      <c r="BI511">
        <v>13</v>
      </c>
      <c r="BJ511" t="s">
        <v>1217</v>
      </c>
      <c r="BK511" t="s">
        <v>1217</v>
      </c>
      <c r="BL511">
        <v>0</v>
      </c>
      <c r="BM511" t="s">
        <v>1239</v>
      </c>
      <c r="BN511" t="s">
        <v>1247</v>
      </c>
      <c r="BO511">
        <v>0</v>
      </c>
      <c r="BP511" t="s">
        <v>1229</v>
      </c>
      <c r="BQ511" t="s">
        <v>1217</v>
      </c>
    </row>
    <row r="512" spans="1:69" x14ac:dyDescent="0.25">
      <c r="A512">
        <v>207820</v>
      </c>
      <c r="B512" t="s">
        <v>1821</v>
      </c>
      <c r="C512" t="s">
        <v>1217</v>
      </c>
      <c r="D512" t="s">
        <v>1218</v>
      </c>
      <c r="E512">
        <v>0</v>
      </c>
      <c r="F512" t="s">
        <v>1298</v>
      </c>
      <c r="G512" t="s">
        <v>1220</v>
      </c>
      <c r="H512" t="s">
        <v>1221</v>
      </c>
      <c r="I512" t="s">
        <v>1217</v>
      </c>
      <c r="J512" t="s">
        <v>1222</v>
      </c>
      <c r="K512" t="s">
        <v>217</v>
      </c>
      <c r="L512">
        <v>17.13</v>
      </c>
      <c r="M512">
        <v>15.67</v>
      </c>
      <c r="N512" t="s">
        <v>40</v>
      </c>
      <c r="O512">
        <v>18</v>
      </c>
      <c r="P512" t="s">
        <v>1223</v>
      </c>
      <c r="Q512" t="s">
        <v>1801</v>
      </c>
      <c r="R512" t="s">
        <v>1225</v>
      </c>
      <c r="S512" t="s">
        <v>1226</v>
      </c>
      <c r="T512" t="s">
        <v>1217</v>
      </c>
      <c r="U512" t="s">
        <v>1227</v>
      </c>
      <c r="V512" t="s">
        <v>1255</v>
      </c>
      <c r="W512">
        <v>0</v>
      </c>
      <c r="X512" t="s">
        <v>1229</v>
      </c>
      <c r="Y512" t="s">
        <v>1229</v>
      </c>
      <c r="Z512" t="s">
        <v>1230</v>
      </c>
      <c r="AA512" t="s">
        <v>23</v>
      </c>
      <c r="AB512" t="s">
        <v>1231</v>
      </c>
      <c r="AC512" t="s">
        <v>1232</v>
      </c>
      <c r="AD512" t="s">
        <v>1233</v>
      </c>
      <c r="AE512" t="s">
        <v>1302</v>
      </c>
      <c r="AF512" t="s">
        <v>1235</v>
      </c>
      <c r="AG512" t="s">
        <v>1217</v>
      </c>
      <c r="AH512" t="s">
        <v>1236</v>
      </c>
      <c r="AI512" t="s">
        <v>1217</v>
      </c>
      <c r="AJ512" t="s">
        <v>1217</v>
      </c>
      <c r="AK512" t="s">
        <v>1237</v>
      </c>
      <c r="AL512">
        <v>0</v>
      </c>
      <c r="AM512" t="s">
        <v>1764</v>
      </c>
      <c r="AN512" t="s">
        <v>1239</v>
      </c>
      <c r="AO512" t="s">
        <v>1240</v>
      </c>
      <c r="AP512" t="s">
        <v>1241</v>
      </c>
      <c r="AQ512" t="s">
        <v>1242</v>
      </c>
      <c r="AR512" t="s">
        <v>1300</v>
      </c>
      <c r="AS512">
        <v>0</v>
      </c>
      <c r="AT512" t="s">
        <v>1217</v>
      </c>
      <c r="AU512" t="s">
        <v>1244</v>
      </c>
      <c r="AV512" t="s">
        <v>1217</v>
      </c>
      <c r="AW512" t="s">
        <v>1217</v>
      </c>
      <c r="AX512" t="s">
        <v>1217</v>
      </c>
      <c r="AY512">
        <v>10</v>
      </c>
      <c r="AZ512" t="s">
        <v>1245</v>
      </c>
      <c r="BA512">
        <v>0</v>
      </c>
      <c r="BB512" t="s">
        <v>217</v>
      </c>
      <c r="BC512" t="s">
        <v>1230</v>
      </c>
      <c r="BD512">
        <v>0</v>
      </c>
      <c r="BE512" t="s">
        <v>1246</v>
      </c>
      <c r="BF512">
        <v>523</v>
      </c>
      <c r="BG512" t="s">
        <v>1217</v>
      </c>
      <c r="BH512" t="s">
        <v>1217</v>
      </c>
      <c r="BI512">
        <v>15</v>
      </c>
      <c r="BJ512" t="s">
        <v>1217</v>
      </c>
      <c r="BK512" t="s">
        <v>1217</v>
      </c>
      <c r="BL512">
        <v>0</v>
      </c>
      <c r="BM512" t="s">
        <v>1239</v>
      </c>
      <c r="BN512" t="s">
        <v>1247</v>
      </c>
      <c r="BO512">
        <v>0</v>
      </c>
      <c r="BP512" t="s">
        <v>1229</v>
      </c>
      <c r="BQ512" t="s">
        <v>1217</v>
      </c>
    </row>
    <row r="513" spans="1:69" x14ac:dyDescent="0.25">
      <c r="A513">
        <v>207822</v>
      </c>
      <c r="B513" t="s">
        <v>1822</v>
      </c>
      <c r="C513" t="s">
        <v>1217</v>
      </c>
      <c r="D513" t="s">
        <v>1218</v>
      </c>
      <c r="E513">
        <v>0</v>
      </c>
      <c r="F513" t="s">
        <v>1298</v>
      </c>
      <c r="G513" t="s">
        <v>1220</v>
      </c>
      <c r="H513" t="s">
        <v>1221</v>
      </c>
      <c r="I513" t="s">
        <v>1217</v>
      </c>
      <c r="J513" t="s">
        <v>1222</v>
      </c>
      <c r="K513" t="s">
        <v>217</v>
      </c>
      <c r="L513">
        <v>17.73</v>
      </c>
      <c r="M513">
        <v>15.67</v>
      </c>
      <c r="N513" t="s">
        <v>40</v>
      </c>
      <c r="O513">
        <v>18</v>
      </c>
      <c r="P513" t="s">
        <v>1223</v>
      </c>
      <c r="Q513" t="s">
        <v>1801</v>
      </c>
      <c r="R513" t="s">
        <v>1225</v>
      </c>
      <c r="S513" t="s">
        <v>1226</v>
      </c>
      <c r="T513" t="s">
        <v>1217</v>
      </c>
      <c r="U513" t="s">
        <v>1227</v>
      </c>
      <c r="V513" t="s">
        <v>1255</v>
      </c>
      <c r="W513">
        <v>0</v>
      </c>
      <c r="X513" t="s">
        <v>1229</v>
      </c>
      <c r="Y513" t="s">
        <v>1229</v>
      </c>
      <c r="Z513" t="s">
        <v>1230</v>
      </c>
      <c r="AA513" t="s">
        <v>23</v>
      </c>
      <c r="AB513" t="s">
        <v>1231</v>
      </c>
      <c r="AC513" t="s">
        <v>1232</v>
      </c>
      <c r="AD513" t="s">
        <v>1233</v>
      </c>
      <c r="AE513" t="s">
        <v>1343</v>
      </c>
      <c r="AF513" t="s">
        <v>1235</v>
      </c>
      <c r="AG513" t="s">
        <v>1217</v>
      </c>
      <c r="AH513" t="s">
        <v>1236</v>
      </c>
      <c r="AI513" t="s">
        <v>1217</v>
      </c>
      <c r="AJ513" t="s">
        <v>1217</v>
      </c>
      <c r="AK513" t="s">
        <v>1237</v>
      </c>
      <c r="AL513">
        <v>0</v>
      </c>
      <c r="AM513" t="s">
        <v>1641</v>
      </c>
      <c r="AN513" t="s">
        <v>1239</v>
      </c>
      <c r="AO513" t="s">
        <v>1240</v>
      </c>
      <c r="AP513" t="s">
        <v>1241</v>
      </c>
      <c r="AQ513" t="s">
        <v>1242</v>
      </c>
      <c r="AR513" t="s">
        <v>1380</v>
      </c>
      <c r="AS513">
        <v>0</v>
      </c>
      <c r="AT513" t="s">
        <v>1217</v>
      </c>
      <c r="AU513" t="s">
        <v>1244</v>
      </c>
      <c r="AV513" t="s">
        <v>1217</v>
      </c>
      <c r="AW513" t="s">
        <v>1217</v>
      </c>
      <c r="AX513" t="s">
        <v>1217</v>
      </c>
      <c r="AY513">
        <v>10</v>
      </c>
      <c r="AZ513" t="s">
        <v>1245</v>
      </c>
      <c r="BA513">
        <v>0</v>
      </c>
      <c r="BB513" t="s">
        <v>217</v>
      </c>
      <c r="BC513" t="s">
        <v>1230</v>
      </c>
      <c r="BD513">
        <v>0</v>
      </c>
      <c r="BE513" t="s">
        <v>1246</v>
      </c>
      <c r="BF513">
        <v>330</v>
      </c>
      <c r="BG513" t="s">
        <v>1217</v>
      </c>
      <c r="BH513" t="s">
        <v>1217</v>
      </c>
      <c r="BI513">
        <v>15</v>
      </c>
      <c r="BJ513" t="s">
        <v>1217</v>
      </c>
      <c r="BK513" t="s">
        <v>1217</v>
      </c>
      <c r="BL513">
        <v>0</v>
      </c>
      <c r="BM513" t="s">
        <v>1239</v>
      </c>
      <c r="BN513" t="s">
        <v>1247</v>
      </c>
      <c r="BO513">
        <v>0</v>
      </c>
      <c r="BP513" t="s">
        <v>1229</v>
      </c>
      <c r="BQ513" t="s">
        <v>1217</v>
      </c>
    </row>
    <row r="514" spans="1:69" x14ac:dyDescent="0.25">
      <c r="A514">
        <v>207896</v>
      </c>
      <c r="B514" t="s">
        <v>1823</v>
      </c>
      <c r="C514" t="s">
        <v>1217</v>
      </c>
      <c r="D514" t="s">
        <v>1275</v>
      </c>
      <c r="E514">
        <v>0</v>
      </c>
      <c r="F514" t="s">
        <v>1298</v>
      </c>
      <c r="G514" t="s">
        <v>1220</v>
      </c>
      <c r="H514" t="s">
        <v>1221</v>
      </c>
      <c r="I514" t="s">
        <v>1217</v>
      </c>
      <c r="J514" t="s">
        <v>1222</v>
      </c>
      <c r="K514" t="s">
        <v>217</v>
      </c>
      <c r="L514">
        <v>17.13</v>
      </c>
      <c r="M514">
        <v>15.67</v>
      </c>
      <c r="N514" t="s">
        <v>40</v>
      </c>
      <c r="O514">
        <v>18</v>
      </c>
      <c r="P514" t="s">
        <v>1223</v>
      </c>
      <c r="Q514" t="s">
        <v>1801</v>
      </c>
      <c r="R514" t="s">
        <v>1225</v>
      </c>
      <c r="S514" t="s">
        <v>1226</v>
      </c>
      <c r="T514" t="s">
        <v>1217</v>
      </c>
      <c r="U514" t="s">
        <v>1227</v>
      </c>
      <c r="V514" t="s">
        <v>1255</v>
      </c>
      <c r="W514">
        <v>0</v>
      </c>
      <c r="X514" t="s">
        <v>1229</v>
      </c>
      <c r="Y514" t="s">
        <v>1229</v>
      </c>
      <c r="Z514" t="s">
        <v>1230</v>
      </c>
      <c r="AA514" t="s">
        <v>23</v>
      </c>
      <c r="AB514" t="s">
        <v>1231</v>
      </c>
      <c r="AC514" t="s">
        <v>1232</v>
      </c>
      <c r="AD514" t="s">
        <v>1233</v>
      </c>
      <c r="AE514" t="s">
        <v>1343</v>
      </c>
      <c r="AF514" t="s">
        <v>1235</v>
      </c>
      <c r="AG514" t="s">
        <v>1217</v>
      </c>
      <c r="AH514" t="s">
        <v>1236</v>
      </c>
      <c r="AI514" t="s">
        <v>1217</v>
      </c>
      <c r="AJ514" t="s">
        <v>1217</v>
      </c>
      <c r="AK514" t="s">
        <v>1237</v>
      </c>
      <c r="AL514">
        <v>0</v>
      </c>
      <c r="AM514" t="s">
        <v>1379</v>
      </c>
      <c r="AN514" t="s">
        <v>1239</v>
      </c>
      <c r="AO514" t="s">
        <v>1240</v>
      </c>
      <c r="AP514" t="s">
        <v>1241</v>
      </c>
      <c r="AQ514" t="s">
        <v>1242</v>
      </c>
      <c r="AR514" t="s">
        <v>1300</v>
      </c>
      <c r="AS514">
        <v>0</v>
      </c>
      <c r="AT514" t="s">
        <v>1217</v>
      </c>
      <c r="AU514" t="s">
        <v>1244</v>
      </c>
      <c r="AV514" t="s">
        <v>1217</v>
      </c>
      <c r="AW514" t="s">
        <v>1217</v>
      </c>
      <c r="AX514" t="s">
        <v>1217</v>
      </c>
      <c r="AY514">
        <v>10</v>
      </c>
      <c r="AZ514" t="s">
        <v>1245</v>
      </c>
      <c r="BA514">
        <v>0</v>
      </c>
      <c r="BB514" t="s">
        <v>217</v>
      </c>
      <c r="BC514" t="s">
        <v>1230</v>
      </c>
      <c r="BD514">
        <v>0</v>
      </c>
      <c r="BE514" t="s">
        <v>1246</v>
      </c>
      <c r="BF514">
        <v>225</v>
      </c>
      <c r="BG514" t="s">
        <v>1217</v>
      </c>
      <c r="BH514" t="s">
        <v>1217</v>
      </c>
      <c r="BI514">
        <v>15</v>
      </c>
      <c r="BJ514" t="s">
        <v>1217</v>
      </c>
      <c r="BK514" t="s">
        <v>1217</v>
      </c>
      <c r="BL514">
        <v>0</v>
      </c>
      <c r="BM514" t="s">
        <v>1239</v>
      </c>
      <c r="BN514" t="s">
        <v>1247</v>
      </c>
      <c r="BO514">
        <v>0</v>
      </c>
      <c r="BP514" t="s">
        <v>1229</v>
      </c>
      <c r="BQ514" t="s">
        <v>1217</v>
      </c>
    </row>
    <row r="515" spans="1:69" x14ac:dyDescent="0.25">
      <c r="A515">
        <v>207897</v>
      </c>
      <c r="B515" t="s">
        <v>1824</v>
      </c>
      <c r="C515" t="s">
        <v>1217</v>
      </c>
      <c r="D515" t="s">
        <v>1218</v>
      </c>
      <c r="E515">
        <v>0</v>
      </c>
      <c r="F515" t="s">
        <v>1298</v>
      </c>
      <c r="G515" t="s">
        <v>1220</v>
      </c>
      <c r="H515" t="s">
        <v>1221</v>
      </c>
      <c r="I515" t="s">
        <v>1217</v>
      </c>
      <c r="J515" t="s">
        <v>1222</v>
      </c>
      <c r="K515" t="s">
        <v>217</v>
      </c>
      <c r="L515">
        <v>17.73</v>
      </c>
      <c r="M515">
        <v>15.67</v>
      </c>
      <c r="N515" t="s">
        <v>40</v>
      </c>
      <c r="O515">
        <v>18</v>
      </c>
      <c r="P515" t="s">
        <v>1223</v>
      </c>
      <c r="Q515" t="s">
        <v>1801</v>
      </c>
      <c r="R515" t="s">
        <v>1225</v>
      </c>
      <c r="S515" t="s">
        <v>1226</v>
      </c>
      <c r="T515" t="s">
        <v>1217</v>
      </c>
      <c r="U515" t="s">
        <v>1227</v>
      </c>
      <c r="V515" t="s">
        <v>1255</v>
      </c>
      <c r="W515">
        <v>0</v>
      </c>
      <c r="X515" t="s">
        <v>1229</v>
      </c>
      <c r="Y515" t="s">
        <v>1229</v>
      </c>
      <c r="Z515" t="s">
        <v>1230</v>
      </c>
      <c r="AA515" t="s">
        <v>23</v>
      </c>
      <c r="AB515" t="s">
        <v>1231</v>
      </c>
      <c r="AC515" t="s">
        <v>1232</v>
      </c>
      <c r="AD515" t="s">
        <v>1233</v>
      </c>
      <c r="AE515" t="s">
        <v>1343</v>
      </c>
      <c r="AF515" t="s">
        <v>1235</v>
      </c>
      <c r="AG515" t="s">
        <v>1217</v>
      </c>
      <c r="AH515" t="s">
        <v>1236</v>
      </c>
      <c r="AI515" t="s">
        <v>1217</v>
      </c>
      <c r="AJ515" t="s">
        <v>1217</v>
      </c>
      <c r="AK515" t="s">
        <v>1237</v>
      </c>
      <c r="AL515">
        <v>0</v>
      </c>
      <c r="AM515" t="s">
        <v>1379</v>
      </c>
      <c r="AN515" t="s">
        <v>1239</v>
      </c>
      <c r="AO515" t="s">
        <v>1240</v>
      </c>
      <c r="AP515" t="s">
        <v>1241</v>
      </c>
      <c r="AQ515" t="s">
        <v>1242</v>
      </c>
      <c r="AR515" t="s">
        <v>1380</v>
      </c>
      <c r="AS515">
        <v>0</v>
      </c>
      <c r="AT515" t="s">
        <v>1217</v>
      </c>
      <c r="AU515" t="s">
        <v>1244</v>
      </c>
      <c r="AV515" t="s">
        <v>1217</v>
      </c>
      <c r="AW515" t="s">
        <v>1217</v>
      </c>
      <c r="AX515" t="s">
        <v>1217</v>
      </c>
      <c r="AY515">
        <v>10</v>
      </c>
      <c r="AZ515" t="s">
        <v>1245</v>
      </c>
      <c r="BA515">
        <v>0</v>
      </c>
      <c r="BB515" t="s">
        <v>217</v>
      </c>
      <c r="BC515" t="s">
        <v>1230</v>
      </c>
      <c r="BD515">
        <v>0</v>
      </c>
      <c r="BE515" t="s">
        <v>1246</v>
      </c>
      <c r="BF515">
        <v>322</v>
      </c>
      <c r="BG515" t="s">
        <v>1217</v>
      </c>
      <c r="BH515" t="s">
        <v>1217</v>
      </c>
      <c r="BI515">
        <v>15</v>
      </c>
      <c r="BJ515" t="s">
        <v>1217</v>
      </c>
      <c r="BK515" t="s">
        <v>1217</v>
      </c>
      <c r="BL515">
        <v>0</v>
      </c>
      <c r="BM515" t="s">
        <v>1239</v>
      </c>
      <c r="BN515" t="s">
        <v>1247</v>
      </c>
      <c r="BO515">
        <v>0</v>
      </c>
      <c r="BP515" t="s">
        <v>1229</v>
      </c>
      <c r="BQ515" t="s">
        <v>1217</v>
      </c>
    </row>
    <row r="516" spans="1:69" x14ac:dyDescent="0.25">
      <c r="A516">
        <v>207898</v>
      </c>
      <c r="B516" t="s">
        <v>1825</v>
      </c>
      <c r="C516" t="s">
        <v>1217</v>
      </c>
      <c r="D516" t="s">
        <v>1275</v>
      </c>
      <c r="E516">
        <v>0</v>
      </c>
      <c r="F516" t="s">
        <v>1219</v>
      </c>
      <c r="G516" t="s">
        <v>1220</v>
      </c>
      <c r="H516" t="s">
        <v>1221</v>
      </c>
      <c r="I516" t="s">
        <v>1217</v>
      </c>
      <c r="J516" t="s">
        <v>1222</v>
      </c>
      <c r="K516" t="s">
        <v>217</v>
      </c>
      <c r="L516">
        <v>195.78</v>
      </c>
      <c r="M516">
        <v>181.13</v>
      </c>
      <c r="N516" t="s">
        <v>40</v>
      </c>
      <c r="O516">
        <v>208</v>
      </c>
      <c r="P516" t="s">
        <v>1223</v>
      </c>
      <c r="Q516" t="s">
        <v>1801</v>
      </c>
      <c r="R516" t="s">
        <v>1225</v>
      </c>
      <c r="S516" t="s">
        <v>1226</v>
      </c>
      <c r="T516" t="s">
        <v>1217</v>
      </c>
      <c r="U516" t="s">
        <v>1227</v>
      </c>
      <c r="V516" t="s">
        <v>1255</v>
      </c>
      <c r="W516">
        <v>0</v>
      </c>
      <c r="X516" t="s">
        <v>1229</v>
      </c>
      <c r="Y516" t="s">
        <v>1229</v>
      </c>
      <c r="Z516" t="s">
        <v>1230</v>
      </c>
      <c r="AA516" t="s">
        <v>23</v>
      </c>
      <c r="AB516" t="s">
        <v>1231</v>
      </c>
      <c r="AC516" t="s">
        <v>1232</v>
      </c>
      <c r="AD516" t="s">
        <v>1233</v>
      </c>
      <c r="AE516" t="s">
        <v>1343</v>
      </c>
      <c r="AF516" t="s">
        <v>1235</v>
      </c>
      <c r="AG516" t="s">
        <v>1217</v>
      </c>
      <c r="AH516" t="s">
        <v>1236</v>
      </c>
      <c r="AI516" t="s">
        <v>1217</v>
      </c>
      <c r="AJ516" t="s">
        <v>1217</v>
      </c>
      <c r="AK516" t="s">
        <v>1237</v>
      </c>
      <c r="AL516">
        <v>0</v>
      </c>
      <c r="AM516" t="s">
        <v>1238</v>
      </c>
      <c r="AN516" t="s">
        <v>1239</v>
      </c>
      <c r="AO516" t="s">
        <v>1240</v>
      </c>
      <c r="AP516" t="s">
        <v>1241</v>
      </c>
      <c r="AQ516" t="s">
        <v>1242</v>
      </c>
      <c r="AR516" t="s">
        <v>1243</v>
      </c>
      <c r="AS516">
        <v>0</v>
      </c>
      <c r="AT516" t="s">
        <v>1217</v>
      </c>
      <c r="AU516" t="s">
        <v>1244</v>
      </c>
      <c r="AV516" t="s">
        <v>1217</v>
      </c>
      <c r="AW516" t="s">
        <v>1217</v>
      </c>
      <c r="AX516" t="s">
        <v>1217</v>
      </c>
      <c r="AY516">
        <v>10</v>
      </c>
      <c r="AZ516" t="s">
        <v>1245</v>
      </c>
      <c r="BA516">
        <v>0</v>
      </c>
      <c r="BB516" t="s">
        <v>217</v>
      </c>
      <c r="BC516" t="s">
        <v>1230</v>
      </c>
      <c r="BD516">
        <v>0</v>
      </c>
      <c r="BE516" t="s">
        <v>1246</v>
      </c>
      <c r="BF516">
        <v>28</v>
      </c>
      <c r="BG516" t="s">
        <v>1217</v>
      </c>
      <c r="BH516" t="s">
        <v>1217</v>
      </c>
      <c r="BI516">
        <v>13</v>
      </c>
      <c r="BJ516" t="s">
        <v>1217</v>
      </c>
      <c r="BK516" t="s">
        <v>1217</v>
      </c>
      <c r="BL516">
        <v>0</v>
      </c>
      <c r="BM516" t="s">
        <v>1239</v>
      </c>
      <c r="BN516" t="s">
        <v>1247</v>
      </c>
      <c r="BO516">
        <v>0</v>
      </c>
      <c r="BP516" t="s">
        <v>1229</v>
      </c>
      <c r="BQ516" t="s">
        <v>1217</v>
      </c>
    </row>
    <row r="517" spans="1:69" x14ac:dyDescent="0.25">
      <c r="A517">
        <v>207912</v>
      </c>
      <c r="B517" t="s">
        <v>1826</v>
      </c>
      <c r="C517" t="s">
        <v>1217</v>
      </c>
      <c r="D517" t="s">
        <v>1218</v>
      </c>
      <c r="E517">
        <v>400</v>
      </c>
      <c r="F517" t="s">
        <v>1298</v>
      </c>
      <c r="G517" t="s">
        <v>1220</v>
      </c>
      <c r="H517" t="s">
        <v>1221</v>
      </c>
      <c r="I517" t="s">
        <v>1217</v>
      </c>
      <c r="J517" t="s">
        <v>1222</v>
      </c>
      <c r="K517" t="s">
        <v>217</v>
      </c>
      <c r="L517">
        <v>14.7</v>
      </c>
      <c r="M517">
        <v>12.64</v>
      </c>
      <c r="N517" t="s">
        <v>40</v>
      </c>
      <c r="O517">
        <v>14.4</v>
      </c>
      <c r="P517" t="s">
        <v>1223</v>
      </c>
      <c r="Q517" t="s">
        <v>1776</v>
      </c>
      <c r="R517" t="s">
        <v>1225</v>
      </c>
      <c r="S517" t="s">
        <v>1226</v>
      </c>
      <c r="T517" t="s">
        <v>1217</v>
      </c>
      <c r="U517" t="s">
        <v>1227</v>
      </c>
      <c r="V517" t="s">
        <v>1255</v>
      </c>
      <c r="W517">
        <v>0</v>
      </c>
      <c r="X517" t="s">
        <v>1229</v>
      </c>
      <c r="Y517" t="s">
        <v>1229</v>
      </c>
      <c r="Z517" t="s">
        <v>1230</v>
      </c>
      <c r="AA517" t="s">
        <v>23</v>
      </c>
      <c r="AB517" t="s">
        <v>1231</v>
      </c>
      <c r="AC517" t="s">
        <v>1232</v>
      </c>
      <c r="AD517" t="s">
        <v>1233</v>
      </c>
      <c r="AE517" t="s">
        <v>1343</v>
      </c>
      <c r="AF517" t="s">
        <v>1235</v>
      </c>
      <c r="AG517" t="s">
        <v>1217</v>
      </c>
      <c r="AH517" t="s">
        <v>1236</v>
      </c>
      <c r="AI517" t="s">
        <v>1217</v>
      </c>
      <c r="AJ517" t="s">
        <v>1217</v>
      </c>
      <c r="AK517" t="s">
        <v>1237</v>
      </c>
      <c r="AL517">
        <v>0</v>
      </c>
      <c r="AM517" t="s">
        <v>1299</v>
      </c>
      <c r="AN517" t="s">
        <v>1239</v>
      </c>
      <c r="AO517" t="s">
        <v>1240</v>
      </c>
      <c r="AP517" t="s">
        <v>1241</v>
      </c>
      <c r="AQ517" t="s">
        <v>1242</v>
      </c>
      <c r="AR517" t="s">
        <v>1338</v>
      </c>
      <c r="AS517">
        <v>0</v>
      </c>
      <c r="AT517" t="s">
        <v>1217</v>
      </c>
      <c r="AU517" t="s">
        <v>1244</v>
      </c>
      <c r="AV517" t="s">
        <v>1217</v>
      </c>
      <c r="AW517" t="s">
        <v>1217</v>
      </c>
      <c r="AX517" t="s">
        <v>1217</v>
      </c>
      <c r="AY517">
        <v>10</v>
      </c>
      <c r="AZ517" t="s">
        <v>1245</v>
      </c>
      <c r="BA517">
        <v>0</v>
      </c>
      <c r="BB517" t="s">
        <v>217</v>
      </c>
      <c r="BC517" t="s">
        <v>1230</v>
      </c>
      <c r="BD517">
        <v>0</v>
      </c>
      <c r="BE517" t="s">
        <v>1246</v>
      </c>
      <c r="BF517">
        <v>1373</v>
      </c>
      <c r="BG517" t="s">
        <v>1217</v>
      </c>
      <c r="BH517" t="s">
        <v>1217</v>
      </c>
      <c r="BI517">
        <v>15</v>
      </c>
      <c r="BJ517" t="s">
        <v>1217</v>
      </c>
      <c r="BK517" t="s">
        <v>1217</v>
      </c>
      <c r="BL517">
        <v>0</v>
      </c>
      <c r="BM517" t="s">
        <v>1239</v>
      </c>
      <c r="BN517" t="s">
        <v>1247</v>
      </c>
      <c r="BO517">
        <v>0</v>
      </c>
      <c r="BP517" t="s">
        <v>1229</v>
      </c>
      <c r="BQ517" t="s">
        <v>1217</v>
      </c>
    </row>
    <row r="518" spans="1:69" x14ac:dyDescent="0.25">
      <c r="A518">
        <v>207914</v>
      </c>
      <c r="B518" t="s">
        <v>1827</v>
      </c>
      <c r="C518" t="s">
        <v>1217</v>
      </c>
      <c r="D518" t="s">
        <v>1218</v>
      </c>
      <c r="E518">
        <v>0</v>
      </c>
      <c r="F518" t="s">
        <v>1254</v>
      </c>
      <c r="G518" t="s">
        <v>1220</v>
      </c>
      <c r="H518" t="s">
        <v>1221</v>
      </c>
      <c r="I518" t="s">
        <v>1217</v>
      </c>
      <c r="J518" t="s">
        <v>1222</v>
      </c>
      <c r="K518" t="s">
        <v>217</v>
      </c>
      <c r="L518">
        <v>16.77</v>
      </c>
      <c r="M518">
        <v>15.74</v>
      </c>
      <c r="N518" t="s">
        <v>40</v>
      </c>
      <c r="O518">
        <v>18</v>
      </c>
      <c r="P518" t="s">
        <v>1223</v>
      </c>
      <c r="Q518" t="s">
        <v>1396</v>
      </c>
      <c r="R518" t="s">
        <v>1225</v>
      </c>
      <c r="S518" t="s">
        <v>1226</v>
      </c>
      <c r="T518" t="s">
        <v>1217</v>
      </c>
      <c r="U518" t="s">
        <v>1227</v>
      </c>
      <c r="V518" t="s">
        <v>1255</v>
      </c>
      <c r="W518">
        <v>0</v>
      </c>
      <c r="X518" t="s">
        <v>1229</v>
      </c>
      <c r="Y518">
        <v>43376</v>
      </c>
      <c r="Z518" t="s">
        <v>1230</v>
      </c>
      <c r="AA518" t="s">
        <v>23</v>
      </c>
      <c r="AB518" t="s">
        <v>1231</v>
      </c>
      <c r="AC518" t="s">
        <v>1232</v>
      </c>
      <c r="AD518" t="s">
        <v>1233</v>
      </c>
      <c r="AE518" t="s">
        <v>1343</v>
      </c>
      <c r="AF518" t="s">
        <v>1235</v>
      </c>
      <c r="AG518" t="s">
        <v>1217</v>
      </c>
      <c r="AH518" t="s">
        <v>1236</v>
      </c>
      <c r="AI518" t="s">
        <v>1217</v>
      </c>
      <c r="AJ518" t="s">
        <v>1217</v>
      </c>
      <c r="AK518" t="s">
        <v>1237</v>
      </c>
      <c r="AL518">
        <v>0</v>
      </c>
      <c r="AM518" t="s">
        <v>1269</v>
      </c>
      <c r="AN518" t="s">
        <v>1239</v>
      </c>
      <c r="AO518" t="s">
        <v>1240</v>
      </c>
      <c r="AP518" t="s">
        <v>1241</v>
      </c>
      <c r="AQ518" t="s">
        <v>1242</v>
      </c>
      <c r="AR518" t="s">
        <v>1257</v>
      </c>
      <c r="AS518">
        <v>0</v>
      </c>
      <c r="AT518" t="s">
        <v>1217</v>
      </c>
      <c r="AU518" t="s">
        <v>1244</v>
      </c>
      <c r="AV518" t="s">
        <v>1217</v>
      </c>
      <c r="AW518" t="s">
        <v>1217</v>
      </c>
      <c r="AX518" t="s">
        <v>1217</v>
      </c>
      <c r="AY518">
        <v>10</v>
      </c>
      <c r="AZ518" t="s">
        <v>1245</v>
      </c>
      <c r="BA518">
        <v>0</v>
      </c>
      <c r="BB518" t="s">
        <v>217</v>
      </c>
      <c r="BC518" t="s">
        <v>1230</v>
      </c>
      <c r="BD518">
        <v>0</v>
      </c>
      <c r="BE518" t="s">
        <v>1246</v>
      </c>
      <c r="BF518">
        <v>443</v>
      </c>
      <c r="BG518" t="s">
        <v>1217</v>
      </c>
      <c r="BH518" t="s">
        <v>1205</v>
      </c>
      <c r="BI518">
        <v>10</v>
      </c>
      <c r="BJ518" t="s">
        <v>1217</v>
      </c>
      <c r="BK518" t="s">
        <v>1217</v>
      </c>
      <c r="BL518">
        <v>0</v>
      </c>
      <c r="BM518" t="s">
        <v>1239</v>
      </c>
      <c r="BN518" t="s">
        <v>1247</v>
      </c>
      <c r="BO518">
        <v>0</v>
      </c>
      <c r="BP518" t="s">
        <v>1229</v>
      </c>
      <c r="BQ518" t="s">
        <v>1217</v>
      </c>
    </row>
    <row r="519" spans="1:69" x14ac:dyDescent="0.25">
      <c r="A519">
        <v>207917</v>
      </c>
      <c r="B519" t="s">
        <v>1828</v>
      </c>
      <c r="C519" t="s">
        <v>1217</v>
      </c>
      <c r="D519" t="s">
        <v>1218</v>
      </c>
      <c r="E519">
        <v>0</v>
      </c>
      <c r="F519" t="s">
        <v>1254</v>
      </c>
      <c r="G519" t="s">
        <v>1220</v>
      </c>
      <c r="H519" t="s">
        <v>1221</v>
      </c>
      <c r="I519" t="s">
        <v>1217</v>
      </c>
      <c r="J519" t="s">
        <v>1222</v>
      </c>
      <c r="K519" t="s">
        <v>217</v>
      </c>
      <c r="L519">
        <v>16.47</v>
      </c>
      <c r="M519">
        <v>15.44</v>
      </c>
      <c r="N519" t="s">
        <v>40</v>
      </c>
      <c r="O519">
        <v>18</v>
      </c>
      <c r="P519" t="s">
        <v>1223</v>
      </c>
      <c r="Q519" t="s">
        <v>1829</v>
      </c>
      <c r="R519" t="s">
        <v>1225</v>
      </c>
      <c r="S519" t="s">
        <v>1226</v>
      </c>
      <c r="T519" t="s">
        <v>1217</v>
      </c>
      <c r="U519" t="s">
        <v>1227</v>
      </c>
      <c r="V519" t="s">
        <v>1255</v>
      </c>
      <c r="W519">
        <v>0</v>
      </c>
      <c r="X519" t="s">
        <v>1229</v>
      </c>
      <c r="Y519" t="s">
        <v>1229</v>
      </c>
      <c r="Z519" t="s">
        <v>1230</v>
      </c>
      <c r="AA519" t="s">
        <v>23</v>
      </c>
      <c r="AB519" t="s">
        <v>1231</v>
      </c>
      <c r="AC519" t="s">
        <v>1232</v>
      </c>
      <c r="AD519" t="s">
        <v>1233</v>
      </c>
      <c r="AE519" t="s">
        <v>1343</v>
      </c>
      <c r="AF519" t="s">
        <v>1235</v>
      </c>
      <c r="AG519" t="s">
        <v>1217</v>
      </c>
      <c r="AH519" t="s">
        <v>1236</v>
      </c>
      <c r="AI519" t="s">
        <v>1217</v>
      </c>
      <c r="AJ519" t="s">
        <v>1217</v>
      </c>
      <c r="AK519" t="s">
        <v>1237</v>
      </c>
      <c r="AL519">
        <v>0</v>
      </c>
      <c r="AM519" t="s">
        <v>1269</v>
      </c>
      <c r="AN519" t="s">
        <v>1239</v>
      </c>
      <c r="AO519" t="s">
        <v>1240</v>
      </c>
      <c r="AP519" t="s">
        <v>1241</v>
      </c>
      <c r="AQ519" t="s">
        <v>1242</v>
      </c>
      <c r="AR519" t="s">
        <v>1257</v>
      </c>
      <c r="AS519">
        <v>0</v>
      </c>
      <c r="AT519" t="s">
        <v>1217</v>
      </c>
      <c r="AU519" t="s">
        <v>1244</v>
      </c>
      <c r="AV519" t="s">
        <v>1217</v>
      </c>
      <c r="AW519" t="s">
        <v>1217</v>
      </c>
      <c r="AX519" t="s">
        <v>1217</v>
      </c>
      <c r="AY519">
        <v>10</v>
      </c>
      <c r="AZ519" t="s">
        <v>1245</v>
      </c>
      <c r="BA519">
        <v>0</v>
      </c>
      <c r="BB519" t="s">
        <v>217</v>
      </c>
      <c r="BC519" t="s">
        <v>1230</v>
      </c>
      <c r="BD519">
        <v>0</v>
      </c>
      <c r="BE519" t="s">
        <v>1246</v>
      </c>
      <c r="BF519">
        <v>506</v>
      </c>
      <c r="BG519" t="s">
        <v>1217</v>
      </c>
      <c r="BH519" t="s">
        <v>1217</v>
      </c>
      <c r="BI519">
        <v>15</v>
      </c>
      <c r="BJ519" t="s">
        <v>1217</v>
      </c>
      <c r="BK519" t="s">
        <v>1217</v>
      </c>
      <c r="BL519">
        <v>0</v>
      </c>
      <c r="BM519" t="s">
        <v>1239</v>
      </c>
      <c r="BN519" t="s">
        <v>1247</v>
      </c>
      <c r="BO519">
        <v>0</v>
      </c>
      <c r="BP519" t="s">
        <v>1229</v>
      </c>
      <c r="BQ519" t="s">
        <v>1217</v>
      </c>
    </row>
    <row r="520" spans="1:69" x14ac:dyDescent="0.25">
      <c r="A520">
        <v>207921</v>
      </c>
      <c r="B520" t="s">
        <v>1830</v>
      </c>
      <c r="C520" t="s">
        <v>1217</v>
      </c>
      <c r="D520" t="s">
        <v>1218</v>
      </c>
      <c r="E520">
        <v>800</v>
      </c>
      <c r="F520" t="s">
        <v>1298</v>
      </c>
      <c r="G520" t="s">
        <v>1220</v>
      </c>
      <c r="H520" t="s">
        <v>1221</v>
      </c>
      <c r="I520" t="s">
        <v>1217</v>
      </c>
      <c r="J520" t="s">
        <v>1222</v>
      </c>
      <c r="K520" t="s">
        <v>217</v>
      </c>
      <c r="L520">
        <v>14.55</v>
      </c>
      <c r="M520">
        <v>12.49</v>
      </c>
      <c r="N520" t="s">
        <v>40</v>
      </c>
      <c r="O520">
        <v>14.4</v>
      </c>
      <c r="P520" t="s">
        <v>1223</v>
      </c>
      <c r="Q520" t="s">
        <v>1498</v>
      </c>
      <c r="R520" t="s">
        <v>1225</v>
      </c>
      <c r="S520" t="s">
        <v>1226</v>
      </c>
      <c r="T520" t="s">
        <v>1217</v>
      </c>
      <c r="U520" t="s">
        <v>1227</v>
      </c>
      <c r="V520" t="s">
        <v>1255</v>
      </c>
      <c r="W520">
        <v>0</v>
      </c>
      <c r="X520" t="s">
        <v>1229</v>
      </c>
      <c r="Y520" t="s">
        <v>1229</v>
      </c>
      <c r="Z520" t="s">
        <v>1230</v>
      </c>
      <c r="AA520" t="s">
        <v>23</v>
      </c>
      <c r="AB520" t="s">
        <v>1231</v>
      </c>
      <c r="AC520" t="s">
        <v>1232</v>
      </c>
      <c r="AD520" t="s">
        <v>1233</v>
      </c>
      <c r="AE520" t="s">
        <v>1343</v>
      </c>
      <c r="AF520" t="s">
        <v>1235</v>
      </c>
      <c r="AG520" t="s">
        <v>1217</v>
      </c>
      <c r="AH520" t="s">
        <v>1236</v>
      </c>
      <c r="AI520" t="s">
        <v>1217</v>
      </c>
      <c r="AJ520" t="s">
        <v>1217</v>
      </c>
      <c r="AK520" t="s">
        <v>1237</v>
      </c>
      <c r="AL520">
        <v>0</v>
      </c>
      <c r="AM520" t="s">
        <v>1299</v>
      </c>
      <c r="AN520" t="s">
        <v>1239</v>
      </c>
      <c r="AO520" t="s">
        <v>1240</v>
      </c>
      <c r="AP520" t="s">
        <v>1241</v>
      </c>
      <c r="AQ520" t="s">
        <v>1242</v>
      </c>
      <c r="AR520" t="s">
        <v>1338</v>
      </c>
      <c r="AS520">
        <v>0</v>
      </c>
      <c r="AT520" t="s">
        <v>1217</v>
      </c>
      <c r="AU520" t="s">
        <v>1244</v>
      </c>
      <c r="AV520" t="s">
        <v>1217</v>
      </c>
      <c r="AW520" t="s">
        <v>1217</v>
      </c>
      <c r="AX520" t="s">
        <v>1217</v>
      </c>
      <c r="AY520">
        <v>10</v>
      </c>
      <c r="AZ520" t="s">
        <v>1245</v>
      </c>
      <c r="BA520">
        <v>0</v>
      </c>
      <c r="BB520" t="s">
        <v>217</v>
      </c>
      <c r="BC520" t="s">
        <v>1230</v>
      </c>
      <c r="BD520">
        <v>0</v>
      </c>
      <c r="BE520" t="s">
        <v>1246</v>
      </c>
      <c r="BF520">
        <v>670</v>
      </c>
      <c r="BG520" t="s">
        <v>1217</v>
      </c>
      <c r="BH520" t="s">
        <v>1217</v>
      </c>
      <c r="BI520">
        <v>15</v>
      </c>
      <c r="BJ520" t="s">
        <v>1217</v>
      </c>
      <c r="BK520" t="s">
        <v>1217</v>
      </c>
      <c r="BL520">
        <v>0</v>
      </c>
      <c r="BM520" t="s">
        <v>1239</v>
      </c>
      <c r="BN520" t="s">
        <v>1247</v>
      </c>
      <c r="BO520">
        <v>0</v>
      </c>
      <c r="BP520" t="s">
        <v>1229</v>
      </c>
      <c r="BQ520" t="s">
        <v>1217</v>
      </c>
    </row>
    <row r="521" spans="1:69" x14ac:dyDescent="0.25">
      <c r="A521">
        <v>207922</v>
      </c>
      <c r="B521" t="s">
        <v>1831</v>
      </c>
      <c r="C521" t="s">
        <v>1217</v>
      </c>
      <c r="D521" t="s">
        <v>1218</v>
      </c>
      <c r="E521">
        <v>0</v>
      </c>
      <c r="F521" t="s">
        <v>1298</v>
      </c>
      <c r="G521" t="s">
        <v>1220</v>
      </c>
      <c r="H521" t="s">
        <v>1221</v>
      </c>
      <c r="I521" t="s">
        <v>1217</v>
      </c>
      <c r="J521" t="s">
        <v>1222</v>
      </c>
      <c r="K521" t="s">
        <v>217</v>
      </c>
      <c r="L521">
        <v>14.73</v>
      </c>
      <c r="M521">
        <v>12.67</v>
      </c>
      <c r="N521" t="s">
        <v>40</v>
      </c>
      <c r="O521">
        <v>14.4</v>
      </c>
      <c r="P521" t="s">
        <v>1223</v>
      </c>
      <c r="Q521" t="s">
        <v>1832</v>
      </c>
      <c r="R521" t="s">
        <v>1225</v>
      </c>
      <c r="S521" t="s">
        <v>1226</v>
      </c>
      <c r="T521" t="s">
        <v>1217</v>
      </c>
      <c r="U521" t="s">
        <v>1227</v>
      </c>
      <c r="V521" t="s">
        <v>1255</v>
      </c>
      <c r="W521">
        <v>0</v>
      </c>
      <c r="X521" t="s">
        <v>1229</v>
      </c>
      <c r="Y521" t="s">
        <v>1229</v>
      </c>
      <c r="Z521" t="s">
        <v>1230</v>
      </c>
      <c r="AA521" t="s">
        <v>23</v>
      </c>
      <c r="AB521" t="s">
        <v>1231</v>
      </c>
      <c r="AC521" t="s">
        <v>1232</v>
      </c>
      <c r="AD521" t="s">
        <v>1233</v>
      </c>
      <c r="AE521" t="s">
        <v>1343</v>
      </c>
      <c r="AF521" t="s">
        <v>1235</v>
      </c>
      <c r="AG521" t="s">
        <v>1217</v>
      </c>
      <c r="AH521" t="s">
        <v>1236</v>
      </c>
      <c r="AI521" t="s">
        <v>1217</v>
      </c>
      <c r="AJ521" t="s">
        <v>1217</v>
      </c>
      <c r="AK521" t="s">
        <v>1237</v>
      </c>
      <c r="AL521">
        <v>0</v>
      </c>
      <c r="AM521" t="s">
        <v>1299</v>
      </c>
      <c r="AN521" t="s">
        <v>1239</v>
      </c>
      <c r="AO521" t="s">
        <v>1240</v>
      </c>
      <c r="AP521" t="s">
        <v>1241</v>
      </c>
      <c r="AQ521" t="s">
        <v>1242</v>
      </c>
      <c r="AR521" t="s">
        <v>1338</v>
      </c>
      <c r="AS521">
        <v>0</v>
      </c>
      <c r="AT521" t="s">
        <v>1217</v>
      </c>
      <c r="AU521" t="s">
        <v>1244</v>
      </c>
      <c r="AV521" t="s">
        <v>1217</v>
      </c>
      <c r="AW521" t="s">
        <v>1217</v>
      </c>
      <c r="AX521" t="s">
        <v>1217</v>
      </c>
      <c r="AY521">
        <v>10</v>
      </c>
      <c r="AZ521" t="s">
        <v>1245</v>
      </c>
      <c r="BA521">
        <v>0</v>
      </c>
      <c r="BB521" t="s">
        <v>217</v>
      </c>
      <c r="BC521" t="s">
        <v>1230</v>
      </c>
      <c r="BD521">
        <v>0</v>
      </c>
      <c r="BE521" t="s">
        <v>1246</v>
      </c>
      <c r="BF521">
        <v>404</v>
      </c>
      <c r="BG521" t="s">
        <v>1217</v>
      </c>
      <c r="BH521" t="s">
        <v>1217</v>
      </c>
      <c r="BI521">
        <v>15</v>
      </c>
      <c r="BJ521" t="s">
        <v>1217</v>
      </c>
      <c r="BK521" t="s">
        <v>1217</v>
      </c>
      <c r="BL521">
        <v>0</v>
      </c>
      <c r="BM521" t="s">
        <v>1239</v>
      </c>
      <c r="BN521" t="s">
        <v>1247</v>
      </c>
      <c r="BO521">
        <v>0</v>
      </c>
      <c r="BP521" t="s">
        <v>1229</v>
      </c>
      <c r="BQ521" t="s">
        <v>1217</v>
      </c>
    </row>
    <row r="522" spans="1:69" x14ac:dyDescent="0.25">
      <c r="A522">
        <v>207924</v>
      </c>
      <c r="B522" t="s">
        <v>1833</v>
      </c>
      <c r="C522" t="s">
        <v>1217</v>
      </c>
      <c r="D522" t="s">
        <v>1218</v>
      </c>
      <c r="E522">
        <v>400</v>
      </c>
      <c r="F522" t="s">
        <v>1298</v>
      </c>
      <c r="G522" t="s">
        <v>1220</v>
      </c>
      <c r="H522" t="s">
        <v>1221</v>
      </c>
      <c r="I522" t="s">
        <v>1217</v>
      </c>
      <c r="J522" t="s">
        <v>1222</v>
      </c>
      <c r="K522" t="s">
        <v>217</v>
      </c>
      <c r="L522">
        <v>14.8</v>
      </c>
      <c r="M522">
        <v>12.74</v>
      </c>
      <c r="N522" t="s">
        <v>40</v>
      </c>
      <c r="O522">
        <v>14.4</v>
      </c>
      <c r="P522" t="s">
        <v>1223</v>
      </c>
      <c r="Q522" t="s">
        <v>1486</v>
      </c>
      <c r="R522" t="s">
        <v>1225</v>
      </c>
      <c r="S522" t="s">
        <v>1226</v>
      </c>
      <c r="T522" t="s">
        <v>1217</v>
      </c>
      <c r="U522" t="s">
        <v>1227</v>
      </c>
      <c r="V522" t="s">
        <v>1255</v>
      </c>
      <c r="W522">
        <v>0</v>
      </c>
      <c r="X522" t="s">
        <v>1229</v>
      </c>
      <c r="Y522" t="s">
        <v>1229</v>
      </c>
      <c r="Z522" t="s">
        <v>1230</v>
      </c>
      <c r="AA522" t="s">
        <v>23</v>
      </c>
      <c r="AB522" t="s">
        <v>1231</v>
      </c>
      <c r="AC522" t="s">
        <v>1232</v>
      </c>
      <c r="AD522" t="s">
        <v>1233</v>
      </c>
      <c r="AE522" t="s">
        <v>1343</v>
      </c>
      <c r="AF522" t="s">
        <v>1235</v>
      </c>
      <c r="AG522" t="s">
        <v>1217</v>
      </c>
      <c r="AH522" t="s">
        <v>1236</v>
      </c>
      <c r="AI522" t="s">
        <v>1217</v>
      </c>
      <c r="AJ522" t="s">
        <v>1217</v>
      </c>
      <c r="AK522" t="s">
        <v>1237</v>
      </c>
      <c r="AL522">
        <v>0</v>
      </c>
      <c r="AM522" t="s">
        <v>1299</v>
      </c>
      <c r="AN522" t="s">
        <v>1239</v>
      </c>
      <c r="AO522" t="s">
        <v>1240</v>
      </c>
      <c r="AP522" t="s">
        <v>1241</v>
      </c>
      <c r="AQ522" t="s">
        <v>1242</v>
      </c>
      <c r="AR522" t="s">
        <v>1338</v>
      </c>
      <c r="AS522">
        <v>0</v>
      </c>
      <c r="AT522" t="s">
        <v>1217</v>
      </c>
      <c r="AU522" t="s">
        <v>1244</v>
      </c>
      <c r="AV522" t="s">
        <v>1217</v>
      </c>
      <c r="AW522" t="s">
        <v>1217</v>
      </c>
      <c r="AX522" t="s">
        <v>1217</v>
      </c>
      <c r="AY522">
        <v>10</v>
      </c>
      <c r="AZ522" t="s">
        <v>1245</v>
      </c>
      <c r="BA522">
        <v>0</v>
      </c>
      <c r="BB522" t="s">
        <v>217</v>
      </c>
      <c r="BC522" t="s">
        <v>1230</v>
      </c>
      <c r="BD522">
        <v>0</v>
      </c>
      <c r="BE522" t="s">
        <v>1246</v>
      </c>
      <c r="BF522">
        <v>684</v>
      </c>
      <c r="BG522" t="s">
        <v>1217</v>
      </c>
      <c r="BH522" t="s">
        <v>1217</v>
      </c>
      <c r="BI522">
        <v>15</v>
      </c>
      <c r="BJ522" t="s">
        <v>1217</v>
      </c>
      <c r="BK522" t="s">
        <v>1217</v>
      </c>
      <c r="BL522">
        <v>0</v>
      </c>
      <c r="BM522" t="s">
        <v>1239</v>
      </c>
      <c r="BN522" t="s">
        <v>1247</v>
      </c>
      <c r="BO522">
        <v>0</v>
      </c>
      <c r="BP522" t="s">
        <v>1229</v>
      </c>
      <c r="BQ522" t="s">
        <v>1217</v>
      </c>
    </row>
    <row r="523" spans="1:69" x14ac:dyDescent="0.25">
      <c r="A523">
        <v>207925</v>
      </c>
      <c r="B523" t="s">
        <v>1834</v>
      </c>
      <c r="C523" t="s">
        <v>1217</v>
      </c>
      <c r="D523" t="s">
        <v>1218</v>
      </c>
      <c r="E523">
        <v>400</v>
      </c>
      <c r="F523" t="s">
        <v>1298</v>
      </c>
      <c r="G523" t="s">
        <v>1220</v>
      </c>
      <c r="H523" t="s">
        <v>1221</v>
      </c>
      <c r="I523" t="s">
        <v>1217</v>
      </c>
      <c r="J523" t="s">
        <v>1222</v>
      </c>
      <c r="K523" t="s">
        <v>217</v>
      </c>
      <c r="L523">
        <v>14.74</v>
      </c>
      <c r="M523">
        <v>12.68</v>
      </c>
      <c r="N523" t="s">
        <v>40</v>
      </c>
      <c r="O523">
        <v>14.4</v>
      </c>
      <c r="P523" t="s">
        <v>1223</v>
      </c>
      <c r="Q523" t="s">
        <v>1835</v>
      </c>
      <c r="R523" t="s">
        <v>1225</v>
      </c>
      <c r="S523" t="s">
        <v>1226</v>
      </c>
      <c r="T523" t="s">
        <v>1217</v>
      </c>
      <c r="U523" t="s">
        <v>1227</v>
      </c>
      <c r="V523" t="s">
        <v>1255</v>
      </c>
      <c r="W523">
        <v>0</v>
      </c>
      <c r="X523" t="s">
        <v>1229</v>
      </c>
      <c r="Y523" t="s">
        <v>1229</v>
      </c>
      <c r="Z523" t="s">
        <v>1230</v>
      </c>
      <c r="AA523" t="s">
        <v>23</v>
      </c>
      <c r="AB523" t="s">
        <v>1231</v>
      </c>
      <c r="AC523" t="s">
        <v>1232</v>
      </c>
      <c r="AD523" t="s">
        <v>1233</v>
      </c>
      <c r="AE523" t="s">
        <v>1343</v>
      </c>
      <c r="AF523" t="s">
        <v>1235</v>
      </c>
      <c r="AG523" t="s">
        <v>1217</v>
      </c>
      <c r="AH523" t="s">
        <v>1236</v>
      </c>
      <c r="AI523" t="s">
        <v>1217</v>
      </c>
      <c r="AJ523" t="s">
        <v>1217</v>
      </c>
      <c r="AK523" t="s">
        <v>1237</v>
      </c>
      <c r="AL523">
        <v>0</v>
      </c>
      <c r="AM523" t="s">
        <v>1299</v>
      </c>
      <c r="AN523" t="s">
        <v>1239</v>
      </c>
      <c r="AO523" t="s">
        <v>1240</v>
      </c>
      <c r="AP523" t="s">
        <v>1241</v>
      </c>
      <c r="AQ523" t="s">
        <v>1242</v>
      </c>
      <c r="AR523" t="s">
        <v>1338</v>
      </c>
      <c r="AS523">
        <v>0</v>
      </c>
      <c r="AT523" t="s">
        <v>1217</v>
      </c>
      <c r="AU523" t="s">
        <v>1244</v>
      </c>
      <c r="AV523" t="s">
        <v>1217</v>
      </c>
      <c r="AW523" t="s">
        <v>1217</v>
      </c>
      <c r="AX523" t="s">
        <v>1217</v>
      </c>
      <c r="AY523">
        <v>10</v>
      </c>
      <c r="AZ523" t="s">
        <v>1245</v>
      </c>
      <c r="BA523">
        <v>0</v>
      </c>
      <c r="BB523" t="s">
        <v>217</v>
      </c>
      <c r="BC523" t="s">
        <v>1230</v>
      </c>
      <c r="BD523">
        <v>0</v>
      </c>
      <c r="BE523" t="s">
        <v>1246</v>
      </c>
      <c r="BF523">
        <v>391</v>
      </c>
      <c r="BG523" t="s">
        <v>1217</v>
      </c>
      <c r="BH523" t="s">
        <v>1217</v>
      </c>
      <c r="BI523">
        <v>15</v>
      </c>
      <c r="BJ523" t="s">
        <v>1217</v>
      </c>
      <c r="BK523" t="s">
        <v>1217</v>
      </c>
      <c r="BL523">
        <v>0</v>
      </c>
      <c r="BM523" t="s">
        <v>1239</v>
      </c>
      <c r="BN523" t="s">
        <v>1247</v>
      </c>
      <c r="BO523">
        <v>0</v>
      </c>
      <c r="BP523" t="s">
        <v>1229</v>
      </c>
      <c r="BQ523" t="s">
        <v>1217</v>
      </c>
    </row>
    <row r="524" spans="1:69" x14ac:dyDescent="0.25">
      <c r="A524">
        <v>207926</v>
      </c>
      <c r="B524" t="s">
        <v>1836</v>
      </c>
      <c r="C524" t="s">
        <v>1217</v>
      </c>
      <c r="D524" t="s">
        <v>1218</v>
      </c>
      <c r="E524">
        <v>400</v>
      </c>
      <c r="F524" t="s">
        <v>1298</v>
      </c>
      <c r="G524" t="s">
        <v>1220</v>
      </c>
      <c r="H524" t="s">
        <v>1221</v>
      </c>
      <c r="I524" t="s">
        <v>1217</v>
      </c>
      <c r="J524" t="s">
        <v>1222</v>
      </c>
      <c r="K524" t="s">
        <v>217</v>
      </c>
      <c r="L524">
        <v>14.74</v>
      </c>
      <c r="M524">
        <v>12.68</v>
      </c>
      <c r="N524" t="s">
        <v>40</v>
      </c>
      <c r="O524">
        <v>14.4</v>
      </c>
      <c r="P524" t="s">
        <v>1223</v>
      </c>
      <c r="Q524" t="s">
        <v>1701</v>
      </c>
      <c r="R524" t="s">
        <v>1225</v>
      </c>
      <c r="S524" t="s">
        <v>1226</v>
      </c>
      <c r="T524" t="s">
        <v>1217</v>
      </c>
      <c r="U524" t="s">
        <v>1227</v>
      </c>
      <c r="V524" t="s">
        <v>1255</v>
      </c>
      <c r="W524">
        <v>0</v>
      </c>
      <c r="X524" t="s">
        <v>1229</v>
      </c>
      <c r="Y524" t="s">
        <v>1229</v>
      </c>
      <c r="Z524" t="s">
        <v>1230</v>
      </c>
      <c r="AA524" t="s">
        <v>23</v>
      </c>
      <c r="AB524" t="s">
        <v>1231</v>
      </c>
      <c r="AC524" t="s">
        <v>1232</v>
      </c>
      <c r="AD524" t="s">
        <v>1233</v>
      </c>
      <c r="AE524" t="s">
        <v>1302</v>
      </c>
      <c r="AF524" t="s">
        <v>1235</v>
      </c>
      <c r="AG524" t="s">
        <v>1217</v>
      </c>
      <c r="AH524" t="s">
        <v>1236</v>
      </c>
      <c r="AI524" t="s">
        <v>1217</v>
      </c>
      <c r="AJ524" t="s">
        <v>1217</v>
      </c>
      <c r="AK524" t="s">
        <v>1237</v>
      </c>
      <c r="AL524">
        <v>0</v>
      </c>
      <c r="AM524" t="s">
        <v>1636</v>
      </c>
      <c r="AN524" t="s">
        <v>1239</v>
      </c>
      <c r="AO524" t="s">
        <v>1240</v>
      </c>
      <c r="AP524" t="s">
        <v>1241</v>
      </c>
      <c r="AQ524" t="s">
        <v>1242</v>
      </c>
      <c r="AR524" t="s">
        <v>1338</v>
      </c>
      <c r="AS524">
        <v>0</v>
      </c>
      <c r="AT524" t="s">
        <v>1217</v>
      </c>
      <c r="AU524" t="s">
        <v>1244</v>
      </c>
      <c r="AV524" t="s">
        <v>1217</v>
      </c>
      <c r="AW524" t="s">
        <v>1217</v>
      </c>
      <c r="AX524" t="s">
        <v>1217</v>
      </c>
      <c r="AY524">
        <v>10</v>
      </c>
      <c r="AZ524" t="s">
        <v>1245</v>
      </c>
      <c r="BA524">
        <v>0</v>
      </c>
      <c r="BB524" t="s">
        <v>217</v>
      </c>
      <c r="BC524" t="s">
        <v>1230</v>
      </c>
      <c r="BD524">
        <v>0</v>
      </c>
      <c r="BE524" t="s">
        <v>1246</v>
      </c>
      <c r="BF524">
        <v>955</v>
      </c>
      <c r="BG524" t="s">
        <v>1217</v>
      </c>
      <c r="BH524" t="s">
        <v>1217</v>
      </c>
      <c r="BI524">
        <v>15</v>
      </c>
      <c r="BJ524" t="s">
        <v>1217</v>
      </c>
      <c r="BK524" t="s">
        <v>1217</v>
      </c>
      <c r="BL524">
        <v>0</v>
      </c>
      <c r="BM524" t="s">
        <v>1239</v>
      </c>
      <c r="BN524" t="s">
        <v>1247</v>
      </c>
      <c r="BO524">
        <v>0</v>
      </c>
      <c r="BP524" t="s">
        <v>1229</v>
      </c>
      <c r="BQ524" t="s">
        <v>1217</v>
      </c>
    </row>
    <row r="525" spans="1:69" x14ac:dyDescent="0.25">
      <c r="A525">
        <v>208052</v>
      </c>
      <c r="B525" t="s">
        <v>1837</v>
      </c>
      <c r="C525" t="s">
        <v>1217</v>
      </c>
      <c r="D525" t="s">
        <v>1218</v>
      </c>
      <c r="E525">
        <v>0</v>
      </c>
      <c r="F525" t="s">
        <v>1298</v>
      </c>
      <c r="G525" t="s">
        <v>1220</v>
      </c>
      <c r="H525" t="s">
        <v>1221</v>
      </c>
      <c r="I525" t="s">
        <v>1217</v>
      </c>
      <c r="J525" t="s">
        <v>1222</v>
      </c>
      <c r="K525" t="s">
        <v>217</v>
      </c>
      <c r="L525">
        <v>15.05</v>
      </c>
      <c r="M525">
        <v>13.53</v>
      </c>
      <c r="N525" t="s">
        <v>40</v>
      </c>
      <c r="O525">
        <v>16</v>
      </c>
      <c r="P525" t="s">
        <v>1223</v>
      </c>
      <c r="Q525" t="s">
        <v>1838</v>
      </c>
      <c r="R525" t="s">
        <v>1225</v>
      </c>
      <c r="S525" t="s">
        <v>1226</v>
      </c>
      <c r="T525" t="s">
        <v>1217</v>
      </c>
      <c r="U525" t="s">
        <v>1227</v>
      </c>
      <c r="V525" t="s">
        <v>1255</v>
      </c>
      <c r="W525">
        <v>0</v>
      </c>
      <c r="X525" t="s">
        <v>1229</v>
      </c>
      <c r="Y525" t="s">
        <v>1229</v>
      </c>
      <c r="Z525" t="s">
        <v>1230</v>
      </c>
      <c r="AA525" t="s">
        <v>23</v>
      </c>
      <c r="AB525" t="s">
        <v>1231</v>
      </c>
      <c r="AC525" t="s">
        <v>1232</v>
      </c>
      <c r="AD525" t="s">
        <v>1233</v>
      </c>
      <c r="AE525" t="s">
        <v>1302</v>
      </c>
      <c r="AF525" t="s">
        <v>1235</v>
      </c>
      <c r="AG525" t="s">
        <v>1217</v>
      </c>
      <c r="AH525" t="s">
        <v>1236</v>
      </c>
      <c r="AI525" t="s">
        <v>1217</v>
      </c>
      <c r="AJ525" t="s">
        <v>1217</v>
      </c>
      <c r="AK525" t="s">
        <v>1237</v>
      </c>
      <c r="AL525">
        <v>0</v>
      </c>
      <c r="AM525" t="s">
        <v>1305</v>
      </c>
      <c r="AN525" t="s">
        <v>1239</v>
      </c>
      <c r="AO525" t="s">
        <v>1240</v>
      </c>
      <c r="AP525" t="s">
        <v>1241</v>
      </c>
      <c r="AQ525" t="s">
        <v>1242</v>
      </c>
      <c r="AR525" t="s">
        <v>1306</v>
      </c>
      <c r="AS525">
        <v>0</v>
      </c>
      <c r="AT525" t="s">
        <v>1217</v>
      </c>
      <c r="AU525" t="s">
        <v>1244</v>
      </c>
      <c r="AV525" t="s">
        <v>1217</v>
      </c>
      <c r="AW525" t="s">
        <v>1217</v>
      </c>
      <c r="AX525" t="s">
        <v>1217</v>
      </c>
      <c r="AY525">
        <v>10</v>
      </c>
      <c r="AZ525" t="s">
        <v>1245</v>
      </c>
      <c r="BA525">
        <v>0</v>
      </c>
      <c r="BB525" t="s">
        <v>217</v>
      </c>
      <c r="BC525" t="s">
        <v>1230</v>
      </c>
      <c r="BD525">
        <v>0</v>
      </c>
      <c r="BE525" t="s">
        <v>1246</v>
      </c>
      <c r="BF525">
        <v>366</v>
      </c>
      <c r="BG525" t="s">
        <v>1217</v>
      </c>
      <c r="BH525" t="s">
        <v>1217</v>
      </c>
      <c r="BI525">
        <v>15</v>
      </c>
      <c r="BJ525" t="s">
        <v>1217</v>
      </c>
      <c r="BK525" t="s">
        <v>1217</v>
      </c>
      <c r="BL525">
        <v>0</v>
      </c>
      <c r="BM525" t="s">
        <v>1239</v>
      </c>
      <c r="BN525" t="s">
        <v>1247</v>
      </c>
      <c r="BO525">
        <v>0</v>
      </c>
      <c r="BP525" t="s">
        <v>1229</v>
      </c>
      <c r="BQ525" t="s">
        <v>1217</v>
      </c>
    </row>
    <row r="526" spans="1:69" x14ac:dyDescent="0.25">
      <c r="A526">
        <v>209747</v>
      </c>
      <c r="B526" t="s">
        <v>1839</v>
      </c>
      <c r="C526" t="s">
        <v>1217</v>
      </c>
      <c r="D526" t="s">
        <v>1218</v>
      </c>
      <c r="E526">
        <v>6</v>
      </c>
      <c r="F526" t="s">
        <v>1289</v>
      </c>
      <c r="G526" t="s">
        <v>1220</v>
      </c>
      <c r="H526" t="s">
        <v>1221</v>
      </c>
      <c r="I526" t="s">
        <v>1217</v>
      </c>
      <c r="J526" t="s">
        <v>1222</v>
      </c>
      <c r="K526" t="s">
        <v>217</v>
      </c>
      <c r="L526">
        <v>928.7</v>
      </c>
      <c r="M526">
        <v>869.7</v>
      </c>
      <c r="N526" t="s">
        <v>40</v>
      </c>
      <c r="O526">
        <v>1000</v>
      </c>
      <c r="P526" t="s">
        <v>1223</v>
      </c>
      <c r="Q526" t="s">
        <v>1840</v>
      </c>
      <c r="R526" t="s">
        <v>1225</v>
      </c>
      <c r="S526" t="s">
        <v>1226</v>
      </c>
      <c r="T526" t="s">
        <v>1217</v>
      </c>
      <c r="U526" t="s">
        <v>1227</v>
      </c>
      <c r="V526" t="s">
        <v>1255</v>
      </c>
      <c r="W526">
        <v>0</v>
      </c>
      <c r="X526" t="s">
        <v>1229</v>
      </c>
      <c r="Y526" t="s">
        <v>1229</v>
      </c>
      <c r="Z526" t="s">
        <v>1230</v>
      </c>
      <c r="AA526" t="s">
        <v>23</v>
      </c>
      <c r="AB526" t="s">
        <v>1231</v>
      </c>
      <c r="AC526" t="s">
        <v>1232</v>
      </c>
      <c r="AD526" t="s">
        <v>1233</v>
      </c>
      <c r="AE526" t="s">
        <v>1302</v>
      </c>
      <c r="AF526" t="s">
        <v>1235</v>
      </c>
      <c r="AG526" t="s">
        <v>1217</v>
      </c>
      <c r="AH526" t="s">
        <v>1236</v>
      </c>
      <c r="AI526" t="s">
        <v>1217</v>
      </c>
      <c r="AJ526" t="s">
        <v>1217</v>
      </c>
      <c r="AK526" t="s">
        <v>1237</v>
      </c>
      <c r="AL526">
        <v>0</v>
      </c>
      <c r="AM526" t="s">
        <v>1290</v>
      </c>
      <c r="AN526" t="s">
        <v>1239</v>
      </c>
      <c r="AO526" t="s">
        <v>1240</v>
      </c>
      <c r="AP526" t="s">
        <v>1241</v>
      </c>
      <c r="AQ526" t="s">
        <v>1242</v>
      </c>
      <c r="AR526" t="s">
        <v>1291</v>
      </c>
      <c r="AS526">
        <v>0</v>
      </c>
      <c r="AT526" t="s">
        <v>1217</v>
      </c>
      <c r="AU526" t="s">
        <v>1244</v>
      </c>
      <c r="AV526" t="s">
        <v>1217</v>
      </c>
      <c r="AW526" t="s">
        <v>1217</v>
      </c>
      <c r="AX526" t="s">
        <v>1217</v>
      </c>
      <c r="AY526">
        <v>10</v>
      </c>
      <c r="AZ526" t="s">
        <v>1245</v>
      </c>
      <c r="BA526">
        <v>0</v>
      </c>
      <c r="BB526" t="s">
        <v>217</v>
      </c>
      <c r="BC526" t="s">
        <v>1230</v>
      </c>
      <c r="BD526">
        <v>0</v>
      </c>
      <c r="BE526" t="s">
        <v>1246</v>
      </c>
      <c r="BF526">
        <v>20</v>
      </c>
      <c r="BG526" t="s">
        <v>1217</v>
      </c>
      <c r="BH526" t="s">
        <v>1217</v>
      </c>
      <c r="BI526">
        <v>13</v>
      </c>
      <c r="BJ526" t="s">
        <v>1217</v>
      </c>
      <c r="BK526" t="s">
        <v>1217</v>
      </c>
      <c r="BL526">
        <v>0</v>
      </c>
      <c r="BM526" t="s">
        <v>1239</v>
      </c>
      <c r="BN526" t="s">
        <v>1247</v>
      </c>
      <c r="BO526">
        <v>0</v>
      </c>
      <c r="BP526" t="s">
        <v>1229</v>
      </c>
      <c r="BQ526" t="s">
        <v>1217</v>
      </c>
    </row>
    <row r="527" spans="1:69" x14ac:dyDescent="0.25">
      <c r="A527">
        <v>209748</v>
      </c>
      <c r="B527" t="s">
        <v>1841</v>
      </c>
      <c r="C527" t="s">
        <v>1217</v>
      </c>
      <c r="D527" t="s">
        <v>1218</v>
      </c>
      <c r="E527">
        <v>28</v>
      </c>
      <c r="F527" t="s">
        <v>1219</v>
      </c>
      <c r="G527" t="s">
        <v>1220</v>
      </c>
      <c r="H527" t="s">
        <v>1221</v>
      </c>
      <c r="I527" t="s">
        <v>1217</v>
      </c>
      <c r="J527" t="s">
        <v>1222</v>
      </c>
      <c r="K527" t="s">
        <v>217</v>
      </c>
      <c r="L527">
        <v>195.55</v>
      </c>
      <c r="M527">
        <v>180.9</v>
      </c>
      <c r="N527" t="s">
        <v>40</v>
      </c>
      <c r="O527">
        <v>208</v>
      </c>
      <c r="P527" t="s">
        <v>1223</v>
      </c>
      <c r="Q527" t="s">
        <v>1840</v>
      </c>
      <c r="R527" t="s">
        <v>1225</v>
      </c>
      <c r="S527" t="s">
        <v>1226</v>
      </c>
      <c r="T527" t="s">
        <v>1217</v>
      </c>
      <c r="U527" t="s">
        <v>1227</v>
      </c>
      <c r="V527" t="s">
        <v>1255</v>
      </c>
      <c r="W527">
        <v>0</v>
      </c>
      <c r="X527" t="s">
        <v>1229</v>
      </c>
      <c r="Y527" t="s">
        <v>1229</v>
      </c>
      <c r="Z527" t="s">
        <v>1230</v>
      </c>
      <c r="AA527" t="s">
        <v>23</v>
      </c>
      <c r="AB527" t="s">
        <v>1231</v>
      </c>
      <c r="AC527" t="s">
        <v>1232</v>
      </c>
      <c r="AD527" t="s">
        <v>1233</v>
      </c>
      <c r="AE527" t="s">
        <v>1302</v>
      </c>
      <c r="AF527" t="s">
        <v>1235</v>
      </c>
      <c r="AG527" t="s">
        <v>1217</v>
      </c>
      <c r="AH527" t="s">
        <v>1236</v>
      </c>
      <c r="AI527" t="s">
        <v>1217</v>
      </c>
      <c r="AJ527" t="s">
        <v>1217</v>
      </c>
      <c r="AK527" t="s">
        <v>1237</v>
      </c>
      <c r="AL527">
        <v>0</v>
      </c>
      <c r="AM527" t="s">
        <v>1238</v>
      </c>
      <c r="AN527" t="s">
        <v>1239</v>
      </c>
      <c r="AO527" t="s">
        <v>1240</v>
      </c>
      <c r="AP527" t="s">
        <v>1241</v>
      </c>
      <c r="AQ527" t="s">
        <v>1242</v>
      </c>
      <c r="AR527" t="s">
        <v>1243</v>
      </c>
      <c r="AS527">
        <v>0</v>
      </c>
      <c r="AT527" t="s">
        <v>1217</v>
      </c>
      <c r="AU527" t="s">
        <v>1244</v>
      </c>
      <c r="AV527" t="s">
        <v>1217</v>
      </c>
      <c r="AW527" t="s">
        <v>1217</v>
      </c>
      <c r="AX527" t="s">
        <v>1217</v>
      </c>
      <c r="AY527">
        <v>10</v>
      </c>
      <c r="AZ527" t="s">
        <v>1245</v>
      </c>
      <c r="BA527">
        <v>0</v>
      </c>
      <c r="BB527" t="s">
        <v>217</v>
      </c>
      <c r="BC527" t="s">
        <v>1230</v>
      </c>
      <c r="BD527">
        <v>0</v>
      </c>
      <c r="BE527" t="s">
        <v>1246</v>
      </c>
      <c r="BF527">
        <v>30</v>
      </c>
      <c r="BG527" t="s">
        <v>1217</v>
      </c>
      <c r="BH527" t="s">
        <v>1217</v>
      </c>
      <c r="BI527">
        <v>13</v>
      </c>
      <c r="BJ527" t="s">
        <v>1217</v>
      </c>
      <c r="BK527" t="s">
        <v>1217</v>
      </c>
      <c r="BL527">
        <v>0</v>
      </c>
      <c r="BM527" t="s">
        <v>1239</v>
      </c>
      <c r="BN527" t="s">
        <v>1247</v>
      </c>
      <c r="BO527">
        <v>0</v>
      </c>
      <c r="BP527" t="s">
        <v>1229</v>
      </c>
      <c r="BQ527" t="s">
        <v>1217</v>
      </c>
    </row>
    <row r="528" spans="1:69" x14ac:dyDescent="0.25">
      <c r="A528">
        <v>209749</v>
      </c>
      <c r="B528" t="s">
        <v>1842</v>
      </c>
      <c r="C528" t="s">
        <v>1217</v>
      </c>
      <c r="D528" t="s">
        <v>1218</v>
      </c>
      <c r="E528">
        <v>280</v>
      </c>
      <c r="F528" t="s">
        <v>1254</v>
      </c>
      <c r="G528" t="s">
        <v>1220</v>
      </c>
      <c r="H528" t="s">
        <v>1221</v>
      </c>
      <c r="I528" t="s">
        <v>1217</v>
      </c>
      <c r="J528" t="s">
        <v>1222</v>
      </c>
      <c r="K528" t="s">
        <v>217</v>
      </c>
      <c r="L528">
        <v>18.79</v>
      </c>
      <c r="M528">
        <v>17.39</v>
      </c>
      <c r="N528" t="s">
        <v>40</v>
      </c>
      <c r="O528">
        <v>20</v>
      </c>
      <c r="P528" t="s">
        <v>1223</v>
      </c>
      <c r="Q528" t="s">
        <v>1840</v>
      </c>
      <c r="R528" t="s">
        <v>1225</v>
      </c>
      <c r="S528" t="s">
        <v>1226</v>
      </c>
      <c r="T528" t="s">
        <v>1217</v>
      </c>
      <c r="U528" t="s">
        <v>1227</v>
      </c>
      <c r="V528" t="s">
        <v>1255</v>
      </c>
      <c r="W528">
        <v>0</v>
      </c>
      <c r="X528" t="s">
        <v>1229</v>
      </c>
      <c r="Y528" t="s">
        <v>1229</v>
      </c>
      <c r="Z528" t="s">
        <v>1230</v>
      </c>
      <c r="AA528" t="s">
        <v>23</v>
      </c>
      <c r="AB528" t="s">
        <v>1231</v>
      </c>
      <c r="AC528" t="s">
        <v>1232</v>
      </c>
      <c r="AD528" t="s">
        <v>1233</v>
      </c>
      <c r="AE528" t="s">
        <v>1302</v>
      </c>
      <c r="AF528" t="s">
        <v>1235</v>
      </c>
      <c r="AG528" t="s">
        <v>1217</v>
      </c>
      <c r="AH528" t="s">
        <v>1236</v>
      </c>
      <c r="AI528" t="s">
        <v>1217</v>
      </c>
      <c r="AJ528" t="s">
        <v>1217</v>
      </c>
      <c r="AK528" t="s">
        <v>1237</v>
      </c>
      <c r="AL528">
        <v>0</v>
      </c>
      <c r="AM528" t="s">
        <v>1281</v>
      </c>
      <c r="AN528" t="s">
        <v>1239</v>
      </c>
      <c r="AO528" t="s">
        <v>1240</v>
      </c>
      <c r="AP528" t="s">
        <v>1241</v>
      </c>
      <c r="AQ528" t="s">
        <v>1242</v>
      </c>
      <c r="AR528" t="s">
        <v>1257</v>
      </c>
      <c r="AS528">
        <v>0</v>
      </c>
      <c r="AT528" t="s">
        <v>1217</v>
      </c>
      <c r="AU528" t="s">
        <v>1244</v>
      </c>
      <c r="AV528" t="s">
        <v>1217</v>
      </c>
      <c r="AW528" t="s">
        <v>1217</v>
      </c>
      <c r="AX528" t="s">
        <v>1217</v>
      </c>
      <c r="AY528">
        <v>10</v>
      </c>
      <c r="AZ528" t="s">
        <v>1245</v>
      </c>
      <c r="BA528">
        <v>0</v>
      </c>
      <c r="BB528" t="s">
        <v>217</v>
      </c>
      <c r="BC528" t="s">
        <v>1230</v>
      </c>
      <c r="BD528">
        <v>0</v>
      </c>
      <c r="BE528" t="s">
        <v>1246</v>
      </c>
      <c r="BF528">
        <v>300</v>
      </c>
      <c r="BG528" t="s">
        <v>1217</v>
      </c>
      <c r="BH528" t="s">
        <v>1217</v>
      </c>
      <c r="BI528">
        <v>15</v>
      </c>
      <c r="BJ528" t="s">
        <v>1217</v>
      </c>
      <c r="BK528" t="s">
        <v>1217</v>
      </c>
      <c r="BL528">
        <v>0</v>
      </c>
      <c r="BM528" t="s">
        <v>1239</v>
      </c>
      <c r="BN528" t="s">
        <v>1247</v>
      </c>
      <c r="BO528">
        <v>0</v>
      </c>
      <c r="BP528" t="s">
        <v>1229</v>
      </c>
      <c r="BQ528" t="s">
        <v>1217</v>
      </c>
    </row>
    <row r="529" spans="1:69" x14ac:dyDescent="0.25">
      <c r="A529">
        <v>209752</v>
      </c>
      <c r="B529" t="s">
        <v>1843</v>
      </c>
      <c r="C529" t="s">
        <v>1217</v>
      </c>
      <c r="D529" t="s">
        <v>1218</v>
      </c>
      <c r="E529">
        <v>6</v>
      </c>
      <c r="F529" t="s">
        <v>1289</v>
      </c>
      <c r="G529" t="s">
        <v>1220</v>
      </c>
      <c r="H529" t="s">
        <v>1221</v>
      </c>
      <c r="I529" t="s">
        <v>1217</v>
      </c>
      <c r="J529" t="s">
        <v>1222</v>
      </c>
      <c r="K529" t="s">
        <v>217</v>
      </c>
      <c r="L529">
        <v>945.5</v>
      </c>
      <c r="M529">
        <v>886.5</v>
      </c>
      <c r="N529" t="s">
        <v>40</v>
      </c>
      <c r="O529">
        <v>1000</v>
      </c>
      <c r="P529" t="s">
        <v>1223</v>
      </c>
      <c r="Q529" t="s">
        <v>1844</v>
      </c>
      <c r="R529" t="s">
        <v>1225</v>
      </c>
      <c r="S529" t="s">
        <v>1226</v>
      </c>
      <c r="T529" t="s">
        <v>1217</v>
      </c>
      <c r="U529" t="s">
        <v>1227</v>
      </c>
      <c r="V529" t="s">
        <v>1255</v>
      </c>
      <c r="W529">
        <v>0</v>
      </c>
      <c r="X529" t="s">
        <v>1229</v>
      </c>
      <c r="Y529" t="s">
        <v>1229</v>
      </c>
      <c r="Z529" t="s">
        <v>1230</v>
      </c>
      <c r="AA529" t="s">
        <v>23</v>
      </c>
      <c r="AB529" t="s">
        <v>1231</v>
      </c>
      <c r="AC529" t="s">
        <v>1232</v>
      </c>
      <c r="AD529" t="s">
        <v>1233</v>
      </c>
      <c r="AE529" t="s">
        <v>1302</v>
      </c>
      <c r="AF529" t="s">
        <v>1235</v>
      </c>
      <c r="AG529" t="s">
        <v>1217</v>
      </c>
      <c r="AH529" t="s">
        <v>1236</v>
      </c>
      <c r="AI529" t="s">
        <v>1217</v>
      </c>
      <c r="AJ529" t="s">
        <v>1217</v>
      </c>
      <c r="AK529" t="s">
        <v>1237</v>
      </c>
      <c r="AL529">
        <v>0</v>
      </c>
      <c r="AM529" t="s">
        <v>1290</v>
      </c>
      <c r="AN529" t="s">
        <v>1239</v>
      </c>
      <c r="AO529" t="s">
        <v>1240</v>
      </c>
      <c r="AP529" t="s">
        <v>1241</v>
      </c>
      <c r="AQ529" t="s">
        <v>1242</v>
      </c>
      <c r="AR529" t="s">
        <v>1291</v>
      </c>
      <c r="AS529">
        <v>0</v>
      </c>
      <c r="AT529" t="s">
        <v>1217</v>
      </c>
      <c r="AU529" t="s">
        <v>1244</v>
      </c>
      <c r="AV529" t="s">
        <v>1217</v>
      </c>
      <c r="AW529" t="s">
        <v>1217</v>
      </c>
      <c r="AX529" t="s">
        <v>1217</v>
      </c>
      <c r="AY529">
        <v>10</v>
      </c>
      <c r="AZ529" t="s">
        <v>1245</v>
      </c>
      <c r="BA529">
        <v>0</v>
      </c>
      <c r="BB529" t="s">
        <v>217</v>
      </c>
      <c r="BC529" t="s">
        <v>1230</v>
      </c>
      <c r="BD529">
        <v>0</v>
      </c>
      <c r="BE529" t="s">
        <v>1246</v>
      </c>
      <c r="BF529">
        <v>19</v>
      </c>
      <c r="BG529" t="s">
        <v>1217</v>
      </c>
      <c r="BH529" t="s">
        <v>1217</v>
      </c>
      <c r="BI529">
        <v>10</v>
      </c>
      <c r="BJ529" t="s">
        <v>1217</v>
      </c>
      <c r="BK529" t="s">
        <v>1217</v>
      </c>
      <c r="BL529">
        <v>0</v>
      </c>
      <c r="BM529" t="s">
        <v>1239</v>
      </c>
      <c r="BN529" t="s">
        <v>1247</v>
      </c>
      <c r="BO529">
        <v>0</v>
      </c>
      <c r="BP529" t="s">
        <v>1229</v>
      </c>
      <c r="BQ529" t="s">
        <v>1217</v>
      </c>
    </row>
    <row r="530" spans="1:69" x14ac:dyDescent="0.25">
      <c r="A530">
        <v>209753</v>
      </c>
      <c r="B530" t="s">
        <v>1845</v>
      </c>
      <c r="C530" t="s">
        <v>1217</v>
      </c>
      <c r="D530" t="s">
        <v>1218</v>
      </c>
      <c r="E530">
        <v>28</v>
      </c>
      <c r="F530" t="s">
        <v>1219</v>
      </c>
      <c r="G530" t="s">
        <v>1220</v>
      </c>
      <c r="H530" t="s">
        <v>1221</v>
      </c>
      <c r="I530" t="s">
        <v>1217</v>
      </c>
      <c r="J530" t="s">
        <v>1222</v>
      </c>
      <c r="K530" t="s">
        <v>217</v>
      </c>
      <c r="L530">
        <v>199.04</v>
      </c>
      <c r="M530">
        <v>184.39</v>
      </c>
      <c r="N530" t="s">
        <v>40</v>
      </c>
      <c r="O530">
        <v>208</v>
      </c>
      <c r="P530" t="s">
        <v>1223</v>
      </c>
      <c r="Q530" t="s">
        <v>1844</v>
      </c>
      <c r="R530" t="s">
        <v>1225</v>
      </c>
      <c r="S530" t="s">
        <v>1226</v>
      </c>
      <c r="T530" t="s">
        <v>1217</v>
      </c>
      <c r="U530" t="s">
        <v>1227</v>
      </c>
      <c r="V530" t="s">
        <v>1255</v>
      </c>
      <c r="W530">
        <v>0</v>
      </c>
      <c r="X530" t="s">
        <v>1229</v>
      </c>
      <c r="Y530" t="s">
        <v>1229</v>
      </c>
      <c r="Z530" t="s">
        <v>1230</v>
      </c>
      <c r="AA530" t="s">
        <v>23</v>
      </c>
      <c r="AB530" t="s">
        <v>1231</v>
      </c>
      <c r="AC530" t="s">
        <v>1232</v>
      </c>
      <c r="AD530" t="s">
        <v>1233</v>
      </c>
      <c r="AE530" t="s">
        <v>1302</v>
      </c>
      <c r="AF530" t="s">
        <v>1235</v>
      </c>
      <c r="AG530" t="s">
        <v>1217</v>
      </c>
      <c r="AH530" t="s">
        <v>1236</v>
      </c>
      <c r="AI530" t="s">
        <v>1217</v>
      </c>
      <c r="AJ530" t="s">
        <v>1217</v>
      </c>
      <c r="AK530" t="s">
        <v>1237</v>
      </c>
      <c r="AL530">
        <v>0</v>
      </c>
      <c r="AM530" t="s">
        <v>1238</v>
      </c>
      <c r="AN530" t="s">
        <v>1239</v>
      </c>
      <c r="AO530" t="s">
        <v>1240</v>
      </c>
      <c r="AP530" t="s">
        <v>1241</v>
      </c>
      <c r="AQ530" t="s">
        <v>1242</v>
      </c>
      <c r="AR530" t="s">
        <v>1243</v>
      </c>
      <c r="AS530">
        <v>0</v>
      </c>
      <c r="AT530" t="s">
        <v>1217</v>
      </c>
      <c r="AU530" t="s">
        <v>1244</v>
      </c>
      <c r="AV530" t="s">
        <v>1217</v>
      </c>
      <c r="AW530" t="s">
        <v>1217</v>
      </c>
      <c r="AX530" t="s">
        <v>1217</v>
      </c>
      <c r="AY530">
        <v>10</v>
      </c>
      <c r="AZ530" t="s">
        <v>1245</v>
      </c>
      <c r="BA530">
        <v>0</v>
      </c>
      <c r="BB530" t="s">
        <v>217</v>
      </c>
      <c r="BC530" t="s">
        <v>1230</v>
      </c>
      <c r="BD530">
        <v>0</v>
      </c>
      <c r="BE530" t="s">
        <v>1246</v>
      </c>
      <c r="BF530">
        <v>54</v>
      </c>
      <c r="BG530" t="s">
        <v>1217</v>
      </c>
      <c r="BH530" t="s">
        <v>1217</v>
      </c>
      <c r="BI530">
        <v>8</v>
      </c>
      <c r="BJ530" t="s">
        <v>1217</v>
      </c>
      <c r="BK530" t="s">
        <v>1217</v>
      </c>
      <c r="BL530">
        <v>0</v>
      </c>
      <c r="BM530" t="s">
        <v>1239</v>
      </c>
      <c r="BN530" t="s">
        <v>1247</v>
      </c>
      <c r="BO530">
        <v>0</v>
      </c>
      <c r="BP530" t="s">
        <v>1229</v>
      </c>
      <c r="BQ530" t="s">
        <v>1217</v>
      </c>
    </row>
    <row r="531" spans="1:69" x14ac:dyDescent="0.25">
      <c r="A531">
        <v>209754</v>
      </c>
      <c r="B531" t="s">
        <v>1846</v>
      </c>
      <c r="C531" t="s">
        <v>1217</v>
      </c>
      <c r="D531" t="s">
        <v>1218</v>
      </c>
      <c r="E531">
        <v>280</v>
      </c>
      <c r="F531" t="s">
        <v>1254</v>
      </c>
      <c r="G531" t="s">
        <v>1220</v>
      </c>
      <c r="H531" t="s">
        <v>1221</v>
      </c>
      <c r="I531" t="s">
        <v>1217</v>
      </c>
      <c r="J531" t="s">
        <v>1222</v>
      </c>
      <c r="K531" t="s">
        <v>217</v>
      </c>
      <c r="L531">
        <v>19.13</v>
      </c>
      <c r="M531">
        <v>17.73</v>
      </c>
      <c r="N531" t="s">
        <v>40</v>
      </c>
      <c r="O531">
        <v>20</v>
      </c>
      <c r="P531" t="s">
        <v>1223</v>
      </c>
      <c r="Q531" t="s">
        <v>1844</v>
      </c>
      <c r="R531" t="s">
        <v>1225</v>
      </c>
      <c r="S531" t="s">
        <v>1226</v>
      </c>
      <c r="T531" t="s">
        <v>1217</v>
      </c>
      <c r="U531" t="s">
        <v>1227</v>
      </c>
      <c r="V531" t="s">
        <v>1255</v>
      </c>
      <c r="W531">
        <v>0</v>
      </c>
      <c r="X531" t="s">
        <v>1229</v>
      </c>
      <c r="Y531" t="s">
        <v>1229</v>
      </c>
      <c r="Z531" t="s">
        <v>1230</v>
      </c>
      <c r="AA531" t="s">
        <v>23</v>
      </c>
      <c r="AB531" t="s">
        <v>1231</v>
      </c>
      <c r="AC531" t="s">
        <v>1232</v>
      </c>
      <c r="AD531" t="s">
        <v>1233</v>
      </c>
      <c r="AE531" t="s">
        <v>1302</v>
      </c>
      <c r="AF531" t="s">
        <v>1235</v>
      </c>
      <c r="AG531" t="s">
        <v>1217</v>
      </c>
      <c r="AH531" t="s">
        <v>1236</v>
      </c>
      <c r="AI531" t="s">
        <v>1217</v>
      </c>
      <c r="AJ531" t="s">
        <v>1217</v>
      </c>
      <c r="AK531" t="s">
        <v>1237</v>
      </c>
      <c r="AL531">
        <v>0</v>
      </c>
      <c r="AM531" t="s">
        <v>1281</v>
      </c>
      <c r="AN531" t="s">
        <v>1239</v>
      </c>
      <c r="AO531" t="s">
        <v>1240</v>
      </c>
      <c r="AP531" t="s">
        <v>1241</v>
      </c>
      <c r="AQ531" t="s">
        <v>1242</v>
      </c>
      <c r="AR531" t="s">
        <v>1257</v>
      </c>
      <c r="AS531">
        <v>0</v>
      </c>
      <c r="AT531" t="s">
        <v>1217</v>
      </c>
      <c r="AU531" t="s">
        <v>1244</v>
      </c>
      <c r="AV531" t="s">
        <v>1217</v>
      </c>
      <c r="AW531" t="s">
        <v>1217</v>
      </c>
      <c r="AX531" t="s">
        <v>1217</v>
      </c>
      <c r="AY531">
        <v>10</v>
      </c>
      <c r="AZ531" t="s">
        <v>1245</v>
      </c>
      <c r="BA531">
        <v>0</v>
      </c>
      <c r="BB531" t="s">
        <v>217</v>
      </c>
      <c r="BC531" t="s">
        <v>1230</v>
      </c>
      <c r="BD531">
        <v>0</v>
      </c>
      <c r="BE531" t="s">
        <v>1246</v>
      </c>
      <c r="BF531">
        <v>510</v>
      </c>
      <c r="BG531" t="s">
        <v>1217</v>
      </c>
      <c r="BH531" t="s">
        <v>1217</v>
      </c>
      <c r="BI531">
        <v>10</v>
      </c>
      <c r="BJ531" t="s">
        <v>1217</v>
      </c>
      <c r="BK531" t="s">
        <v>1217</v>
      </c>
      <c r="BL531">
        <v>0</v>
      </c>
      <c r="BM531" t="s">
        <v>1239</v>
      </c>
      <c r="BN531" t="s">
        <v>1247</v>
      </c>
      <c r="BO531">
        <v>0</v>
      </c>
      <c r="BP531" t="s">
        <v>1229</v>
      </c>
      <c r="BQ531" t="s">
        <v>1217</v>
      </c>
    </row>
    <row r="532" spans="1:69" x14ac:dyDescent="0.25">
      <c r="A532">
        <v>209757</v>
      </c>
      <c r="B532" t="s">
        <v>1847</v>
      </c>
      <c r="C532" t="s">
        <v>1217</v>
      </c>
      <c r="D532" t="s">
        <v>1218</v>
      </c>
      <c r="E532">
        <v>6</v>
      </c>
      <c r="F532" t="s">
        <v>1289</v>
      </c>
      <c r="G532" t="s">
        <v>1220</v>
      </c>
      <c r="H532" t="s">
        <v>1221</v>
      </c>
      <c r="I532" t="s">
        <v>1217</v>
      </c>
      <c r="J532" t="s">
        <v>1222</v>
      </c>
      <c r="K532" t="s">
        <v>217</v>
      </c>
      <c r="L532">
        <v>956.7</v>
      </c>
      <c r="M532">
        <v>897.7</v>
      </c>
      <c r="N532" t="s">
        <v>40</v>
      </c>
      <c r="O532">
        <v>1000</v>
      </c>
      <c r="P532" t="s">
        <v>1223</v>
      </c>
      <c r="Q532" t="s">
        <v>1848</v>
      </c>
      <c r="R532" t="s">
        <v>1225</v>
      </c>
      <c r="S532" t="s">
        <v>1226</v>
      </c>
      <c r="T532" t="s">
        <v>1217</v>
      </c>
      <c r="U532" t="s">
        <v>1227</v>
      </c>
      <c r="V532" t="s">
        <v>1255</v>
      </c>
      <c r="W532">
        <v>0</v>
      </c>
      <c r="X532" t="s">
        <v>1229</v>
      </c>
      <c r="Y532" t="s">
        <v>1229</v>
      </c>
      <c r="Z532" t="s">
        <v>1230</v>
      </c>
      <c r="AA532" t="s">
        <v>23</v>
      </c>
      <c r="AB532" t="s">
        <v>1231</v>
      </c>
      <c r="AC532" t="s">
        <v>1232</v>
      </c>
      <c r="AD532" t="s">
        <v>1233</v>
      </c>
      <c r="AE532" t="s">
        <v>1302</v>
      </c>
      <c r="AF532" t="s">
        <v>1235</v>
      </c>
      <c r="AG532" t="s">
        <v>1217</v>
      </c>
      <c r="AH532" t="s">
        <v>1236</v>
      </c>
      <c r="AI532" t="s">
        <v>1217</v>
      </c>
      <c r="AJ532" t="s">
        <v>1217</v>
      </c>
      <c r="AK532" t="s">
        <v>1237</v>
      </c>
      <c r="AL532">
        <v>0</v>
      </c>
      <c r="AM532" t="s">
        <v>1290</v>
      </c>
      <c r="AN532" t="s">
        <v>1239</v>
      </c>
      <c r="AO532" t="s">
        <v>1240</v>
      </c>
      <c r="AP532" t="s">
        <v>1241</v>
      </c>
      <c r="AQ532" t="s">
        <v>1242</v>
      </c>
      <c r="AR532" t="s">
        <v>1291</v>
      </c>
      <c r="AS532">
        <v>0</v>
      </c>
      <c r="AT532" t="s">
        <v>1217</v>
      </c>
      <c r="AU532" t="s">
        <v>1244</v>
      </c>
      <c r="AV532" t="s">
        <v>1217</v>
      </c>
      <c r="AW532" t="s">
        <v>1217</v>
      </c>
      <c r="AX532" t="s">
        <v>1217</v>
      </c>
      <c r="AY532">
        <v>10</v>
      </c>
      <c r="AZ532" t="s">
        <v>1245</v>
      </c>
      <c r="BA532">
        <v>0</v>
      </c>
      <c r="BB532" t="s">
        <v>217</v>
      </c>
      <c r="BC532" t="s">
        <v>1230</v>
      </c>
      <c r="BD532">
        <v>0</v>
      </c>
      <c r="BE532" t="s">
        <v>1246</v>
      </c>
      <c r="BF532">
        <v>21</v>
      </c>
      <c r="BG532" t="s">
        <v>1217</v>
      </c>
      <c r="BH532" t="s">
        <v>1217</v>
      </c>
      <c r="BI532">
        <v>13</v>
      </c>
      <c r="BJ532" t="s">
        <v>1217</v>
      </c>
      <c r="BK532" t="s">
        <v>1217</v>
      </c>
      <c r="BL532">
        <v>0</v>
      </c>
      <c r="BM532" t="s">
        <v>1239</v>
      </c>
      <c r="BN532" t="s">
        <v>1247</v>
      </c>
      <c r="BO532">
        <v>0</v>
      </c>
      <c r="BP532" t="s">
        <v>1229</v>
      </c>
      <c r="BQ532" t="s">
        <v>1217</v>
      </c>
    </row>
    <row r="533" spans="1:69" x14ac:dyDescent="0.25">
      <c r="A533">
        <v>209758</v>
      </c>
      <c r="B533" t="s">
        <v>1849</v>
      </c>
      <c r="C533" t="s">
        <v>1217</v>
      </c>
      <c r="D533" t="s">
        <v>1218</v>
      </c>
      <c r="E533">
        <v>28</v>
      </c>
      <c r="F533" t="s">
        <v>1219</v>
      </c>
      <c r="G533" t="s">
        <v>1220</v>
      </c>
      <c r="H533" t="s">
        <v>1221</v>
      </c>
      <c r="I533" t="s">
        <v>1217</v>
      </c>
      <c r="J533" t="s">
        <v>1222</v>
      </c>
      <c r="K533" t="s">
        <v>217</v>
      </c>
      <c r="L533">
        <v>201.37</v>
      </c>
      <c r="M533">
        <v>186.72</v>
      </c>
      <c r="N533" t="s">
        <v>40</v>
      </c>
      <c r="O533">
        <v>208</v>
      </c>
      <c r="P533" t="s">
        <v>1223</v>
      </c>
      <c r="Q533" t="s">
        <v>1848</v>
      </c>
      <c r="R533" t="s">
        <v>1225</v>
      </c>
      <c r="S533" t="s">
        <v>1226</v>
      </c>
      <c r="T533" t="s">
        <v>1217</v>
      </c>
      <c r="U533" t="s">
        <v>1227</v>
      </c>
      <c r="V533" t="s">
        <v>1255</v>
      </c>
      <c r="W533">
        <v>0</v>
      </c>
      <c r="X533" t="s">
        <v>1229</v>
      </c>
      <c r="Y533" t="s">
        <v>1229</v>
      </c>
      <c r="Z533" t="s">
        <v>1230</v>
      </c>
      <c r="AA533" t="s">
        <v>23</v>
      </c>
      <c r="AB533" t="s">
        <v>1231</v>
      </c>
      <c r="AC533" t="s">
        <v>1232</v>
      </c>
      <c r="AD533" t="s">
        <v>1233</v>
      </c>
      <c r="AE533" t="s">
        <v>1302</v>
      </c>
      <c r="AF533" t="s">
        <v>1235</v>
      </c>
      <c r="AG533" t="s">
        <v>1217</v>
      </c>
      <c r="AH533" t="s">
        <v>1236</v>
      </c>
      <c r="AI533" t="s">
        <v>1217</v>
      </c>
      <c r="AJ533" t="s">
        <v>1217</v>
      </c>
      <c r="AK533" t="s">
        <v>1237</v>
      </c>
      <c r="AL533">
        <v>0</v>
      </c>
      <c r="AM533" t="s">
        <v>1238</v>
      </c>
      <c r="AN533" t="s">
        <v>1239</v>
      </c>
      <c r="AO533" t="s">
        <v>1240</v>
      </c>
      <c r="AP533" t="s">
        <v>1241</v>
      </c>
      <c r="AQ533" t="s">
        <v>1242</v>
      </c>
      <c r="AR533" t="s">
        <v>1243</v>
      </c>
      <c r="AS533">
        <v>0</v>
      </c>
      <c r="AT533" t="s">
        <v>1217</v>
      </c>
      <c r="AU533" t="s">
        <v>1244</v>
      </c>
      <c r="AV533" t="s">
        <v>1217</v>
      </c>
      <c r="AW533" t="s">
        <v>1217</v>
      </c>
      <c r="AX533" t="s">
        <v>1217</v>
      </c>
      <c r="AY533">
        <v>10</v>
      </c>
      <c r="AZ533" t="s">
        <v>1245</v>
      </c>
      <c r="BA533">
        <v>0</v>
      </c>
      <c r="BB533" t="s">
        <v>217</v>
      </c>
      <c r="BC533" t="s">
        <v>1230</v>
      </c>
      <c r="BD533">
        <v>0</v>
      </c>
      <c r="BE533" t="s">
        <v>1246</v>
      </c>
      <c r="BF533">
        <v>68</v>
      </c>
      <c r="BG533" t="s">
        <v>1217</v>
      </c>
      <c r="BH533" t="s">
        <v>1217</v>
      </c>
      <c r="BI533">
        <v>13</v>
      </c>
      <c r="BJ533" t="s">
        <v>1217</v>
      </c>
      <c r="BK533" t="s">
        <v>1217</v>
      </c>
      <c r="BL533">
        <v>0</v>
      </c>
      <c r="BM533" t="s">
        <v>1239</v>
      </c>
      <c r="BN533" t="s">
        <v>1247</v>
      </c>
      <c r="BO533">
        <v>0</v>
      </c>
      <c r="BP533" t="s">
        <v>1229</v>
      </c>
      <c r="BQ533" t="s">
        <v>1217</v>
      </c>
    </row>
    <row r="534" spans="1:69" x14ac:dyDescent="0.25">
      <c r="A534">
        <v>209759</v>
      </c>
      <c r="B534" t="s">
        <v>1850</v>
      </c>
      <c r="C534" t="s">
        <v>1217</v>
      </c>
      <c r="D534" t="s">
        <v>1218</v>
      </c>
      <c r="E534">
        <v>280</v>
      </c>
      <c r="F534" t="s">
        <v>1254</v>
      </c>
      <c r="G534" t="s">
        <v>1220</v>
      </c>
      <c r="H534" t="s">
        <v>1221</v>
      </c>
      <c r="I534" t="s">
        <v>1217</v>
      </c>
      <c r="J534" t="s">
        <v>1222</v>
      </c>
      <c r="K534" t="s">
        <v>217</v>
      </c>
      <c r="L534">
        <v>19.350000000000001</v>
      </c>
      <c r="M534">
        <v>17.95</v>
      </c>
      <c r="N534" t="s">
        <v>40</v>
      </c>
      <c r="O534">
        <v>20</v>
      </c>
      <c r="P534" t="s">
        <v>1223</v>
      </c>
      <c r="Q534" t="s">
        <v>1848</v>
      </c>
      <c r="R534" t="s">
        <v>1225</v>
      </c>
      <c r="S534" t="s">
        <v>1226</v>
      </c>
      <c r="T534" t="s">
        <v>1217</v>
      </c>
      <c r="U534" t="s">
        <v>1227</v>
      </c>
      <c r="V534" t="s">
        <v>1255</v>
      </c>
      <c r="W534">
        <v>0</v>
      </c>
      <c r="X534" t="s">
        <v>1229</v>
      </c>
      <c r="Y534" t="s">
        <v>1229</v>
      </c>
      <c r="Z534" t="s">
        <v>1230</v>
      </c>
      <c r="AA534" t="s">
        <v>23</v>
      </c>
      <c r="AB534" t="s">
        <v>1231</v>
      </c>
      <c r="AC534" t="s">
        <v>1232</v>
      </c>
      <c r="AD534" t="s">
        <v>1233</v>
      </c>
      <c r="AE534" t="s">
        <v>1302</v>
      </c>
      <c r="AF534" t="s">
        <v>1235</v>
      </c>
      <c r="AG534" t="s">
        <v>1217</v>
      </c>
      <c r="AH534" t="s">
        <v>1236</v>
      </c>
      <c r="AI534" t="s">
        <v>1217</v>
      </c>
      <c r="AJ534" t="s">
        <v>1217</v>
      </c>
      <c r="AK534" t="s">
        <v>1237</v>
      </c>
      <c r="AL534">
        <v>0</v>
      </c>
      <c r="AM534" t="s">
        <v>1281</v>
      </c>
      <c r="AN534" t="s">
        <v>1239</v>
      </c>
      <c r="AO534" t="s">
        <v>1240</v>
      </c>
      <c r="AP534" t="s">
        <v>1241</v>
      </c>
      <c r="AQ534" t="s">
        <v>1242</v>
      </c>
      <c r="AR534" t="s">
        <v>1257</v>
      </c>
      <c r="AS534">
        <v>0</v>
      </c>
      <c r="AT534" t="s">
        <v>1217</v>
      </c>
      <c r="AU534" t="s">
        <v>1244</v>
      </c>
      <c r="AV534" t="s">
        <v>1217</v>
      </c>
      <c r="AW534" t="s">
        <v>1217</v>
      </c>
      <c r="AX534" t="s">
        <v>1217</v>
      </c>
      <c r="AY534">
        <v>10</v>
      </c>
      <c r="AZ534" t="s">
        <v>1245</v>
      </c>
      <c r="BA534">
        <v>0</v>
      </c>
      <c r="BB534" t="s">
        <v>217</v>
      </c>
      <c r="BC534" t="s">
        <v>1230</v>
      </c>
      <c r="BD534">
        <v>0</v>
      </c>
      <c r="BE534" t="s">
        <v>1246</v>
      </c>
      <c r="BF534">
        <v>320</v>
      </c>
      <c r="BG534" t="s">
        <v>1217</v>
      </c>
      <c r="BH534" t="s">
        <v>1217</v>
      </c>
      <c r="BI534">
        <v>15</v>
      </c>
      <c r="BJ534" t="s">
        <v>1217</v>
      </c>
      <c r="BK534" t="s">
        <v>1217</v>
      </c>
      <c r="BL534">
        <v>0</v>
      </c>
      <c r="BM534" t="s">
        <v>1239</v>
      </c>
      <c r="BN534" t="s">
        <v>1247</v>
      </c>
      <c r="BO534">
        <v>0</v>
      </c>
      <c r="BP534" t="s">
        <v>1229</v>
      </c>
      <c r="BQ534" t="s">
        <v>1217</v>
      </c>
    </row>
    <row r="535" spans="1:69" x14ac:dyDescent="0.25">
      <c r="A535">
        <v>209762</v>
      </c>
      <c r="B535" t="s">
        <v>1851</v>
      </c>
      <c r="C535" t="s">
        <v>1217</v>
      </c>
      <c r="D535" t="s">
        <v>1218</v>
      </c>
      <c r="E535">
        <v>0</v>
      </c>
      <c r="F535" t="s">
        <v>1289</v>
      </c>
      <c r="G535" t="s">
        <v>1220</v>
      </c>
      <c r="H535" t="s">
        <v>1221</v>
      </c>
      <c r="I535" t="s">
        <v>1217</v>
      </c>
      <c r="J535" t="s">
        <v>1222</v>
      </c>
      <c r="K535" t="s">
        <v>217</v>
      </c>
      <c r="L535">
        <v>961.4</v>
      </c>
      <c r="M535">
        <v>903.4</v>
      </c>
      <c r="N535" t="s">
        <v>40</v>
      </c>
      <c r="O535">
        <v>1000</v>
      </c>
      <c r="P535" t="s">
        <v>1223</v>
      </c>
      <c r="Q535" t="s">
        <v>1852</v>
      </c>
      <c r="R535" t="s">
        <v>1225</v>
      </c>
      <c r="S535" t="s">
        <v>1226</v>
      </c>
      <c r="T535" t="s">
        <v>1217</v>
      </c>
      <c r="U535" t="s">
        <v>1227</v>
      </c>
      <c r="V535" t="s">
        <v>1255</v>
      </c>
      <c r="W535">
        <v>0</v>
      </c>
      <c r="X535" t="s">
        <v>1229</v>
      </c>
      <c r="Y535" t="s">
        <v>1229</v>
      </c>
      <c r="Z535" t="s">
        <v>1230</v>
      </c>
      <c r="AA535" t="s">
        <v>23</v>
      </c>
      <c r="AB535" t="s">
        <v>1231</v>
      </c>
      <c r="AC535" t="s">
        <v>1232</v>
      </c>
      <c r="AD535" t="s">
        <v>1233</v>
      </c>
      <c r="AE535" t="s">
        <v>1302</v>
      </c>
      <c r="AF535" t="s">
        <v>1235</v>
      </c>
      <c r="AG535" t="s">
        <v>1217</v>
      </c>
      <c r="AH535" t="s">
        <v>1236</v>
      </c>
      <c r="AI535" t="s">
        <v>1217</v>
      </c>
      <c r="AJ535" t="s">
        <v>1217</v>
      </c>
      <c r="AK535" t="s">
        <v>1237</v>
      </c>
      <c r="AL535">
        <v>0</v>
      </c>
      <c r="AM535" t="s">
        <v>1290</v>
      </c>
      <c r="AN535" t="s">
        <v>1239</v>
      </c>
      <c r="AO535" t="s">
        <v>1240</v>
      </c>
      <c r="AP535" t="s">
        <v>1241</v>
      </c>
      <c r="AQ535" t="s">
        <v>1242</v>
      </c>
      <c r="AR535" t="s">
        <v>1243</v>
      </c>
      <c r="AS535">
        <v>0</v>
      </c>
      <c r="AT535" t="s">
        <v>1217</v>
      </c>
      <c r="AU535" t="s">
        <v>1244</v>
      </c>
      <c r="AV535" t="s">
        <v>1217</v>
      </c>
      <c r="AW535" t="s">
        <v>1217</v>
      </c>
      <c r="AX535" t="s">
        <v>1217</v>
      </c>
      <c r="AY535">
        <v>10</v>
      </c>
      <c r="AZ535" t="s">
        <v>1245</v>
      </c>
      <c r="BA535">
        <v>0</v>
      </c>
      <c r="BB535" t="s">
        <v>217</v>
      </c>
      <c r="BC535" t="s">
        <v>1230</v>
      </c>
      <c r="BD535">
        <v>0</v>
      </c>
      <c r="BE535" t="s">
        <v>1246</v>
      </c>
      <c r="BF535">
        <v>14</v>
      </c>
      <c r="BG535" t="s">
        <v>1217</v>
      </c>
      <c r="BH535" t="s">
        <v>1217</v>
      </c>
      <c r="BI535">
        <v>13</v>
      </c>
      <c r="BJ535" t="s">
        <v>1217</v>
      </c>
      <c r="BK535" t="s">
        <v>1217</v>
      </c>
      <c r="BL535">
        <v>0</v>
      </c>
      <c r="BM535" t="s">
        <v>1239</v>
      </c>
      <c r="BN535" t="s">
        <v>1247</v>
      </c>
      <c r="BO535">
        <v>0</v>
      </c>
      <c r="BP535" t="s">
        <v>1229</v>
      </c>
      <c r="BQ535" t="s">
        <v>1217</v>
      </c>
    </row>
    <row r="536" spans="1:69" x14ac:dyDescent="0.25">
      <c r="A536">
        <v>209880</v>
      </c>
      <c r="B536" t="s">
        <v>1853</v>
      </c>
      <c r="C536" t="s">
        <v>1217</v>
      </c>
      <c r="D536" t="s">
        <v>1218</v>
      </c>
      <c r="E536">
        <v>6</v>
      </c>
      <c r="F536" t="s">
        <v>1289</v>
      </c>
      <c r="G536" t="s">
        <v>1220</v>
      </c>
      <c r="H536" t="s">
        <v>1221</v>
      </c>
      <c r="I536" t="s">
        <v>1217</v>
      </c>
      <c r="J536" t="s">
        <v>1222</v>
      </c>
      <c r="K536" t="s">
        <v>217</v>
      </c>
      <c r="L536">
        <v>925.8</v>
      </c>
      <c r="M536">
        <v>865.8</v>
      </c>
      <c r="N536" t="s">
        <v>40</v>
      </c>
      <c r="O536">
        <v>1000</v>
      </c>
      <c r="P536" t="s">
        <v>1223</v>
      </c>
      <c r="Q536" t="s">
        <v>1527</v>
      </c>
      <c r="R536" t="s">
        <v>1225</v>
      </c>
      <c r="S536" t="s">
        <v>1226</v>
      </c>
      <c r="T536" t="s">
        <v>1217</v>
      </c>
      <c r="U536" t="s">
        <v>1227</v>
      </c>
      <c r="V536" t="s">
        <v>1255</v>
      </c>
      <c r="W536">
        <v>0</v>
      </c>
      <c r="X536" t="s">
        <v>1229</v>
      </c>
      <c r="Y536" t="s">
        <v>1229</v>
      </c>
      <c r="Z536" t="s">
        <v>1230</v>
      </c>
      <c r="AA536" t="s">
        <v>23</v>
      </c>
      <c r="AB536" t="s">
        <v>1231</v>
      </c>
      <c r="AC536" t="s">
        <v>1232</v>
      </c>
      <c r="AD536" t="s">
        <v>1233</v>
      </c>
      <c r="AE536" t="s">
        <v>1302</v>
      </c>
      <c r="AF536" t="s">
        <v>1235</v>
      </c>
      <c r="AG536" t="s">
        <v>1217</v>
      </c>
      <c r="AH536" t="s">
        <v>1236</v>
      </c>
      <c r="AI536" t="s">
        <v>1217</v>
      </c>
      <c r="AJ536" t="s">
        <v>1217</v>
      </c>
      <c r="AK536" t="s">
        <v>1237</v>
      </c>
      <c r="AL536">
        <v>0</v>
      </c>
      <c r="AM536" t="s">
        <v>1290</v>
      </c>
      <c r="AN536" t="s">
        <v>1239</v>
      </c>
      <c r="AO536" t="s">
        <v>1240</v>
      </c>
      <c r="AP536" t="s">
        <v>1241</v>
      </c>
      <c r="AQ536" t="s">
        <v>1242</v>
      </c>
      <c r="AR536" t="s">
        <v>1291</v>
      </c>
      <c r="AS536">
        <v>0</v>
      </c>
      <c r="AT536" t="s">
        <v>1217</v>
      </c>
      <c r="AU536" t="s">
        <v>1244</v>
      </c>
      <c r="AV536" t="s">
        <v>1217</v>
      </c>
      <c r="AW536" t="s">
        <v>1217</v>
      </c>
      <c r="AX536" t="s">
        <v>1217</v>
      </c>
      <c r="AY536">
        <v>10</v>
      </c>
      <c r="AZ536" t="s">
        <v>1245</v>
      </c>
      <c r="BA536">
        <v>0</v>
      </c>
      <c r="BB536" t="s">
        <v>217</v>
      </c>
      <c r="BC536" t="s">
        <v>1230</v>
      </c>
      <c r="BD536">
        <v>0</v>
      </c>
      <c r="BE536" t="s">
        <v>1246</v>
      </c>
      <c r="BF536">
        <v>13</v>
      </c>
      <c r="BG536" t="s">
        <v>1217</v>
      </c>
      <c r="BH536" t="s">
        <v>1217</v>
      </c>
      <c r="BI536">
        <v>13</v>
      </c>
      <c r="BJ536" t="s">
        <v>1217</v>
      </c>
      <c r="BK536" t="s">
        <v>1217</v>
      </c>
      <c r="BL536">
        <v>0</v>
      </c>
      <c r="BM536" t="s">
        <v>1239</v>
      </c>
      <c r="BN536" t="s">
        <v>1247</v>
      </c>
      <c r="BO536">
        <v>0</v>
      </c>
      <c r="BP536" t="s">
        <v>1229</v>
      </c>
      <c r="BQ536" t="s">
        <v>1217</v>
      </c>
    </row>
    <row r="537" spans="1:69" x14ac:dyDescent="0.25">
      <c r="A537">
        <v>210254</v>
      </c>
      <c r="B537" t="s">
        <v>602</v>
      </c>
      <c r="C537" t="s">
        <v>1217</v>
      </c>
      <c r="D537" t="s">
        <v>1218</v>
      </c>
      <c r="E537">
        <v>28</v>
      </c>
      <c r="F537" t="s">
        <v>1219</v>
      </c>
      <c r="G537" t="s">
        <v>1220</v>
      </c>
      <c r="H537" t="s">
        <v>1221</v>
      </c>
      <c r="I537" t="s">
        <v>1217</v>
      </c>
      <c r="J537" t="s">
        <v>1222</v>
      </c>
      <c r="K537" t="s">
        <v>217</v>
      </c>
      <c r="L537">
        <v>192.28</v>
      </c>
      <c r="M537">
        <v>177.63</v>
      </c>
      <c r="N537" t="s">
        <v>40</v>
      </c>
      <c r="O537">
        <v>208</v>
      </c>
      <c r="P537" t="s">
        <v>1223</v>
      </c>
      <c r="Q537" t="s">
        <v>1591</v>
      </c>
      <c r="R537" t="s">
        <v>1225</v>
      </c>
      <c r="S537" t="s">
        <v>1226</v>
      </c>
      <c r="T537" t="s">
        <v>1217</v>
      </c>
      <c r="U537" t="s">
        <v>1227</v>
      </c>
      <c r="V537" t="s">
        <v>1255</v>
      </c>
      <c r="W537">
        <v>0</v>
      </c>
      <c r="X537" t="s">
        <v>1229</v>
      </c>
      <c r="Y537" t="s">
        <v>1229</v>
      </c>
      <c r="Z537" t="s">
        <v>1230</v>
      </c>
      <c r="AA537" t="s">
        <v>23</v>
      </c>
      <c r="AB537" t="s">
        <v>1231</v>
      </c>
      <c r="AC537" t="s">
        <v>1232</v>
      </c>
      <c r="AD537" t="s">
        <v>1233</v>
      </c>
      <c r="AE537" t="s">
        <v>1302</v>
      </c>
      <c r="AF537" t="s">
        <v>1235</v>
      </c>
      <c r="AG537" t="s">
        <v>1217</v>
      </c>
      <c r="AH537" t="s">
        <v>1236</v>
      </c>
      <c r="AI537" t="s">
        <v>1217</v>
      </c>
      <c r="AJ537" t="s">
        <v>1217</v>
      </c>
      <c r="AK537" t="s">
        <v>1237</v>
      </c>
      <c r="AL537">
        <v>0</v>
      </c>
      <c r="AM537" t="s">
        <v>1238</v>
      </c>
      <c r="AN537" t="s">
        <v>1239</v>
      </c>
      <c r="AO537" t="s">
        <v>1240</v>
      </c>
      <c r="AP537" t="s">
        <v>1241</v>
      </c>
      <c r="AQ537" t="s">
        <v>1242</v>
      </c>
      <c r="AR537" t="s">
        <v>1243</v>
      </c>
      <c r="AS537">
        <v>0</v>
      </c>
      <c r="AT537" t="s">
        <v>1217</v>
      </c>
      <c r="AU537" t="s">
        <v>1244</v>
      </c>
      <c r="AV537" t="s">
        <v>1217</v>
      </c>
      <c r="AW537" t="s">
        <v>1217</v>
      </c>
      <c r="AX537" t="s">
        <v>1217</v>
      </c>
      <c r="AY537">
        <v>10</v>
      </c>
      <c r="AZ537" t="s">
        <v>1245</v>
      </c>
      <c r="BA537">
        <v>0</v>
      </c>
      <c r="BB537" t="s">
        <v>217</v>
      </c>
      <c r="BC537" t="s">
        <v>1230</v>
      </c>
      <c r="BD537">
        <v>0</v>
      </c>
      <c r="BE537" t="s">
        <v>1246</v>
      </c>
      <c r="BF537">
        <v>100</v>
      </c>
      <c r="BG537" t="s">
        <v>1217</v>
      </c>
      <c r="BH537" t="s">
        <v>1217</v>
      </c>
      <c r="BI537">
        <v>13</v>
      </c>
      <c r="BJ537" t="s">
        <v>1217</v>
      </c>
      <c r="BK537" t="s">
        <v>1217</v>
      </c>
      <c r="BL537">
        <v>0</v>
      </c>
      <c r="BM537" t="s">
        <v>1239</v>
      </c>
      <c r="BN537" t="s">
        <v>1247</v>
      </c>
      <c r="BO537">
        <v>0</v>
      </c>
      <c r="BP537" t="s">
        <v>1229</v>
      </c>
      <c r="BQ537" t="s">
        <v>1217</v>
      </c>
    </row>
    <row r="538" spans="1:69" x14ac:dyDescent="0.25">
      <c r="A538">
        <v>210279</v>
      </c>
      <c r="B538" t="s">
        <v>1854</v>
      </c>
      <c r="C538" t="s">
        <v>1217</v>
      </c>
      <c r="D538" t="s">
        <v>1218</v>
      </c>
      <c r="E538">
        <v>0</v>
      </c>
      <c r="F538" t="s">
        <v>1289</v>
      </c>
      <c r="G538" t="s">
        <v>1220</v>
      </c>
      <c r="H538" t="s">
        <v>1221</v>
      </c>
      <c r="I538" t="s">
        <v>1217</v>
      </c>
      <c r="J538" t="s">
        <v>1222</v>
      </c>
      <c r="K538" t="s">
        <v>217</v>
      </c>
      <c r="L538">
        <v>930.8</v>
      </c>
      <c r="M538">
        <v>870.8</v>
      </c>
      <c r="N538" t="s">
        <v>40</v>
      </c>
      <c r="O538">
        <v>1000</v>
      </c>
      <c r="P538" t="s">
        <v>1223</v>
      </c>
      <c r="Q538" t="s">
        <v>1801</v>
      </c>
      <c r="R538" t="s">
        <v>1225</v>
      </c>
      <c r="S538" t="s">
        <v>1226</v>
      </c>
      <c r="T538" t="s">
        <v>1217</v>
      </c>
      <c r="U538" t="s">
        <v>1227</v>
      </c>
      <c r="V538" t="s">
        <v>1255</v>
      </c>
      <c r="W538">
        <v>0</v>
      </c>
      <c r="X538" t="s">
        <v>1229</v>
      </c>
      <c r="Y538" t="s">
        <v>1229</v>
      </c>
      <c r="Z538" t="s">
        <v>1230</v>
      </c>
      <c r="AA538" t="s">
        <v>23</v>
      </c>
      <c r="AB538" t="s">
        <v>1231</v>
      </c>
      <c r="AC538" t="s">
        <v>1232</v>
      </c>
      <c r="AD538" t="s">
        <v>1233</v>
      </c>
      <c r="AE538" t="s">
        <v>1302</v>
      </c>
      <c r="AF538" t="s">
        <v>1235</v>
      </c>
      <c r="AG538" t="s">
        <v>1217</v>
      </c>
      <c r="AH538" t="s">
        <v>1236</v>
      </c>
      <c r="AI538" t="s">
        <v>1217</v>
      </c>
      <c r="AJ538" t="s">
        <v>1217</v>
      </c>
      <c r="AK538" t="s">
        <v>1237</v>
      </c>
      <c r="AL538">
        <v>0</v>
      </c>
      <c r="AM538" t="s">
        <v>1290</v>
      </c>
      <c r="AN538" t="s">
        <v>1239</v>
      </c>
      <c r="AO538" t="s">
        <v>1240</v>
      </c>
      <c r="AP538" t="s">
        <v>1241</v>
      </c>
      <c r="AQ538" t="s">
        <v>1242</v>
      </c>
      <c r="AR538" t="s">
        <v>1291</v>
      </c>
      <c r="AS538">
        <v>0</v>
      </c>
      <c r="AT538" t="s">
        <v>1217</v>
      </c>
      <c r="AU538" t="s">
        <v>1244</v>
      </c>
      <c r="AV538" t="s">
        <v>1217</v>
      </c>
      <c r="AW538" t="s">
        <v>1217</v>
      </c>
      <c r="AX538" t="s">
        <v>1217</v>
      </c>
      <c r="AY538">
        <v>10</v>
      </c>
      <c r="AZ538" t="s">
        <v>1245</v>
      </c>
      <c r="BA538">
        <v>0</v>
      </c>
      <c r="BB538" t="s">
        <v>217</v>
      </c>
      <c r="BC538" t="s">
        <v>1230</v>
      </c>
      <c r="BD538">
        <v>0</v>
      </c>
      <c r="BE538" t="s">
        <v>1246</v>
      </c>
      <c r="BF538">
        <v>14</v>
      </c>
      <c r="BG538" t="s">
        <v>1217</v>
      </c>
      <c r="BH538" t="s">
        <v>1217</v>
      </c>
      <c r="BI538">
        <v>13</v>
      </c>
      <c r="BJ538" t="s">
        <v>1217</v>
      </c>
      <c r="BK538" t="s">
        <v>1217</v>
      </c>
      <c r="BL538">
        <v>0</v>
      </c>
      <c r="BM538" t="s">
        <v>1239</v>
      </c>
      <c r="BN538" t="s">
        <v>1247</v>
      </c>
      <c r="BO538">
        <v>0</v>
      </c>
      <c r="BP538" t="s">
        <v>1229</v>
      </c>
      <c r="BQ538" t="s">
        <v>1217</v>
      </c>
    </row>
    <row r="539" spans="1:69" x14ac:dyDescent="0.25">
      <c r="A539">
        <v>210328</v>
      </c>
      <c r="B539" t="s">
        <v>1855</v>
      </c>
      <c r="C539" t="s">
        <v>1217</v>
      </c>
      <c r="D539" t="s">
        <v>1218</v>
      </c>
      <c r="E539">
        <v>0</v>
      </c>
      <c r="F539" t="s">
        <v>1219</v>
      </c>
      <c r="G539" t="s">
        <v>1220</v>
      </c>
      <c r="H539" t="s">
        <v>1221</v>
      </c>
      <c r="I539" t="s">
        <v>1217</v>
      </c>
      <c r="J539" t="s">
        <v>1222</v>
      </c>
      <c r="K539" t="s">
        <v>217</v>
      </c>
      <c r="L539">
        <v>189.39</v>
      </c>
      <c r="M539">
        <v>174.74</v>
      </c>
      <c r="N539" t="s">
        <v>40</v>
      </c>
      <c r="O539">
        <v>200</v>
      </c>
      <c r="P539" t="s">
        <v>1223</v>
      </c>
      <c r="Q539" t="s">
        <v>1365</v>
      </c>
      <c r="R539" t="s">
        <v>1225</v>
      </c>
      <c r="S539" t="s">
        <v>1226</v>
      </c>
      <c r="T539" t="s">
        <v>1217</v>
      </c>
      <c r="U539" t="s">
        <v>1227</v>
      </c>
      <c r="V539" t="s">
        <v>1255</v>
      </c>
      <c r="W539">
        <v>0</v>
      </c>
      <c r="X539" t="s">
        <v>1229</v>
      </c>
      <c r="Y539" t="s">
        <v>1229</v>
      </c>
      <c r="Z539" t="s">
        <v>1230</v>
      </c>
      <c r="AA539" t="s">
        <v>23</v>
      </c>
      <c r="AB539" t="s">
        <v>1231</v>
      </c>
      <c r="AC539" t="s">
        <v>1232</v>
      </c>
      <c r="AD539" t="s">
        <v>1233</v>
      </c>
      <c r="AE539" t="s">
        <v>1302</v>
      </c>
      <c r="AF539" t="s">
        <v>1235</v>
      </c>
      <c r="AG539" t="s">
        <v>1217</v>
      </c>
      <c r="AH539" t="s">
        <v>1236</v>
      </c>
      <c r="AI539" t="s">
        <v>1217</v>
      </c>
      <c r="AJ539" t="s">
        <v>1217</v>
      </c>
      <c r="AK539" t="s">
        <v>1237</v>
      </c>
      <c r="AL539">
        <v>0</v>
      </c>
      <c r="AM539" t="s">
        <v>1238</v>
      </c>
      <c r="AN539" t="s">
        <v>1239</v>
      </c>
      <c r="AO539" t="s">
        <v>1240</v>
      </c>
      <c r="AP539" t="s">
        <v>1241</v>
      </c>
      <c r="AQ539" t="s">
        <v>1242</v>
      </c>
      <c r="AR539" t="s">
        <v>1243</v>
      </c>
      <c r="AS539">
        <v>0</v>
      </c>
      <c r="AT539" t="s">
        <v>1217</v>
      </c>
      <c r="AU539" t="s">
        <v>1244</v>
      </c>
      <c r="AV539" t="s">
        <v>1217</v>
      </c>
      <c r="AW539" t="s">
        <v>1217</v>
      </c>
      <c r="AX539" t="s">
        <v>1217</v>
      </c>
      <c r="AY539">
        <v>10</v>
      </c>
      <c r="AZ539" t="s">
        <v>1245</v>
      </c>
      <c r="BA539">
        <v>0</v>
      </c>
      <c r="BB539" t="s">
        <v>217</v>
      </c>
      <c r="BC539" t="s">
        <v>1230</v>
      </c>
      <c r="BD539">
        <v>0</v>
      </c>
      <c r="BE539" t="s">
        <v>1246</v>
      </c>
      <c r="BF539">
        <v>173</v>
      </c>
      <c r="BG539" t="s">
        <v>1217</v>
      </c>
      <c r="BH539" t="s">
        <v>1217</v>
      </c>
      <c r="BI539">
        <v>14</v>
      </c>
      <c r="BJ539" t="s">
        <v>1217</v>
      </c>
      <c r="BK539" t="s">
        <v>1217</v>
      </c>
      <c r="BL539">
        <v>0</v>
      </c>
      <c r="BM539" t="s">
        <v>1239</v>
      </c>
      <c r="BN539" t="s">
        <v>1247</v>
      </c>
      <c r="BO539">
        <v>0</v>
      </c>
      <c r="BP539" t="s">
        <v>1229</v>
      </c>
      <c r="BQ539" t="s">
        <v>1217</v>
      </c>
    </row>
    <row r="540" spans="1:69" x14ac:dyDescent="0.25">
      <c r="A540">
        <v>210333</v>
      </c>
      <c r="B540" t="s">
        <v>1856</v>
      </c>
      <c r="C540" t="s">
        <v>1217</v>
      </c>
      <c r="D540" t="s">
        <v>1218</v>
      </c>
      <c r="E540">
        <v>0</v>
      </c>
      <c r="F540" t="s">
        <v>1298</v>
      </c>
      <c r="G540" t="s">
        <v>1220</v>
      </c>
      <c r="H540" t="s">
        <v>1221</v>
      </c>
      <c r="I540" t="s">
        <v>1217</v>
      </c>
      <c r="J540" t="s">
        <v>1222</v>
      </c>
      <c r="K540" t="s">
        <v>217</v>
      </c>
      <c r="L540">
        <v>14.69</v>
      </c>
      <c r="M540">
        <v>13.23</v>
      </c>
      <c r="N540" t="s">
        <v>40</v>
      </c>
      <c r="O540">
        <v>15</v>
      </c>
      <c r="P540" t="s">
        <v>1223</v>
      </c>
      <c r="Q540" t="s">
        <v>1324</v>
      </c>
      <c r="R540" t="s">
        <v>1225</v>
      </c>
      <c r="S540" t="s">
        <v>1226</v>
      </c>
      <c r="T540" t="s">
        <v>1217</v>
      </c>
      <c r="U540" t="s">
        <v>1227</v>
      </c>
      <c r="V540" t="s">
        <v>1255</v>
      </c>
      <c r="W540">
        <v>0</v>
      </c>
      <c r="X540" t="s">
        <v>1229</v>
      </c>
      <c r="Y540" t="s">
        <v>1229</v>
      </c>
      <c r="Z540" t="s">
        <v>1230</v>
      </c>
      <c r="AA540" t="s">
        <v>23</v>
      </c>
      <c r="AB540" t="s">
        <v>1231</v>
      </c>
      <c r="AC540" t="s">
        <v>1232</v>
      </c>
      <c r="AD540" t="s">
        <v>1233</v>
      </c>
      <c r="AE540" t="s">
        <v>1302</v>
      </c>
      <c r="AF540" t="s">
        <v>1235</v>
      </c>
      <c r="AG540" t="s">
        <v>1217</v>
      </c>
      <c r="AH540" t="s">
        <v>1236</v>
      </c>
      <c r="AI540" t="s">
        <v>1217</v>
      </c>
      <c r="AJ540" t="s">
        <v>1217</v>
      </c>
      <c r="AK540" t="s">
        <v>1237</v>
      </c>
      <c r="AL540">
        <v>0</v>
      </c>
      <c r="AM540" t="s">
        <v>1636</v>
      </c>
      <c r="AN540" t="s">
        <v>1239</v>
      </c>
      <c r="AO540" t="s">
        <v>1240</v>
      </c>
      <c r="AP540" t="s">
        <v>1241</v>
      </c>
      <c r="AQ540" t="s">
        <v>1242</v>
      </c>
      <c r="AR540" t="s">
        <v>1300</v>
      </c>
      <c r="AS540">
        <v>0</v>
      </c>
      <c r="AT540" t="s">
        <v>1217</v>
      </c>
      <c r="AU540" t="s">
        <v>1244</v>
      </c>
      <c r="AV540" t="s">
        <v>1217</v>
      </c>
      <c r="AW540" t="s">
        <v>1217</v>
      </c>
      <c r="AX540" t="s">
        <v>1217</v>
      </c>
      <c r="AY540">
        <v>10</v>
      </c>
      <c r="AZ540" t="s">
        <v>1245</v>
      </c>
      <c r="BA540">
        <v>0</v>
      </c>
      <c r="BB540" t="s">
        <v>217</v>
      </c>
      <c r="BC540" t="s">
        <v>1230</v>
      </c>
      <c r="BD540">
        <v>0</v>
      </c>
      <c r="BE540" t="s">
        <v>1246</v>
      </c>
      <c r="BF540">
        <v>2285</v>
      </c>
      <c r="BG540" t="s">
        <v>1217</v>
      </c>
      <c r="BH540" t="s">
        <v>1217</v>
      </c>
      <c r="BI540">
        <v>15</v>
      </c>
      <c r="BJ540" t="s">
        <v>1217</v>
      </c>
      <c r="BK540" t="s">
        <v>1217</v>
      </c>
      <c r="BL540">
        <v>3</v>
      </c>
      <c r="BM540" t="s">
        <v>1239</v>
      </c>
      <c r="BN540" t="s">
        <v>1247</v>
      </c>
      <c r="BO540">
        <v>0</v>
      </c>
      <c r="BP540" t="s">
        <v>1229</v>
      </c>
      <c r="BQ540" t="s">
        <v>1217</v>
      </c>
    </row>
    <row r="541" spans="1:69" x14ac:dyDescent="0.25">
      <c r="A541">
        <v>210757</v>
      </c>
      <c r="B541" t="s">
        <v>1857</v>
      </c>
      <c r="C541" t="s">
        <v>1217</v>
      </c>
      <c r="D541" t="s">
        <v>1218</v>
      </c>
      <c r="E541">
        <v>0</v>
      </c>
      <c r="F541" t="s">
        <v>1254</v>
      </c>
      <c r="G541" t="s">
        <v>1220</v>
      </c>
      <c r="H541" t="s">
        <v>1221</v>
      </c>
      <c r="I541" t="s">
        <v>1217</v>
      </c>
      <c r="J541" t="s">
        <v>1222</v>
      </c>
      <c r="K541" t="s">
        <v>217</v>
      </c>
      <c r="L541">
        <v>19.010000000000002</v>
      </c>
      <c r="M541">
        <v>17.75</v>
      </c>
      <c r="N541" t="s">
        <v>40</v>
      </c>
      <c r="O541">
        <v>20</v>
      </c>
      <c r="P541" t="s">
        <v>1223</v>
      </c>
      <c r="Q541" t="s">
        <v>1858</v>
      </c>
      <c r="R541" t="s">
        <v>1225</v>
      </c>
      <c r="S541" t="s">
        <v>1226</v>
      </c>
      <c r="T541" t="s">
        <v>1217</v>
      </c>
      <c r="U541" t="s">
        <v>1227</v>
      </c>
      <c r="V541" t="s">
        <v>1255</v>
      </c>
      <c r="W541">
        <v>0</v>
      </c>
      <c r="X541" t="s">
        <v>1229</v>
      </c>
      <c r="Y541" t="s">
        <v>1229</v>
      </c>
      <c r="Z541" t="s">
        <v>1230</v>
      </c>
      <c r="AA541" t="s">
        <v>23</v>
      </c>
      <c r="AB541" t="s">
        <v>1231</v>
      </c>
      <c r="AC541" t="s">
        <v>1232</v>
      </c>
      <c r="AD541" t="s">
        <v>1233</v>
      </c>
      <c r="AE541" t="s">
        <v>1302</v>
      </c>
      <c r="AF541" t="s">
        <v>1235</v>
      </c>
      <c r="AG541" t="s">
        <v>1217</v>
      </c>
      <c r="AH541" t="s">
        <v>1236</v>
      </c>
      <c r="AI541" t="s">
        <v>1217</v>
      </c>
      <c r="AJ541" t="s">
        <v>1217</v>
      </c>
      <c r="AK541" t="s">
        <v>1237</v>
      </c>
      <c r="AL541">
        <v>0</v>
      </c>
      <c r="AM541" t="s">
        <v>1256</v>
      </c>
      <c r="AN541" t="s">
        <v>1239</v>
      </c>
      <c r="AO541" t="s">
        <v>1240</v>
      </c>
      <c r="AP541" t="s">
        <v>1241</v>
      </c>
      <c r="AQ541" t="s">
        <v>1242</v>
      </c>
      <c r="AR541" t="s">
        <v>1257</v>
      </c>
      <c r="AS541">
        <v>0</v>
      </c>
      <c r="AT541" t="s">
        <v>1217</v>
      </c>
      <c r="AU541" t="s">
        <v>1244</v>
      </c>
      <c r="AV541" t="s">
        <v>1217</v>
      </c>
      <c r="AW541" t="s">
        <v>1217</v>
      </c>
      <c r="AX541" t="s">
        <v>1217</v>
      </c>
      <c r="AY541">
        <v>10</v>
      </c>
      <c r="AZ541" t="s">
        <v>1245</v>
      </c>
      <c r="BA541">
        <v>0</v>
      </c>
      <c r="BB541" t="s">
        <v>217</v>
      </c>
      <c r="BC541" t="s">
        <v>1230</v>
      </c>
      <c r="BD541">
        <v>0</v>
      </c>
      <c r="BE541" t="s">
        <v>1246</v>
      </c>
      <c r="BF541">
        <v>315</v>
      </c>
      <c r="BG541" t="s">
        <v>1217</v>
      </c>
      <c r="BH541" t="s">
        <v>1217</v>
      </c>
      <c r="BI541">
        <v>15</v>
      </c>
      <c r="BJ541" t="s">
        <v>1217</v>
      </c>
      <c r="BK541" t="s">
        <v>1217</v>
      </c>
      <c r="BL541">
        <v>0</v>
      </c>
      <c r="BM541" t="s">
        <v>1239</v>
      </c>
      <c r="BN541" t="s">
        <v>1247</v>
      </c>
      <c r="BO541">
        <v>0</v>
      </c>
      <c r="BP541" t="s">
        <v>1229</v>
      </c>
      <c r="BQ541" t="s">
        <v>1217</v>
      </c>
    </row>
    <row r="542" spans="1:69" x14ac:dyDescent="0.25">
      <c r="A542">
        <v>210995</v>
      </c>
      <c r="B542" t="s">
        <v>1859</v>
      </c>
      <c r="C542" t="s">
        <v>1217</v>
      </c>
      <c r="D542" t="s">
        <v>1218</v>
      </c>
      <c r="E542">
        <v>320</v>
      </c>
      <c r="F542" t="s">
        <v>1298</v>
      </c>
      <c r="G542" t="s">
        <v>1220</v>
      </c>
      <c r="H542" t="s">
        <v>1221</v>
      </c>
      <c r="I542" t="s">
        <v>1217</v>
      </c>
      <c r="J542" t="s">
        <v>1222</v>
      </c>
      <c r="K542" t="s">
        <v>217</v>
      </c>
      <c r="L542">
        <v>17.690000000000001</v>
      </c>
      <c r="M542">
        <v>15.63</v>
      </c>
      <c r="N542" t="s">
        <v>40</v>
      </c>
      <c r="O542">
        <v>18</v>
      </c>
      <c r="P542" t="s">
        <v>1223</v>
      </c>
      <c r="Q542" t="s">
        <v>1860</v>
      </c>
      <c r="R542" t="s">
        <v>1225</v>
      </c>
      <c r="S542" t="s">
        <v>1226</v>
      </c>
      <c r="T542" t="s">
        <v>1217</v>
      </c>
      <c r="U542" t="s">
        <v>1227</v>
      </c>
      <c r="V542" t="s">
        <v>1255</v>
      </c>
      <c r="W542">
        <v>0</v>
      </c>
      <c r="X542" t="s">
        <v>1229</v>
      </c>
      <c r="Y542" t="s">
        <v>1229</v>
      </c>
      <c r="Z542" t="s">
        <v>1230</v>
      </c>
      <c r="AA542" t="s">
        <v>23</v>
      </c>
      <c r="AB542" t="s">
        <v>1231</v>
      </c>
      <c r="AC542" t="s">
        <v>1232</v>
      </c>
      <c r="AD542" t="s">
        <v>1233</v>
      </c>
      <c r="AE542" t="s">
        <v>1302</v>
      </c>
      <c r="AF542" t="s">
        <v>1235</v>
      </c>
      <c r="AG542" t="s">
        <v>1217</v>
      </c>
      <c r="AH542" t="s">
        <v>1236</v>
      </c>
      <c r="AI542" t="s">
        <v>1217</v>
      </c>
      <c r="AJ542" t="s">
        <v>1217</v>
      </c>
      <c r="AK542" t="s">
        <v>1237</v>
      </c>
      <c r="AL542">
        <v>0</v>
      </c>
      <c r="AM542" t="s">
        <v>1379</v>
      </c>
      <c r="AN542" t="s">
        <v>1239</v>
      </c>
      <c r="AO542" t="s">
        <v>1240</v>
      </c>
      <c r="AP542" t="s">
        <v>1241</v>
      </c>
      <c r="AQ542" t="s">
        <v>1242</v>
      </c>
      <c r="AR542" t="s">
        <v>1380</v>
      </c>
      <c r="AS542">
        <v>0</v>
      </c>
      <c r="AT542" t="s">
        <v>1217</v>
      </c>
      <c r="AU542" t="s">
        <v>1244</v>
      </c>
      <c r="AV542" t="s">
        <v>1217</v>
      </c>
      <c r="AW542" t="s">
        <v>1217</v>
      </c>
      <c r="AX542" t="s">
        <v>1217</v>
      </c>
      <c r="AY542">
        <v>10</v>
      </c>
      <c r="AZ542" t="s">
        <v>1245</v>
      </c>
      <c r="BA542">
        <v>0</v>
      </c>
      <c r="BB542" t="s">
        <v>217</v>
      </c>
      <c r="BC542" t="s">
        <v>1230</v>
      </c>
      <c r="BD542">
        <v>0</v>
      </c>
      <c r="BE542" t="s">
        <v>1246</v>
      </c>
      <c r="BF542">
        <v>788</v>
      </c>
      <c r="BG542" t="s">
        <v>1217</v>
      </c>
      <c r="BH542" t="s">
        <v>1217</v>
      </c>
      <c r="BI542">
        <v>15</v>
      </c>
      <c r="BJ542" t="s">
        <v>1217</v>
      </c>
      <c r="BK542" t="s">
        <v>1217</v>
      </c>
      <c r="BL542">
        <v>0</v>
      </c>
      <c r="BM542" t="s">
        <v>1239</v>
      </c>
      <c r="BN542" t="s">
        <v>1247</v>
      </c>
      <c r="BO542">
        <v>0</v>
      </c>
      <c r="BP542" t="s">
        <v>1229</v>
      </c>
      <c r="BQ542" t="s">
        <v>1217</v>
      </c>
    </row>
    <row r="543" spans="1:69" x14ac:dyDescent="0.25">
      <c r="A543">
        <v>210996</v>
      </c>
      <c r="B543" t="s">
        <v>1861</v>
      </c>
      <c r="C543" t="s">
        <v>1217</v>
      </c>
      <c r="D543" t="s">
        <v>1275</v>
      </c>
      <c r="E543">
        <v>875</v>
      </c>
      <c r="F543" t="s">
        <v>1298</v>
      </c>
      <c r="G543" t="s">
        <v>1220</v>
      </c>
      <c r="H543" t="s">
        <v>1221</v>
      </c>
      <c r="I543" t="s">
        <v>1217</v>
      </c>
      <c r="J543" t="s">
        <v>1222</v>
      </c>
      <c r="K543" t="s">
        <v>217</v>
      </c>
      <c r="L543">
        <v>14.26</v>
      </c>
      <c r="M543">
        <v>12.2</v>
      </c>
      <c r="N543" t="s">
        <v>40</v>
      </c>
      <c r="O543">
        <v>14.4</v>
      </c>
      <c r="P543" t="s">
        <v>1223</v>
      </c>
      <c r="Q543" t="s">
        <v>1860</v>
      </c>
      <c r="R543" t="s">
        <v>1225</v>
      </c>
      <c r="S543" t="s">
        <v>1226</v>
      </c>
      <c r="T543" t="s">
        <v>1217</v>
      </c>
      <c r="U543" t="s">
        <v>1227</v>
      </c>
      <c r="V543" t="s">
        <v>1255</v>
      </c>
      <c r="W543">
        <v>0</v>
      </c>
      <c r="X543" t="s">
        <v>1229</v>
      </c>
      <c r="Y543" t="s">
        <v>1229</v>
      </c>
      <c r="Z543" t="s">
        <v>1230</v>
      </c>
      <c r="AA543" t="s">
        <v>23</v>
      </c>
      <c r="AB543" t="s">
        <v>1231</v>
      </c>
      <c r="AC543" t="s">
        <v>1232</v>
      </c>
      <c r="AD543" t="s">
        <v>1233</v>
      </c>
      <c r="AE543" t="s">
        <v>1302</v>
      </c>
      <c r="AF543" t="s">
        <v>1235</v>
      </c>
      <c r="AG543" t="s">
        <v>1217</v>
      </c>
      <c r="AH543" t="s">
        <v>1236</v>
      </c>
      <c r="AI543" t="s">
        <v>1217</v>
      </c>
      <c r="AJ543" t="s">
        <v>1217</v>
      </c>
      <c r="AK543" t="s">
        <v>1237</v>
      </c>
      <c r="AL543">
        <v>0</v>
      </c>
      <c r="AM543" t="s">
        <v>1299</v>
      </c>
      <c r="AN543" t="s">
        <v>1239</v>
      </c>
      <c r="AO543" t="s">
        <v>1240</v>
      </c>
      <c r="AP543" t="s">
        <v>1241</v>
      </c>
      <c r="AQ543" t="s">
        <v>1242</v>
      </c>
      <c r="AR543" t="s">
        <v>1380</v>
      </c>
      <c r="AS543">
        <v>0</v>
      </c>
      <c r="AT543" t="s">
        <v>1217</v>
      </c>
      <c r="AU543" t="s">
        <v>1244</v>
      </c>
      <c r="AV543" t="s">
        <v>1217</v>
      </c>
      <c r="AW543" t="s">
        <v>1217</v>
      </c>
      <c r="AX543" t="s">
        <v>1217</v>
      </c>
      <c r="AY543">
        <v>10</v>
      </c>
      <c r="AZ543" t="s">
        <v>1245</v>
      </c>
      <c r="BA543">
        <v>0</v>
      </c>
      <c r="BB543" t="s">
        <v>217</v>
      </c>
      <c r="BC543" t="s">
        <v>1230</v>
      </c>
      <c r="BD543">
        <v>0</v>
      </c>
      <c r="BE543" t="s">
        <v>1246</v>
      </c>
      <c r="BF543">
        <v>1622</v>
      </c>
      <c r="BG543" t="s">
        <v>1217</v>
      </c>
      <c r="BH543" t="s">
        <v>1217</v>
      </c>
      <c r="BI543">
        <v>15</v>
      </c>
      <c r="BJ543" t="s">
        <v>1217</v>
      </c>
      <c r="BK543" t="s">
        <v>1217</v>
      </c>
      <c r="BL543">
        <v>0</v>
      </c>
      <c r="BM543" t="s">
        <v>1239</v>
      </c>
      <c r="BN543" t="s">
        <v>1247</v>
      </c>
      <c r="BO543">
        <v>0</v>
      </c>
      <c r="BP543" t="s">
        <v>1229</v>
      </c>
      <c r="BQ543" t="s">
        <v>1217</v>
      </c>
    </row>
    <row r="544" spans="1:69" x14ac:dyDescent="0.25">
      <c r="A544">
        <v>210998</v>
      </c>
      <c r="B544" t="s">
        <v>1862</v>
      </c>
      <c r="C544" t="s">
        <v>1217</v>
      </c>
      <c r="D544" t="s">
        <v>1275</v>
      </c>
      <c r="E544">
        <v>320</v>
      </c>
      <c r="F544" t="s">
        <v>1298</v>
      </c>
      <c r="G544" t="s">
        <v>1220</v>
      </c>
      <c r="H544" t="s">
        <v>1221</v>
      </c>
      <c r="I544" t="s">
        <v>1217</v>
      </c>
      <c r="J544" t="s">
        <v>1222</v>
      </c>
      <c r="K544" t="s">
        <v>217</v>
      </c>
      <c r="L544">
        <v>17.37</v>
      </c>
      <c r="M544">
        <v>15.31</v>
      </c>
      <c r="N544" t="s">
        <v>40</v>
      </c>
      <c r="O544">
        <v>18</v>
      </c>
      <c r="P544" t="s">
        <v>1223</v>
      </c>
      <c r="Q544" t="s">
        <v>1863</v>
      </c>
      <c r="R544" t="s">
        <v>1225</v>
      </c>
      <c r="S544" t="s">
        <v>1226</v>
      </c>
      <c r="T544" t="s">
        <v>1217</v>
      </c>
      <c r="U544" t="s">
        <v>1227</v>
      </c>
      <c r="V544" t="s">
        <v>1255</v>
      </c>
      <c r="W544">
        <v>0</v>
      </c>
      <c r="X544" t="s">
        <v>1229</v>
      </c>
      <c r="Y544" t="s">
        <v>1229</v>
      </c>
      <c r="Z544" t="s">
        <v>1230</v>
      </c>
      <c r="AA544" t="s">
        <v>23</v>
      </c>
      <c r="AB544" t="s">
        <v>1231</v>
      </c>
      <c r="AC544" t="s">
        <v>1232</v>
      </c>
      <c r="AD544" t="s">
        <v>1233</v>
      </c>
      <c r="AE544" t="s">
        <v>1302</v>
      </c>
      <c r="AF544" t="s">
        <v>1235</v>
      </c>
      <c r="AG544" t="s">
        <v>1217</v>
      </c>
      <c r="AH544" t="s">
        <v>1698</v>
      </c>
      <c r="AI544" t="s">
        <v>1217</v>
      </c>
      <c r="AJ544" t="s">
        <v>1217</v>
      </c>
      <c r="AK544" t="s">
        <v>1237</v>
      </c>
      <c r="AL544">
        <v>0</v>
      </c>
      <c r="AM544" t="s">
        <v>1379</v>
      </c>
      <c r="AN544" t="s">
        <v>1239</v>
      </c>
      <c r="AO544" t="s">
        <v>1240</v>
      </c>
      <c r="AP544" t="s">
        <v>1241</v>
      </c>
      <c r="AQ544" t="s">
        <v>1242</v>
      </c>
      <c r="AR544" t="s">
        <v>1380</v>
      </c>
      <c r="AS544">
        <v>0</v>
      </c>
      <c r="AT544" t="s">
        <v>1217</v>
      </c>
      <c r="AU544" t="s">
        <v>1244</v>
      </c>
      <c r="AV544" t="s">
        <v>1217</v>
      </c>
      <c r="AW544" t="s">
        <v>1217</v>
      </c>
      <c r="AX544" t="s">
        <v>1217</v>
      </c>
      <c r="AY544">
        <v>10</v>
      </c>
      <c r="AZ544" t="s">
        <v>1245</v>
      </c>
      <c r="BA544">
        <v>0</v>
      </c>
      <c r="BB544" t="s">
        <v>217</v>
      </c>
      <c r="BC544" t="s">
        <v>1230</v>
      </c>
      <c r="BD544">
        <v>0</v>
      </c>
      <c r="BE544" t="s">
        <v>1246</v>
      </c>
      <c r="BF544">
        <v>824</v>
      </c>
      <c r="BG544" t="s">
        <v>1217</v>
      </c>
      <c r="BH544" t="s">
        <v>1217</v>
      </c>
      <c r="BI544">
        <v>15</v>
      </c>
      <c r="BJ544" t="s">
        <v>1217</v>
      </c>
      <c r="BK544" t="s">
        <v>1217</v>
      </c>
      <c r="BL544">
        <v>0</v>
      </c>
      <c r="BM544" t="s">
        <v>1239</v>
      </c>
      <c r="BN544" t="s">
        <v>1247</v>
      </c>
      <c r="BO544">
        <v>0</v>
      </c>
      <c r="BP544" t="s">
        <v>1229</v>
      </c>
      <c r="BQ544" t="s">
        <v>1217</v>
      </c>
    </row>
    <row r="545" spans="1:69" x14ac:dyDescent="0.25">
      <c r="A545">
        <v>211168</v>
      </c>
      <c r="B545" t="s">
        <v>1864</v>
      </c>
      <c r="C545" t="s">
        <v>1217</v>
      </c>
      <c r="D545" t="s">
        <v>1218</v>
      </c>
      <c r="E545">
        <v>0</v>
      </c>
      <c r="F545" t="s">
        <v>1289</v>
      </c>
      <c r="G545" t="s">
        <v>1220</v>
      </c>
      <c r="H545" t="s">
        <v>1221</v>
      </c>
      <c r="I545" t="s">
        <v>1217</v>
      </c>
      <c r="J545" t="s">
        <v>1222</v>
      </c>
      <c r="K545" t="s">
        <v>217</v>
      </c>
      <c r="L545">
        <v>1022.34</v>
      </c>
      <c r="M545">
        <v>966.34</v>
      </c>
      <c r="N545" t="s">
        <v>40</v>
      </c>
      <c r="O545">
        <v>990</v>
      </c>
      <c r="P545" t="s">
        <v>1223</v>
      </c>
      <c r="Q545" t="s">
        <v>1865</v>
      </c>
      <c r="R545" t="s">
        <v>1225</v>
      </c>
      <c r="S545" t="s">
        <v>1226</v>
      </c>
      <c r="T545" t="s">
        <v>1217</v>
      </c>
      <c r="U545" t="s">
        <v>1227</v>
      </c>
      <c r="V545" t="s">
        <v>1255</v>
      </c>
      <c r="W545">
        <v>0</v>
      </c>
      <c r="X545" t="s">
        <v>1229</v>
      </c>
      <c r="Y545" t="s">
        <v>1229</v>
      </c>
      <c r="Z545" t="s">
        <v>1230</v>
      </c>
      <c r="AA545" t="s">
        <v>23</v>
      </c>
      <c r="AB545" t="s">
        <v>1231</v>
      </c>
      <c r="AC545" t="s">
        <v>1232</v>
      </c>
      <c r="AD545" t="s">
        <v>1233</v>
      </c>
      <c r="AE545" t="s">
        <v>1302</v>
      </c>
      <c r="AF545" t="s">
        <v>1235</v>
      </c>
      <c r="AG545" t="s">
        <v>1217</v>
      </c>
      <c r="AH545" t="s">
        <v>1236</v>
      </c>
      <c r="AI545" t="s">
        <v>1217</v>
      </c>
      <c r="AJ545" t="s">
        <v>1217</v>
      </c>
      <c r="AK545" t="s">
        <v>1237</v>
      </c>
      <c r="AL545">
        <v>0</v>
      </c>
      <c r="AM545" t="s">
        <v>1290</v>
      </c>
      <c r="AN545" t="s">
        <v>1239</v>
      </c>
      <c r="AO545" t="s">
        <v>1240</v>
      </c>
      <c r="AP545" t="s">
        <v>1241</v>
      </c>
      <c r="AQ545" t="s">
        <v>1242</v>
      </c>
      <c r="AR545" t="s">
        <v>1291</v>
      </c>
      <c r="AS545">
        <v>0</v>
      </c>
      <c r="AT545" t="s">
        <v>1217</v>
      </c>
      <c r="AU545" t="s">
        <v>1244</v>
      </c>
      <c r="AV545" t="s">
        <v>1217</v>
      </c>
      <c r="AW545" t="s">
        <v>1217</v>
      </c>
      <c r="AX545" t="s">
        <v>1217</v>
      </c>
      <c r="AY545">
        <v>10</v>
      </c>
      <c r="AZ545" t="s">
        <v>1245</v>
      </c>
      <c r="BA545">
        <v>0</v>
      </c>
      <c r="BB545" t="s">
        <v>217</v>
      </c>
      <c r="BC545" t="s">
        <v>1230</v>
      </c>
      <c r="BD545">
        <v>0</v>
      </c>
      <c r="BE545" t="s">
        <v>1246</v>
      </c>
      <c r="BF545">
        <v>18</v>
      </c>
      <c r="BG545" t="s">
        <v>1217</v>
      </c>
      <c r="BH545" t="s">
        <v>1217</v>
      </c>
      <c r="BI545">
        <v>13</v>
      </c>
      <c r="BJ545" t="s">
        <v>1217</v>
      </c>
      <c r="BK545" t="s">
        <v>1217</v>
      </c>
      <c r="BL545">
        <v>0</v>
      </c>
      <c r="BM545" t="s">
        <v>1239</v>
      </c>
      <c r="BN545" t="s">
        <v>1247</v>
      </c>
      <c r="BO545">
        <v>0</v>
      </c>
      <c r="BP545" t="s">
        <v>1229</v>
      </c>
      <c r="BQ545" t="s">
        <v>1217</v>
      </c>
    </row>
    <row r="546" spans="1:69" x14ac:dyDescent="0.25">
      <c r="A546">
        <v>211205</v>
      </c>
      <c r="B546" t="s">
        <v>1866</v>
      </c>
      <c r="C546" t="s">
        <v>1217</v>
      </c>
      <c r="D546" t="s">
        <v>1218</v>
      </c>
      <c r="E546">
        <v>0</v>
      </c>
      <c r="F546" t="s">
        <v>1219</v>
      </c>
      <c r="G546" t="s">
        <v>1220</v>
      </c>
      <c r="H546" t="s">
        <v>1221</v>
      </c>
      <c r="I546" t="s">
        <v>1217</v>
      </c>
      <c r="J546" t="s">
        <v>1222</v>
      </c>
      <c r="K546" t="s">
        <v>217</v>
      </c>
      <c r="L546">
        <v>198.31</v>
      </c>
      <c r="M546">
        <v>183.66</v>
      </c>
      <c r="N546" t="s">
        <v>40</v>
      </c>
      <c r="O546">
        <v>208</v>
      </c>
      <c r="P546" t="s">
        <v>1223</v>
      </c>
      <c r="Q546" t="s">
        <v>1324</v>
      </c>
      <c r="R546" t="s">
        <v>1225</v>
      </c>
      <c r="S546" t="s">
        <v>1226</v>
      </c>
      <c r="T546" t="s">
        <v>1217</v>
      </c>
      <c r="U546" t="s">
        <v>1227</v>
      </c>
      <c r="V546" t="s">
        <v>1255</v>
      </c>
      <c r="W546">
        <v>0</v>
      </c>
      <c r="X546" t="s">
        <v>1229</v>
      </c>
      <c r="Y546" t="s">
        <v>1229</v>
      </c>
      <c r="Z546" t="s">
        <v>1230</v>
      </c>
      <c r="AA546" t="s">
        <v>23</v>
      </c>
      <c r="AB546" t="s">
        <v>1231</v>
      </c>
      <c r="AC546" t="s">
        <v>1232</v>
      </c>
      <c r="AD546" t="s">
        <v>1233</v>
      </c>
      <c r="AE546" t="s">
        <v>1302</v>
      </c>
      <c r="AF546" t="s">
        <v>1235</v>
      </c>
      <c r="AG546" t="s">
        <v>1217</v>
      </c>
      <c r="AH546" t="s">
        <v>1236</v>
      </c>
      <c r="AI546" t="s">
        <v>1217</v>
      </c>
      <c r="AJ546" t="s">
        <v>1217</v>
      </c>
      <c r="AK546" t="s">
        <v>1237</v>
      </c>
      <c r="AL546">
        <v>0</v>
      </c>
      <c r="AM546" t="s">
        <v>1238</v>
      </c>
      <c r="AN546" t="s">
        <v>1239</v>
      </c>
      <c r="AO546" t="s">
        <v>1240</v>
      </c>
      <c r="AP546" t="s">
        <v>1241</v>
      </c>
      <c r="AQ546" t="s">
        <v>1242</v>
      </c>
      <c r="AR546" t="s">
        <v>1243</v>
      </c>
      <c r="AS546">
        <v>0</v>
      </c>
      <c r="AT546" t="s">
        <v>1217</v>
      </c>
      <c r="AU546" t="s">
        <v>1244</v>
      </c>
      <c r="AV546" t="s">
        <v>1217</v>
      </c>
      <c r="AW546" t="s">
        <v>1217</v>
      </c>
      <c r="AX546" t="s">
        <v>1217</v>
      </c>
      <c r="AY546">
        <v>10</v>
      </c>
      <c r="AZ546" t="s">
        <v>1245</v>
      </c>
      <c r="BA546">
        <v>0</v>
      </c>
      <c r="BB546" t="s">
        <v>217</v>
      </c>
      <c r="BC546" t="s">
        <v>1230</v>
      </c>
      <c r="BD546">
        <v>0</v>
      </c>
      <c r="BE546" t="s">
        <v>1246</v>
      </c>
      <c r="BF546">
        <v>204</v>
      </c>
      <c r="BG546" t="s">
        <v>1217</v>
      </c>
      <c r="BH546" t="s">
        <v>1217</v>
      </c>
      <c r="BI546">
        <v>8</v>
      </c>
      <c r="BJ546" t="s">
        <v>1217</v>
      </c>
      <c r="BK546" t="s">
        <v>1217</v>
      </c>
      <c r="BL546">
        <v>0</v>
      </c>
      <c r="BM546" t="s">
        <v>1239</v>
      </c>
      <c r="BN546" t="s">
        <v>1247</v>
      </c>
      <c r="BO546">
        <v>0</v>
      </c>
      <c r="BP546" t="s">
        <v>1229</v>
      </c>
      <c r="BQ546" t="s">
        <v>1217</v>
      </c>
    </row>
    <row r="547" spans="1:69" x14ac:dyDescent="0.25">
      <c r="A547">
        <v>211206</v>
      </c>
      <c r="B547" t="s">
        <v>1867</v>
      </c>
      <c r="C547" t="s">
        <v>1217</v>
      </c>
      <c r="D547" t="s">
        <v>1218</v>
      </c>
      <c r="E547">
        <v>0</v>
      </c>
      <c r="F547" t="s">
        <v>1298</v>
      </c>
      <c r="G547" t="s">
        <v>1220</v>
      </c>
      <c r="H547" t="s">
        <v>1221</v>
      </c>
      <c r="I547" t="s">
        <v>1217</v>
      </c>
      <c r="J547" t="s">
        <v>1222</v>
      </c>
      <c r="K547" t="s">
        <v>217</v>
      </c>
      <c r="L547">
        <v>14.61</v>
      </c>
      <c r="M547">
        <v>13.11</v>
      </c>
      <c r="N547" t="s">
        <v>40</v>
      </c>
      <c r="O547">
        <v>15</v>
      </c>
      <c r="P547" t="s">
        <v>1223</v>
      </c>
      <c r="Q547" t="s">
        <v>1324</v>
      </c>
      <c r="R547" t="s">
        <v>1225</v>
      </c>
      <c r="S547" t="s">
        <v>1226</v>
      </c>
      <c r="T547" t="s">
        <v>1217</v>
      </c>
      <c r="U547" t="s">
        <v>1227</v>
      </c>
      <c r="V547" t="s">
        <v>1255</v>
      </c>
      <c r="W547">
        <v>0</v>
      </c>
      <c r="X547" t="s">
        <v>1229</v>
      </c>
      <c r="Y547" t="s">
        <v>1229</v>
      </c>
      <c r="Z547" t="s">
        <v>1230</v>
      </c>
      <c r="AA547" t="s">
        <v>23</v>
      </c>
      <c r="AB547" t="s">
        <v>1231</v>
      </c>
      <c r="AC547" t="s">
        <v>1232</v>
      </c>
      <c r="AD547" t="s">
        <v>1233</v>
      </c>
      <c r="AE547" t="s">
        <v>1302</v>
      </c>
      <c r="AF547" t="s">
        <v>1235</v>
      </c>
      <c r="AG547" t="s">
        <v>1217</v>
      </c>
      <c r="AH547" t="s">
        <v>1236</v>
      </c>
      <c r="AI547" t="s">
        <v>1217</v>
      </c>
      <c r="AJ547" t="s">
        <v>1217</v>
      </c>
      <c r="AK547" t="s">
        <v>1237</v>
      </c>
      <c r="AL547">
        <v>0</v>
      </c>
      <c r="AM547" t="s">
        <v>1299</v>
      </c>
      <c r="AN547" t="s">
        <v>1239</v>
      </c>
      <c r="AO547" t="s">
        <v>1240</v>
      </c>
      <c r="AP547" t="s">
        <v>1241</v>
      </c>
      <c r="AQ547" t="s">
        <v>1242</v>
      </c>
      <c r="AR547" t="s">
        <v>1300</v>
      </c>
      <c r="AS547">
        <v>0</v>
      </c>
      <c r="AT547" t="s">
        <v>1217</v>
      </c>
      <c r="AU547" t="s">
        <v>1244</v>
      </c>
      <c r="AV547" t="s">
        <v>1217</v>
      </c>
      <c r="AW547" t="s">
        <v>1217</v>
      </c>
      <c r="AX547" t="s">
        <v>1217</v>
      </c>
      <c r="AY547">
        <v>10</v>
      </c>
      <c r="AZ547" t="s">
        <v>1245</v>
      </c>
      <c r="BA547">
        <v>0</v>
      </c>
      <c r="BB547" t="s">
        <v>217</v>
      </c>
      <c r="BC547" t="s">
        <v>1230</v>
      </c>
      <c r="BD547">
        <v>0</v>
      </c>
      <c r="BE547" t="s">
        <v>1246</v>
      </c>
      <c r="BF547">
        <v>1751</v>
      </c>
      <c r="BG547" t="s">
        <v>1217</v>
      </c>
      <c r="BH547" t="s">
        <v>1217</v>
      </c>
      <c r="BI547">
        <v>15</v>
      </c>
      <c r="BJ547" t="s">
        <v>1217</v>
      </c>
      <c r="BK547" t="s">
        <v>1217</v>
      </c>
      <c r="BL547">
        <v>0</v>
      </c>
      <c r="BM547" t="s">
        <v>1239</v>
      </c>
      <c r="BN547" t="s">
        <v>1247</v>
      </c>
      <c r="BO547">
        <v>0</v>
      </c>
      <c r="BP547" t="s">
        <v>1229</v>
      </c>
      <c r="BQ547" t="s">
        <v>1217</v>
      </c>
    </row>
    <row r="548" spans="1:69" x14ac:dyDescent="0.25">
      <c r="A548">
        <v>211208</v>
      </c>
      <c r="B548" t="s">
        <v>854</v>
      </c>
      <c r="C548" t="s">
        <v>1217</v>
      </c>
      <c r="D548" t="s">
        <v>1218</v>
      </c>
      <c r="E548">
        <v>300</v>
      </c>
      <c r="F548" t="s">
        <v>1254</v>
      </c>
      <c r="G548" t="s">
        <v>1220</v>
      </c>
      <c r="H548" t="s">
        <v>1221</v>
      </c>
      <c r="I548" t="s">
        <v>1217</v>
      </c>
      <c r="J548" t="s">
        <v>1222</v>
      </c>
      <c r="K548" t="s">
        <v>217</v>
      </c>
      <c r="L548">
        <v>16.71</v>
      </c>
      <c r="M548">
        <v>15.75</v>
      </c>
      <c r="N548" t="s">
        <v>40</v>
      </c>
      <c r="O548">
        <v>18</v>
      </c>
      <c r="P548" t="s">
        <v>1223</v>
      </c>
      <c r="Q548" t="s">
        <v>1368</v>
      </c>
      <c r="R548" t="s">
        <v>1225</v>
      </c>
      <c r="S548" t="s">
        <v>1226</v>
      </c>
      <c r="T548" t="s">
        <v>1217</v>
      </c>
      <c r="U548" t="s">
        <v>1227</v>
      </c>
      <c r="V548" t="s">
        <v>1255</v>
      </c>
      <c r="W548">
        <v>0</v>
      </c>
      <c r="X548" t="s">
        <v>1229</v>
      </c>
      <c r="Y548" t="s">
        <v>1229</v>
      </c>
      <c r="Z548" t="s">
        <v>1230</v>
      </c>
      <c r="AA548" t="s">
        <v>23</v>
      </c>
      <c r="AB548" t="s">
        <v>1231</v>
      </c>
      <c r="AC548" t="s">
        <v>1232</v>
      </c>
      <c r="AD548" t="s">
        <v>1233</v>
      </c>
      <c r="AE548" t="s">
        <v>1302</v>
      </c>
      <c r="AF548" t="s">
        <v>1235</v>
      </c>
      <c r="AG548" t="s">
        <v>1217</v>
      </c>
      <c r="AH548" t="s">
        <v>1236</v>
      </c>
      <c r="AI548" t="s">
        <v>1217</v>
      </c>
      <c r="AJ548" t="s">
        <v>1217</v>
      </c>
      <c r="AK548" t="s">
        <v>1237</v>
      </c>
      <c r="AL548">
        <v>0</v>
      </c>
      <c r="AM548" t="s">
        <v>1269</v>
      </c>
      <c r="AN548" t="s">
        <v>1239</v>
      </c>
      <c r="AO548" t="s">
        <v>1240</v>
      </c>
      <c r="AP548" t="s">
        <v>1241</v>
      </c>
      <c r="AQ548" t="s">
        <v>1242</v>
      </c>
      <c r="AR548" t="s">
        <v>1257</v>
      </c>
      <c r="AS548">
        <v>0</v>
      </c>
      <c r="AT548" t="s">
        <v>1217</v>
      </c>
      <c r="AU548" t="s">
        <v>1244</v>
      </c>
      <c r="AV548" t="s">
        <v>1217</v>
      </c>
      <c r="AW548" t="s">
        <v>1217</v>
      </c>
      <c r="AX548" t="s">
        <v>1217</v>
      </c>
      <c r="AY548">
        <v>10</v>
      </c>
      <c r="AZ548" t="s">
        <v>1245</v>
      </c>
      <c r="BA548">
        <v>0</v>
      </c>
      <c r="BB548" t="s">
        <v>217</v>
      </c>
      <c r="BC548" t="s">
        <v>1230</v>
      </c>
      <c r="BD548">
        <v>0</v>
      </c>
      <c r="BE548" t="s">
        <v>1246</v>
      </c>
      <c r="BF548">
        <v>423</v>
      </c>
      <c r="BG548" t="s">
        <v>1217</v>
      </c>
      <c r="BH548" t="s">
        <v>1217</v>
      </c>
      <c r="BI548">
        <v>15</v>
      </c>
      <c r="BJ548" t="s">
        <v>1217</v>
      </c>
      <c r="BK548" t="s">
        <v>1217</v>
      </c>
      <c r="BL548">
        <v>0</v>
      </c>
      <c r="BM548" t="s">
        <v>1239</v>
      </c>
      <c r="BN548" t="s">
        <v>1247</v>
      </c>
      <c r="BO548">
        <v>0</v>
      </c>
      <c r="BP548" t="s">
        <v>1229</v>
      </c>
      <c r="BQ548" t="s">
        <v>1217</v>
      </c>
    </row>
    <row r="549" spans="1:69" x14ac:dyDescent="0.25">
      <c r="A549">
        <v>211211</v>
      </c>
      <c r="B549" t="s">
        <v>603</v>
      </c>
      <c r="C549" t="s">
        <v>1217</v>
      </c>
      <c r="D549" t="s">
        <v>1218</v>
      </c>
      <c r="E549">
        <v>168</v>
      </c>
      <c r="F549" t="s">
        <v>1219</v>
      </c>
      <c r="G549" t="s">
        <v>1220</v>
      </c>
      <c r="H549" t="s">
        <v>1221</v>
      </c>
      <c r="I549" t="s">
        <v>1217</v>
      </c>
      <c r="J549" t="s">
        <v>1222</v>
      </c>
      <c r="K549" t="s">
        <v>217</v>
      </c>
      <c r="L549">
        <v>196.65</v>
      </c>
      <c r="M549">
        <v>182</v>
      </c>
      <c r="N549" t="s">
        <v>40</v>
      </c>
      <c r="O549">
        <v>208</v>
      </c>
      <c r="P549" t="s">
        <v>1223</v>
      </c>
      <c r="Q549" t="s">
        <v>1368</v>
      </c>
      <c r="R549" t="s">
        <v>1225</v>
      </c>
      <c r="S549" t="s">
        <v>1226</v>
      </c>
      <c r="T549" t="s">
        <v>1217</v>
      </c>
      <c r="U549" t="s">
        <v>1227</v>
      </c>
      <c r="V549" t="s">
        <v>1255</v>
      </c>
      <c r="W549">
        <v>0</v>
      </c>
      <c r="X549" t="s">
        <v>1229</v>
      </c>
      <c r="Y549" t="s">
        <v>1229</v>
      </c>
      <c r="Z549" t="s">
        <v>1230</v>
      </c>
      <c r="AA549" t="s">
        <v>23</v>
      </c>
      <c r="AB549" t="s">
        <v>1231</v>
      </c>
      <c r="AC549" t="s">
        <v>1232</v>
      </c>
      <c r="AD549" t="s">
        <v>1233</v>
      </c>
      <c r="AE549" t="s">
        <v>1302</v>
      </c>
      <c r="AF549" t="s">
        <v>1235</v>
      </c>
      <c r="AG549" t="s">
        <v>1217</v>
      </c>
      <c r="AH549" t="s">
        <v>1236</v>
      </c>
      <c r="AI549" t="s">
        <v>1217</v>
      </c>
      <c r="AJ549" t="s">
        <v>1217</v>
      </c>
      <c r="AK549" t="s">
        <v>1237</v>
      </c>
      <c r="AL549">
        <v>0</v>
      </c>
      <c r="AM549" t="s">
        <v>1238</v>
      </c>
      <c r="AN549" t="s">
        <v>1239</v>
      </c>
      <c r="AO549" t="s">
        <v>1240</v>
      </c>
      <c r="AP549" t="s">
        <v>1241</v>
      </c>
      <c r="AQ549" t="s">
        <v>1242</v>
      </c>
      <c r="AR549" t="s">
        <v>1243</v>
      </c>
      <c r="AS549">
        <v>0</v>
      </c>
      <c r="AT549" t="s">
        <v>1217</v>
      </c>
      <c r="AU549" t="s">
        <v>1244</v>
      </c>
      <c r="AV549" t="s">
        <v>1217</v>
      </c>
      <c r="AW549" t="s">
        <v>1217</v>
      </c>
      <c r="AX549" t="s">
        <v>1217</v>
      </c>
      <c r="AY549">
        <v>10</v>
      </c>
      <c r="AZ549" t="s">
        <v>1245</v>
      </c>
      <c r="BA549">
        <v>0</v>
      </c>
      <c r="BB549" t="s">
        <v>217</v>
      </c>
      <c r="BC549" t="s">
        <v>1230</v>
      </c>
      <c r="BD549">
        <v>0</v>
      </c>
      <c r="BE549" t="s">
        <v>1246</v>
      </c>
      <c r="BF549">
        <v>198</v>
      </c>
      <c r="BG549" t="s">
        <v>1217</v>
      </c>
      <c r="BH549" t="s">
        <v>1217</v>
      </c>
      <c r="BI549">
        <v>13</v>
      </c>
      <c r="BJ549" t="s">
        <v>1217</v>
      </c>
      <c r="BK549" t="s">
        <v>1217</v>
      </c>
      <c r="BL549">
        <v>0</v>
      </c>
      <c r="BM549" t="s">
        <v>1239</v>
      </c>
      <c r="BN549" t="s">
        <v>1247</v>
      </c>
      <c r="BO549">
        <v>0</v>
      </c>
      <c r="BP549" t="s">
        <v>1229</v>
      </c>
      <c r="BQ549" t="s">
        <v>1217</v>
      </c>
    </row>
    <row r="550" spans="1:69" x14ac:dyDescent="0.25">
      <c r="A550">
        <v>211218</v>
      </c>
      <c r="B550" t="s">
        <v>1868</v>
      </c>
      <c r="C550" t="s">
        <v>1217</v>
      </c>
      <c r="D550" t="s">
        <v>1218</v>
      </c>
      <c r="E550">
        <v>28</v>
      </c>
      <c r="F550" t="s">
        <v>1219</v>
      </c>
      <c r="G550" t="s">
        <v>1220</v>
      </c>
      <c r="H550" t="s">
        <v>1221</v>
      </c>
      <c r="I550" t="s">
        <v>1217</v>
      </c>
      <c r="J550" t="s">
        <v>1222</v>
      </c>
      <c r="K550" t="s">
        <v>217</v>
      </c>
      <c r="L550">
        <v>197.07</v>
      </c>
      <c r="M550">
        <v>182.42</v>
      </c>
      <c r="N550" t="s">
        <v>40</v>
      </c>
      <c r="O550">
        <v>208</v>
      </c>
      <c r="P550" t="s">
        <v>1223</v>
      </c>
      <c r="Q550" t="s">
        <v>1368</v>
      </c>
      <c r="R550" t="s">
        <v>1225</v>
      </c>
      <c r="S550" t="s">
        <v>1226</v>
      </c>
      <c r="T550" t="s">
        <v>1217</v>
      </c>
      <c r="U550" t="s">
        <v>1227</v>
      </c>
      <c r="V550" t="s">
        <v>1255</v>
      </c>
      <c r="W550">
        <v>0</v>
      </c>
      <c r="X550" t="s">
        <v>1229</v>
      </c>
      <c r="Y550" t="s">
        <v>1229</v>
      </c>
      <c r="Z550" t="s">
        <v>1230</v>
      </c>
      <c r="AA550" t="s">
        <v>23</v>
      </c>
      <c r="AB550" t="s">
        <v>1231</v>
      </c>
      <c r="AC550" t="s">
        <v>1232</v>
      </c>
      <c r="AD550" t="s">
        <v>1233</v>
      </c>
      <c r="AE550" t="s">
        <v>1302</v>
      </c>
      <c r="AF550" t="s">
        <v>1235</v>
      </c>
      <c r="AG550" t="s">
        <v>1217</v>
      </c>
      <c r="AH550" t="s">
        <v>1236</v>
      </c>
      <c r="AI550" t="s">
        <v>1217</v>
      </c>
      <c r="AJ550" t="s">
        <v>1217</v>
      </c>
      <c r="AK550" t="s">
        <v>1237</v>
      </c>
      <c r="AL550">
        <v>0</v>
      </c>
      <c r="AM550" t="s">
        <v>1238</v>
      </c>
      <c r="AN550" t="s">
        <v>1239</v>
      </c>
      <c r="AO550" t="s">
        <v>1240</v>
      </c>
      <c r="AP550" t="s">
        <v>1241</v>
      </c>
      <c r="AQ550" t="s">
        <v>1242</v>
      </c>
      <c r="AR550" t="s">
        <v>1243</v>
      </c>
      <c r="AS550">
        <v>0</v>
      </c>
      <c r="AT550" t="s">
        <v>1217</v>
      </c>
      <c r="AU550" t="s">
        <v>1244</v>
      </c>
      <c r="AV550" t="s">
        <v>1217</v>
      </c>
      <c r="AW550" t="s">
        <v>1217</v>
      </c>
      <c r="AX550" t="s">
        <v>1217</v>
      </c>
      <c r="AY550">
        <v>10</v>
      </c>
      <c r="AZ550" t="s">
        <v>1245</v>
      </c>
      <c r="BA550">
        <v>0</v>
      </c>
      <c r="BB550" t="s">
        <v>217</v>
      </c>
      <c r="BC550" t="s">
        <v>1230</v>
      </c>
      <c r="BD550">
        <v>0</v>
      </c>
      <c r="BE550" t="s">
        <v>1246</v>
      </c>
      <c r="BF550">
        <v>83</v>
      </c>
      <c r="BG550" t="s">
        <v>1217</v>
      </c>
      <c r="BH550" t="s">
        <v>1217</v>
      </c>
      <c r="BI550">
        <v>8</v>
      </c>
      <c r="BJ550" t="s">
        <v>1217</v>
      </c>
      <c r="BK550" t="s">
        <v>1217</v>
      </c>
      <c r="BL550">
        <v>0</v>
      </c>
      <c r="BM550" t="s">
        <v>1239</v>
      </c>
      <c r="BN550" t="s">
        <v>1247</v>
      </c>
      <c r="BO550">
        <v>0</v>
      </c>
      <c r="BP550" t="s">
        <v>1229</v>
      </c>
      <c r="BQ550" t="s">
        <v>1217</v>
      </c>
    </row>
    <row r="551" spans="1:69" x14ac:dyDescent="0.25">
      <c r="A551">
        <v>211354</v>
      </c>
      <c r="B551" t="s">
        <v>1869</v>
      </c>
      <c r="C551" t="s">
        <v>1217</v>
      </c>
      <c r="D551" t="s">
        <v>1218</v>
      </c>
      <c r="E551">
        <v>370</v>
      </c>
      <c r="F551" t="s">
        <v>1298</v>
      </c>
      <c r="G551" t="s">
        <v>1220</v>
      </c>
      <c r="H551" t="s">
        <v>1221</v>
      </c>
      <c r="I551" t="s">
        <v>1217</v>
      </c>
      <c r="J551" t="s">
        <v>1222</v>
      </c>
      <c r="K551" t="s">
        <v>217</v>
      </c>
      <c r="L551">
        <v>15.13</v>
      </c>
      <c r="M551">
        <v>13.61</v>
      </c>
      <c r="N551" t="s">
        <v>40</v>
      </c>
      <c r="O551">
        <v>16</v>
      </c>
      <c r="P551" t="s">
        <v>1223</v>
      </c>
      <c r="Q551" t="s">
        <v>1870</v>
      </c>
      <c r="R551" t="s">
        <v>1225</v>
      </c>
      <c r="S551" t="s">
        <v>1226</v>
      </c>
      <c r="T551" t="s">
        <v>1217</v>
      </c>
      <c r="U551" t="s">
        <v>1227</v>
      </c>
      <c r="V551" t="s">
        <v>1255</v>
      </c>
      <c r="W551">
        <v>0</v>
      </c>
      <c r="X551" t="s">
        <v>1229</v>
      </c>
      <c r="Y551" t="s">
        <v>1229</v>
      </c>
      <c r="Z551" t="s">
        <v>1230</v>
      </c>
      <c r="AA551" t="s">
        <v>23</v>
      </c>
      <c r="AB551" t="s">
        <v>1231</v>
      </c>
      <c r="AC551" t="s">
        <v>1232</v>
      </c>
      <c r="AD551" t="s">
        <v>1233</v>
      </c>
      <c r="AE551" t="s">
        <v>1302</v>
      </c>
      <c r="AF551" t="s">
        <v>1235</v>
      </c>
      <c r="AG551" t="s">
        <v>1217</v>
      </c>
      <c r="AH551" t="s">
        <v>1236</v>
      </c>
      <c r="AI551" t="s">
        <v>1217</v>
      </c>
      <c r="AJ551" t="s">
        <v>1217</v>
      </c>
      <c r="AK551" t="s">
        <v>1237</v>
      </c>
      <c r="AL551">
        <v>0</v>
      </c>
      <c r="AM551" t="s">
        <v>1305</v>
      </c>
      <c r="AN551" t="s">
        <v>1239</v>
      </c>
      <c r="AO551" t="s">
        <v>1240</v>
      </c>
      <c r="AP551" t="s">
        <v>1241</v>
      </c>
      <c r="AQ551" t="s">
        <v>1242</v>
      </c>
      <c r="AR551" t="s">
        <v>1306</v>
      </c>
      <c r="AS551">
        <v>0</v>
      </c>
      <c r="AT551" t="s">
        <v>1217</v>
      </c>
      <c r="AU551" t="s">
        <v>1244</v>
      </c>
      <c r="AV551" t="s">
        <v>1217</v>
      </c>
      <c r="AW551" t="s">
        <v>1217</v>
      </c>
      <c r="AX551" t="s">
        <v>1217</v>
      </c>
      <c r="AY551">
        <v>10</v>
      </c>
      <c r="AZ551" t="s">
        <v>1245</v>
      </c>
      <c r="BA551">
        <v>0</v>
      </c>
      <c r="BB551" t="s">
        <v>217</v>
      </c>
      <c r="BC551" t="s">
        <v>1230</v>
      </c>
      <c r="BD551">
        <v>0</v>
      </c>
      <c r="BE551" t="s">
        <v>1246</v>
      </c>
      <c r="BF551">
        <v>370</v>
      </c>
      <c r="BG551" t="s">
        <v>1217</v>
      </c>
      <c r="BH551" t="s">
        <v>1217</v>
      </c>
      <c r="BI551">
        <v>15</v>
      </c>
      <c r="BJ551" t="s">
        <v>1217</v>
      </c>
      <c r="BK551" t="s">
        <v>1217</v>
      </c>
      <c r="BL551">
        <v>0</v>
      </c>
      <c r="BM551" t="s">
        <v>1239</v>
      </c>
      <c r="BN551" t="s">
        <v>1247</v>
      </c>
      <c r="BO551">
        <v>0</v>
      </c>
      <c r="BP551" t="s">
        <v>1229</v>
      </c>
      <c r="BQ551" t="s">
        <v>1217</v>
      </c>
    </row>
    <row r="552" spans="1:69" x14ac:dyDescent="0.25">
      <c r="A552">
        <v>211377</v>
      </c>
      <c r="B552" t="s">
        <v>855</v>
      </c>
      <c r="C552" t="s">
        <v>1217</v>
      </c>
      <c r="D552" t="s">
        <v>1218</v>
      </c>
      <c r="E552">
        <v>6</v>
      </c>
      <c r="F552" t="s">
        <v>1289</v>
      </c>
      <c r="G552" t="s">
        <v>1220</v>
      </c>
      <c r="H552" t="s">
        <v>1221</v>
      </c>
      <c r="I552" t="s">
        <v>1217</v>
      </c>
      <c r="J552" t="s">
        <v>1222</v>
      </c>
      <c r="K552" t="s">
        <v>217</v>
      </c>
      <c r="L552">
        <v>931.7</v>
      </c>
      <c r="M552">
        <v>875.7</v>
      </c>
      <c r="N552" t="s">
        <v>40</v>
      </c>
      <c r="O552">
        <v>1000</v>
      </c>
      <c r="P552" t="s">
        <v>1223</v>
      </c>
      <c r="Q552" t="s">
        <v>1871</v>
      </c>
      <c r="R552" t="s">
        <v>1225</v>
      </c>
      <c r="S552" t="s">
        <v>1226</v>
      </c>
      <c r="T552" t="s">
        <v>1217</v>
      </c>
      <c r="U552" t="s">
        <v>1227</v>
      </c>
      <c r="V552" t="s">
        <v>1255</v>
      </c>
      <c r="W552">
        <v>0</v>
      </c>
      <c r="X552" t="s">
        <v>1229</v>
      </c>
      <c r="Y552" t="s">
        <v>1229</v>
      </c>
      <c r="Z552" t="s">
        <v>1230</v>
      </c>
      <c r="AA552" t="s">
        <v>23</v>
      </c>
      <c r="AB552" t="s">
        <v>1231</v>
      </c>
      <c r="AC552" t="s">
        <v>1232</v>
      </c>
      <c r="AD552" t="s">
        <v>1233</v>
      </c>
      <c r="AE552" t="s">
        <v>1302</v>
      </c>
      <c r="AF552" t="s">
        <v>1235</v>
      </c>
      <c r="AG552" t="s">
        <v>1217</v>
      </c>
      <c r="AH552" t="s">
        <v>1236</v>
      </c>
      <c r="AI552" t="s">
        <v>1217</v>
      </c>
      <c r="AJ552" t="s">
        <v>1217</v>
      </c>
      <c r="AK552" t="s">
        <v>1237</v>
      </c>
      <c r="AL552">
        <v>0</v>
      </c>
      <c r="AM552" t="s">
        <v>1290</v>
      </c>
      <c r="AN552" t="s">
        <v>1239</v>
      </c>
      <c r="AO552" t="s">
        <v>1240</v>
      </c>
      <c r="AP552" t="s">
        <v>1241</v>
      </c>
      <c r="AQ552" t="s">
        <v>1242</v>
      </c>
      <c r="AR552" t="s">
        <v>1291</v>
      </c>
      <c r="AS552">
        <v>0</v>
      </c>
      <c r="AT552" t="s">
        <v>1217</v>
      </c>
      <c r="AU552" t="s">
        <v>1244</v>
      </c>
      <c r="AV552" t="s">
        <v>1217</v>
      </c>
      <c r="AW552" t="s">
        <v>1217</v>
      </c>
      <c r="AX552" t="s">
        <v>1217</v>
      </c>
      <c r="AY552">
        <v>10</v>
      </c>
      <c r="AZ552" t="s">
        <v>1245</v>
      </c>
      <c r="BA552">
        <v>0</v>
      </c>
      <c r="BB552" t="s">
        <v>217</v>
      </c>
      <c r="BC552" t="s">
        <v>1230</v>
      </c>
      <c r="BD552">
        <v>0</v>
      </c>
      <c r="BE552" t="s">
        <v>1246</v>
      </c>
      <c r="BF552">
        <v>41</v>
      </c>
      <c r="BG552" t="s">
        <v>1217</v>
      </c>
      <c r="BH552" t="s">
        <v>1217</v>
      </c>
      <c r="BI552">
        <v>10</v>
      </c>
      <c r="BJ552" t="s">
        <v>1217</v>
      </c>
      <c r="BK552" t="s">
        <v>1217</v>
      </c>
      <c r="BL552">
        <v>0</v>
      </c>
      <c r="BM552" t="s">
        <v>1239</v>
      </c>
      <c r="BN552" t="s">
        <v>1247</v>
      </c>
      <c r="BO552">
        <v>0</v>
      </c>
      <c r="BP552" t="s">
        <v>1229</v>
      </c>
      <c r="BQ552" t="s">
        <v>1217</v>
      </c>
    </row>
    <row r="553" spans="1:69" x14ac:dyDescent="0.25">
      <c r="A553">
        <v>211378</v>
      </c>
      <c r="B553" t="s">
        <v>604</v>
      </c>
      <c r="C553" t="s">
        <v>1217</v>
      </c>
      <c r="D553" t="s">
        <v>1218</v>
      </c>
      <c r="E553">
        <v>28</v>
      </c>
      <c r="F553" t="s">
        <v>1219</v>
      </c>
      <c r="G553" t="s">
        <v>1220</v>
      </c>
      <c r="H553" t="s">
        <v>1221</v>
      </c>
      <c r="I553" t="s">
        <v>1217</v>
      </c>
      <c r="J553" t="s">
        <v>1222</v>
      </c>
      <c r="K553" t="s">
        <v>217</v>
      </c>
      <c r="L553">
        <v>198.15</v>
      </c>
      <c r="M553">
        <v>182.15</v>
      </c>
      <c r="N553" t="s">
        <v>40</v>
      </c>
      <c r="O553">
        <v>208</v>
      </c>
      <c r="P553" t="s">
        <v>1223</v>
      </c>
      <c r="Q553" t="s">
        <v>1871</v>
      </c>
      <c r="R553" t="s">
        <v>1225</v>
      </c>
      <c r="S553" t="s">
        <v>1226</v>
      </c>
      <c r="T553" t="s">
        <v>1217</v>
      </c>
      <c r="U553" t="s">
        <v>1227</v>
      </c>
      <c r="V553" t="s">
        <v>1255</v>
      </c>
      <c r="W553">
        <v>0</v>
      </c>
      <c r="X553" t="s">
        <v>1229</v>
      </c>
      <c r="Y553" t="s">
        <v>1229</v>
      </c>
      <c r="Z553" t="s">
        <v>1230</v>
      </c>
      <c r="AA553" t="s">
        <v>23</v>
      </c>
      <c r="AB553" t="s">
        <v>1231</v>
      </c>
      <c r="AC553" t="s">
        <v>1232</v>
      </c>
      <c r="AD553" t="s">
        <v>1233</v>
      </c>
      <c r="AE553" t="s">
        <v>1302</v>
      </c>
      <c r="AF553" t="s">
        <v>1235</v>
      </c>
      <c r="AG553" t="s">
        <v>1217</v>
      </c>
      <c r="AH553" t="s">
        <v>1236</v>
      </c>
      <c r="AI553" t="s">
        <v>1217</v>
      </c>
      <c r="AJ553" t="s">
        <v>1217</v>
      </c>
      <c r="AK553" t="s">
        <v>1237</v>
      </c>
      <c r="AL553">
        <v>0</v>
      </c>
      <c r="AM553" t="s">
        <v>1238</v>
      </c>
      <c r="AN553" t="s">
        <v>1239</v>
      </c>
      <c r="AO553" t="s">
        <v>1240</v>
      </c>
      <c r="AP553" t="s">
        <v>1241</v>
      </c>
      <c r="AQ553" t="s">
        <v>1242</v>
      </c>
      <c r="AR553" t="s">
        <v>1243</v>
      </c>
      <c r="AS553">
        <v>0</v>
      </c>
      <c r="AT553" t="s">
        <v>1217</v>
      </c>
      <c r="AU553" t="s">
        <v>1244</v>
      </c>
      <c r="AV553" t="s">
        <v>1217</v>
      </c>
      <c r="AW553" t="s">
        <v>1217</v>
      </c>
      <c r="AX553" t="s">
        <v>1217</v>
      </c>
      <c r="AY553">
        <v>10</v>
      </c>
      <c r="AZ553" t="s">
        <v>1245</v>
      </c>
      <c r="BA553">
        <v>0</v>
      </c>
      <c r="BB553" t="s">
        <v>217</v>
      </c>
      <c r="BC553" t="s">
        <v>1230</v>
      </c>
      <c r="BD553">
        <v>0</v>
      </c>
      <c r="BE553" t="s">
        <v>1246</v>
      </c>
      <c r="BF553">
        <v>150</v>
      </c>
      <c r="BG553" t="s">
        <v>1217</v>
      </c>
      <c r="BH553" t="s">
        <v>1217</v>
      </c>
      <c r="BI553">
        <v>8</v>
      </c>
      <c r="BJ553" t="s">
        <v>1217</v>
      </c>
      <c r="BK553" t="s">
        <v>1217</v>
      </c>
      <c r="BL553">
        <v>0</v>
      </c>
      <c r="BM553" t="s">
        <v>1239</v>
      </c>
      <c r="BN553" t="s">
        <v>1247</v>
      </c>
      <c r="BO553">
        <v>0</v>
      </c>
      <c r="BP553" t="s">
        <v>1229</v>
      </c>
      <c r="BQ553" t="s">
        <v>1217</v>
      </c>
    </row>
    <row r="554" spans="1:69" x14ac:dyDescent="0.25">
      <c r="A554">
        <v>211379</v>
      </c>
      <c r="B554" t="s">
        <v>463</v>
      </c>
      <c r="C554" t="s">
        <v>1217</v>
      </c>
      <c r="D554" t="s">
        <v>1218</v>
      </c>
      <c r="E554">
        <v>280</v>
      </c>
      <c r="F554" t="s">
        <v>1254</v>
      </c>
      <c r="G554" t="s">
        <v>1220</v>
      </c>
      <c r="H554" t="s">
        <v>1221</v>
      </c>
      <c r="I554" t="s">
        <v>1217</v>
      </c>
      <c r="J554" t="s">
        <v>1222</v>
      </c>
      <c r="K554" t="s">
        <v>217</v>
      </c>
      <c r="L554">
        <v>18.77</v>
      </c>
      <c r="M554">
        <v>17.510000000000002</v>
      </c>
      <c r="N554" t="s">
        <v>40</v>
      </c>
      <c r="O554">
        <v>20</v>
      </c>
      <c r="P554" t="s">
        <v>1223</v>
      </c>
      <c r="Q554" t="s">
        <v>1871</v>
      </c>
      <c r="R554" t="s">
        <v>1225</v>
      </c>
      <c r="S554" t="s">
        <v>1226</v>
      </c>
      <c r="T554" t="s">
        <v>1217</v>
      </c>
      <c r="U554" t="s">
        <v>1227</v>
      </c>
      <c r="V554" t="s">
        <v>1255</v>
      </c>
      <c r="W554">
        <v>0</v>
      </c>
      <c r="X554" t="s">
        <v>1229</v>
      </c>
      <c r="Y554" t="s">
        <v>1229</v>
      </c>
      <c r="Z554" t="s">
        <v>1230</v>
      </c>
      <c r="AA554" t="s">
        <v>23</v>
      </c>
      <c r="AB554" t="s">
        <v>1231</v>
      </c>
      <c r="AC554" t="s">
        <v>1232</v>
      </c>
      <c r="AD554" t="s">
        <v>1233</v>
      </c>
      <c r="AE554" t="s">
        <v>1302</v>
      </c>
      <c r="AF554" t="s">
        <v>1235</v>
      </c>
      <c r="AG554" t="s">
        <v>1217</v>
      </c>
      <c r="AH554" t="s">
        <v>1236</v>
      </c>
      <c r="AI554" t="s">
        <v>1217</v>
      </c>
      <c r="AJ554" t="s">
        <v>1217</v>
      </c>
      <c r="AK554" t="s">
        <v>1237</v>
      </c>
      <c r="AL554">
        <v>0</v>
      </c>
      <c r="AM554" t="s">
        <v>1281</v>
      </c>
      <c r="AN554" t="s">
        <v>1239</v>
      </c>
      <c r="AO554" t="s">
        <v>1240</v>
      </c>
      <c r="AP554" t="s">
        <v>1241</v>
      </c>
      <c r="AQ554" t="s">
        <v>1242</v>
      </c>
      <c r="AR554" t="s">
        <v>1257</v>
      </c>
      <c r="AS554">
        <v>0</v>
      </c>
      <c r="AT554" t="s">
        <v>1217</v>
      </c>
      <c r="AU554" t="s">
        <v>1244</v>
      </c>
      <c r="AV554" t="s">
        <v>1217</v>
      </c>
      <c r="AW554" t="s">
        <v>1217</v>
      </c>
      <c r="AX554" t="s">
        <v>1217</v>
      </c>
      <c r="AY554">
        <v>10</v>
      </c>
      <c r="AZ554" t="s">
        <v>1245</v>
      </c>
      <c r="BA554">
        <v>0</v>
      </c>
      <c r="BB554" t="s">
        <v>217</v>
      </c>
      <c r="BC554" t="s">
        <v>1230</v>
      </c>
      <c r="BD554">
        <v>0</v>
      </c>
      <c r="BE554" t="s">
        <v>1246</v>
      </c>
      <c r="BF554">
        <v>500</v>
      </c>
      <c r="BG554" t="s">
        <v>1217</v>
      </c>
      <c r="BH554" t="s">
        <v>1217</v>
      </c>
      <c r="BI554">
        <v>10</v>
      </c>
      <c r="BJ554" t="s">
        <v>1217</v>
      </c>
      <c r="BK554" t="s">
        <v>1217</v>
      </c>
      <c r="BL554">
        <v>0</v>
      </c>
      <c r="BM554" t="s">
        <v>1239</v>
      </c>
      <c r="BN554" t="s">
        <v>1247</v>
      </c>
      <c r="BO554">
        <v>0</v>
      </c>
      <c r="BP554" t="s">
        <v>1229</v>
      </c>
      <c r="BQ554" t="s">
        <v>1217</v>
      </c>
    </row>
    <row r="555" spans="1:69" x14ac:dyDescent="0.25">
      <c r="A555">
        <v>211757</v>
      </c>
      <c r="B555" t="s">
        <v>1872</v>
      </c>
      <c r="C555" t="s">
        <v>1217</v>
      </c>
      <c r="D555" t="s">
        <v>1218</v>
      </c>
      <c r="E555">
        <v>0</v>
      </c>
      <c r="F555" t="s">
        <v>1298</v>
      </c>
      <c r="G555" t="s">
        <v>1220</v>
      </c>
      <c r="H555" t="s">
        <v>1221</v>
      </c>
      <c r="I555" t="s">
        <v>1217</v>
      </c>
      <c r="J555" t="s">
        <v>1222</v>
      </c>
      <c r="K555" t="s">
        <v>217</v>
      </c>
      <c r="L555">
        <v>14.58</v>
      </c>
      <c r="M555">
        <v>13.12</v>
      </c>
      <c r="N555" t="s">
        <v>40</v>
      </c>
      <c r="O555">
        <v>15</v>
      </c>
      <c r="P555" t="s">
        <v>1223</v>
      </c>
      <c r="Q555" t="s">
        <v>1324</v>
      </c>
      <c r="R555" t="s">
        <v>1225</v>
      </c>
      <c r="S555" t="s">
        <v>1226</v>
      </c>
      <c r="T555" t="s">
        <v>1217</v>
      </c>
      <c r="U555" t="s">
        <v>1227</v>
      </c>
      <c r="V555" t="s">
        <v>1255</v>
      </c>
      <c r="W555">
        <v>0</v>
      </c>
      <c r="X555" t="s">
        <v>1229</v>
      </c>
      <c r="Y555" t="s">
        <v>1229</v>
      </c>
      <c r="Z555" t="s">
        <v>1230</v>
      </c>
      <c r="AA555" t="s">
        <v>23</v>
      </c>
      <c r="AB555" t="s">
        <v>1231</v>
      </c>
      <c r="AC555" t="s">
        <v>1232</v>
      </c>
      <c r="AD555" t="s">
        <v>1233</v>
      </c>
      <c r="AE555" t="s">
        <v>1302</v>
      </c>
      <c r="AF555" t="s">
        <v>1235</v>
      </c>
      <c r="AG555" t="s">
        <v>1217</v>
      </c>
      <c r="AH555" t="s">
        <v>1236</v>
      </c>
      <c r="AI555" t="s">
        <v>1217</v>
      </c>
      <c r="AJ555" t="s">
        <v>1217</v>
      </c>
      <c r="AK555" t="s">
        <v>1237</v>
      </c>
      <c r="AL555">
        <v>0</v>
      </c>
      <c r="AM555" t="s">
        <v>1636</v>
      </c>
      <c r="AN555" t="s">
        <v>1239</v>
      </c>
      <c r="AO555" t="s">
        <v>1240</v>
      </c>
      <c r="AP555" t="s">
        <v>1241</v>
      </c>
      <c r="AQ555" t="s">
        <v>1242</v>
      </c>
      <c r="AR555" t="s">
        <v>1300</v>
      </c>
      <c r="AS555">
        <v>0</v>
      </c>
      <c r="AT555" t="s">
        <v>1217</v>
      </c>
      <c r="AU555" t="s">
        <v>1244</v>
      </c>
      <c r="AV555" t="s">
        <v>1217</v>
      </c>
      <c r="AW555" t="s">
        <v>1217</v>
      </c>
      <c r="AX555" t="s">
        <v>1217</v>
      </c>
      <c r="AY555">
        <v>10</v>
      </c>
      <c r="AZ555" t="s">
        <v>1245</v>
      </c>
      <c r="BA555">
        <v>0</v>
      </c>
      <c r="BB555" t="s">
        <v>217</v>
      </c>
      <c r="BC555" t="s">
        <v>1230</v>
      </c>
      <c r="BD555">
        <v>0</v>
      </c>
      <c r="BE555" t="s">
        <v>1246</v>
      </c>
      <c r="BF555">
        <v>394</v>
      </c>
      <c r="BG555" t="s">
        <v>1217</v>
      </c>
      <c r="BH555" t="s">
        <v>1217</v>
      </c>
      <c r="BI555">
        <v>15</v>
      </c>
      <c r="BJ555" t="s">
        <v>1217</v>
      </c>
      <c r="BK555" t="s">
        <v>1217</v>
      </c>
      <c r="BL555">
        <v>0</v>
      </c>
      <c r="BM555" t="s">
        <v>1239</v>
      </c>
      <c r="BN555" t="s">
        <v>1247</v>
      </c>
      <c r="BO555">
        <v>0</v>
      </c>
      <c r="BP555" t="s">
        <v>1229</v>
      </c>
      <c r="BQ555" t="s">
        <v>1217</v>
      </c>
    </row>
    <row r="556" spans="1:69" x14ac:dyDescent="0.25">
      <c r="A556">
        <v>211768</v>
      </c>
      <c r="B556" t="s">
        <v>1873</v>
      </c>
      <c r="C556" t="s">
        <v>1217</v>
      </c>
      <c r="D556" t="s">
        <v>1218</v>
      </c>
      <c r="E556">
        <v>400</v>
      </c>
      <c r="F556" t="s">
        <v>1298</v>
      </c>
      <c r="G556" t="s">
        <v>1220</v>
      </c>
      <c r="H556" t="s">
        <v>1221</v>
      </c>
      <c r="I556" t="s">
        <v>1217</v>
      </c>
      <c r="J556" t="s">
        <v>1222</v>
      </c>
      <c r="K556" t="s">
        <v>217</v>
      </c>
      <c r="L556">
        <v>14.49</v>
      </c>
      <c r="M556">
        <v>12.48</v>
      </c>
      <c r="N556" t="s">
        <v>40</v>
      </c>
      <c r="O556">
        <v>14.4</v>
      </c>
      <c r="P556" t="s">
        <v>1223</v>
      </c>
      <c r="Q556" t="s">
        <v>1489</v>
      </c>
      <c r="R556" t="s">
        <v>1225</v>
      </c>
      <c r="S556" t="s">
        <v>1226</v>
      </c>
      <c r="T556" t="s">
        <v>1217</v>
      </c>
      <c r="U556" t="s">
        <v>1227</v>
      </c>
      <c r="V556" t="s">
        <v>1255</v>
      </c>
      <c r="W556">
        <v>0</v>
      </c>
      <c r="X556" t="s">
        <v>1229</v>
      </c>
      <c r="Y556" t="s">
        <v>1229</v>
      </c>
      <c r="Z556" t="s">
        <v>1230</v>
      </c>
      <c r="AA556" t="s">
        <v>23</v>
      </c>
      <c r="AB556" t="s">
        <v>1231</v>
      </c>
      <c r="AC556" t="s">
        <v>1232</v>
      </c>
      <c r="AD556" t="s">
        <v>1233</v>
      </c>
      <c r="AE556" t="s">
        <v>1302</v>
      </c>
      <c r="AF556" t="s">
        <v>1235</v>
      </c>
      <c r="AG556" t="s">
        <v>1217</v>
      </c>
      <c r="AH556" t="s">
        <v>1236</v>
      </c>
      <c r="AI556" t="s">
        <v>1217</v>
      </c>
      <c r="AJ556" t="s">
        <v>1217</v>
      </c>
      <c r="AK556" t="s">
        <v>1237</v>
      </c>
      <c r="AL556">
        <v>0</v>
      </c>
      <c r="AM556" t="s">
        <v>1299</v>
      </c>
      <c r="AN556" t="s">
        <v>1239</v>
      </c>
      <c r="AO556" t="s">
        <v>1240</v>
      </c>
      <c r="AP556" t="s">
        <v>1241</v>
      </c>
      <c r="AQ556" t="s">
        <v>1242</v>
      </c>
      <c r="AR556" t="s">
        <v>1380</v>
      </c>
      <c r="AS556">
        <v>0</v>
      </c>
      <c r="AT556" t="s">
        <v>1217</v>
      </c>
      <c r="AU556" t="s">
        <v>1244</v>
      </c>
      <c r="AV556" t="s">
        <v>1217</v>
      </c>
      <c r="AW556" t="s">
        <v>1217</v>
      </c>
      <c r="AX556" t="s">
        <v>1217</v>
      </c>
      <c r="AY556">
        <v>10</v>
      </c>
      <c r="AZ556" t="s">
        <v>1245</v>
      </c>
      <c r="BA556">
        <v>0</v>
      </c>
      <c r="BB556" t="s">
        <v>217</v>
      </c>
      <c r="BC556" t="s">
        <v>1230</v>
      </c>
      <c r="BD556">
        <v>0</v>
      </c>
      <c r="BE556" t="s">
        <v>1246</v>
      </c>
      <c r="BF556">
        <v>800</v>
      </c>
      <c r="BG556" t="s">
        <v>1217</v>
      </c>
      <c r="BH556" t="s">
        <v>1217</v>
      </c>
      <c r="BI556">
        <v>16</v>
      </c>
      <c r="BJ556" t="s">
        <v>1217</v>
      </c>
      <c r="BK556" t="s">
        <v>1217</v>
      </c>
      <c r="BL556">
        <v>0</v>
      </c>
      <c r="BM556" t="s">
        <v>1239</v>
      </c>
      <c r="BN556" t="s">
        <v>1247</v>
      </c>
      <c r="BO556">
        <v>0</v>
      </c>
      <c r="BP556" t="s">
        <v>1229</v>
      </c>
      <c r="BQ556" t="s">
        <v>1217</v>
      </c>
    </row>
    <row r="557" spans="1:69" x14ac:dyDescent="0.25">
      <c r="A557">
        <v>211803</v>
      </c>
      <c r="B557" t="s">
        <v>605</v>
      </c>
      <c r="C557" t="s">
        <v>1217</v>
      </c>
      <c r="D557" t="s">
        <v>1218</v>
      </c>
      <c r="E557">
        <v>162</v>
      </c>
      <c r="F557" t="s">
        <v>1219</v>
      </c>
      <c r="G557" t="s">
        <v>1220</v>
      </c>
      <c r="H557" t="s">
        <v>1221</v>
      </c>
      <c r="I557" t="s">
        <v>1217</v>
      </c>
      <c r="J557" t="s">
        <v>1222</v>
      </c>
      <c r="K557" t="s">
        <v>217</v>
      </c>
      <c r="L557">
        <v>198.54</v>
      </c>
      <c r="M557">
        <v>183.89</v>
      </c>
      <c r="N557" t="s">
        <v>40</v>
      </c>
      <c r="O557">
        <v>208</v>
      </c>
      <c r="P557" t="s">
        <v>1223</v>
      </c>
      <c r="Q557" t="s">
        <v>1324</v>
      </c>
      <c r="R557" t="s">
        <v>1225</v>
      </c>
      <c r="S557" t="s">
        <v>1226</v>
      </c>
      <c r="T557" t="s">
        <v>1217</v>
      </c>
      <c r="U557" t="s">
        <v>1227</v>
      </c>
      <c r="V557" t="s">
        <v>1255</v>
      </c>
      <c r="W557">
        <v>0</v>
      </c>
      <c r="X557" t="s">
        <v>1229</v>
      </c>
      <c r="Y557" t="s">
        <v>1229</v>
      </c>
      <c r="Z557" t="s">
        <v>1230</v>
      </c>
      <c r="AA557" t="s">
        <v>23</v>
      </c>
      <c r="AB557" t="s">
        <v>1231</v>
      </c>
      <c r="AC557" t="s">
        <v>1232</v>
      </c>
      <c r="AD557" t="s">
        <v>1233</v>
      </c>
      <c r="AE557" t="s">
        <v>1302</v>
      </c>
      <c r="AF557" t="s">
        <v>1235</v>
      </c>
      <c r="AG557" t="s">
        <v>1217</v>
      </c>
      <c r="AH557" t="s">
        <v>1236</v>
      </c>
      <c r="AI557" t="s">
        <v>1217</v>
      </c>
      <c r="AJ557" t="s">
        <v>1217</v>
      </c>
      <c r="AK557" t="s">
        <v>1237</v>
      </c>
      <c r="AL557">
        <v>0</v>
      </c>
      <c r="AM557" t="s">
        <v>1238</v>
      </c>
      <c r="AN557" t="s">
        <v>1239</v>
      </c>
      <c r="AO557" t="s">
        <v>1240</v>
      </c>
      <c r="AP557" t="s">
        <v>1241</v>
      </c>
      <c r="AQ557" t="s">
        <v>1242</v>
      </c>
      <c r="AR557" t="s">
        <v>1243</v>
      </c>
      <c r="AS557">
        <v>0</v>
      </c>
      <c r="AT557" t="s">
        <v>1217</v>
      </c>
      <c r="AU557" t="s">
        <v>1244</v>
      </c>
      <c r="AV557" t="s">
        <v>1217</v>
      </c>
      <c r="AW557" t="s">
        <v>1217</v>
      </c>
      <c r="AX557" t="s">
        <v>1217</v>
      </c>
      <c r="AY557">
        <v>10</v>
      </c>
      <c r="AZ557" t="s">
        <v>1245</v>
      </c>
      <c r="BA557">
        <v>0</v>
      </c>
      <c r="BB557" t="s">
        <v>217</v>
      </c>
      <c r="BC557" t="s">
        <v>1230</v>
      </c>
      <c r="BD557">
        <v>0</v>
      </c>
      <c r="BE557" t="s">
        <v>1246</v>
      </c>
      <c r="BF557">
        <v>181</v>
      </c>
      <c r="BG557" t="s">
        <v>1217</v>
      </c>
      <c r="BH557" t="s">
        <v>1217</v>
      </c>
      <c r="BI557">
        <v>8</v>
      </c>
      <c r="BJ557" t="s">
        <v>1217</v>
      </c>
      <c r="BK557" t="s">
        <v>1217</v>
      </c>
      <c r="BL557">
        <v>0</v>
      </c>
      <c r="BM557" t="s">
        <v>1239</v>
      </c>
      <c r="BN557" t="s">
        <v>1247</v>
      </c>
      <c r="BO557">
        <v>0</v>
      </c>
      <c r="BP557" t="s">
        <v>1229</v>
      </c>
      <c r="BQ557" t="s">
        <v>1217</v>
      </c>
    </row>
    <row r="558" spans="1:69" x14ac:dyDescent="0.25">
      <c r="A558">
        <v>211810</v>
      </c>
      <c r="B558" t="s">
        <v>1874</v>
      </c>
      <c r="C558" t="s">
        <v>1217</v>
      </c>
      <c r="D558" t="s">
        <v>1218</v>
      </c>
      <c r="E558">
        <v>0</v>
      </c>
      <c r="F558" t="s">
        <v>1254</v>
      </c>
      <c r="G558" t="s">
        <v>1220</v>
      </c>
      <c r="H558" t="s">
        <v>1221</v>
      </c>
      <c r="I558" t="s">
        <v>1217</v>
      </c>
      <c r="J558" t="s">
        <v>1222</v>
      </c>
      <c r="K558" t="s">
        <v>217</v>
      </c>
      <c r="L558">
        <v>16.77</v>
      </c>
      <c r="M558">
        <v>15.74</v>
      </c>
      <c r="N558" t="s">
        <v>40</v>
      </c>
      <c r="O558">
        <v>18</v>
      </c>
      <c r="P558" t="s">
        <v>1223</v>
      </c>
      <c r="Q558" t="s">
        <v>1805</v>
      </c>
      <c r="R558" t="s">
        <v>1225</v>
      </c>
      <c r="S558" t="s">
        <v>1226</v>
      </c>
      <c r="T558" t="s">
        <v>1217</v>
      </c>
      <c r="U558" t="s">
        <v>1227</v>
      </c>
      <c r="V558" t="s">
        <v>1255</v>
      </c>
      <c r="W558">
        <v>0</v>
      </c>
      <c r="X558" t="s">
        <v>1229</v>
      </c>
      <c r="Y558" t="s">
        <v>1229</v>
      </c>
      <c r="Z558" t="s">
        <v>1230</v>
      </c>
      <c r="AA558" t="s">
        <v>23</v>
      </c>
      <c r="AB558" t="s">
        <v>1231</v>
      </c>
      <c r="AC558" t="s">
        <v>1232</v>
      </c>
      <c r="AD558" t="s">
        <v>1233</v>
      </c>
      <c r="AE558" t="s">
        <v>1302</v>
      </c>
      <c r="AF558" t="s">
        <v>1235</v>
      </c>
      <c r="AG558" t="s">
        <v>1217</v>
      </c>
      <c r="AH558" t="s">
        <v>1236</v>
      </c>
      <c r="AI558" t="s">
        <v>1217</v>
      </c>
      <c r="AJ558" t="s">
        <v>1217</v>
      </c>
      <c r="AK558" t="s">
        <v>1237</v>
      </c>
      <c r="AL558">
        <v>0</v>
      </c>
      <c r="AM558" t="s">
        <v>1269</v>
      </c>
      <c r="AN558" t="s">
        <v>1239</v>
      </c>
      <c r="AO558" t="s">
        <v>1240</v>
      </c>
      <c r="AP558" t="s">
        <v>1241</v>
      </c>
      <c r="AQ558" t="s">
        <v>1242</v>
      </c>
      <c r="AR558" t="s">
        <v>1257</v>
      </c>
      <c r="AS558">
        <v>0</v>
      </c>
      <c r="AT558" t="s">
        <v>1217</v>
      </c>
      <c r="AU558" t="s">
        <v>1244</v>
      </c>
      <c r="AV558" t="s">
        <v>1217</v>
      </c>
      <c r="AW558" t="s">
        <v>1217</v>
      </c>
      <c r="AX558" t="s">
        <v>1217</v>
      </c>
      <c r="AY558">
        <v>10</v>
      </c>
      <c r="AZ558" t="s">
        <v>1245</v>
      </c>
      <c r="BA558">
        <v>0</v>
      </c>
      <c r="BB558" t="s">
        <v>217</v>
      </c>
      <c r="BC558" t="s">
        <v>1230</v>
      </c>
      <c r="BD558">
        <v>0</v>
      </c>
      <c r="BE558" t="s">
        <v>1246</v>
      </c>
      <c r="BF558">
        <v>443</v>
      </c>
      <c r="BG558" t="s">
        <v>1217</v>
      </c>
      <c r="BH558" t="s">
        <v>1217</v>
      </c>
      <c r="BI558">
        <v>10</v>
      </c>
      <c r="BJ558" t="s">
        <v>1217</v>
      </c>
      <c r="BK558" t="s">
        <v>1217</v>
      </c>
      <c r="BL558">
        <v>0</v>
      </c>
      <c r="BM558" t="s">
        <v>1239</v>
      </c>
      <c r="BN558" t="s">
        <v>1247</v>
      </c>
      <c r="BO558">
        <v>0</v>
      </c>
      <c r="BP558" t="s">
        <v>1229</v>
      </c>
      <c r="BQ558" t="s">
        <v>1217</v>
      </c>
    </row>
    <row r="559" spans="1:69" x14ac:dyDescent="0.25">
      <c r="A559">
        <v>211812</v>
      </c>
      <c r="B559" t="s">
        <v>1875</v>
      </c>
      <c r="C559" t="s">
        <v>1217</v>
      </c>
      <c r="D559" t="s">
        <v>1218</v>
      </c>
      <c r="E559">
        <v>124</v>
      </c>
      <c r="F559" t="s">
        <v>1219</v>
      </c>
      <c r="G559" t="s">
        <v>1220</v>
      </c>
      <c r="H559" t="s">
        <v>1221</v>
      </c>
      <c r="I559" t="s">
        <v>1217</v>
      </c>
      <c r="J559" t="s">
        <v>1222</v>
      </c>
      <c r="K559" t="s">
        <v>217</v>
      </c>
      <c r="L559">
        <v>196.03</v>
      </c>
      <c r="M559">
        <v>181.38</v>
      </c>
      <c r="N559" t="s">
        <v>40</v>
      </c>
      <c r="O559">
        <v>208</v>
      </c>
      <c r="P559" t="s">
        <v>1223</v>
      </c>
      <c r="Q559" t="s">
        <v>1805</v>
      </c>
      <c r="R559" t="s">
        <v>1225</v>
      </c>
      <c r="S559" t="s">
        <v>1226</v>
      </c>
      <c r="T559" t="s">
        <v>1217</v>
      </c>
      <c r="U559" t="s">
        <v>1227</v>
      </c>
      <c r="V559" t="s">
        <v>1255</v>
      </c>
      <c r="W559">
        <v>0</v>
      </c>
      <c r="X559" t="s">
        <v>1229</v>
      </c>
      <c r="Y559" t="s">
        <v>1229</v>
      </c>
      <c r="Z559" t="s">
        <v>1230</v>
      </c>
      <c r="AA559" t="s">
        <v>23</v>
      </c>
      <c r="AB559" t="s">
        <v>1231</v>
      </c>
      <c r="AC559" t="s">
        <v>1232</v>
      </c>
      <c r="AD559" t="s">
        <v>1233</v>
      </c>
      <c r="AE559" t="s">
        <v>1302</v>
      </c>
      <c r="AF559" t="s">
        <v>1235</v>
      </c>
      <c r="AG559" t="s">
        <v>1217</v>
      </c>
      <c r="AH559" t="s">
        <v>1236</v>
      </c>
      <c r="AI559" t="s">
        <v>1217</v>
      </c>
      <c r="AJ559" t="s">
        <v>1217</v>
      </c>
      <c r="AK559" t="s">
        <v>1237</v>
      </c>
      <c r="AL559">
        <v>0</v>
      </c>
      <c r="AM559" t="s">
        <v>1238</v>
      </c>
      <c r="AN559" t="s">
        <v>1239</v>
      </c>
      <c r="AO559" t="s">
        <v>1240</v>
      </c>
      <c r="AP559" t="s">
        <v>1241</v>
      </c>
      <c r="AQ559" t="s">
        <v>1242</v>
      </c>
      <c r="AR559" t="s">
        <v>1243</v>
      </c>
      <c r="AS559">
        <v>0</v>
      </c>
      <c r="AT559" t="s">
        <v>1217</v>
      </c>
      <c r="AU559" t="s">
        <v>1244</v>
      </c>
      <c r="AV559" t="s">
        <v>1217</v>
      </c>
      <c r="AW559" t="s">
        <v>1217</v>
      </c>
      <c r="AX559" t="s">
        <v>1217</v>
      </c>
      <c r="AY559">
        <v>10</v>
      </c>
      <c r="AZ559" t="s">
        <v>1245</v>
      </c>
      <c r="BA559">
        <v>0</v>
      </c>
      <c r="BB559" t="s">
        <v>217</v>
      </c>
      <c r="BC559" t="s">
        <v>1230</v>
      </c>
      <c r="BD559">
        <v>0</v>
      </c>
      <c r="BE559" t="s">
        <v>1246</v>
      </c>
      <c r="BF559">
        <v>100</v>
      </c>
      <c r="BG559" t="s">
        <v>1217</v>
      </c>
      <c r="BH559" t="s">
        <v>1217</v>
      </c>
      <c r="BI559">
        <v>8</v>
      </c>
      <c r="BJ559" t="s">
        <v>1217</v>
      </c>
      <c r="BK559" t="s">
        <v>1217</v>
      </c>
      <c r="BL559">
        <v>0</v>
      </c>
      <c r="BM559" t="s">
        <v>1239</v>
      </c>
      <c r="BN559" t="s">
        <v>1247</v>
      </c>
      <c r="BO559">
        <v>0</v>
      </c>
      <c r="BP559" t="s">
        <v>1229</v>
      </c>
      <c r="BQ559" t="s">
        <v>1217</v>
      </c>
    </row>
    <row r="560" spans="1:69" x14ac:dyDescent="0.25">
      <c r="A560">
        <v>211813</v>
      </c>
      <c r="B560" t="s">
        <v>1876</v>
      </c>
      <c r="C560" t="s">
        <v>1217</v>
      </c>
      <c r="D560" t="s">
        <v>1218</v>
      </c>
      <c r="E560">
        <v>300</v>
      </c>
      <c r="F560" t="s">
        <v>1254</v>
      </c>
      <c r="G560" t="s">
        <v>1220</v>
      </c>
      <c r="H560" t="s">
        <v>1221</v>
      </c>
      <c r="I560" t="s">
        <v>1217</v>
      </c>
      <c r="J560" t="s">
        <v>1222</v>
      </c>
      <c r="K560" t="s">
        <v>217</v>
      </c>
      <c r="L560">
        <v>18.79</v>
      </c>
      <c r="M560">
        <v>17.440000000000001</v>
      </c>
      <c r="N560" t="s">
        <v>40</v>
      </c>
      <c r="O560">
        <v>20</v>
      </c>
      <c r="P560" t="s">
        <v>1223</v>
      </c>
      <c r="Q560" t="s">
        <v>1805</v>
      </c>
      <c r="R560" t="s">
        <v>1225</v>
      </c>
      <c r="S560" t="s">
        <v>1226</v>
      </c>
      <c r="T560" t="s">
        <v>1217</v>
      </c>
      <c r="U560" t="s">
        <v>1227</v>
      </c>
      <c r="V560" t="s">
        <v>1255</v>
      </c>
      <c r="W560">
        <v>0</v>
      </c>
      <c r="X560" t="s">
        <v>1229</v>
      </c>
      <c r="Y560" t="s">
        <v>1229</v>
      </c>
      <c r="Z560" t="s">
        <v>1230</v>
      </c>
      <c r="AA560" t="s">
        <v>23</v>
      </c>
      <c r="AB560" t="s">
        <v>1231</v>
      </c>
      <c r="AC560" t="s">
        <v>1232</v>
      </c>
      <c r="AD560" t="s">
        <v>1233</v>
      </c>
      <c r="AE560" t="s">
        <v>1302</v>
      </c>
      <c r="AF560" t="s">
        <v>1235</v>
      </c>
      <c r="AG560" t="s">
        <v>1217</v>
      </c>
      <c r="AH560" t="s">
        <v>1236</v>
      </c>
      <c r="AI560" t="s">
        <v>1217</v>
      </c>
      <c r="AJ560" t="s">
        <v>1217</v>
      </c>
      <c r="AK560" t="s">
        <v>1237</v>
      </c>
      <c r="AL560">
        <v>0</v>
      </c>
      <c r="AM560" t="s">
        <v>1281</v>
      </c>
      <c r="AN560" t="s">
        <v>1239</v>
      </c>
      <c r="AO560" t="s">
        <v>1240</v>
      </c>
      <c r="AP560" t="s">
        <v>1241</v>
      </c>
      <c r="AQ560" t="s">
        <v>1242</v>
      </c>
      <c r="AR560" t="s">
        <v>1257</v>
      </c>
      <c r="AS560">
        <v>0</v>
      </c>
      <c r="AT560" t="s">
        <v>1217</v>
      </c>
      <c r="AU560" t="s">
        <v>1244</v>
      </c>
      <c r="AV560" t="s">
        <v>1217</v>
      </c>
      <c r="AW560" t="s">
        <v>1217</v>
      </c>
      <c r="AX560" t="s">
        <v>1217</v>
      </c>
      <c r="AY560">
        <v>10</v>
      </c>
      <c r="AZ560" t="s">
        <v>1245</v>
      </c>
      <c r="BA560">
        <v>0</v>
      </c>
      <c r="BB560" t="s">
        <v>217</v>
      </c>
      <c r="BC560" t="s">
        <v>1230</v>
      </c>
      <c r="BD560">
        <v>0</v>
      </c>
      <c r="BE560" t="s">
        <v>1246</v>
      </c>
      <c r="BF560">
        <v>345</v>
      </c>
      <c r="BG560" t="s">
        <v>1217</v>
      </c>
      <c r="BH560" t="s">
        <v>1217</v>
      </c>
      <c r="BI560">
        <v>10</v>
      </c>
      <c r="BJ560" t="s">
        <v>1217</v>
      </c>
      <c r="BK560" t="s">
        <v>1217</v>
      </c>
      <c r="BL560">
        <v>0</v>
      </c>
      <c r="BM560" t="s">
        <v>1239</v>
      </c>
      <c r="BN560" t="s">
        <v>1247</v>
      </c>
      <c r="BO560">
        <v>0</v>
      </c>
      <c r="BP560" t="s">
        <v>1229</v>
      </c>
      <c r="BQ560" t="s">
        <v>1217</v>
      </c>
    </row>
    <row r="561" spans="1:69" x14ac:dyDescent="0.25">
      <c r="A561">
        <v>211814</v>
      </c>
      <c r="B561" t="s">
        <v>1877</v>
      </c>
      <c r="C561" t="s">
        <v>1217</v>
      </c>
      <c r="D561" t="s">
        <v>1218</v>
      </c>
      <c r="E561">
        <v>6</v>
      </c>
      <c r="F561" t="s">
        <v>1289</v>
      </c>
      <c r="G561" t="s">
        <v>1220</v>
      </c>
      <c r="H561" t="s">
        <v>1221</v>
      </c>
      <c r="I561" t="s">
        <v>1217</v>
      </c>
      <c r="J561" t="s">
        <v>1222</v>
      </c>
      <c r="K561" t="s">
        <v>217</v>
      </c>
      <c r="L561">
        <v>934</v>
      </c>
      <c r="M561">
        <v>872</v>
      </c>
      <c r="N561" t="s">
        <v>40</v>
      </c>
      <c r="O561">
        <v>1000</v>
      </c>
      <c r="P561" t="s">
        <v>1223</v>
      </c>
      <c r="Q561" t="s">
        <v>1805</v>
      </c>
      <c r="R561" t="s">
        <v>1225</v>
      </c>
      <c r="S561" t="s">
        <v>1226</v>
      </c>
      <c r="T561" t="s">
        <v>1217</v>
      </c>
      <c r="U561" t="s">
        <v>1227</v>
      </c>
      <c r="V561" t="s">
        <v>1255</v>
      </c>
      <c r="W561">
        <v>0</v>
      </c>
      <c r="X561" t="s">
        <v>1229</v>
      </c>
      <c r="Y561" t="s">
        <v>1229</v>
      </c>
      <c r="Z561" t="s">
        <v>1230</v>
      </c>
      <c r="AA561" t="s">
        <v>23</v>
      </c>
      <c r="AB561" t="s">
        <v>1231</v>
      </c>
      <c r="AC561" t="s">
        <v>1232</v>
      </c>
      <c r="AD561" t="s">
        <v>1233</v>
      </c>
      <c r="AE561" t="s">
        <v>1302</v>
      </c>
      <c r="AF561" t="s">
        <v>1235</v>
      </c>
      <c r="AG561" t="s">
        <v>1217</v>
      </c>
      <c r="AH561" t="s">
        <v>1236</v>
      </c>
      <c r="AI561" t="s">
        <v>1217</v>
      </c>
      <c r="AJ561" t="s">
        <v>1217</v>
      </c>
      <c r="AK561" t="s">
        <v>1237</v>
      </c>
      <c r="AL561">
        <v>0</v>
      </c>
      <c r="AM561" t="s">
        <v>1290</v>
      </c>
      <c r="AN561" t="s">
        <v>1239</v>
      </c>
      <c r="AO561" t="s">
        <v>1240</v>
      </c>
      <c r="AP561" t="s">
        <v>1241</v>
      </c>
      <c r="AQ561" t="s">
        <v>1242</v>
      </c>
      <c r="AR561" t="s">
        <v>1291</v>
      </c>
      <c r="AS561">
        <v>0</v>
      </c>
      <c r="AT561" t="s">
        <v>1217</v>
      </c>
      <c r="AU561" t="s">
        <v>1244</v>
      </c>
      <c r="AV561" t="s">
        <v>1217</v>
      </c>
      <c r="AW561" t="s">
        <v>1217</v>
      </c>
      <c r="AX561" t="s">
        <v>1217</v>
      </c>
      <c r="AY561">
        <v>10</v>
      </c>
      <c r="AZ561" t="s">
        <v>1245</v>
      </c>
      <c r="BA561">
        <v>0</v>
      </c>
      <c r="BB561" t="s">
        <v>217</v>
      </c>
      <c r="BC561" t="s">
        <v>1230</v>
      </c>
      <c r="BD561">
        <v>0</v>
      </c>
      <c r="BE561" t="s">
        <v>1246</v>
      </c>
      <c r="BF561">
        <v>20</v>
      </c>
      <c r="BG561" t="s">
        <v>1217</v>
      </c>
      <c r="BH561" t="s">
        <v>1217</v>
      </c>
      <c r="BI561">
        <v>13</v>
      </c>
      <c r="BJ561" t="s">
        <v>1217</v>
      </c>
      <c r="BK561" t="s">
        <v>1217</v>
      </c>
      <c r="BL561">
        <v>0</v>
      </c>
      <c r="BM561" t="s">
        <v>1239</v>
      </c>
      <c r="BN561" t="s">
        <v>1247</v>
      </c>
      <c r="BO561">
        <v>0</v>
      </c>
      <c r="BP561" t="s">
        <v>1229</v>
      </c>
      <c r="BQ561" t="s">
        <v>1217</v>
      </c>
    </row>
    <row r="562" spans="1:69" x14ac:dyDescent="0.25">
      <c r="A562">
        <v>211817</v>
      </c>
      <c r="B562" t="s">
        <v>1878</v>
      </c>
      <c r="C562" t="s">
        <v>1217</v>
      </c>
      <c r="D562" t="s">
        <v>1218</v>
      </c>
      <c r="E562">
        <v>100</v>
      </c>
      <c r="F562" t="s">
        <v>1219</v>
      </c>
      <c r="G562" t="s">
        <v>1220</v>
      </c>
      <c r="H562" t="s">
        <v>1221</v>
      </c>
      <c r="I562" t="s">
        <v>1217</v>
      </c>
      <c r="J562" t="s">
        <v>1222</v>
      </c>
      <c r="K562" t="s">
        <v>217</v>
      </c>
      <c r="L562">
        <v>196.03</v>
      </c>
      <c r="M562">
        <v>181.38</v>
      </c>
      <c r="N562" t="s">
        <v>40</v>
      </c>
      <c r="O562">
        <v>208</v>
      </c>
      <c r="P562" t="s">
        <v>1223</v>
      </c>
      <c r="Q562" t="s">
        <v>1805</v>
      </c>
      <c r="R562" t="s">
        <v>1225</v>
      </c>
      <c r="S562" t="s">
        <v>1226</v>
      </c>
      <c r="T562" t="s">
        <v>1217</v>
      </c>
      <c r="U562" t="s">
        <v>1227</v>
      </c>
      <c r="V562" t="s">
        <v>1255</v>
      </c>
      <c r="W562">
        <v>0</v>
      </c>
      <c r="X562" t="s">
        <v>1229</v>
      </c>
      <c r="Y562" t="s">
        <v>1229</v>
      </c>
      <c r="Z562" t="s">
        <v>1230</v>
      </c>
      <c r="AA562" t="s">
        <v>23</v>
      </c>
      <c r="AB562" t="s">
        <v>1231</v>
      </c>
      <c r="AC562" t="s">
        <v>1232</v>
      </c>
      <c r="AD562" t="s">
        <v>1233</v>
      </c>
      <c r="AE562" t="s">
        <v>1302</v>
      </c>
      <c r="AF562" t="s">
        <v>1235</v>
      </c>
      <c r="AG562" t="s">
        <v>1217</v>
      </c>
      <c r="AH562" t="s">
        <v>1236</v>
      </c>
      <c r="AI562" t="s">
        <v>1217</v>
      </c>
      <c r="AJ562" t="s">
        <v>1217</v>
      </c>
      <c r="AK562" t="s">
        <v>1237</v>
      </c>
      <c r="AL562">
        <v>0</v>
      </c>
      <c r="AM562" t="s">
        <v>1238</v>
      </c>
      <c r="AN562" t="s">
        <v>1239</v>
      </c>
      <c r="AO562" t="s">
        <v>1240</v>
      </c>
      <c r="AP562" t="s">
        <v>1241</v>
      </c>
      <c r="AQ562" t="s">
        <v>1242</v>
      </c>
      <c r="AR562" t="s">
        <v>1243</v>
      </c>
      <c r="AS562">
        <v>0</v>
      </c>
      <c r="AT562" t="s">
        <v>1217</v>
      </c>
      <c r="AU562" t="s">
        <v>1244</v>
      </c>
      <c r="AV562" t="s">
        <v>1217</v>
      </c>
      <c r="AW562" t="s">
        <v>1217</v>
      </c>
      <c r="AX562" t="s">
        <v>1217</v>
      </c>
      <c r="AY562">
        <v>10</v>
      </c>
      <c r="AZ562" t="s">
        <v>1245</v>
      </c>
      <c r="BA562">
        <v>0</v>
      </c>
      <c r="BB562" t="s">
        <v>217</v>
      </c>
      <c r="BC562" t="s">
        <v>1230</v>
      </c>
      <c r="BD562">
        <v>0</v>
      </c>
      <c r="BE562" t="s">
        <v>1246</v>
      </c>
      <c r="BF562">
        <v>241</v>
      </c>
      <c r="BG562" t="s">
        <v>1217</v>
      </c>
      <c r="BH562" t="s">
        <v>1217</v>
      </c>
      <c r="BI562">
        <v>8</v>
      </c>
      <c r="BJ562" t="s">
        <v>1217</v>
      </c>
      <c r="BK562" t="s">
        <v>1217</v>
      </c>
      <c r="BL562">
        <v>0</v>
      </c>
      <c r="BM562" t="s">
        <v>1239</v>
      </c>
      <c r="BN562" t="s">
        <v>1247</v>
      </c>
      <c r="BO562">
        <v>0</v>
      </c>
      <c r="BP562" t="s">
        <v>1229</v>
      </c>
      <c r="BQ562" t="s">
        <v>1217</v>
      </c>
    </row>
    <row r="563" spans="1:69" x14ac:dyDescent="0.25">
      <c r="A563">
        <v>211818</v>
      </c>
      <c r="B563" t="s">
        <v>1879</v>
      </c>
      <c r="C563" t="s">
        <v>1217</v>
      </c>
      <c r="D563" t="s">
        <v>1218</v>
      </c>
      <c r="E563">
        <v>280</v>
      </c>
      <c r="F563" t="s">
        <v>1254</v>
      </c>
      <c r="G563" t="s">
        <v>1220</v>
      </c>
      <c r="H563" t="s">
        <v>1221</v>
      </c>
      <c r="I563" t="s">
        <v>1217</v>
      </c>
      <c r="J563" t="s">
        <v>1222</v>
      </c>
      <c r="K563" t="s">
        <v>217</v>
      </c>
      <c r="L563">
        <v>18.84</v>
      </c>
      <c r="M563">
        <v>17.440000000000001</v>
      </c>
      <c r="N563" t="s">
        <v>40</v>
      </c>
      <c r="O563">
        <v>20</v>
      </c>
      <c r="P563" t="s">
        <v>1223</v>
      </c>
      <c r="Q563" t="s">
        <v>1805</v>
      </c>
      <c r="R563" t="s">
        <v>1225</v>
      </c>
      <c r="S563" t="s">
        <v>1226</v>
      </c>
      <c r="T563" t="s">
        <v>1217</v>
      </c>
      <c r="U563" t="s">
        <v>1227</v>
      </c>
      <c r="V563" t="s">
        <v>1255</v>
      </c>
      <c r="W563">
        <v>0</v>
      </c>
      <c r="X563" t="s">
        <v>1229</v>
      </c>
      <c r="Y563" t="s">
        <v>1229</v>
      </c>
      <c r="Z563" t="s">
        <v>1230</v>
      </c>
      <c r="AA563" t="s">
        <v>23</v>
      </c>
      <c r="AB563" t="s">
        <v>1231</v>
      </c>
      <c r="AC563" t="s">
        <v>1232</v>
      </c>
      <c r="AD563" t="s">
        <v>1233</v>
      </c>
      <c r="AE563" t="s">
        <v>1302</v>
      </c>
      <c r="AF563" t="s">
        <v>1235</v>
      </c>
      <c r="AG563" t="s">
        <v>1217</v>
      </c>
      <c r="AH563" t="s">
        <v>1236</v>
      </c>
      <c r="AI563" t="s">
        <v>1217</v>
      </c>
      <c r="AJ563" t="s">
        <v>1217</v>
      </c>
      <c r="AK563" t="s">
        <v>1237</v>
      </c>
      <c r="AL563">
        <v>0</v>
      </c>
      <c r="AM563" t="s">
        <v>1281</v>
      </c>
      <c r="AN563" t="s">
        <v>1239</v>
      </c>
      <c r="AO563" t="s">
        <v>1240</v>
      </c>
      <c r="AP563" t="s">
        <v>1241</v>
      </c>
      <c r="AQ563" t="s">
        <v>1242</v>
      </c>
      <c r="AR563" t="s">
        <v>1257</v>
      </c>
      <c r="AS563">
        <v>0</v>
      </c>
      <c r="AT563" t="s">
        <v>1217</v>
      </c>
      <c r="AU563" t="s">
        <v>1244</v>
      </c>
      <c r="AV563" t="s">
        <v>1217</v>
      </c>
      <c r="AW563" t="s">
        <v>1217</v>
      </c>
      <c r="AX563" t="s">
        <v>1217</v>
      </c>
      <c r="AY563">
        <v>10</v>
      </c>
      <c r="AZ563" t="s">
        <v>1245</v>
      </c>
      <c r="BA563">
        <v>0</v>
      </c>
      <c r="BB563" t="s">
        <v>217</v>
      </c>
      <c r="BC563" t="s">
        <v>1230</v>
      </c>
      <c r="BD563">
        <v>0</v>
      </c>
      <c r="BE563" t="s">
        <v>1246</v>
      </c>
      <c r="BF563">
        <v>800</v>
      </c>
      <c r="BG563" t="s">
        <v>1217</v>
      </c>
      <c r="BH563" t="s">
        <v>1217</v>
      </c>
      <c r="BI563">
        <v>10</v>
      </c>
      <c r="BJ563" t="s">
        <v>1217</v>
      </c>
      <c r="BK563" t="s">
        <v>1217</v>
      </c>
      <c r="BL563">
        <v>0</v>
      </c>
      <c r="BM563" t="s">
        <v>1239</v>
      </c>
      <c r="BN563" t="s">
        <v>1247</v>
      </c>
      <c r="BO563">
        <v>0</v>
      </c>
      <c r="BP563" t="s">
        <v>1229</v>
      </c>
      <c r="BQ563" t="s">
        <v>1217</v>
      </c>
    </row>
    <row r="564" spans="1:69" x14ac:dyDescent="0.25">
      <c r="A564">
        <v>211832</v>
      </c>
      <c r="B564" t="s">
        <v>1880</v>
      </c>
      <c r="C564" t="s">
        <v>1217</v>
      </c>
      <c r="D564" t="s">
        <v>1218</v>
      </c>
      <c r="E564">
        <v>0</v>
      </c>
      <c r="F564" t="s">
        <v>1298</v>
      </c>
      <c r="G564" t="s">
        <v>1220</v>
      </c>
      <c r="H564" t="s">
        <v>1221</v>
      </c>
      <c r="I564" t="s">
        <v>1217</v>
      </c>
      <c r="J564" t="s">
        <v>1222</v>
      </c>
      <c r="K564" t="s">
        <v>217</v>
      </c>
      <c r="L564">
        <v>17.82</v>
      </c>
      <c r="M564">
        <v>15.76</v>
      </c>
      <c r="N564" t="s">
        <v>40</v>
      </c>
      <c r="O564">
        <v>18</v>
      </c>
      <c r="P564" t="s">
        <v>1223</v>
      </c>
      <c r="Q564" t="s">
        <v>1368</v>
      </c>
      <c r="R564" t="s">
        <v>1225</v>
      </c>
      <c r="S564" t="s">
        <v>1226</v>
      </c>
      <c r="T564" t="s">
        <v>1217</v>
      </c>
      <c r="U564" t="s">
        <v>1227</v>
      </c>
      <c r="V564" t="s">
        <v>1255</v>
      </c>
      <c r="W564">
        <v>0</v>
      </c>
      <c r="X564" t="s">
        <v>1229</v>
      </c>
      <c r="Y564" t="s">
        <v>1229</v>
      </c>
      <c r="Z564" t="s">
        <v>1230</v>
      </c>
      <c r="AA564" t="s">
        <v>23</v>
      </c>
      <c r="AB564" t="s">
        <v>1231</v>
      </c>
      <c r="AC564" t="s">
        <v>1232</v>
      </c>
      <c r="AD564" t="s">
        <v>1233</v>
      </c>
      <c r="AE564" t="s">
        <v>1302</v>
      </c>
      <c r="AF564" t="s">
        <v>1235</v>
      </c>
      <c r="AG564" t="s">
        <v>1217</v>
      </c>
      <c r="AH564" t="s">
        <v>1236</v>
      </c>
      <c r="AI564" t="s">
        <v>1217</v>
      </c>
      <c r="AJ564" t="s">
        <v>1217</v>
      </c>
      <c r="AK564" t="s">
        <v>1237</v>
      </c>
      <c r="AL564">
        <v>0</v>
      </c>
      <c r="AM564" t="s">
        <v>1641</v>
      </c>
      <c r="AN564" t="s">
        <v>1239</v>
      </c>
      <c r="AO564" t="s">
        <v>1240</v>
      </c>
      <c r="AP564" t="s">
        <v>1241</v>
      </c>
      <c r="AQ564" t="s">
        <v>1242</v>
      </c>
      <c r="AR564" t="s">
        <v>1380</v>
      </c>
      <c r="AS564">
        <v>0</v>
      </c>
      <c r="AT564" t="s">
        <v>1217</v>
      </c>
      <c r="AU564" t="s">
        <v>1244</v>
      </c>
      <c r="AV564" t="s">
        <v>1217</v>
      </c>
      <c r="AW564" t="s">
        <v>1217</v>
      </c>
      <c r="AX564" t="s">
        <v>1217</v>
      </c>
      <c r="AY564">
        <v>10</v>
      </c>
      <c r="AZ564" t="s">
        <v>1245</v>
      </c>
      <c r="BA564">
        <v>0</v>
      </c>
      <c r="BB564" t="s">
        <v>217</v>
      </c>
      <c r="BC564" t="s">
        <v>1230</v>
      </c>
      <c r="BD564">
        <v>0</v>
      </c>
      <c r="BE564" t="s">
        <v>1246</v>
      </c>
      <c r="BF564">
        <v>329</v>
      </c>
      <c r="BG564" t="s">
        <v>1217</v>
      </c>
      <c r="BH564" t="s">
        <v>1217</v>
      </c>
      <c r="BI564">
        <v>15</v>
      </c>
      <c r="BJ564" t="s">
        <v>1217</v>
      </c>
      <c r="BK564" t="s">
        <v>1217</v>
      </c>
      <c r="BL564">
        <v>0</v>
      </c>
      <c r="BM564" t="s">
        <v>1239</v>
      </c>
      <c r="BN564" t="s">
        <v>1247</v>
      </c>
      <c r="BO564">
        <v>0</v>
      </c>
      <c r="BP564" t="s">
        <v>1229</v>
      </c>
      <c r="BQ564" t="s">
        <v>1217</v>
      </c>
    </row>
    <row r="565" spans="1:69" x14ac:dyDescent="0.25">
      <c r="A565">
        <v>211839</v>
      </c>
      <c r="B565" t="s">
        <v>1881</v>
      </c>
      <c r="C565" t="s">
        <v>1217</v>
      </c>
      <c r="D565" t="s">
        <v>1218</v>
      </c>
      <c r="E565">
        <v>0</v>
      </c>
      <c r="F565" t="s">
        <v>1298</v>
      </c>
      <c r="G565" t="s">
        <v>1220</v>
      </c>
      <c r="H565" t="s">
        <v>1221</v>
      </c>
      <c r="I565" t="s">
        <v>1217</v>
      </c>
      <c r="J565" t="s">
        <v>1222</v>
      </c>
      <c r="K565" t="s">
        <v>217</v>
      </c>
      <c r="L565">
        <v>14.47</v>
      </c>
      <c r="M565">
        <v>13.01</v>
      </c>
      <c r="N565" t="s">
        <v>40</v>
      </c>
      <c r="O565">
        <v>15</v>
      </c>
      <c r="P565" t="s">
        <v>1223</v>
      </c>
      <c r="Q565" t="s">
        <v>1368</v>
      </c>
      <c r="R565" t="s">
        <v>1225</v>
      </c>
      <c r="S565" t="s">
        <v>1226</v>
      </c>
      <c r="T565" t="s">
        <v>1217</v>
      </c>
      <c r="U565" t="s">
        <v>1227</v>
      </c>
      <c r="V565" t="s">
        <v>1255</v>
      </c>
      <c r="W565">
        <v>0</v>
      </c>
      <c r="X565" t="s">
        <v>1229</v>
      </c>
      <c r="Y565" t="s">
        <v>1229</v>
      </c>
      <c r="Z565" t="s">
        <v>1230</v>
      </c>
      <c r="AA565" t="s">
        <v>23</v>
      </c>
      <c r="AB565" t="s">
        <v>1231</v>
      </c>
      <c r="AC565" t="s">
        <v>1232</v>
      </c>
      <c r="AD565" t="s">
        <v>1233</v>
      </c>
      <c r="AE565" t="s">
        <v>1302</v>
      </c>
      <c r="AF565" t="s">
        <v>1235</v>
      </c>
      <c r="AG565" t="s">
        <v>1217</v>
      </c>
      <c r="AH565" t="s">
        <v>1236</v>
      </c>
      <c r="AI565" t="s">
        <v>1217</v>
      </c>
      <c r="AJ565" t="s">
        <v>1217</v>
      </c>
      <c r="AK565" t="s">
        <v>1237</v>
      </c>
      <c r="AL565">
        <v>0</v>
      </c>
      <c r="AM565" t="s">
        <v>1636</v>
      </c>
      <c r="AN565" t="s">
        <v>1239</v>
      </c>
      <c r="AO565" t="s">
        <v>1240</v>
      </c>
      <c r="AP565" t="s">
        <v>1241</v>
      </c>
      <c r="AQ565" t="s">
        <v>1242</v>
      </c>
      <c r="AR565" t="s">
        <v>1300</v>
      </c>
      <c r="AS565">
        <v>0</v>
      </c>
      <c r="AT565" t="s">
        <v>1217</v>
      </c>
      <c r="AU565" t="s">
        <v>1244</v>
      </c>
      <c r="AV565" t="s">
        <v>1217</v>
      </c>
      <c r="AW565" t="s">
        <v>1217</v>
      </c>
      <c r="AX565" t="s">
        <v>1217</v>
      </c>
      <c r="AY565">
        <v>10</v>
      </c>
      <c r="AZ565" t="s">
        <v>1245</v>
      </c>
      <c r="BA565">
        <v>0</v>
      </c>
      <c r="BB565" t="s">
        <v>217</v>
      </c>
      <c r="BC565" t="s">
        <v>1230</v>
      </c>
      <c r="BD565">
        <v>0</v>
      </c>
      <c r="BE565" t="s">
        <v>1246</v>
      </c>
      <c r="BF565">
        <v>734</v>
      </c>
      <c r="BG565" t="s">
        <v>1217</v>
      </c>
      <c r="BH565" t="s">
        <v>1217</v>
      </c>
      <c r="BI565">
        <v>15</v>
      </c>
      <c r="BJ565" t="s">
        <v>1217</v>
      </c>
      <c r="BK565" t="s">
        <v>1217</v>
      </c>
      <c r="BL565">
        <v>0</v>
      </c>
      <c r="BM565" t="s">
        <v>1239</v>
      </c>
      <c r="BN565" t="s">
        <v>1247</v>
      </c>
      <c r="BO565">
        <v>0</v>
      </c>
      <c r="BP565" t="s">
        <v>1229</v>
      </c>
      <c r="BQ565" t="s">
        <v>1217</v>
      </c>
    </row>
    <row r="566" spans="1:69" x14ac:dyDescent="0.25">
      <c r="A566">
        <v>211847</v>
      </c>
      <c r="B566" t="s">
        <v>1882</v>
      </c>
      <c r="C566" t="s">
        <v>1217</v>
      </c>
      <c r="D566" t="s">
        <v>1218</v>
      </c>
      <c r="E566">
        <v>0</v>
      </c>
      <c r="F566" t="s">
        <v>1219</v>
      </c>
      <c r="G566" t="s">
        <v>1220</v>
      </c>
      <c r="H566" t="s">
        <v>1221</v>
      </c>
      <c r="I566" t="s">
        <v>1217</v>
      </c>
      <c r="J566" t="s">
        <v>1222</v>
      </c>
      <c r="K566" t="s">
        <v>217</v>
      </c>
      <c r="L566">
        <v>189.4</v>
      </c>
      <c r="M566">
        <v>173.4</v>
      </c>
      <c r="N566" t="s">
        <v>40</v>
      </c>
      <c r="O566">
        <v>200</v>
      </c>
      <c r="P566" t="s">
        <v>1223</v>
      </c>
      <c r="Q566" t="s">
        <v>1368</v>
      </c>
      <c r="R566" t="s">
        <v>1225</v>
      </c>
      <c r="S566" t="s">
        <v>1226</v>
      </c>
      <c r="T566" t="s">
        <v>1217</v>
      </c>
      <c r="U566" t="s">
        <v>1227</v>
      </c>
      <c r="V566" t="s">
        <v>1255</v>
      </c>
      <c r="W566">
        <v>0</v>
      </c>
      <c r="X566" t="s">
        <v>1229</v>
      </c>
      <c r="Y566" t="s">
        <v>1229</v>
      </c>
      <c r="Z566" t="s">
        <v>1230</v>
      </c>
      <c r="AA566" t="s">
        <v>23</v>
      </c>
      <c r="AB566" t="s">
        <v>1231</v>
      </c>
      <c r="AC566" t="s">
        <v>1232</v>
      </c>
      <c r="AD566" t="s">
        <v>1233</v>
      </c>
      <c r="AE566" t="s">
        <v>1302</v>
      </c>
      <c r="AF566" t="s">
        <v>1235</v>
      </c>
      <c r="AG566" t="s">
        <v>1217</v>
      </c>
      <c r="AH566" t="s">
        <v>1236</v>
      </c>
      <c r="AI566" t="s">
        <v>1217</v>
      </c>
      <c r="AJ566" t="s">
        <v>1217</v>
      </c>
      <c r="AK566" t="s">
        <v>1237</v>
      </c>
      <c r="AL566">
        <v>0</v>
      </c>
      <c r="AM566" t="s">
        <v>1238</v>
      </c>
      <c r="AN566" t="s">
        <v>1239</v>
      </c>
      <c r="AO566" t="s">
        <v>1240</v>
      </c>
      <c r="AP566" t="s">
        <v>1241</v>
      </c>
      <c r="AQ566" t="s">
        <v>1242</v>
      </c>
      <c r="AR566" t="s">
        <v>1243</v>
      </c>
      <c r="AS566">
        <v>0</v>
      </c>
      <c r="AT566" t="s">
        <v>1217</v>
      </c>
      <c r="AU566" t="s">
        <v>1244</v>
      </c>
      <c r="AV566" t="s">
        <v>1217</v>
      </c>
      <c r="AW566" t="s">
        <v>1217</v>
      </c>
      <c r="AX566" t="s">
        <v>1217</v>
      </c>
      <c r="AY566">
        <v>10</v>
      </c>
      <c r="AZ566" t="s">
        <v>1245</v>
      </c>
      <c r="BA566">
        <v>0</v>
      </c>
      <c r="BB566" t="s">
        <v>217</v>
      </c>
      <c r="BC566" t="s">
        <v>1230</v>
      </c>
      <c r="BD566">
        <v>0</v>
      </c>
      <c r="BE566" t="s">
        <v>1246</v>
      </c>
      <c r="BF566">
        <v>234</v>
      </c>
      <c r="BG566" t="s">
        <v>1217</v>
      </c>
      <c r="BH566" t="s">
        <v>1217</v>
      </c>
      <c r="BI566">
        <v>14</v>
      </c>
      <c r="BJ566" t="s">
        <v>1217</v>
      </c>
      <c r="BK566" t="s">
        <v>1217</v>
      </c>
      <c r="BL566">
        <v>0</v>
      </c>
      <c r="BM566" t="s">
        <v>1239</v>
      </c>
      <c r="BN566" t="s">
        <v>1247</v>
      </c>
      <c r="BO566">
        <v>0</v>
      </c>
      <c r="BP566" t="s">
        <v>1229</v>
      </c>
      <c r="BQ566" t="s">
        <v>1217</v>
      </c>
    </row>
    <row r="567" spans="1:69" x14ac:dyDescent="0.25">
      <c r="A567">
        <v>211852</v>
      </c>
      <c r="B567" t="s">
        <v>1883</v>
      </c>
      <c r="C567" t="s">
        <v>1217</v>
      </c>
      <c r="D567" t="s">
        <v>1218</v>
      </c>
      <c r="E567">
        <v>182</v>
      </c>
      <c r="F567" t="s">
        <v>1219</v>
      </c>
      <c r="G567" t="s">
        <v>1220</v>
      </c>
      <c r="H567" t="s">
        <v>1221</v>
      </c>
      <c r="I567" t="s">
        <v>1217</v>
      </c>
      <c r="J567" t="s">
        <v>1222</v>
      </c>
      <c r="K567" t="s">
        <v>217</v>
      </c>
      <c r="L567">
        <v>196.75</v>
      </c>
      <c r="M567">
        <v>182.1</v>
      </c>
      <c r="N567" t="s">
        <v>40</v>
      </c>
      <c r="O567">
        <v>208</v>
      </c>
      <c r="P567" t="s">
        <v>1223</v>
      </c>
      <c r="Q567" t="s">
        <v>1368</v>
      </c>
      <c r="R567" t="s">
        <v>1225</v>
      </c>
      <c r="S567" t="s">
        <v>1226</v>
      </c>
      <c r="T567" t="s">
        <v>1217</v>
      </c>
      <c r="U567" t="s">
        <v>1227</v>
      </c>
      <c r="V567" t="s">
        <v>1255</v>
      </c>
      <c r="W567">
        <v>0</v>
      </c>
      <c r="X567" t="s">
        <v>1229</v>
      </c>
      <c r="Y567" t="s">
        <v>1229</v>
      </c>
      <c r="Z567" t="s">
        <v>1230</v>
      </c>
      <c r="AA567" t="s">
        <v>23</v>
      </c>
      <c r="AB567" t="s">
        <v>1231</v>
      </c>
      <c r="AC567" t="s">
        <v>1232</v>
      </c>
      <c r="AD567" t="s">
        <v>1233</v>
      </c>
      <c r="AE567" t="s">
        <v>1302</v>
      </c>
      <c r="AF567" t="s">
        <v>1235</v>
      </c>
      <c r="AG567" t="s">
        <v>1217</v>
      </c>
      <c r="AH567" t="s">
        <v>1236</v>
      </c>
      <c r="AI567" t="s">
        <v>1217</v>
      </c>
      <c r="AJ567" t="s">
        <v>1217</v>
      </c>
      <c r="AK567" t="s">
        <v>1237</v>
      </c>
      <c r="AL567">
        <v>0</v>
      </c>
      <c r="AM567" t="s">
        <v>1238</v>
      </c>
      <c r="AN567" t="s">
        <v>1239</v>
      </c>
      <c r="AO567" t="s">
        <v>1240</v>
      </c>
      <c r="AP567" t="s">
        <v>1241</v>
      </c>
      <c r="AQ567" t="s">
        <v>1242</v>
      </c>
      <c r="AR567" t="s">
        <v>1243</v>
      </c>
      <c r="AS567">
        <v>0</v>
      </c>
      <c r="AT567" t="s">
        <v>1217</v>
      </c>
      <c r="AU567" t="s">
        <v>1244</v>
      </c>
      <c r="AV567" t="s">
        <v>1217</v>
      </c>
      <c r="AW567" t="s">
        <v>1217</v>
      </c>
      <c r="AX567" t="s">
        <v>1217</v>
      </c>
      <c r="AY567">
        <v>10</v>
      </c>
      <c r="AZ567" t="s">
        <v>1245</v>
      </c>
      <c r="BA567">
        <v>0</v>
      </c>
      <c r="BB567" t="s">
        <v>217</v>
      </c>
      <c r="BC567" t="s">
        <v>1230</v>
      </c>
      <c r="BD567">
        <v>0</v>
      </c>
      <c r="BE567" t="s">
        <v>1246</v>
      </c>
      <c r="BF567">
        <v>212</v>
      </c>
      <c r="BG567" t="s">
        <v>1217</v>
      </c>
      <c r="BH567" t="s">
        <v>1217</v>
      </c>
      <c r="BI567">
        <v>8</v>
      </c>
      <c r="BJ567" t="s">
        <v>1217</v>
      </c>
      <c r="BK567" t="s">
        <v>1217</v>
      </c>
      <c r="BL567">
        <v>0</v>
      </c>
      <c r="BM567" t="s">
        <v>1239</v>
      </c>
      <c r="BN567" t="s">
        <v>1247</v>
      </c>
      <c r="BO567">
        <v>0</v>
      </c>
      <c r="BP567" t="s">
        <v>1229</v>
      </c>
      <c r="BQ567" t="s">
        <v>1217</v>
      </c>
    </row>
    <row r="568" spans="1:69" x14ac:dyDescent="0.25">
      <c r="A568">
        <v>211854</v>
      </c>
      <c r="B568" t="s">
        <v>1884</v>
      </c>
      <c r="C568" t="s">
        <v>1217</v>
      </c>
      <c r="D568" t="s">
        <v>1218</v>
      </c>
      <c r="E568">
        <v>370</v>
      </c>
      <c r="F568" t="s">
        <v>1298</v>
      </c>
      <c r="G568" t="s">
        <v>1220</v>
      </c>
      <c r="H568" t="s">
        <v>1221</v>
      </c>
      <c r="I568" t="s">
        <v>1217</v>
      </c>
      <c r="J568" t="s">
        <v>1222</v>
      </c>
      <c r="K568" t="s">
        <v>217</v>
      </c>
      <c r="L568">
        <v>13.93</v>
      </c>
      <c r="M568">
        <v>13.13</v>
      </c>
      <c r="N568" t="s">
        <v>40</v>
      </c>
      <c r="O568">
        <v>15</v>
      </c>
      <c r="P568" t="s">
        <v>1223</v>
      </c>
      <c r="Q568" t="s">
        <v>1368</v>
      </c>
      <c r="R568" t="s">
        <v>1225</v>
      </c>
      <c r="S568" t="s">
        <v>1226</v>
      </c>
      <c r="T568" t="s">
        <v>1217</v>
      </c>
      <c r="U568" t="s">
        <v>1227</v>
      </c>
      <c r="V568" t="s">
        <v>1255</v>
      </c>
      <c r="W568">
        <v>0</v>
      </c>
      <c r="X568" t="s">
        <v>1229</v>
      </c>
      <c r="Y568" t="s">
        <v>1229</v>
      </c>
      <c r="Z568" t="s">
        <v>1230</v>
      </c>
      <c r="AA568" t="s">
        <v>23</v>
      </c>
      <c r="AB568" t="s">
        <v>1231</v>
      </c>
      <c r="AC568" t="s">
        <v>1232</v>
      </c>
      <c r="AD568" t="s">
        <v>1233</v>
      </c>
      <c r="AE568" t="s">
        <v>1302</v>
      </c>
      <c r="AF568" t="s">
        <v>1235</v>
      </c>
      <c r="AG568" t="s">
        <v>1217</v>
      </c>
      <c r="AH568" t="s">
        <v>1236</v>
      </c>
      <c r="AI568" t="s">
        <v>1217</v>
      </c>
      <c r="AJ568" t="s">
        <v>1217</v>
      </c>
      <c r="AK568" t="s">
        <v>1237</v>
      </c>
      <c r="AL568">
        <v>0</v>
      </c>
      <c r="AM568" t="s">
        <v>1299</v>
      </c>
      <c r="AN568" t="s">
        <v>1239</v>
      </c>
      <c r="AO568" t="s">
        <v>1240</v>
      </c>
      <c r="AP568" t="s">
        <v>1241</v>
      </c>
      <c r="AQ568" t="s">
        <v>1242</v>
      </c>
      <c r="AR568" t="s">
        <v>1300</v>
      </c>
      <c r="AS568">
        <v>0</v>
      </c>
      <c r="AT568" t="s">
        <v>1217</v>
      </c>
      <c r="AU568" t="s">
        <v>1244</v>
      </c>
      <c r="AV568" t="s">
        <v>1217</v>
      </c>
      <c r="AW568" t="s">
        <v>1217</v>
      </c>
      <c r="AX568" t="s">
        <v>1217</v>
      </c>
      <c r="AY568">
        <v>10</v>
      </c>
      <c r="AZ568" t="s">
        <v>1245</v>
      </c>
      <c r="BA568">
        <v>0</v>
      </c>
      <c r="BB568" t="s">
        <v>217</v>
      </c>
      <c r="BC568" t="s">
        <v>1230</v>
      </c>
      <c r="BD568">
        <v>0</v>
      </c>
      <c r="BE568" t="s">
        <v>1246</v>
      </c>
      <c r="BF568">
        <v>402</v>
      </c>
      <c r="BG568" t="s">
        <v>1217</v>
      </c>
      <c r="BH568" t="s">
        <v>1217</v>
      </c>
      <c r="BI568">
        <v>15</v>
      </c>
      <c r="BJ568" t="s">
        <v>1217</v>
      </c>
      <c r="BK568" t="s">
        <v>1217</v>
      </c>
      <c r="BL568">
        <v>0</v>
      </c>
      <c r="BM568" t="s">
        <v>1239</v>
      </c>
      <c r="BN568" t="s">
        <v>1247</v>
      </c>
      <c r="BO568">
        <v>0</v>
      </c>
      <c r="BP568" t="s">
        <v>1229</v>
      </c>
      <c r="BQ568" t="s">
        <v>1217</v>
      </c>
    </row>
    <row r="569" spans="1:69" x14ac:dyDescent="0.25">
      <c r="A569">
        <v>211869</v>
      </c>
      <c r="B569" t="s">
        <v>857</v>
      </c>
      <c r="C569" t="s">
        <v>1217</v>
      </c>
      <c r="D569" t="s">
        <v>1218</v>
      </c>
      <c r="E569">
        <v>0</v>
      </c>
      <c r="F569" t="s">
        <v>1219</v>
      </c>
      <c r="G569" t="s">
        <v>1220</v>
      </c>
      <c r="H569" t="s">
        <v>1221</v>
      </c>
      <c r="I569" t="s">
        <v>1217</v>
      </c>
      <c r="J569" t="s">
        <v>1222</v>
      </c>
      <c r="K569" t="s">
        <v>217</v>
      </c>
      <c r="L569">
        <v>191.14</v>
      </c>
      <c r="M569">
        <v>176.49</v>
      </c>
      <c r="N569" t="s">
        <v>40</v>
      </c>
      <c r="O569">
        <v>208</v>
      </c>
      <c r="P569" t="s">
        <v>1223</v>
      </c>
      <c r="Q569" t="s">
        <v>1519</v>
      </c>
      <c r="R569" t="s">
        <v>1225</v>
      </c>
      <c r="S569" t="s">
        <v>1226</v>
      </c>
      <c r="T569" t="s">
        <v>1217</v>
      </c>
      <c r="U569" t="s">
        <v>1227</v>
      </c>
      <c r="V569" t="s">
        <v>1255</v>
      </c>
      <c r="W569">
        <v>0</v>
      </c>
      <c r="X569" t="s">
        <v>1229</v>
      </c>
      <c r="Y569" t="s">
        <v>1229</v>
      </c>
      <c r="Z569" t="s">
        <v>1230</v>
      </c>
      <c r="AA569" t="s">
        <v>23</v>
      </c>
      <c r="AB569" t="s">
        <v>1231</v>
      </c>
      <c r="AC569" t="s">
        <v>1232</v>
      </c>
      <c r="AD569" t="s">
        <v>1233</v>
      </c>
      <c r="AE569" t="s">
        <v>1302</v>
      </c>
      <c r="AF569" t="s">
        <v>1235</v>
      </c>
      <c r="AG569" t="s">
        <v>1217</v>
      </c>
      <c r="AH569" t="s">
        <v>1236</v>
      </c>
      <c r="AI569" t="s">
        <v>1217</v>
      </c>
      <c r="AJ569" t="s">
        <v>1217</v>
      </c>
      <c r="AK569" t="s">
        <v>1237</v>
      </c>
      <c r="AL569">
        <v>0</v>
      </c>
      <c r="AM569" t="s">
        <v>1238</v>
      </c>
      <c r="AN569" t="s">
        <v>1239</v>
      </c>
      <c r="AO569" t="s">
        <v>1240</v>
      </c>
      <c r="AP569" t="s">
        <v>1241</v>
      </c>
      <c r="AQ569" t="s">
        <v>1242</v>
      </c>
      <c r="AR569" t="s">
        <v>1243</v>
      </c>
      <c r="AS569">
        <v>0</v>
      </c>
      <c r="AT569" t="s">
        <v>1217</v>
      </c>
      <c r="AU569" t="s">
        <v>1244</v>
      </c>
      <c r="AV569" t="s">
        <v>1217</v>
      </c>
      <c r="AW569" t="s">
        <v>1217</v>
      </c>
      <c r="AX569" t="s">
        <v>1217</v>
      </c>
      <c r="AY569">
        <v>10</v>
      </c>
      <c r="AZ569" t="s">
        <v>1245</v>
      </c>
      <c r="BA569">
        <v>0</v>
      </c>
      <c r="BB569" t="s">
        <v>217</v>
      </c>
      <c r="BC569" t="s">
        <v>1230</v>
      </c>
      <c r="BD569">
        <v>0</v>
      </c>
      <c r="BE569" t="s">
        <v>1246</v>
      </c>
      <c r="BF569">
        <v>28</v>
      </c>
      <c r="BG569" t="s">
        <v>1217</v>
      </c>
      <c r="BH569" t="s">
        <v>1217</v>
      </c>
      <c r="BI569">
        <v>13</v>
      </c>
      <c r="BJ569" t="s">
        <v>1217</v>
      </c>
      <c r="BK569" t="s">
        <v>1217</v>
      </c>
      <c r="BL569">
        <v>0</v>
      </c>
      <c r="BM569" t="s">
        <v>1239</v>
      </c>
      <c r="BN569" t="s">
        <v>1247</v>
      </c>
      <c r="BO569">
        <v>0</v>
      </c>
      <c r="BP569" t="s">
        <v>1229</v>
      </c>
      <c r="BQ569" t="s">
        <v>1217</v>
      </c>
    </row>
    <row r="570" spans="1:69" x14ac:dyDescent="0.25">
      <c r="A570">
        <v>212005</v>
      </c>
      <c r="B570" t="s">
        <v>1885</v>
      </c>
      <c r="C570" t="s">
        <v>1217</v>
      </c>
      <c r="D570" t="s">
        <v>1218</v>
      </c>
      <c r="E570">
        <v>320</v>
      </c>
      <c r="F570" t="s">
        <v>1298</v>
      </c>
      <c r="G570" t="s">
        <v>1220</v>
      </c>
      <c r="H570" t="s">
        <v>1221</v>
      </c>
      <c r="I570" t="s">
        <v>1217</v>
      </c>
      <c r="J570" t="s">
        <v>1222</v>
      </c>
      <c r="K570" t="s">
        <v>217</v>
      </c>
      <c r="L570">
        <v>16.53</v>
      </c>
      <c r="M570">
        <v>15.27</v>
      </c>
      <c r="N570" t="s">
        <v>40</v>
      </c>
      <c r="O570">
        <v>18</v>
      </c>
      <c r="P570" t="s">
        <v>1223</v>
      </c>
      <c r="Q570" t="s">
        <v>1519</v>
      </c>
      <c r="R570" t="s">
        <v>1225</v>
      </c>
      <c r="S570" t="s">
        <v>1226</v>
      </c>
      <c r="T570" t="s">
        <v>1217</v>
      </c>
      <c r="U570" t="s">
        <v>1227</v>
      </c>
      <c r="V570" t="s">
        <v>1255</v>
      </c>
      <c r="W570">
        <v>0</v>
      </c>
      <c r="X570" t="s">
        <v>1229</v>
      </c>
      <c r="Y570" t="s">
        <v>1229</v>
      </c>
      <c r="Z570" t="s">
        <v>1230</v>
      </c>
      <c r="AA570" t="s">
        <v>23</v>
      </c>
      <c r="AB570" t="s">
        <v>1231</v>
      </c>
      <c r="AC570" t="s">
        <v>1232</v>
      </c>
      <c r="AD570" t="s">
        <v>1233</v>
      </c>
      <c r="AE570" t="s">
        <v>1302</v>
      </c>
      <c r="AF570" t="s">
        <v>1235</v>
      </c>
      <c r="AG570" t="s">
        <v>1217</v>
      </c>
      <c r="AH570" t="s">
        <v>1236</v>
      </c>
      <c r="AI570" t="s">
        <v>1217</v>
      </c>
      <c r="AJ570" t="s">
        <v>1217</v>
      </c>
      <c r="AK570" t="s">
        <v>1237</v>
      </c>
      <c r="AL570">
        <v>0</v>
      </c>
      <c r="AM570" t="s">
        <v>1379</v>
      </c>
      <c r="AN570" t="s">
        <v>1239</v>
      </c>
      <c r="AO570" t="s">
        <v>1240</v>
      </c>
      <c r="AP570" t="s">
        <v>1241</v>
      </c>
      <c r="AQ570" t="s">
        <v>1242</v>
      </c>
      <c r="AR570" t="s">
        <v>1380</v>
      </c>
      <c r="AS570">
        <v>0</v>
      </c>
      <c r="AT570" t="s">
        <v>1217</v>
      </c>
      <c r="AU570" t="s">
        <v>1244</v>
      </c>
      <c r="AV570" t="s">
        <v>1217</v>
      </c>
      <c r="AW570" t="s">
        <v>1217</v>
      </c>
      <c r="AX570" t="s">
        <v>1217</v>
      </c>
      <c r="AY570">
        <v>10</v>
      </c>
      <c r="AZ570" t="s">
        <v>1245</v>
      </c>
      <c r="BA570">
        <v>0</v>
      </c>
      <c r="BB570" t="s">
        <v>217</v>
      </c>
      <c r="BC570" t="s">
        <v>1230</v>
      </c>
      <c r="BD570">
        <v>0</v>
      </c>
      <c r="BE570" t="s">
        <v>1246</v>
      </c>
      <c r="BF570">
        <v>330</v>
      </c>
      <c r="BG570" t="s">
        <v>1217</v>
      </c>
      <c r="BH570" t="s">
        <v>1217</v>
      </c>
      <c r="BI570">
        <v>16</v>
      </c>
      <c r="BJ570" t="s">
        <v>1217</v>
      </c>
      <c r="BK570" t="s">
        <v>1217</v>
      </c>
      <c r="BL570">
        <v>0</v>
      </c>
      <c r="BM570" t="s">
        <v>1239</v>
      </c>
      <c r="BN570" t="s">
        <v>1247</v>
      </c>
      <c r="BO570">
        <v>0</v>
      </c>
      <c r="BP570" t="s">
        <v>1229</v>
      </c>
      <c r="BQ570" t="s">
        <v>1217</v>
      </c>
    </row>
    <row r="571" spans="1:69" x14ac:dyDescent="0.25">
      <c r="A571">
        <v>212368</v>
      </c>
      <c r="B571" t="s">
        <v>1886</v>
      </c>
      <c r="C571" t="s">
        <v>1217</v>
      </c>
      <c r="D571" t="s">
        <v>1218</v>
      </c>
      <c r="E571">
        <v>0</v>
      </c>
      <c r="F571" t="s">
        <v>1254</v>
      </c>
      <c r="G571" t="s">
        <v>1220</v>
      </c>
      <c r="H571" t="s">
        <v>1221</v>
      </c>
      <c r="I571" t="s">
        <v>1217</v>
      </c>
      <c r="J571" t="s">
        <v>1222</v>
      </c>
      <c r="K571" t="s">
        <v>217</v>
      </c>
      <c r="L571">
        <v>18.09</v>
      </c>
      <c r="M571">
        <v>17.16</v>
      </c>
      <c r="N571" t="s">
        <v>40</v>
      </c>
      <c r="O571">
        <v>20</v>
      </c>
      <c r="P571" t="s">
        <v>1223</v>
      </c>
      <c r="Q571" t="s">
        <v>1887</v>
      </c>
      <c r="R571" t="s">
        <v>1225</v>
      </c>
      <c r="S571" t="s">
        <v>1226</v>
      </c>
      <c r="T571" t="s">
        <v>1217</v>
      </c>
      <c r="U571" t="s">
        <v>1227</v>
      </c>
      <c r="V571" t="s">
        <v>1255</v>
      </c>
      <c r="W571">
        <v>0</v>
      </c>
      <c r="X571" t="s">
        <v>1229</v>
      </c>
      <c r="Y571" t="s">
        <v>1229</v>
      </c>
      <c r="Z571" t="s">
        <v>1230</v>
      </c>
      <c r="AA571" t="s">
        <v>23</v>
      </c>
      <c r="AB571" t="s">
        <v>1231</v>
      </c>
      <c r="AC571" t="s">
        <v>1232</v>
      </c>
      <c r="AD571" t="s">
        <v>1233</v>
      </c>
      <c r="AE571" t="s">
        <v>1302</v>
      </c>
      <c r="AF571" t="s">
        <v>1235</v>
      </c>
      <c r="AG571" t="s">
        <v>1217</v>
      </c>
      <c r="AH571" t="s">
        <v>1236</v>
      </c>
      <c r="AI571" t="s">
        <v>1217</v>
      </c>
      <c r="AJ571" t="s">
        <v>1217</v>
      </c>
      <c r="AK571" t="s">
        <v>1237</v>
      </c>
      <c r="AL571">
        <v>0</v>
      </c>
      <c r="AM571" t="s">
        <v>1281</v>
      </c>
      <c r="AN571" t="s">
        <v>1239</v>
      </c>
      <c r="AO571" t="s">
        <v>1240</v>
      </c>
      <c r="AP571" t="s">
        <v>1241</v>
      </c>
      <c r="AQ571" t="s">
        <v>1242</v>
      </c>
      <c r="AR571" t="s">
        <v>1257</v>
      </c>
      <c r="AS571">
        <v>0</v>
      </c>
      <c r="AT571" t="s">
        <v>1217</v>
      </c>
      <c r="AU571" t="s">
        <v>1244</v>
      </c>
      <c r="AV571" t="s">
        <v>1217</v>
      </c>
      <c r="AW571" t="s">
        <v>1217</v>
      </c>
      <c r="AX571" t="s">
        <v>1217</v>
      </c>
      <c r="AY571">
        <v>10</v>
      </c>
      <c r="AZ571" t="s">
        <v>1245</v>
      </c>
      <c r="BA571">
        <v>0</v>
      </c>
      <c r="BB571" t="s">
        <v>217</v>
      </c>
      <c r="BC571" t="s">
        <v>1230</v>
      </c>
      <c r="BD571">
        <v>0</v>
      </c>
      <c r="BE571" t="s">
        <v>1246</v>
      </c>
      <c r="BF571">
        <v>300</v>
      </c>
      <c r="BG571" t="s">
        <v>1217</v>
      </c>
      <c r="BH571" t="s">
        <v>1217</v>
      </c>
      <c r="BI571">
        <v>15</v>
      </c>
      <c r="BJ571" t="s">
        <v>1217</v>
      </c>
      <c r="BK571" t="s">
        <v>1217</v>
      </c>
      <c r="BL571">
        <v>0</v>
      </c>
      <c r="BM571" t="s">
        <v>1239</v>
      </c>
      <c r="BN571" t="s">
        <v>1247</v>
      </c>
      <c r="BO571">
        <v>0</v>
      </c>
      <c r="BP571" t="s">
        <v>1229</v>
      </c>
      <c r="BQ571" t="s">
        <v>1217</v>
      </c>
    </row>
    <row r="572" spans="1:69" x14ac:dyDescent="0.25">
      <c r="A572">
        <v>161047</v>
      </c>
      <c r="B572" t="s">
        <v>1888</v>
      </c>
      <c r="C572" t="s">
        <v>1217</v>
      </c>
      <c r="D572" t="s">
        <v>1275</v>
      </c>
      <c r="E572">
        <v>28</v>
      </c>
      <c r="F572" t="s">
        <v>1333</v>
      </c>
      <c r="G572" t="s">
        <v>1220</v>
      </c>
      <c r="H572" t="s">
        <v>1221</v>
      </c>
      <c r="I572" t="s">
        <v>1217</v>
      </c>
      <c r="J572" t="s">
        <v>1222</v>
      </c>
      <c r="K572" t="s">
        <v>217</v>
      </c>
      <c r="L572">
        <v>229.65</v>
      </c>
      <c r="M572">
        <v>215</v>
      </c>
      <c r="N572" t="s">
        <v>40</v>
      </c>
      <c r="O572">
        <v>208</v>
      </c>
      <c r="P572" t="s">
        <v>1223</v>
      </c>
      <c r="Q572" t="s">
        <v>1334</v>
      </c>
      <c r="R572" t="s">
        <v>1217</v>
      </c>
      <c r="S572" t="s">
        <v>1226</v>
      </c>
      <c r="T572" t="s">
        <v>1217</v>
      </c>
      <c r="U572" t="s">
        <v>1227</v>
      </c>
      <c r="V572" t="s">
        <v>1255</v>
      </c>
      <c r="W572">
        <v>0</v>
      </c>
      <c r="X572" t="s">
        <v>1229</v>
      </c>
      <c r="Y572" t="s">
        <v>1229</v>
      </c>
      <c r="Z572" t="s">
        <v>1230</v>
      </c>
      <c r="AA572" t="s">
        <v>13</v>
      </c>
      <c r="AB572" t="s">
        <v>1889</v>
      </c>
      <c r="AC572" t="s">
        <v>1217</v>
      </c>
      <c r="AD572" t="s">
        <v>1233</v>
      </c>
      <c r="AE572" t="s">
        <v>1234</v>
      </c>
      <c r="AF572" t="s">
        <v>1235</v>
      </c>
      <c r="AG572" t="s">
        <v>1217</v>
      </c>
      <c r="AH572" t="s">
        <v>1335</v>
      </c>
      <c r="AI572" t="s">
        <v>1217</v>
      </c>
      <c r="AJ572" t="s">
        <v>1217</v>
      </c>
      <c r="AK572" t="s">
        <v>1336</v>
      </c>
      <c r="AL572">
        <v>0</v>
      </c>
      <c r="AM572" t="s">
        <v>1238</v>
      </c>
      <c r="AN572" t="s">
        <v>1217</v>
      </c>
      <c r="AO572" t="s">
        <v>1240</v>
      </c>
      <c r="AP572" t="s">
        <v>1890</v>
      </c>
      <c r="AQ572" t="s">
        <v>1242</v>
      </c>
      <c r="AR572" t="s">
        <v>1243</v>
      </c>
      <c r="AS572">
        <v>0</v>
      </c>
      <c r="AT572" t="s">
        <v>1217</v>
      </c>
      <c r="AU572" t="s">
        <v>1244</v>
      </c>
      <c r="AV572" t="s">
        <v>1504</v>
      </c>
      <c r="AW572" t="s">
        <v>1217</v>
      </c>
      <c r="AX572" t="s">
        <v>1217</v>
      </c>
      <c r="AY572">
        <v>0</v>
      </c>
      <c r="AZ572" t="s">
        <v>1217</v>
      </c>
      <c r="BA572">
        <v>0</v>
      </c>
      <c r="BB572" t="s">
        <v>217</v>
      </c>
      <c r="BC572" t="s">
        <v>1230</v>
      </c>
      <c r="BD572">
        <v>0</v>
      </c>
      <c r="BE572" t="s">
        <v>1505</v>
      </c>
      <c r="BF572">
        <v>1</v>
      </c>
      <c r="BG572" t="s">
        <v>1217</v>
      </c>
      <c r="BH572" t="s">
        <v>1217</v>
      </c>
      <c r="BI572">
        <v>0</v>
      </c>
      <c r="BJ572" t="s">
        <v>1217</v>
      </c>
      <c r="BK572" t="s">
        <v>1217</v>
      </c>
      <c r="BL572">
        <v>0</v>
      </c>
      <c r="BM572" t="s">
        <v>1217</v>
      </c>
      <c r="BN572" t="s">
        <v>1217</v>
      </c>
      <c r="BO572">
        <v>0</v>
      </c>
      <c r="BP572" t="s">
        <v>1229</v>
      </c>
      <c r="BQ572" t="s">
        <v>1217</v>
      </c>
    </row>
    <row r="573" spans="1:69" x14ac:dyDescent="0.25">
      <c r="A573">
        <v>168004</v>
      </c>
      <c r="B573" t="s">
        <v>1891</v>
      </c>
      <c r="C573" t="s">
        <v>1217</v>
      </c>
      <c r="D573" t="s">
        <v>1275</v>
      </c>
      <c r="E573">
        <v>370</v>
      </c>
      <c r="F573" t="s">
        <v>1333</v>
      </c>
      <c r="G573" t="s">
        <v>1220</v>
      </c>
      <c r="H573" t="s">
        <v>1221</v>
      </c>
      <c r="I573" t="s">
        <v>1217</v>
      </c>
      <c r="J573" t="s">
        <v>1222</v>
      </c>
      <c r="K573" t="s">
        <v>217</v>
      </c>
      <c r="L573">
        <v>18.170000000000002</v>
      </c>
      <c r="M573">
        <v>16.899999999999999</v>
      </c>
      <c r="N573" t="s">
        <v>40</v>
      </c>
      <c r="O573">
        <v>16</v>
      </c>
      <c r="P573" t="s">
        <v>1223</v>
      </c>
      <c r="Q573" t="s">
        <v>1391</v>
      </c>
      <c r="R573" t="s">
        <v>1217</v>
      </c>
      <c r="S573" t="s">
        <v>1226</v>
      </c>
      <c r="T573" t="s">
        <v>1217</v>
      </c>
      <c r="U573" t="s">
        <v>1227</v>
      </c>
      <c r="V573" t="s">
        <v>1255</v>
      </c>
      <c r="W573">
        <v>0</v>
      </c>
      <c r="X573" t="s">
        <v>1229</v>
      </c>
      <c r="Y573" t="s">
        <v>1229</v>
      </c>
      <c r="Z573" t="s">
        <v>1230</v>
      </c>
      <c r="AA573" t="s">
        <v>13</v>
      </c>
      <c r="AB573" t="s">
        <v>1889</v>
      </c>
      <c r="AC573" t="s">
        <v>1217</v>
      </c>
      <c r="AD573" t="s">
        <v>1233</v>
      </c>
      <c r="AE573" t="s">
        <v>1234</v>
      </c>
      <c r="AF573" t="s">
        <v>1235</v>
      </c>
      <c r="AG573" t="s">
        <v>1217</v>
      </c>
      <c r="AH573" t="s">
        <v>1392</v>
      </c>
      <c r="AI573" t="s">
        <v>1217</v>
      </c>
      <c r="AJ573" t="s">
        <v>1217</v>
      </c>
      <c r="AK573" t="s">
        <v>1336</v>
      </c>
      <c r="AL573">
        <v>0</v>
      </c>
      <c r="AM573" t="s">
        <v>1305</v>
      </c>
      <c r="AN573" t="s">
        <v>1217</v>
      </c>
      <c r="AO573" t="s">
        <v>1240</v>
      </c>
      <c r="AP573" t="s">
        <v>1890</v>
      </c>
      <c r="AQ573" t="s">
        <v>1242</v>
      </c>
      <c r="AR573" t="s">
        <v>1306</v>
      </c>
      <c r="AS573">
        <v>0</v>
      </c>
      <c r="AT573" t="s">
        <v>1217</v>
      </c>
      <c r="AU573" t="s">
        <v>1244</v>
      </c>
      <c r="AV573" t="s">
        <v>1504</v>
      </c>
      <c r="AW573" t="s">
        <v>1217</v>
      </c>
      <c r="AX573" t="s">
        <v>1217</v>
      </c>
      <c r="AY573">
        <v>0</v>
      </c>
      <c r="AZ573" t="s">
        <v>1217</v>
      </c>
      <c r="BA573">
        <v>0</v>
      </c>
      <c r="BB573" t="s">
        <v>217</v>
      </c>
      <c r="BC573" t="s">
        <v>1230</v>
      </c>
      <c r="BD573">
        <v>0</v>
      </c>
      <c r="BE573" t="s">
        <v>1505</v>
      </c>
      <c r="BF573">
        <v>1</v>
      </c>
      <c r="BG573" t="s">
        <v>1217</v>
      </c>
      <c r="BH573" t="s">
        <v>1217</v>
      </c>
      <c r="BI573">
        <v>0</v>
      </c>
      <c r="BJ573" t="s">
        <v>1217</v>
      </c>
      <c r="BK573" t="s">
        <v>1217</v>
      </c>
      <c r="BL573">
        <v>0</v>
      </c>
      <c r="BM573" t="s">
        <v>1217</v>
      </c>
      <c r="BN573" t="s">
        <v>1217</v>
      </c>
      <c r="BO573">
        <v>0</v>
      </c>
      <c r="BP573" t="s">
        <v>1229</v>
      </c>
      <c r="BQ573" t="s">
        <v>1217</v>
      </c>
    </row>
    <row r="574" spans="1:69" x14ac:dyDescent="0.25">
      <c r="A574">
        <v>168004</v>
      </c>
      <c r="B574" t="s">
        <v>1891</v>
      </c>
      <c r="C574" t="s">
        <v>1217</v>
      </c>
      <c r="D574" t="s">
        <v>1275</v>
      </c>
      <c r="E574">
        <v>0</v>
      </c>
      <c r="F574" t="s">
        <v>1219</v>
      </c>
      <c r="G574" t="s">
        <v>1220</v>
      </c>
      <c r="H574" t="s">
        <v>1221</v>
      </c>
      <c r="I574" t="s">
        <v>1217</v>
      </c>
      <c r="J574" t="s">
        <v>1222</v>
      </c>
      <c r="K574" t="s">
        <v>217</v>
      </c>
      <c r="L574">
        <v>18.170000000000002</v>
      </c>
      <c r="M574">
        <v>16.899999999999999</v>
      </c>
      <c r="N574" t="s">
        <v>40</v>
      </c>
      <c r="O574">
        <v>16</v>
      </c>
      <c r="P574" t="s">
        <v>1223</v>
      </c>
      <c r="Q574" t="s">
        <v>1391</v>
      </c>
      <c r="R574" t="s">
        <v>1217</v>
      </c>
      <c r="S574" t="s">
        <v>1226</v>
      </c>
      <c r="T574" t="s">
        <v>1217</v>
      </c>
      <c r="U574" t="s">
        <v>1227</v>
      </c>
      <c r="V574" t="s">
        <v>1255</v>
      </c>
      <c r="W574">
        <v>0</v>
      </c>
      <c r="X574" t="s">
        <v>1229</v>
      </c>
      <c r="Y574" t="s">
        <v>1229</v>
      </c>
      <c r="Z574" t="s">
        <v>1217</v>
      </c>
      <c r="AA574" t="s">
        <v>1892</v>
      </c>
      <c r="AB574" t="s">
        <v>1893</v>
      </c>
      <c r="AC574" t="s">
        <v>1232</v>
      </c>
      <c r="AD574" t="s">
        <v>1233</v>
      </c>
      <c r="AE574" t="s">
        <v>1302</v>
      </c>
      <c r="AF574" t="s">
        <v>1235</v>
      </c>
      <c r="AG574" t="s">
        <v>1217</v>
      </c>
      <c r="AH574" t="s">
        <v>1392</v>
      </c>
      <c r="AI574" t="s">
        <v>1217</v>
      </c>
      <c r="AJ574" t="s">
        <v>1217</v>
      </c>
      <c r="AK574" t="s">
        <v>1336</v>
      </c>
      <c r="AL574">
        <v>0</v>
      </c>
      <c r="AM574" t="s">
        <v>1305</v>
      </c>
      <c r="AN574" t="s">
        <v>1217</v>
      </c>
      <c r="AO574" t="s">
        <v>1240</v>
      </c>
      <c r="AP574" t="s">
        <v>1894</v>
      </c>
      <c r="AQ574" t="s">
        <v>1242</v>
      </c>
      <c r="AR574" t="s">
        <v>1306</v>
      </c>
      <c r="AS574">
        <v>0</v>
      </c>
      <c r="AT574" t="s">
        <v>1217</v>
      </c>
      <c r="AU574" t="s">
        <v>1244</v>
      </c>
      <c r="AV574" t="s">
        <v>1339</v>
      </c>
      <c r="AW574" t="s">
        <v>1217</v>
      </c>
      <c r="AX574" t="s">
        <v>1217</v>
      </c>
      <c r="AY574">
        <v>0</v>
      </c>
      <c r="AZ574" t="s">
        <v>1217</v>
      </c>
      <c r="BA574">
        <v>0</v>
      </c>
      <c r="BB574" t="s">
        <v>217</v>
      </c>
      <c r="BC574" t="s">
        <v>1217</v>
      </c>
      <c r="BD574">
        <v>0</v>
      </c>
      <c r="BE574" t="s">
        <v>1505</v>
      </c>
      <c r="BF574">
        <v>1</v>
      </c>
      <c r="BG574" t="s">
        <v>1217</v>
      </c>
      <c r="BH574" t="s">
        <v>1217</v>
      </c>
      <c r="BI574">
        <v>0</v>
      </c>
      <c r="BJ574" t="s">
        <v>1217</v>
      </c>
      <c r="BK574" t="s">
        <v>1217</v>
      </c>
      <c r="BL574">
        <v>0</v>
      </c>
      <c r="BM574" t="s">
        <v>1217</v>
      </c>
      <c r="BN574" t="s">
        <v>1217</v>
      </c>
      <c r="BO574">
        <v>0</v>
      </c>
      <c r="BP574" t="s">
        <v>1229</v>
      </c>
      <c r="BQ574" t="s">
        <v>1217</v>
      </c>
    </row>
    <row r="575" spans="1:69" x14ac:dyDescent="0.25">
      <c r="A575">
        <v>173566</v>
      </c>
      <c r="B575" t="s">
        <v>1895</v>
      </c>
      <c r="C575" t="s">
        <v>1217</v>
      </c>
      <c r="D575" t="s">
        <v>1896</v>
      </c>
      <c r="E575">
        <v>0</v>
      </c>
      <c r="F575" t="s">
        <v>1333</v>
      </c>
      <c r="G575" t="s">
        <v>1220</v>
      </c>
      <c r="H575" t="s">
        <v>1221</v>
      </c>
      <c r="I575" t="s">
        <v>1217</v>
      </c>
      <c r="J575" t="s">
        <v>1222</v>
      </c>
      <c r="K575" t="s">
        <v>217</v>
      </c>
      <c r="L575">
        <v>20.852</v>
      </c>
      <c r="M575">
        <v>18.728999999999999</v>
      </c>
      <c r="N575" t="s">
        <v>40</v>
      </c>
      <c r="O575">
        <v>18</v>
      </c>
      <c r="P575" t="s">
        <v>1223</v>
      </c>
      <c r="Q575" t="s">
        <v>1897</v>
      </c>
      <c r="R575" t="s">
        <v>1217</v>
      </c>
      <c r="S575" t="s">
        <v>1226</v>
      </c>
      <c r="T575" t="s">
        <v>1217</v>
      </c>
      <c r="U575" t="s">
        <v>1227</v>
      </c>
      <c r="V575" t="s">
        <v>1255</v>
      </c>
      <c r="W575">
        <v>0</v>
      </c>
      <c r="X575" t="s">
        <v>1229</v>
      </c>
      <c r="Y575" t="s">
        <v>1229</v>
      </c>
      <c r="Z575" t="s">
        <v>1230</v>
      </c>
      <c r="AA575" t="s">
        <v>13</v>
      </c>
      <c r="AB575" t="s">
        <v>1889</v>
      </c>
      <c r="AC575" t="s">
        <v>1217</v>
      </c>
      <c r="AD575" t="s">
        <v>1233</v>
      </c>
      <c r="AE575" t="s">
        <v>1234</v>
      </c>
      <c r="AF575" t="s">
        <v>1235</v>
      </c>
      <c r="AG575" t="s">
        <v>1217</v>
      </c>
      <c r="AH575" t="s">
        <v>1392</v>
      </c>
      <c r="AI575" t="s">
        <v>1217</v>
      </c>
      <c r="AJ575" t="s">
        <v>1217</v>
      </c>
      <c r="AK575" t="s">
        <v>1336</v>
      </c>
      <c r="AL575">
        <v>0</v>
      </c>
      <c r="AM575" t="s">
        <v>1379</v>
      </c>
      <c r="AN575" t="s">
        <v>1217</v>
      </c>
      <c r="AO575" t="s">
        <v>1240</v>
      </c>
      <c r="AP575" t="s">
        <v>1890</v>
      </c>
      <c r="AQ575" t="s">
        <v>1242</v>
      </c>
      <c r="AR575" t="s">
        <v>1380</v>
      </c>
      <c r="AS575">
        <v>0</v>
      </c>
      <c r="AT575" t="s">
        <v>1217</v>
      </c>
      <c r="AU575" t="s">
        <v>1244</v>
      </c>
      <c r="AV575" t="s">
        <v>1504</v>
      </c>
      <c r="AW575" t="s">
        <v>1217</v>
      </c>
      <c r="AX575" t="s">
        <v>1217</v>
      </c>
      <c r="AY575">
        <v>0</v>
      </c>
      <c r="AZ575" t="s">
        <v>1217</v>
      </c>
      <c r="BA575">
        <v>245</v>
      </c>
      <c r="BB575" t="s">
        <v>217</v>
      </c>
      <c r="BC575" t="s">
        <v>1230</v>
      </c>
      <c r="BD575">
        <v>469</v>
      </c>
      <c r="BE575" t="s">
        <v>1505</v>
      </c>
      <c r="BF575">
        <v>1</v>
      </c>
      <c r="BG575" t="s">
        <v>1217</v>
      </c>
      <c r="BH575" t="s">
        <v>1217</v>
      </c>
      <c r="BI575">
        <v>0</v>
      </c>
      <c r="BJ575" t="s">
        <v>1217</v>
      </c>
      <c r="BK575" t="s">
        <v>1217</v>
      </c>
      <c r="BL575">
        <v>0</v>
      </c>
      <c r="BM575" t="s">
        <v>1217</v>
      </c>
      <c r="BN575" t="s">
        <v>1217</v>
      </c>
      <c r="BO575">
        <v>0</v>
      </c>
      <c r="BP575" t="s">
        <v>1229</v>
      </c>
      <c r="BQ575" t="s">
        <v>1217</v>
      </c>
    </row>
    <row r="576" spans="1:69" x14ac:dyDescent="0.25">
      <c r="A576">
        <v>198938</v>
      </c>
      <c r="B576" t="s">
        <v>1898</v>
      </c>
      <c r="C576" t="s">
        <v>1217</v>
      </c>
      <c r="D576" t="s">
        <v>1275</v>
      </c>
      <c r="E576">
        <v>0</v>
      </c>
      <c r="F576" t="s">
        <v>1333</v>
      </c>
      <c r="G576" t="s">
        <v>1220</v>
      </c>
      <c r="H576" t="s">
        <v>1221</v>
      </c>
      <c r="I576" t="s">
        <v>1217</v>
      </c>
      <c r="J576" t="s">
        <v>1222</v>
      </c>
      <c r="K576" t="s">
        <v>217</v>
      </c>
      <c r="L576">
        <v>196.86</v>
      </c>
      <c r="M576">
        <v>182.21</v>
      </c>
      <c r="N576" t="s">
        <v>40</v>
      </c>
      <c r="O576">
        <v>208</v>
      </c>
      <c r="P576" t="s">
        <v>1223</v>
      </c>
      <c r="Q576" t="s">
        <v>1899</v>
      </c>
      <c r="R576" t="s">
        <v>1225</v>
      </c>
      <c r="S576" t="s">
        <v>1226</v>
      </c>
      <c r="T576" t="s">
        <v>1217</v>
      </c>
      <c r="U576" t="s">
        <v>1227</v>
      </c>
      <c r="V576" t="s">
        <v>1255</v>
      </c>
      <c r="W576">
        <v>0</v>
      </c>
      <c r="X576" t="s">
        <v>1229</v>
      </c>
      <c r="Y576">
        <v>43173</v>
      </c>
      <c r="Z576" t="s">
        <v>1230</v>
      </c>
      <c r="AA576" t="s">
        <v>13</v>
      </c>
      <c r="AB576" t="s">
        <v>1889</v>
      </c>
      <c r="AC576" t="s">
        <v>1217</v>
      </c>
      <c r="AD576" t="s">
        <v>1233</v>
      </c>
      <c r="AE576" t="s">
        <v>1416</v>
      </c>
      <c r="AF576" t="s">
        <v>1235</v>
      </c>
      <c r="AG576" t="s">
        <v>1217</v>
      </c>
      <c r="AH576" t="s">
        <v>1236</v>
      </c>
      <c r="AI576" t="s">
        <v>1217</v>
      </c>
      <c r="AJ576" t="s">
        <v>1217</v>
      </c>
      <c r="AK576" t="s">
        <v>1336</v>
      </c>
      <c r="AL576">
        <v>0</v>
      </c>
      <c r="AM576" t="s">
        <v>1238</v>
      </c>
      <c r="AN576" t="s">
        <v>1217</v>
      </c>
      <c r="AO576" t="s">
        <v>1240</v>
      </c>
      <c r="AP576" t="s">
        <v>1890</v>
      </c>
      <c r="AQ576" t="s">
        <v>1242</v>
      </c>
      <c r="AR576" t="s">
        <v>1243</v>
      </c>
      <c r="AS576">
        <v>0</v>
      </c>
      <c r="AT576" t="s">
        <v>1217</v>
      </c>
      <c r="AU576" t="s">
        <v>1244</v>
      </c>
      <c r="AV576" t="s">
        <v>1504</v>
      </c>
      <c r="AW576" t="s">
        <v>1217</v>
      </c>
      <c r="AX576" t="s">
        <v>1217</v>
      </c>
      <c r="AY576">
        <v>0</v>
      </c>
      <c r="AZ576" t="s">
        <v>1217</v>
      </c>
      <c r="BA576">
        <v>0</v>
      </c>
      <c r="BB576" t="s">
        <v>217</v>
      </c>
      <c r="BC576" t="s">
        <v>1230</v>
      </c>
      <c r="BD576">
        <v>0</v>
      </c>
      <c r="BE576" t="s">
        <v>1505</v>
      </c>
      <c r="BF576">
        <v>1</v>
      </c>
      <c r="BG576" t="s">
        <v>1217</v>
      </c>
      <c r="BH576" t="s">
        <v>1205</v>
      </c>
      <c r="BI576">
        <v>0</v>
      </c>
      <c r="BJ576" t="s">
        <v>1217</v>
      </c>
      <c r="BK576" t="s">
        <v>1217</v>
      </c>
      <c r="BL576">
        <v>0</v>
      </c>
      <c r="BM576" t="s">
        <v>1217</v>
      </c>
      <c r="BN576" t="s">
        <v>1217</v>
      </c>
      <c r="BO576">
        <v>0</v>
      </c>
      <c r="BP576" t="s">
        <v>1229</v>
      </c>
      <c r="BQ576" t="s">
        <v>1217</v>
      </c>
    </row>
    <row r="577" spans="1:70" x14ac:dyDescent="0.25">
      <c r="A577">
        <v>204343</v>
      </c>
      <c r="B577" t="s">
        <v>1900</v>
      </c>
      <c r="C577" t="s">
        <v>1217</v>
      </c>
      <c r="D577" t="s">
        <v>1275</v>
      </c>
      <c r="E577">
        <v>0</v>
      </c>
      <c r="F577" t="s">
        <v>1333</v>
      </c>
      <c r="G577" t="s">
        <v>1220</v>
      </c>
      <c r="H577" t="s">
        <v>1221</v>
      </c>
      <c r="I577" t="s">
        <v>1217</v>
      </c>
      <c r="J577" t="s">
        <v>1222</v>
      </c>
      <c r="K577" t="s">
        <v>217</v>
      </c>
      <c r="L577">
        <v>174</v>
      </c>
      <c r="M577">
        <v>159.35</v>
      </c>
      <c r="N577" t="s">
        <v>40</v>
      </c>
      <c r="O577">
        <v>208</v>
      </c>
      <c r="P577" t="s">
        <v>1223</v>
      </c>
      <c r="Q577" t="s">
        <v>1901</v>
      </c>
      <c r="R577" t="s">
        <v>1217</v>
      </c>
      <c r="S577" t="s">
        <v>1226</v>
      </c>
      <c r="T577" t="s">
        <v>1217</v>
      </c>
      <c r="U577" t="s">
        <v>1227</v>
      </c>
      <c r="V577" t="s">
        <v>1255</v>
      </c>
      <c r="W577">
        <v>0</v>
      </c>
      <c r="X577" t="s">
        <v>1229</v>
      </c>
      <c r="Y577" t="s">
        <v>1229</v>
      </c>
      <c r="Z577" t="s">
        <v>1230</v>
      </c>
      <c r="AA577" t="s">
        <v>13</v>
      </c>
      <c r="AB577" t="s">
        <v>1889</v>
      </c>
      <c r="AC577" t="s">
        <v>1217</v>
      </c>
      <c r="AD577" t="s">
        <v>1233</v>
      </c>
      <c r="AE577" t="s">
        <v>1416</v>
      </c>
      <c r="AF577" t="s">
        <v>1235</v>
      </c>
      <c r="AG577" t="s">
        <v>1217</v>
      </c>
      <c r="AH577" t="s">
        <v>1236</v>
      </c>
      <c r="AI577" t="s">
        <v>1217</v>
      </c>
      <c r="AJ577" t="s">
        <v>1217</v>
      </c>
      <c r="AK577" t="s">
        <v>1336</v>
      </c>
      <c r="AL577">
        <v>0</v>
      </c>
      <c r="AM577" t="s">
        <v>1238</v>
      </c>
      <c r="AN577" t="s">
        <v>1217</v>
      </c>
      <c r="AO577" t="s">
        <v>1240</v>
      </c>
      <c r="AP577" t="s">
        <v>1890</v>
      </c>
      <c r="AQ577" t="s">
        <v>1242</v>
      </c>
      <c r="AR577" t="s">
        <v>1243</v>
      </c>
      <c r="AS577">
        <v>0</v>
      </c>
      <c r="AT577" t="s">
        <v>1217</v>
      </c>
      <c r="AU577" t="s">
        <v>1244</v>
      </c>
      <c r="AV577" t="s">
        <v>1504</v>
      </c>
      <c r="AW577" t="s">
        <v>1217</v>
      </c>
      <c r="AX577" t="s">
        <v>1217</v>
      </c>
      <c r="AY577">
        <v>0</v>
      </c>
      <c r="AZ577" t="s">
        <v>1217</v>
      </c>
      <c r="BA577">
        <v>0</v>
      </c>
      <c r="BB577" t="s">
        <v>217</v>
      </c>
      <c r="BC577" t="s">
        <v>1230</v>
      </c>
      <c r="BD577">
        <v>0</v>
      </c>
      <c r="BE577" t="s">
        <v>1505</v>
      </c>
      <c r="BF577">
        <v>1</v>
      </c>
      <c r="BG577" t="s">
        <v>1217</v>
      </c>
      <c r="BH577" t="s">
        <v>1217</v>
      </c>
      <c r="BI577">
        <v>0</v>
      </c>
      <c r="BJ577" t="s">
        <v>1217</v>
      </c>
      <c r="BK577" t="s">
        <v>1217</v>
      </c>
      <c r="BL577">
        <v>0</v>
      </c>
      <c r="BM577" t="s">
        <v>1217</v>
      </c>
      <c r="BN577" t="s">
        <v>1217</v>
      </c>
      <c r="BO577">
        <v>0</v>
      </c>
      <c r="BP577" t="s">
        <v>1229</v>
      </c>
      <c r="BQ577" t="s">
        <v>1217</v>
      </c>
    </row>
    <row r="578" spans="1:70" x14ac:dyDescent="0.25">
      <c r="A578">
        <v>211154</v>
      </c>
      <c r="B578" t="s">
        <v>1902</v>
      </c>
      <c r="C578" t="s">
        <v>1217</v>
      </c>
      <c r="D578" t="s">
        <v>1275</v>
      </c>
      <c r="E578">
        <v>0</v>
      </c>
      <c r="F578" t="s">
        <v>1333</v>
      </c>
      <c r="G578" t="s">
        <v>1220</v>
      </c>
      <c r="H578" t="s">
        <v>1221</v>
      </c>
      <c r="I578" t="s">
        <v>1217</v>
      </c>
      <c r="J578" t="s">
        <v>1222</v>
      </c>
      <c r="K578" t="s">
        <v>217</v>
      </c>
      <c r="L578">
        <v>19</v>
      </c>
      <c r="M578">
        <v>17.32</v>
      </c>
      <c r="N578" t="s">
        <v>40</v>
      </c>
      <c r="O578">
        <v>20</v>
      </c>
      <c r="P578" t="s">
        <v>1223</v>
      </c>
      <c r="Q578" t="s">
        <v>1773</v>
      </c>
      <c r="R578" t="s">
        <v>1217</v>
      </c>
      <c r="S578" t="s">
        <v>1226</v>
      </c>
      <c r="T578" t="s">
        <v>1217</v>
      </c>
      <c r="U578" t="s">
        <v>1227</v>
      </c>
      <c r="V578" t="s">
        <v>1255</v>
      </c>
      <c r="W578">
        <v>0</v>
      </c>
      <c r="X578" t="s">
        <v>1229</v>
      </c>
      <c r="Y578" t="s">
        <v>1229</v>
      </c>
      <c r="Z578" t="s">
        <v>1230</v>
      </c>
      <c r="AA578" t="s">
        <v>13</v>
      </c>
      <c r="AB578" t="s">
        <v>1889</v>
      </c>
      <c r="AC578" t="s">
        <v>1217</v>
      </c>
      <c r="AD578" t="s">
        <v>1233</v>
      </c>
      <c r="AE578" t="s">
        <v>1302</v>
      </c>
      <c r="AF578" t="s">
        <v>1235</v>
      </c>
      <c r="AG578" t="s">
        <v>1217</v>
      </c>
      <c r="AH578" t="s">
        <v>1236</v>
      </c>
      <c r="AI578" t="s">
        <v>1217</v>
      </c>
      <c r="AJ578" t="s">
        <v>1217</v>
      </c>
      <c r="AK578" t="s">
        <v>1336</v>
      </c>
      <c r="AL578">
        <v>0</v>
      </c>
      <c r="AM578" t="s">
        <v>1764</v>
      </c>
      <c r="AN578" t="s">
        <v>1217</v>
      </c>
      <c r="AO578" t="s">
        <v>1240</v>
      </c>
      <c r="AP578" t="s">
        <v>1890</v>
      </c>
      <c r="AQ578" t="s">
        <v>1242</v>
      </c>
      <c r="AR578" t="s">
        <v>1300</v>
      </c>
      <c r="AS578">
        <v>0</v>
      </c>
      <c r="AT578" t="s">
        <v>1217</v>
      </c>
      <c r="AU578" t="s">
        <v>1244</v>
      </c>
      <c r="AV578" t="s">
        <v>1504</v>
      </c>
      <c r="AW578" t="s">
        <v>1217</v>
      </c>
      <c r="AX578" t="s">
        <v>1217</v>
      </c>
      <c r="AY578">
        <v>0</v>
      </c>
      <c r="AZ578" t="s">
        <v>1217</v>
      </c>
      <c r="BA578">
        <v>0</v>
      </c>
      <c r="BB578" t="s">
        <v>217</v>
      </c>
      <c r="BC578" t="s">
        <v>1230</v>
      </c>
      <c r="BD578">
        <v>0</v>
      </c>
      <c r="BE578" t="s">
        <v>1505</v>
      </c>
      <c r="BF578">
        <v>1</v>
      </c>
      <c r="BG578" t="s">
        <v>1217</v>
      </c>
      <c r="BH578" t="s">
        <v>1217</v>
      </c>
      <c r="BI578">
        <v>0</v>
      </c>
      <c r="BJ578" t="s">
        <v>1217</v>
      </c>
      <c r="BK578" t="s">
        <v>1217</v>
      </c>
      <c r="BL578">
        <v>0</v>
      </c>
      <c r="BM578" t="s">
        <v>1217</v>
      </c>
      <c r="BN578" t="s">
        <v>1217</v>
      </c>
      <c r="BO578">
        <v>0</v>
      </c>
      <c r="BP578" t="s">
        <v>1229</v>
      </c>
      <c r="BQ578" t="s">
        <v>1217</v>
      </c>
    </row>
    <row r="579" spans="1:70" x14ac:dyDescent="0.25">
      <c r="A579">
        <v>207374</v>
      </c>
      <c r="B579" s="4" t="s">
        <v>600</v>
      </c>
      <c r="D579" s="4" t="s">
        <v>1218</v>
      </c>
      <c r="E579" s="4">
        <v>300</v>
      </c>
      <c r="F579" s="4" t="s">
        <v>1254</v>
      </c>
      <c r="G579" s="4" t="s">
        <v>1220</v>
      </c>
      <c r="H579" s="4" t="s">
        <v>1221</v>
      </c>
      <c r="J579" s="4">
        <v>955</v>
      </c>
      <c r="K579" s="4" t="s">
        <v>217</v>
      </c>
      <c r="L579" s="4">
        <v>18.670000000000002</v>
      </c>
      <c r="M579" s="4">
        <v>17.52</v>
      </c>
      <c r="N579" s="4" t="s">
        <v>40</v>
      </c>
      <c r="O579" s="4">
        <v>20</v>
      </c>
      <c r="P579" s="4" t="s">
        <v>1223</v>
      </c>
      <c r="Q579" s="4" t="s">
        <v>1805</v>
      </c>
      <c r="R579" s="4" t="s">
        <v>1225</v>
      </c>
      <c r="S579" s="4">
        <v>1</v>
      </c>
      <c r="U579" s="4" t="s">
        <v>1227</v>
      </c>
      <c r="V579" s="4" t="s">
        <v>1255</v>
      </c>
      <c r="W579" s="4">
        <v>0</v>
      </c>
      <c r="X579" s="4" t="s">
        <v>1903</v>
      </c>
      <c r="Y579" s="4" t="s">
        <v>1903</v>
      </c>
      <c r="Z579" s="4" t="s">
        <v>1230</v>
      </c>
      <c r="AA579" s="4" t="s">
        <v>23</v>
      </c>
      <c r="AB579" s="4" t="s">
        <v>1231</v>
      </c>
      <c r="AC579" s="4" t="s">
        <v>1232</v>
      </c>
      <c r="AD579" s="4" t="s">
        <v>1233</v>
      </c>
      <c r="AE579" s="4" t="s">
        <v>1343</v>
      </c>
      <c r="AF579" s="4" t="s">
        <v>1235</v>
      </c>
      <c r="AH579" s="4" t="s">
        <v>1236</v>
      </c>
      <c r="AK579" s="4" t="s">
        <v>1237</v>
      </c>
      <c r="AL579" s="4">
        <v>0</v>
      </c>
      <c r="AM579" s="4" t="s">
        <v>1281</v>
      </c>
      <c r="AN579" s="4">
        <v>3</v>
      </c>
      <c r="AO579" s="4" t="s">
        <v>1240</v>
      </c>
      <c r="AP579" s="4" t="s">
        <v>1241</v>
      </c>
      <c r="AQ579" s="4" t="s">
        <v>1242</v>
      </c>
      <c r="AR579" s="4" t="s">
        <v>1257</v>
      </c>
      <c r="AS579" s="4">
        <v>0</v>
      </c>
      <c r="AU579" s="4" t="s">
        <v>1244</v>
      </c>
      <c r="AY579" s="4">
        <v>10</v>
      </c>
      <c r="AZ579" s="4">
        <v>3400</v>
      </c>
      <c r="BA579" s="4">
        <v>0</v>
      </c>
      <c r="BB579" s="4" t="s">
        <v>217</v>
      </c>
      <c r="BC579" s="4" t="s">
        <v>1230</v>
      </c>
      <c r="BD579" s="4">
        <v>0</v>
      </c>
      <c r="BE579" s="4" t="s">
        <v>1246</v>
      </c>
      <c r="BF579" s="4">
        <v>317</v>
      </c>
      <c r="BI579" s="4">
        <v>15</v>
      </c>
      <c r="BL579" s="4">
        <v>0</v>
      </c>
      <c r="BM579" s="4">
        <v>3</v>
      </c>
      <c r="BN579" s="4" t="s">
        <v>1247</v>
      </c>
      <c r="BO579" s="4">
        <v>0</v>
      </c>
      <c r="BP579" s="4" t="s">
        <v>1903</v>
      </c>
    </row>
    <row r="580" spans="1:70" x14ac:dyDescent="0.25">
      <c r="A580">
        <v>207384</v>
      </c>
      <c r="B580" s="4" t="s">
        <v>1904</v>
      </c>
      <c r="D580" s="4" t="s">
        <v>1218</v>
      </c>
      <c r="E580" s="4">
        <v>0</v>
      </c>
      <c r="F580" s="4" t="s">
        <v>1289</v>
      </c>
      <c r="G580" s="4" t="s">
        <v>1220</v>
      </c>
      <c r="H580" s="4" t="s">
        <v>1221</v>
      </c>
      <c r="J580" s="4">
        <v>955</v>
      </c>
      <c r="K580" s="4" t="s">
        <v>217</v>
      </c>
      <c r="L580" s="4">
        <v>954</v>
      </c>
      <c r="M580" s="4">
        <v>894</v>
      </c>
      <c r="N580" s="4" t="s">
        <v>40</v>
      </c>
      <c r="O580">
        <v>1000</v>
      </c>
      <c r="P580" s="4" t="s">
        <v>1223</v>
      </c>
      <c r="Q580" s="4" t="s">
        <v>1761</v>
      </c>
      <c r="R580" s="4" t="s">
        <v>1225</v>
      </c>
      <c r="S580" s="4">
        <v>1</v>
      </c>
      <c r="U580" s="4" t="s">
        <v>1227</v>
      </c>
      <c r="V580" s="4" t="s">
        <v>1255</v>
      </c>
      <c r="W580" s="4">
        <v>0</v>
      </c>
      <c r="X580" s="4" t="s">
        <v>1903</v>
      </c>
      <c r="Y580" s="4" t="s">
        <v>1903</v>
      </c>
      <c r="Z580" s="4" t="s">
        <v>1230</v>
      </c>
      <c r="AA580" s="4" t="s">
        <v>23</v>
      </c>
      <c r="AB580" s="4" t="s">
        <v>1231</v>
      </c>
      <c r="AC580" s="4" t="s">
        <v>1232</v>
      </c>
      <c r="AD580" s="4" t="s">
        <v>1233</v>
      </c>
      <c r="AE580" s="4" t="s">
        <v>1343</v>
      </c>
      <c r="AF580" s="4" t="s">
        <v>1235</v>
      </c>
      <c r="AH580" s="4" t="s">
        <v>1236</v>
      </c>
      <c r="AK580" s="4" t="s">
        <v>1237</v>
      </c>
      <c r="AL580" s="4">
        <v>0</v>
      </c>
      <c r="AM580" s="4" t="s">
        <v>1290</v>
      </c>
      <c r="AN580" s="4">
        <v>3</v>
      </c>
      <c r="AO580" s="4" t="s">
        <v>1240</v>
      </c>
      <c r="AP580" s="4" t="s">
        <v>1241</v>
      </c>
      <c r="AQ580" s="4" t="s">
        <v>1242</v>
      </c>
      <c r="AR580" s="4" t="s">
        <v>1291</v>
      </c>
      <c r="AS580" s="4">
        <v>0</v>
      </c>
      <c r="AU580" s="4" t="s">
        <v>1244</v>
      </c>
      <c r="AY580" s="4">
        <v>10</v>
      </c>
      <c r="AZ580" s="4">
        <v>3400</v>
      </c>
      <c r="BA580" s="4">
        <v>0</v>
      </c>
      <c r="BB580" s="4" t="s">
        <v>217</v>
      </c>
      <c r="BC580" s="4" t="s">
        <v>1230</v>
      </c>
      <c r="BD580" s="4">
        <v>0</v>
      </c>
      <c r="BE580" s="4" t="s">
        <v>1246</v>
      </c>
      <c r="BF580" s="4">
        <v>16</v>
      </c>
      <c r="BI580" s="4">
        <v>13</v>
      </c>
      <c r="BL580" s="4">
        <v>0</v>
      </c>
      <c r="BM580" s="4">
        <v>3</v>
      </c>
      <c r="BN580" s="4" t="s">
        <v>1247</v>
      </c>
      <c r="BO580" s="4">
        <v>0</v>
      </c>
      <c r="BP580" s="4" t="s">
        <v>1903</v>
      </c>
      <c r="BR580" s="4" t="s">
        <v>1905</v>
      </c>
    </row>
    <row r="581" spans="1:70" x14ac:dyDescent="0.25">
      <c r="A581">
        <v>209031</v>
      </c>
      <c r="B581" s="4" t="s">
        <v>1906</v>
      </c>
      <c r="D581" s="4" t="s">
        <v>1218</v>
      </c>
      <c r="E581" s="4">
        <v>0</v>
      </c>
      <c r="F581" s="4" t="s">
        <v>1289</v>
      </c>
      <c r="G581" s="4" t="s">
        <v>1220</v>
      </c>
      <c r="H581" s="4" t="s">
        <v>1221</v>
      </c>
      <c r="J581" s="4">
        <v>955</v>
      </c>
      <c r="K581" s="4" t="s">
        <v>217</v>
      </c>
      <c r="L581" s="4">
        <v>957.5</v>
      </c>
      <c r="M581" s="4">
        <v>897.5</v>
      </c>
      <c r="N581" s="4" t="s">
        <v>40</v>
      </c>
      <c r="O581">
        <v>1000</v>
      </c>
      <c r="P581" s="4" t="s">
        <v>1223</v>
      </c>
      <c r="Q581" s="4" t="s">
        <v>1907</v>
      </c>
      <c r="R581" s="4" t="s">
        <v>1225</v>
      </c>
      <c r="S581" s="4">
        <v>1</v>
      </c>
      <c r="U581" s="4" t="s">
        <v>1227</v>
      </c>
      <c r="V581" s="4" t="s">
        <v>1255</v>
      </c>
      <c r="W581" s="4">
        <v>0</v>
      </c>
      <c r="X581" s="4" t="s">
        <v>1903</v>
      </c>
      <c r="Y581" s="4" t="s">
        <v>1903</v>
      </c>
      <c r="Z581" s="4" t="s">
        <v>1230</v>
      </c>
      <c r="AA581" s="4" t="s">
        <v>23</v>
      </c>
      <c r="AB581" s="4" t="s">
        <v>1231</v>
      </c>
      <c r="AC581" s="4" t="s">
        <v>1232</v>
      </c>
      <c r="AD581" s="4" t="s">
        <v>1233</v>
      </c>
      <c r="AE581" s="4" t="s">
        <v>1302</v>
      </c>
      <c r="AF581" s="4" t="s">
        <v>1235</v>
      </c>
      <c r="AH581" s="4" t="s">
        <v>1236</v>
      </c>
      <c r="AK581" s="4" t="s">
        <v>1237</v>
      </c>
      <c r="AL581" s="4">
        <v>0</v>
      </c>
      <c r="AM581" s="4" t="s">
        <v>1290</v>
      </c>
      <c r="AN581" s="4">
        <v>3</v>
      </c>
      <c r="AO581" s="4" t="s">
        <v>1240</v>
      </c>
      <c r="AP581" s="4" t="s">
        <v>1241</v>
      </c>
      <c r="AQ581" s="4" t="s">
        <v>1242</v>
      </c>
      <c r="AR581" s="4" t="s">
        <v>1291</v>
      </c>
      <c r="AS581" s="4">
        <v>0</v>
      </c>
      <c r="AU581" s="4" t="s">
        <v>1244</v>
      </c>
      <c r="AY581" s="4">
        <v>10</v>
      </c>
      <c r="AZ581" s="4">
        <v>3400</v>
      </c>
      <c r="BA581" s="4">
        <v>0</v>
      </c>
      <c r="BB581" s="4" t="s">
        <v>217</v>
      </c>
      <c r="BC581" s="4" t="s">
        <v>1230</v>
      </c>
      <c r="BD581" s="4">
        <v>0</v>
      </c>
      <c r="BE581" s="4" t="s">
        <v>1246</v>
      </c>
      <c r="BF581" s="4">
        <v>23</v>
      </c>
      <c r="BI581" s="4">
        <v>13</v>
      </c>
      <c r="BL581" s="4">
        <v>0</v>
      </c>
      <c r="BM581" s="4">
        <v>3</v>
      </c>
      <c r="BN581" s="4" t="s">
        <v>1247</v>
      </c>
      <c r="BO581" s="4">
        <v>0</v>
      </c>
      <c r="BP581" s="4" t="s">
        <v>1903</v>
      </c>
    </row>
    <row r="582" spans="1:70" x14ac:dyDescent="0.25">
      <c r="A582">
        <v>211204</v>
      </c>
      <c r="B582" s="4" t="s">
        <v>1908</v>
      </c>
      <c r="D582" s="4" t="s">
        <v>1218</v>
      </c>
      <c r="E582" s="4">
        <v>0</v>
      </c>
      <c r="F582" s="4" t="s">
        <v>1298</v>
      </c>
      <c r="G582" s="4" t="s">
        <v>1220</v>
      </c>
      <c r="H582" s="4" t="s">
        <v>1221</v>
      </c>
      <c r="J582" s="4">
        <v>955</v>
      </c>
      <c r="K582" s="4" t="s">
        <v>217</v>
      </c>
      <c r="L582" s="4">
        <v>17.856000000000002</v>
      </c>
      <c r="M582" s="4">
        <v>15.731999999999999</v>
      </c>
      <c r="N582" s="4" t="s">
        <v>40</v>
      </c>
      <c r="O582" s="4">
        <v>18</v>
      </c>
      <c r="P582" s="4" t="s">
        <v>1223</v>
      </c>
      <c r="Q582" s="4" t="s">
        <v>1324</v>
      </c>
      <c r="R582" s="4" t="s">
        <v>1225</v>
      </c>
      <c r="S582" s="4">
        <v>1</v>
      </c>
      <c r="U582" s="4" t="s">
        <v>1227</v>
      </c>
      <c r="V582" s="4" t="s">
        <v>1255</v>
      </c>
      <c r="W582" s="4">
        <v>0</v>
      </c>
      <c r="X582" s="4" t="s">
        <v>1903</v>
      </c>
      <c r="Y582" s="4" t="s">
        <v>1903</v>
      </c>
      <c r="Z582" s="4" t="s">
        <v>1230</v>
      </c>
      <c r="AA582" s="4" t="s">
        <v>23</v>
      </c>
      <c r="AB582" s="4" t="s">
        <v>1231</v>
      </c>
      <c r="AC582" s="4" t="s">
        <v>1232</v>
      </c>
      <c r="AD582" s="4" t="s">
        <v>1233</v>
      </c>
      <c r="AE582" s="4" t="s">
        <v>1302</v>
      </c>
      <c r="AF582" s="4" t="s">
        <v>1235</v>
      </c>
      <c r="AH582" s="4" t="s">
        <v>1236</v>
      </c>
      <c r="AK582" s="4" t="s">
        <v>1237</v>
      </c>
      <c r="AL582" s="4">
        <v>0</v>
      </c>
      <c r="AM582" s="4" t="s">
        <v>1379</v>
      </c>
      <c r="AN582" s="4">
        <v>3</v>
      </c>
      <c r="AO582" s="4" t="s">
        <v>1240</v>
      </c>
      <c r="AP582" s="4" t="s">
        <v>1241</v>
      </c>
      <c r="AQ582" s="4" t="s">
        <v>1242</v>
      </c>
      <c r="AR582" s="4" t="s">
        <v>1380</v>
      </c>
      <c r="AS582" s="4">
        <v>0</v>
      </c>
      <c r="AU582" s="4" t="s">
        <v>1244</v>
      </c>
      <c r="AY582" s="4">
        <v>10</v>
      </c>
      <c r="AZ582" s="4">
        <v>3400</v>
      </c>
      <c r="BA582" s="4">
        <v>0</v>
      </c>
      <c r="BB582" s="4" t="s">
        <v>217</v>
      </c>
      <c r="BC582" s="4" t="s">
        <v>1230</v>
      </c>
      <c r="BD582" s="4">
        <v>0</v>
      </c>
      <c r="BE582" s="4" t="s">
        <v>1246</v>
      </c>
      <c r="BF582" s="4">
        <v>432</v>
      </c>
      <c r="BI582" s="4">
        <v>15</v>
      </c>
      <c r="BL582" s="4">
        <v>0</v>
      </c>
      <c r="BM582" s="4">
        <v>3</v>
      </c>
      <c r="BN582" s="4" t="s">
        <v>1247</v>
      </c>
      <c r="BO582" s="4">
        <v>0</v>
      </c>
      <c r="BP582" s="4" t="s">
        <v>1903</v>
      </c>
      <c r="BR582" s="4" t="s">
        <v>1909</v>
      </c>
    </row>
    <row r="583" spans="1:70" x14ac:dyDescent="0.25">
      <c r="A583">
        <v>211339</v>
      </c>
      <c r="B583" s="4" t="s">
        <v>1910</v>
      </c>
      <c r="D583" s="4" t="s">
        <v>1218</v>
      </c>
      <c r="E583" s="4">
        <v>0</v>
      </c>
      <c r="F583" s="4" t="s">
        <v>1219</v>
      </c>
      <c r="G583" s="4" t="s">
        <v>1220</v>
      </c>
      <c r="H583" s="4" t="s">
        <v>1221</v>
      </c>
      <c r="J583" s="4">
        <v>955</v>
      </c>
      <c r="K583" s="4" t="s">
        <v>217</v>
      </c>
      <c r="L583" s="4">
        <v>192.32</v>
      </c>
      <c r="M583" s="4">
        <v>177.32</v>
      </c>
      <c r="N583" s="4" t="s">
        <v>40</v>
      </c>
      <c r="O583" s="4">
        <v>208</v>
      </c>
      <c r="P583" s="4" t="s">
        <v>1223</v>
      </c>
      <c r="Q583" s="4" t="s">
        <v>1388</v>
      </c>
      <c r="R583" s="4" t="s">
        <v>1225</v>
      </c>
      <c r="S583" s="4">
        <v>1</v>
      </c>
      <c r="U583" s="4" t="s">
        <v>1227</v>
      </c>
      <c r="V583" s="4" t="s">
        <v>1255</v>
      </c>
      <c r="W583" s="4">
        <v>0</v>
      </c>
      <c r="X583" s="4" t="s">
        <v>1903</v>
      </c>
      <c r="Y583" s="4" t="s">
        <v>1903</v>
      </c>
      <c r="Z583" s="4" t="s">
        <v>1230</v>
      </c>
      <c r="AA583" s="4" t="s">
        <v>23</v>
      </c>
      <c r="AB583" s="4" t="s">
        <v>1231</v>
      </c>
      <c r="AC583" s="4" t="s">
        <v>1232</v>
      </c>
      <c r="AD583" s="4" t="s">
        <v>1233</v>
      </c>
      <c r="AE583" s="4" t="s">
        <v>1302</v>
      </c>
      <c r="AF583" s="4" t="s">
        <v>1235</v>
      </c>
      <c r="AH583" s="4" t="s">
        <v>1236</v>
      </c>
      <c r="AK583" s="4" t="s">
        <v>1237</v>
      </c>
      <c r="AL583" s="4">
        <v>0</v>
      </c>
      <c r="AM583" s="4" t="s">
        <v>1238</v>
      </c>
      <c r="AN583" s="4">
        <v>3</v>
      </c>
      <c r="AO583" s="4" t="s">
        <v>1240</v>
      </c>
      <c r="AP583" s="4" t="s">
        <v>1241</v>
      </c>
      <c r="AQ583" s="4" t="s">
        <v>1242</v>
      </c>
      <c r="AR583" s="4" t="s">
        <v>1243</v>
      </c>
      <c r="AS583" s="4">
        <v>0</v>
      </c>
      <c r="AU583" s="4" t="s">
        <v>1244</v>
      </c>
      <c r="AY583" s="4">
        <v>10</v>
      </c>
      <c r="AZ583" s="4">
        <v>3400</v>
      </c>
      <c r="BA583" s="4">
        <v>0</v>
      </c>
      <c r="BB583" s="4" t="s">
        <v>217</v>
      </c>
      <c r="BC583" s="4" t="s">
        <v>1230</v>
      </c>
      <c r="BD583" s="4">
        <v>0</v>
      </c>
      <c r="BE583" s="4" t="s">
        <v>1246</v>
      </c>
      <c r="BF583" s="4">
        <v>50</v>
      </c>
      <c r="BI583" s="4">
        <v>1</v>
      </c>
      <c r="BL583" s="4">
        <v>0</v>
      </c>
      <c r="BM583" s="4">
        <v>3</v>
      </c>
      <c r="BN583" s="4" t="s">
        <v>1247</v>
      </c>
      <c r="BO583" s="4">
        <v>0</v>
      </c>
      <c r="BP583" s="4" t="s">
        <v>1903</v>
      </c>
    </row>
    <row r="584" spans="1:70" x14ac:dyDescent="0.25">
      <c r="A584">
        <v>211922</v>
      </c>
      <c r="B584" s="4" t="s">
        <v>1911</v>
      </c>
      <c r="D584" s="4" t="s">
        <v>1218</v>
      </c>
      <c r="E584" s="4">
        <v>0</v>
      </c>
      <c r="F584" s="4" t="s">
        <v>1298</v>
      </c>
      <c r="G584" s="4" t="s">
        <v>1220</v>
      </c>
      <c r="H584" s="4" t="s">
        <v>1221</v>
      </c>
      <c r="J584" s="4">
        <v>955</v>
      </c>
      <c r="K584" s="4" t="s">
        <v>217</v>
      </c>
      <c r="L584" s="4">
        <v>17.29</v>
      </c>
      <c r="M584" s="4">
        <v>15.29</v>
      </c>
      <c r="N584" s="4" t="s">
        <v>40</v>
      </c>
      <c r="O584" s="4">
        <v>18</v>
      </c>
      <c r="P584" s="4" t="s">
        <v>1223</v>
      </c>
      <c r="Q584" s="4" t="s">
        <v>1912</v>
      </c>
      <c r="R584" s="4" t="s">
        <v>1225</v>
      </c>
      <c r="S584" s="4">
        <v>1</v>
      </c>
      <c r="U584" s="4" t="s">
        <v>1227</v>
      </c>
      <c r="V584" s="4" t="s">
        <v>1255</v>
      </c>
      <c r="W584" s="4">
        <v>0</v>
      </c>
      <c r="X584" s="4" t="s">
        <v>1903</v>
      </c>
      <c r="Y584" s="4" t="s">
        <v>1903</v>
      </c>
      <c r="Z584" s="4" t="s">
        <v>1230</v>
      </c>
      <c r="AA584" s="4" t="s">
        <v>23</v>
      </c>
      <c r="AB584" s="4" t="s">
        <v>1231</v>
      </c>
      <c r="AC584" s="4" t="s">
        <v>1232</v>
      </c>
      <c r="AD584" s="4" t="s">
        <v>1233</v>
      </c>
      <c r="AE584" s="4" t="s">
        <v>1302</v>
      </c>
      <c r="AF584" s="4" t="s">
        <v>1235</v>
      </c>
      <c r="AH584" s="4" t="s">
        <v>1236</v>
      </c>
      <c r="AK584" s="4" t="s">
        <v>1237</v>
      </c>
      <c r="AL584" s="4">
        <v>0</v>
      </c>
      <c r="AM584" s="4" t="s">
        <v>1379</v>
      </c>
      <c r="AN584" s="4">
        <v>3</v>
      </c>
      <c r="AO584" s="4" t="s">
        <v>1240</v>
      </c>
      <c r="AP584" s="4" t="s">
        <v>1241</v>
      </c>
      <c r="AQ584" s="4" t="s">
        <v>1242</v>
      </c>
      <c r="AR584" s="4" t="s">
        <v>1380</v>
      </c>
      <c r="AS584" s="4">
        <v>0</v>
      </c>
      <c r="AU584" s="4" t="s">
        <v>1244</v>
      </c>
      <c r="AY584" s="4">
        <v>10</v>
      </c>
      <c r="AZ584" s="4">
        <v>3400</v>
      </c>
      <c r="BA584" s="4">
        <v>0</v>
      </c>
      <c r="BB584" s="4" t="s">
        <v>217</v>
      </c>
      <c r="BC584" s="4" t="s">
        <v>1230</v>
      </c>
      <c r="BD584" s="4">
        <v>0</v>
      </c>
      <c r="BE584" s="4" t="s">
        <v>1246</v>
      </c>
      <c r="BF584" s="4">
        <v>330</v>
      </c>
      <c r="BI584" s="4">
        <v>16</v>
      </c>
      <c r="BL584" s="4">
        <v>0</v>
      </c>
      <c r="BM584" s="4">
        <v>3</v>
      </c>
      <c r="BN584" s="4" t="s">
        <v>1247</v>
      </c>
      <c r="BO584" s="4">
        <v>0</v>
      </c>
      <c r="BP584" s="4" t="s">
        <v>1903</v>
      </c>
    </row>
    <row r="585" spans="1:70" x14ac:dyDescent="0.25">
      <c r="A585">
        <v>212599</v>
      </c>
      <c r="B585" s="4" t="s">
        <v>1913</v>
      </c>
      <c r="D585" s="4" t="s">
        <v>1218</v>
      </c>
      <c r="E585" s="4">
        <v>28</v>
      </c>
      <c r="F585" s="4" t="s">
        <v>1219</v>
      </c>
      <c r="G585" s="4" t="s">
        <v>1220</v>
      </c>
      <c r="H585" s="4" t="s">
        <v>1221</v>
      </c>
      <c r="J585" s="4">
        <v>955</v>
      </c>
      <c r="K585" s="4" t="s">
        <v>217</v>
      </c>
      <c r="L585" s="4">
        <v>199.35</v>
      </c>
      <c r="M585" s="4">
        <v>184.7</v>
      </c>
      <c r="N585" s="4" t="s">
        <v>40</v>
      </c>
      <c r="O585" s="4">
        <v>208</v>
      </c>
      <c r="P585" s="4" t="s">
        <v>1223</v>
      </c>
      <c r="Q585" s="4" t="s">
        <v>1844</v>
      </c>
      <c r="R585" s="4" t="s">
        <v>1225</v>
      </c>
      <c r="S585" s="4">
        <v>1</v>
      </c>
      <c r="U585" s="4" t="s">
        <v>1227</v>
      </c>
      <c r="V585" s="4" t="s">
        <v>1255</v>
      </c>
      <c r="W585" s="4">
        <v>0</v>
      </c>
      <c r="X585" s="4" t="s">
        <v>1903</v>
      </c>
      <c r="Y585" s="4" t="s">
        <v>1903</v>
      </c>
      <c r="Z585" s="4" t="s">
        <v>1230</v>
      </c>
      <c r="AA585" s="4" t="s">
        <v>23</v>
      </c>
      <c r="AB585" s="4" t="s">
        <v>1231</v>
      </c>
      <c r="AC585" s="4" t="s">
        <v>1232</v>
      </c>
      <c r="AD585" s="4" t="s">
        <v>1233</v>
      </c>
      <c r="AE585" s="4" t="s">
        <v>1302</v>
      </c>
      <c r="AF585" s="4" t="s">
        <v>1235</v>
      </c>
      <c r="AH585" s="4" t="s">
        <v>1236</v>
      </c>
      <c r="AK585" s="4" t="s">
        <v>1237</v>
      </c>
      <c r="AL585" s="4">
        <v>0</v>
      </c>
      <c r="AM585" s="4" t="s">
        <v>1238</v>
      </c>
      <c r="AN585" s="4">
        <v>3</v>
      </c>
      <c r="AO585" s="4" t="s">
        <v>1240</v>
      </c>
      <c r="AP585" s="4" t="s">
        <v>1241</v>
      </c>
      <c r="AQ585" s="4" t="s">
        <v>1242</v>
      </c>
      <c r="AR585" s="4" t="s">
        <v>1243</v>
      </c>
      <c r="AS585" s="4">
        <v>0</v>
      </c>
      <c r="AU585" s="4" t="s">
        <v>1244</v>
      </c>
      <c r="AY585" s="4">
        <v>10</v>
      </c>
      <c r="AZ585" s="4">
        <v>3400</v>
      </c>
      <c r="BA585" s="4">
        <v>0</v>
      </c>
      <c r="BB585" s="4" t="s">
        <v>217</v>
      </c>
      <c r="BC585" s="4" t="s">
        <v>1230</v>
      </c>
      <c r="BD585" s="4">
        <v>0</v>
      </c>
      <c r="BE585" s="4" t="s">
        <v>1246</v>
      </c>
      <c r="BF585" s="4">
        <v>30</v>
      </c>
      <c r="BI585" s="4">
        <v>13</v>
      </c>
      <c r="BL585" s="4">
        <v>0</v>
      </c>
      <c r="BM585" s="4">
        <v>3</v>
      </c>
      <c r="BN585" s="4" t="s">
        <v>1247</v>
      </c>
      <c r="BO585" s="4">
        <v>0</v>
      </c>
      <c r="BP585" s="4" t="s">
        <v>1903</v>
      </c>
    </row>
    <row r="586" spans="1:70" x14ac:dyDescent="0.25">
      <c r="A586">
        <v>212620</v>
      </c>
      <c r="B586" s="4" t="s">
        <v>1914</v>
      </c>
      <c r="D586" s="4" t="s">
        <v>1218</v>
      </c>
      <c r="E586" s="4">
        <v>28</v>
      </c>
      <c r="F586" s="4" t="s">
        <v>1219</v>
      </c>
      <c r="G586" s="4" t="s">
        <v>1220</v>
      </c>
      <c r="H586" s="4" t="s">
        <v>1221</v>
      </c>
      <c r="J586" s="4">
        <v>955</v>
      </c>
      <c r="K586" s="4" t="s">
        <v>217</v>
      </c>
      <c r="L586" s="4">
        <v>202.27</v>
      </c>
      <c r="M586" s="4">
        <v>187.62</v>
      </c>
      <c r="N586" s="4" t="s">
        <v>40</v>
      </c>
      <c r="O586" s="4">
        <v>208</v>
      </c>
      <c r="P586" s="4" t="s">
        <v>1223</v>
      </c>
      <c r="Q586" s="4" t="s">
        <v>1848</v>
      </c>
      <c r="R586" s="4" t="s">
        <v>1225</v>
      </c>
      <c r="S586" s="4">
        <v>1</v>
      </c>
      <c r="U586" s="4" t="s">
        <v>1227</v>
      </c>
      <c r="V586" s="4" t="s">
        <v>1255</v>
      </c>
      <c r="W586" s="4">
        <v>0</v>
      </c>
      <c r="X586" s="4" t="s">
        <v>1903</v>
      </c>
      <c r="Y586" s="4" t="s">
        <v>1903</v>
      </c>
      <c r="Z586" s="4" t="s">
        <v>1230</v>
      </c>
      <c r="AA586" s="4" t="s">
        <v>23</v>
      </c>
      <c r="AB586" s="4" t="s">
        <v>1231</v>
      </c>
      <c r="AC586" s="4" t="s">
        <v>1232</v>
      </c>
      <c r="AD586" s="4" t="s">
        <v>1233</v>
      </c>
      <c r="AE586" s="4" t="s">
        <v>1302</v>
      </c>
      <c r="AF586" s="4" t="s">
        <v>1235</v>
      </c>
      <c r="AH586" s="4" t="s">
        <v>1236</v>
      </c>
      <c r="AK586" s="4" t="s">
        <v>1237</v>
      </c>
      <c r="AL586" s="4">
        <v>0</v>
      </c>
      <c r="AM586" s="4" t="s">
        <v>1238</v>
      </c>
      <c r="AN586" s="4">
        <v>3</v>
      </c>
      <c r="AO586" s="4" t="s">
        <v>1240</v>
      </c>
      <c r="AP586" s="4" t="s">
        <v>1241</v>
      </c>
      <c r="AQ586" s="4" t="s">
        <v>1242</v>
      </c>
      <c r="AR586" s="4" t="s">
        <v>1243</v>
      </c>
      <c r="AS586" s="4">
        <v>0</v>
      </c>
      <c r="AU586" s="4" t="s">
        <v>1244</v>
      </c>
      <c r="AY586" s="4">
        <v>10</v>
      </c>
      <c r="AZ586" s="4">
        <v>3400</v>
      </c>
      <c r="BA586" s="4">
        <v>0</v>
      </c>
      <c r="BB586" s="4" t="s">
        <v>217</v>
      </c>
      <c r="BC586" s="4" t="s">
        <v>1230</v>
      </c>
      <c r="BD586" s="4">
        <v>0</v>
      </c>
      <c r="BE586" s="4" t="s">
        <v>1246</v>
      </c>
      <c r="BF586" s="4">
        <v>75</v>
      </c>
      <c r="BI586" s="4">
        <v>13</v>
      </c>
      <c r="BL586" s="4">
        <v>0</v>
      </c>
      <c r="BM586" s="4">
        <v>3</v>
      </c>
      <c r="BN586" s="4" t="s">
        <v>1247</v>
      </c>
      <c r="BO586" s="4">
        <v>0</v>
      </c>
      <c r="BP586" s="4" t="s">
        <v>1903</v>
      </c>
    </row>
    <row r="587" spans="1:70" x14ac:dyDescent="0.25">
      <c r="A587">
        <v>212621</v>
      </c>
      <c r="B587" s="4" t="s">
        <v>1915</v>
      </c>
      <c r="D587" s="4" t="s">
        <v>1218</v>
      </c>
      <c r="E587" s="4">
        <v>28</v>
      </c>
      <c r="F587" s="4" t="s">
        <v>1219</v>
      </c>
      <c r="G587" s="4" t="s">
        <v>1220</v>
      </c>
      <c r="H587" s="4" t="s">
        <v>1221</v>
      </c>
      <c r="J587" s="4">
        <v>955</v>
      </c>
      <c r="K587" s="4" t="s">
        <v>217</v>
      </c>
      <c r="L587" s="4">
        <v>194.99</v>
      </c>
      <c r="M587" s="4">
        <v>180.34</v>
      </c>
      <c r="N587" s="4" t="s">
        <v>40</v>
      </c>
      <c r="O587" s="4">
        <v>208</v>
      </c>
      <c r="P587" s="4" t="s">
        <v>1223</v>
      </c>
      <c r="Q587" s="4" t="s">
        <v>1840</v>
      </c>
      <c r="R587" s="4" t="s">
        <v>1225</v>
      </c>
      <c r="S587" s="4">
        <v>1</v>
      </c>
      <c r="U587" s="4" t="s">
        <v>1227</v>
      </c>
      <c r="V587" s="4" t="s">
        <v>1255</v>
      </c>
      <c r="W587" s="4">
        <v>0</v>
      </c>
      <c r="X587" s="4" t="s">
        <v>1903</v>
      </c>
      <c r="Y587" s="4" t="s">
        <v>1903</v>
      </c>
      <c r="Z587" s="4" t="s">
        <v>1230</v>
      </c>
      <c r="AA587" s="4" t="s">
        <v>23</v>
      </c>
      <c r="AB587" s="4" t="s">
        <v>1231</v>
      </c>
      <c r="AC587" s="4" t="s">
        <v>1232</v>
      </c>
      <c r="AD587" s="4" t="s">
        <v>1233</v>
      </c>
      <c r="AE587" s="4" t="s">
        <v>1302</v>
      </c>
      <c r="AF587" s="4" t="s">
        <v>1235</v>
      </c>
      <c r="AH587" s="4" t="s">
        <v>1236</v>
      </c>
      <c r="AK587" s="4" t="s">
        <v>1237</v>
      </c>
      <c r="AL587" s="4">
        <v>0</v>
      </c>
      <c r="AM587" s="4" t="s">
        <v>1238</v>
      </c>
      <c r="AN587" s="4">
        <v>3</v>
      </c>
      <c r="AO587" s="4" t="s">
        <v>1240</v>
      </c>
      <c r="AP587" s="4" t="s">
        <v>1241</v>
      </c>
      <c r="AQ587" s="4" t="s">
        <v>1242</v>
      </c>
      <c r="AR587" s="4" t="s">
        <v>1243</v>
      </c>
      <c r="AS587" s="4">
        <v>0</v>
      </c>
      <c r="AU587" s="4" t="s">
        <v>1244</v>
      </c>
      <c r="AY587" s="4">
        <v>10</v>
      </c>
      <c r="AZ587" s="4">
        <v>3400</v>
      </c>
      <c r="BA587" s="4">
        <v>0</v>
      </c>
      <c r="BB587" s="4" t="s">
        <v>217</v>
      </c>
      <c r="BC587" s="4" t="s">
        <v>1230</v>
      </c>
      <c r="BD587" s="4">
        <v>0</v>
      </c>
      <c r="BE587" s="4" t="s">
        <v>1246</v>
      </c>
      <c r="BF587" s="4">
        <v>65</v>
      </c>
      <c r="BI587" s="4">
        <v>13</v>
      </c>
      <c r="BL587" s="4">
        <v>0</v>
      </c>
      <c r="BM587" s="4">
        <v>3</v>
      </c>
      <c r="BN587" s="4" t="s">
        <v>1247</v>
      </c>
      <c r="BO587" s="4">
        <v>0</v>
      </c>
      <c r="BP587" s="4" t="s">
        <v>1903</v>
      </c>
    </row>
    <row r="588" spans="1:70" x14ac:dyDescent="0.25">
      <c r="A588">
        <v>211151</v>
      </c>
      <c r="B588" s="4" t="s">
        <v>1916</v>
      </c>
      <c r="D588" s="4" t="s">
        <v>1275</v>
      </c>
      <c r="E588" s="4">
        <v>0</v>
      </c>
      <c r="F588" s="4" t="s">
        <v>1333</v>
      </c>
      <c r="G588" s="4" t="s">
        <v>1220</v>
      </c>
      <c r="H588" s="4" t="s">
        <v>1221</v>
      </c>
      <c r="J588" s="4">
        <v>955</v>
      </c>
      <c r="K588" s="4" t="s">
        <v>217</v>
      </c>
      <c r="L588" s="4">
        <v>15.37</v>
      </c>
      <c r="M588" s="4">
        <v>13.85</v>
      </c>
      <c r="N588" s="4" t="s">
        <v>40</v>
      </c>
      <c r="O588" s="4">
        <v>16</v>
      </c>
      <c r="P588" s="4" t="s">
        <v>1223</v>
      </c>
      <c r="Q588" s="4" t="s">
        <v>1773</v>
      </c>
      <c r="S588" s="4">
        <v>1</v>
      </c>
      <c r="U588" s="4" t="s">
        <v>1227</v>
      </c>
      <c r="V588" s="4" t="s">
        <v>1255</v>
      </c>
      <c r="W588" s="4">
        <v>0</v>
      </c>
      <c r="X588" s="4" t="s">
        <v>1903</v>
      </c>
      <c r="Y588" s="4" t="s">
        <v>1903</v>
      </c>
      <c r="Z588" s="4" t="s">
        <v>1230</v>
      </c>
      <c r="AA588" s="4" t="s">
        <v>13</v>
      </c>
      <c r="AB588" s="4" t="s">
        <v>1889</v>
      </c>
      <c r="AD588" s="4" t="s">
        <v>1233</v>
      </c>
      <c r="AE588" s="4" t="s">
        <v>1302</v>
      </c>
      <c r="AF588" s="4" t="s">
        <v>1235</v>
      </c>
      <c r="AH588" s="4" t="s">
        <v>1236</v>
      </c>
      <c r="AK588" s="4" t="s">
        <v>1336</v>
      </c>
      <c r="AL588" s="4">
        <v>0</v>
      </c>
      <c r="AM588" s="4" t="s">
        <v>1305</v>
      </c>
      <c r="AO588" s="4" t="s">
        <v>1240</v>
      </c>
      <c r="AP588" s="4" t="s">
        <v>1890</v>
      </c>
      <c r="AQ588" s="4" t="s">
        <v>1242</v>
      </c>
      <c r="AR588" s="4" t="s">
        <v>1306</v>
      </c>
      <c r="AS588" s="4">
        <v>0</v>
      </c>
      <c r="AU588" s="4" t="s">
        <v>1244</v>
      </c>
      <c r="AV588" s="4">
        <v>43</v>
      </c>
      <c r="AY588" s="4">
        <v>0</v>
      </c>
      <c r="BA588" s="4">
        <v>0</v>
      </c>
      <c r="BB588" s="4" t="s">
        <v>217</v>
      </c>
      <c r="BC588" s="4" t="s">
        <v>1230</v>
      </c>
      <c r="BD588" s="4">
        <v>0</v>
      </c>
      <c r="BE588" s="4" t="s">
        <v>1505</v>
      </c>
      <c r="BF588" s="4">
        <v>1</v>
      </c>
      <c r="BI588" s="4">
        <v>0</v>
      </c>
      <c r="BL588" s="4">
        <v>0</v>
      </c>
      <c r="BO588" s="4">
        <v>0</v>
      </c>
      <c r="BP588" s="4" t="s">
        <v>1903</v>
      </c>
    </row>
    <row r="589" spans="1:70" x14ac:dyDescent="0.25">
      <c r="A589">
        <v>211156</v>
      </c>
      <c r="B589" s="4" t="s">
        <v>1917</v>
      </c>
      <c r="D589" s="4" t="s">
        <v>1275</v>
      </c>
      <c r="E589" s="4">
        <v>0</v>
      </c>
      <c r="F589" s="4" t="s">
        <v>1333</v>
      </c>
      <c r="G589" s="4" t="s">
        <v>1220</v>
      </c>
      <c r="H589" s="4" t="s">
        <v>1221</v>
      </c>
      <c r="J589" s="4">
        <v>955</v>
      </c>
      <c r="K589" s="4" t="s">
        <v>217</v>
      </c>
      <c r="L589" s="4">
        <v>15.34</v>
      </c>
      <c r="M589" s="4">
        <v>13.82</v>
      </c>
      <c r="N589" s="4" t="s">
        <v>40</v>
      </c>
      <c r="O589" s="4">
        <v>16</v>
      </c>
      <c r="P589" s="4" t="s">
        <v>1223</v>
      </c>
      <c r="Q589" s="4" t="s">
        <v>1585</v>
      </c>
      <c r="S589" s="4">
        <v>1</v>
      </c>
      <c r="U589" s="4" t="s">
        <v>1227</v>
      </c>
      <c r="V589" s="4" t="s">
        <v>1255</v>
      </c>
      <c r="W589" s="4">
        <v>0</v>
      </c>
      <c r="X589" s="4" t="s">
        <v>1903</v>
      </c>
      <c r="Y589" s="4" t="s">
        <v>1903</v>
      </c>
      <c r="Z589" s="4" t="s">
        <v>1230</v>
      </c>
      <c r="AA589" s="4" t="s">
        <v>13</v>
      </c>
      <c r="AB589" s="4" t="s">
        <v>1889</v>
      </c>
      <c r="AD589" s="4" t="s">
        <v>1233</v>
      </c>
      <c r="AE589" s="4" t="s">
        <v>1302</v>
      </c>
      <c r="AF589" s="4" t="s">
        <v>1235</v>
      </c>
      <c r="AH589" s="4" t="s">
        <v>1236</v>
      </c>
      <c r="AK589" s="4" t="s">
        <v>1336</v>
      </c>
      <c r="AL589" s="4">
        <v>0</v>
      </c>
      <c r="AM589" s="4" t="s">
        <v>1305</v>
      </c>
      <c r="AO589" s="4" t="s">
        <v>1240</v>
      </c>
      <c r="AP589" s="4" t="s">
        <v>1890</v>
      </c>
      <c r="AQ589" s="4" t="s">
        <v>1242</v>
      </c>
      <c r="AR589" s="4" t="s">
        <v>1306</v>
      </c>
      <c r="AS589" s="4">
        <v>0</v>
      </c>
      <c r="AU589" s="4" t="s">
        <v>1244</v>
      </c>
      <c r="AV589" s="4">
        <v>43</v>
      </c>
      <c r="AY589" s="4">
        <v>0</v>
      </c>
      <c r="BA589" s="4">
        <v>0</v>
      </c>
      <c r="BB589" s="4" t="s">
        <v>217</v>
      </c>
      <c r="BC589" s="4" t="s">
        <v>1230</v>
      </c>
      <c r="BD589" s="4">
        <v>0</v>
      </c>
      <c r="BE589" s="4" t="s">
        <v>1505</v>
      </c>
      <c r="BF589" s="4">
        <v>1</v>
      </c>
      <c r="BI589" s="4">
        <v>0</v>
      </c>
      <c r="BL589" s="4">
        <v>0</v>
      </c>
      <c r="BO589" s="4">
        <v>0</v>
      </c>
      <c r="BP589" s="4" t="s">
        <v>1903</v>
      </c>
    </row>
    <row r="590" spans="1:70" x14ac:dyDescent="0.25">
      <c r="A590">
        <v>167824</v>
      </c>
      <c r="B590" s="4" t="s">
        <v>1918</v>
      </c>
      <c r="C590" s="4" t="s">
        <v>1205</v>
      </c>
      <c r="D590" s="4" t="s">
        <v>1275</v>
      </c>
      <c r="E590" s="4">
        <v>370</v>
      </c>
      <c r="F590" s="4" t="s">
        <v>1298</v>
      </c>
      <c r="G590" s="4" t="s">
        <v>1220</v>
      </c>
      <c r="H590" s="4" t="s">
        <v>1221</v>
      </c>
      <c r="J590" s="4">
        <v>955</v>
      </c>
      <c r="K590" s="4" t="s">
        <v>217</v>
      </c>
      <c r="L590" s="4">
        <v>14.047000000000001</v>
      </c>
      <c r="M590" s="4">
        <v>12.807</v>
      </c>
      <c r="N590" s="4" t="s">
        <v>40</v>
      </c>
      <c r="O590" s="4">
        <v>15</v>
      </c>
      <c r="P590" s="4" t="s">
        <v>1223</v>
      </c>
      <c r="Q590" s="4" t="s">
        <v>1575</v>
      </c>
      <c r="R590" s="4" t="s">
        <v>1225</v>
      </c>
      <c r="S590" s="4">
        <v>1</v>
      </c>
      <c r="U590" s="4" t="s">
        <v>1227</v>
      </c>
      <c r="V590" s="4" t="s">
        <v>1255</v>
      </c>
      <c r="W590" s="4">
        <v>0</v>
      </c>
      <c r="X590" s="4" t="s">
        <v>1919</v>
      </c>
      <c r="Y590" s="4" t="s">
        <v>1920</v>
      </c>
      <c r="Z590" s="4" t="s">
        <v>1230</v>
      </c>
      <c r="AA590" s="4" t="s">
        <v>23</v>
      </c>
      <c r="AB590" s="4" t="s">
        <v>1231</v>
      </c>
      <c r="AC590" s="4" t="s">
        <v>1232</v>
      </c>
      <c r="AD590" s="4" t="s">
        <v>1233</v>
      </c>
      <c r="AE590" s="4" t="s">
        <v>1234</v>
      </c>
      <c r="AF590" s="4" t="s">
        <v>1235</v>
      </c>
      <c r="AH590" s="4" t="s">
        <v>1236</v>
      </c>
      <c r="AK590" s="4" t="s">
        <v>1237</v>
      </c>
      <c r="AL590" s="4">
        <v>0</v>
      </c>
      <c r="AM590" s="4" t="s">
        <v>1299</v>
      </c>
      <c r="AN590" s="4">
        <v>3</v>
      </c>
      <c r="AO590" s="4" t="s">
        <v>1240</v>
      </c>
      <c r="AP590" s="4" t="s">
        <v>1241</v>
      </c>
      <c r="AQ590" s="4" t="s">
        <v>1242</v>
      </c>
      <c r="AR590" s="4" t="s">
        <v>1300</v>
      </c>
      <c r="AS590" s="4">
        <v>0</v>
      </c>
      <c r="AU590" s="4" t="s">
        <v>1244</v>
      </c>
      <c r="AY590" s="4">
        <v>10</v>
      </c>
      <c r="AZ590" s="4">
        <v>3400</v>
      </c>
      <c r="BA590" s="4">
        <v>0</v>
      </c>
      <c r="BB590" s="4" t="s">
        <v>217</v>
      </c>
      <c r="BC590" s="4" t="s">
        <v>1230</v>
      </c>
      <c r="BD590" s="4">
        <v>0</v>
      </c>
      <c r="BE590" s="4" t="s">
        <v>1246</v>
      </c>
      <c r="BF590" s="4">
        <v>378</v>
      </c>
      <c r="BH590" s="4" t="s">
        <v>1205</v>
      </c>
      <c r="BI590" s="4">
        <v>15</v>
      </c>
      <c r="BL590" s="4">
        <v>0</v>
      </c>
      <c r="BM590" s="4">
        <v>3</v>
      </c>
      <c r="BN590" s="4" t="s">
        <v>1247</v>
      </c>
      <c r="BO590" s="4">
        <v>0</v>
      </c>
      <c r="BP590" s="4" t="s">
        <v>1903</v>
      </c>
      <c r="BR590" s="4" t="s">
        <v>1921</v>
      </c>
    </row>
    <row r="591" spans="1:70" x14ac:dyDescent="0.25">
      <c r="A591">
        <v>167824</v>
      </c>
      <c r="B591" s="4" t="s">
        <v>1918</v>
      </c>
      <c r="C591" s="4" t="s">
        <v>1205</v>
      </c>
      <c r="D591" s="4" t="s">
        <v>1275</v>
      </c>
      <c r="E591" s="4">
        <v>0</v>
      </c>
      <c r="F591" s="4" t="s">
        <v>1298</v>
      </c>
      <c r="G591" s="4" t="s">
        <v>1220</v>
      </c>
      <c r="H591" s="4" t="s">
        <v>1221</v>
      </c>
      <c r="J591" s="4">
        <v>955</v>
      </c>
      <c r="K591" s="4" t="s">
        <v>217</v>
      </c>
      <c r="L591" s="4">
        <v>14.047000000000001</v>
      </c>
      <c r="M591" s="4">
        <v>12.807</v>
      </c>
      <c r="N591" s="4" t="s">
        <v>40</v>
      </c>
      <c r="O591" s="4">
        <v>15</v>
      </c>
      <c r="P591" s="4" t="s">
        <v>1223</v>
      </c>
      <c r="Q591" s="4" t="s">
        <v>1575</v>
      </c>
      <c r="R591" s="4" t="s">
        <v>1225</v>
      </c>
      <c r="S591" s="4">
        <v>1</v>
      </c>
      <c r="U591" s="4" t="s">
        <v>1227</v>
      </c>
      <c r="V591" s="4" t="s">
        <v>1255</v>
      </c>
      <c r="W591" s="4">
        <v>0</v>
      </c>
      <c r="X591" s="4" t="s">
        <v>1919</v>
      </c>
      <c r="Y591" s="4" t="s">
        <v>1920</v>
      </c>
      <c r="Z591" s="4" t="s">
        <v>1230</v>
      </c>
      <c r="AA591" s="4" t="s">
        <v>13</v>
      </c>
      <c r="AB591" s="4" t="s">
        <v>1889</v>
      </c>
      <c r="AD591" s="4" t="s">
        <v>1233</v>
      </c>
      <c r="AE591" s="4" t="s">
        <v>1922</v>
      </c>
      <c r="AF591" s="4" t="s">
        <v>1235</v>
      </c>
      <c r="AH591" s="4" t="s">
        <v>1236</v>
      </c>
      <c r="AK591" s="4" t="s">
        <v>1336</v>
      </c>
      <c r="AL591" s="4">
        <v>0</v>
      </c>
      <c r="AM591" s="4" t="s">
        <v>1299</v>
      </c>
      <c r="AO591" s="4" t="s">
        <v>1240</v>
      </c>
      <c r="AP591" s="4" t="s">
        <v>1890</v>
      </c>
      <c r="AQ591" s="4" t="s">
        <v>1242</v>
      </c>
      <c r="AR591" s="4" t="s">
        <v>1300</v>
      </c>
      <c r="AS591" s="4">
        <v>0</v>
      </c>
      <c r="AU591" s="4" t="s">
        <v>1244</v>
      </c>
      <c r="AV591" s="4">
        <v>41</v>
      </c>
      <c r="AY591" s="4">
        <v>0</v>
      </c>
      <c r="BA591" s="4">
        <v>0</v>
      </c>
      <c r="BB591" s="4" t="s">
        <v>217</v>
      </c>
      <c r="BC591" s="4" t="s">
        <v>1230</v>
      </c>
      <c r="BD591" s="4">
        <v>0</v>
      </c>
      <c r="BE591" s="4" t="s">
        <v>1505</v>
      </c>
      <c r="BF591" s="4">
        <v>1</v>
      </c>
      <c r="BH591" s="4" t="s">
        <v>1205</v>
      </c>
      <c r="BI591" s="4">
        <v>0</v>
      </c>
      <c r="BL591" s="4">
        <v>0</v>
      </c>
      <c r="BO591" s="4">
        <v>0</v>
      </c>
      <c r="BP591" s="4" t="s">
        <v>1903</v>
      </c>
    </row>
    <row r="592" spans="1:70" x14ac:dyDescent="0.25">
      <c r="A592">
        <v>187011</v>
      </c>
      <c r="B592" s="4" t="s">
        <v>1923</v>
      </c>
      <c r="D592" s="4" t="s">
        <v>1218</v>
      </c>
      <c r="E592" s="4">
        <v>0</v>
      </c>
      <c r="F592" s="4" t="s">
        <v>1298</v>
      </c>
      <c r="G592" s="4" t="s">
        <v>1220</v>
      </c>
      <c r="H592" s="4" t="s">
        <v>1221</v>
      </c>
      <c r="J592" s="4">
        <v>955</v>
      </c>
      <c r="K592" s="4" t="s">
        <v>217</v>
      </c>
      <c r="L592" s="4">
        <v>13.69</v>
      </c>
      <c r="M592" s="4">
        <v>13.03</v>
      </c>
      <c r="N592" s="4" t="s">
        <v>40</v>
      </c>
      <c r="O592" s="4">
        <v>15</v>
      </c>
      <c r="P592" s="4" t="s">
        <v>1223</v>
      </c>
      <c r="Q592" s="4" t="s">
        <v>1437</v>
      </c>
      <c r="R592" s="4" t="s">
        <v>1225</v>
      </c>
      <c r="S592" s="4">
        <v>1</v>
      </c>
      <c r="U592" s="4" t="s">
        <v>1227</v>
      </c>
      <c r="V592" s="4" t="s">
        <v>1255</v>
      </c>
      <c r="W592" s="4">
        <v>0</v>
      </c>
      <c r="X592" s="4" t="s">
        <v>1903</v>
      </c>
      <c r="Y592" s="4" t="s">
        <v>1903</v>
      </c>
      <c r="Z592" s="4" t="s">
        <v>1230</v>
      </c>
      <c r="AA592" s="4" t="s">
        <v>23</v>
      </c>
      <c r="AB592" s="4" t="s">
        <v>1231</v>
      </c>
      <c r="AC592" s="4" t="s">
        <v>1232</v>
      </c>
      <c r="AD592" s="4" t="s">
        <v>1233</v>
      </c>
      <c r="AE592" s="4" t="s">
        <v>1234</v>
      </c>
      <c r="AF592" s="4" t="s">
        <v>1235</v>
      </c>
      <c r="AH592" s="4" t="s">
        <v>1236</v>
      </c>
      <c r="AK592" s="4" t="s">
        <v>1237</v>
      </c>
      <c r="AL592" s="4">
        <v>0</v>
      </c>
      <c r="AM592" s="4" t="s">
        <v>1299</v>
      </c>
      <c r="AN592" s="4">
        <v>3</v>
      </c>
      <c r="AO592" s="4" t="s">
        <v>1240</v>
      </c>
      <c r="AP592" s="4" t="s">
        <v>1241</v>
      </c>
      <c r="AQ592" s="4" t="s">
        <v>1242</v>
      </c>
      <c r="AR592" s="4" t="s">
        <v>1300</v>
      </c>
      <c r="AS592" s="4">
        <v>0</v>
      </c>
      <c r="AU592" s="4" t="s">
        <v>1244</v>
      </c>
      <c r="AY592" s="4">
        <v>10</v>
      </c>
      <c r="AZ592" s="4">
        <v>3400</v>
      </c>
      <c r="BA592" s="4">
        <v>0</v>
      </c>
      <c r="BB592" s="4" t="s">
        <v>217</v>
      </c>
      <c r="BC592" s="4" t="s">
        <v>1230</v>
      </c>
      <c r="BD592" s="4">
        <v>0</v>
      </c>
      <c r="BE592" s="4" t="s">
        <v>1246</v>
      </c>
      <c r="BF592" s="4">
        <v>326</v>
      </c>
      <c r="BI592" s="4">
        <v>15</v>
      </c>
      <c r="BL592" s="4">
        <v>0</v>
      </c>
      <c r="BM592" s="4">
        <v>3</v>
      </c>
      <c r="BN592" s="4" t="s">
        <v>1247</v>
      </c>
      <c r="BO592" s="4">
        <v>0</v>
      </c>
      <c r="BP592" s="4" t="s">
        <v>1903</v>
      </c>
    </row>
    <row r="593" spans="1:70" x14ac:dyDescent="0.25">
      <c r="A593">
        <v>187011</v>
      </c>
      <c r="B593" s="4" t="s">
        <v>1923</v>
      </c>
      <c r="D593" s="4" t="s">
        <v>1275</v>
      </c>
      <c r="E593" s="4">
        <v>0</v>
      </c>
      <c r="F593" s="4" t="s">
        <v>1298</v>
      </c>
      <c r="G593" s="4" t="s">
        <v>1220</v>
      </c>
      <c r="H593" s="4" t="s">
        <v>1221</v>
      </c>
      <c r="J593" s="4">
        <v>955</v>
      </c>
      <c r="K593" s="4" t="s">
        <v>217</v>
      </c>
      <c r="L593" s="4">
        <v>13.69</v>
      </c>
      <c r="M593" s="4">
        <v>13.03</v>
      </c>
      <c r="N593" s="4" t="s">
        <v>40</v>
      </c>
      <c r="O593" s="4">
        <v>15</v>
      </c>
      <c r="P593" s="4" t="s">
        <v>1223</v>
      </c>
      <c r="Q593" s="4" t="s">
        <v>1437</v>
      </c>
      <c r="S593" s="4">
        <v>1</v>
      </c>
      <c r="U593" s="4" t="s">
        <v>1227</v>
      </c>
      <c r="V593" s="4" t="s">
        <v>1255</v>
      </c>
      <c r="W593" s="4">
        <v>0</v>
      </c>
      <c r="X593" s="4" t="s">
        <v>1903</v>
      </c>
      <c r="Y593" s="4" t="s">
        <v>1903</v>
      </c>
      <c r="Z593" s="4" t="s">
        <v>1230</v>
      </c>
      <c r="AA593" s="4" t="s">
        <v>13</v>
      </c>
      <c r="AB593" s="4" t="s">
        <v>1889</v>
      </c>
      <c r="AD593" s="4" t="s">
        <v>1233</v>
      </c>
      <c r="AE593" s="4" t="s">
        <v>1922</v>
      </c>
      <c r="AF593" s="4" t="s">
        <v>1235</v>
      </c>
      <c r="AH593" s="4" t="s">
        <v>1236</v>
      </c>
      <c r="AK593" s="4" t="s">
        <v>1336</v>
      </c>
      <c r="AL593" s="4">
        <v>0</v>
      </c>
      <c r="AM593" s="4" t="s">
        <v>1299</v>
      </c>
      <c r="AO593" s="4" t="s">
        <v>1240</v>
      </c>
      <c r="AP593" s="4" t="s">
        <v>1890</v>
      </c>
      <c r="AQ593" s="4" t="s">
        <v>1242</v>
      </c>
      <c r="AR593" s="4" t="s">
        <v>1300</v>
      </c>
      <c r="AS593" s="4">
        <v>0</v>
      </c>
      <c r="AU593" s="4" t="s">
        <v>1244</v>
      </c>
      <c r="AV593" s="4">
        <v>41</v>
      </c>
      <c r="AY593" s="4">
        <v>0</v>
      </c>
      <c r="BA593" s="4">
        <v>0</v>
      </c>
      <c r="BB593" s="4" t="s">
        <v>217</v>
      </c>
      <c r="BC593" s="4" t="s">
        <v>1230</v>
      </c>
      <c r="BD593" s="4">
        <v>0</v>
      </c>
      <c r="BE593" s="4" t="s">
        <v>1505</v>
      </c>
      <c r="BF593" s="4">
        <v>1</v>
      </c>
      <c r="BI593" s="4">
        <v>0</v>
      </c>
      <c r="BL593" s="4">
        <v>0</v>
      </c>
      <c r="BO593" s="4">
        <v>0</v>
      </c>
      <c r="BP593" s="4" t="s">
        <v>1903</v>
      </c>
    </row>
    <row r="594" spans="1:70" x14ac:dyDescent="0.25">
      <c r="A594">
        <v>187624</v>
      </c>
      <c r="B594" s="4" t="s">
        <v>1924</v>
      </c>
      <c r="D594" s="4" t="s">
        <v>1218</v>
      </c>
      <c r="E594" s="4">
        <v>0</v>
      </c>
      <c r="F594" s="4" t="s">
        <v>1289</v>
      </c>
      <c r="G594" s="4" t="s">
        <v>1220</v>
      </c>
      <c r="H594" s="4" t="s">
        <v>1221</v>
      </c>
      <c r="J594" s="4">
        <v>955</v>
      </c>
      <c r="K594" s="4" t="s">
        <v>217</v>
      </c>
      <c r="L594" s="4">
        <v>914.2</v>
      </c>
      <c r="M594" s="4">
        <v>855.2</v>
      </c>
      <c r="N594" s="4" t="s">
        <v>40</v>
      </c>
      <c r="O594">
        <v>1000</v>
      </c>
      <c r="P594" s="4" t="s">
        <v>1223</v>
      </c>
      <c r="Q594" s="4" t="s">
        <v>1360</v>
      </c>
      <c r="R594" s="4" t="s">
        <v>1225</v>
      </c>
      <c r="S594" s="4">
        <v>1</v>
      </c>
      <c r="U594" s="4" t="s">
        <v>1227</v>
      </c>
      <c r="V594" s="4" t="s">
        <v>1255</v>
      </c>
      <c r="W594" s="4">
        <v>0</v>
      </c>
      <c r="X594" s="4" t="s">
        <v>1903</v>
      </c>
      <c r="Y594" s="4" t="s">
        <v>1903</v>
      </c>
      <c r="Z594" s="4" t="s">
        <v>1230</v>
      </c>
      <c r="AA594" s="4" t="s">
        <v>23</v>
      </c>
      <c r="AB594" s="4" t="s">
        <v>1231</v>
      </c>
      <c r="AC594" s="4" t="s">
        <v>1232</v>
      </c>
      <c r="AD594" s="4" t="s">
        <v>1233</v>
      </c>
      <c r="AE594" s="4" t="s">
        <v>1302</v>
      </c>
      <c r="AF594" s="4" t="s">
        <v>1235</v>
      </c>
      <c r="AH594" s="4" t="s">
        <v>1236</v>
      </c>
      <c r="AK594" s="4" t="s">
        <v>1237</v>
      </c>
      <c r="AL594" s="4">
        <v>0</v>
      </c>
      <c r="AM594" s="4" t="s">
        <v>1290</v>
      </c>
      <c r="AN594" s="4">
        <v>3</v>
      </c>
      <c r="AO594" s="4" t="s">
        <v>1240</v>
      </c>
      <c r="AP594" s="4" t="s">
        <v>1241</v>
      </c>
      <c r="AQ594" s="4" t="s">
        <v>1242</v>
      </c>
      <c r="AR594" s="4" t="s">
        <v>1291</v>
      </c>
      <c r="AS594" s="4">
        <v>0</v>
      </c>
      <c r="AU594" s="4" t="s">
        <v>1244</v>
      </c>
      <c r="AY594" s="4">
        <v>10</v>
      </c>
      <c r="AZ594" s="4">
        <v>3400</v>
      </c>
      <c r="BA594" s="4">
        <v>0</v>
      </c>
      <c r="BB594" s="4" t="s">
        <v>217</v>
      </c>
      <c r="BC594" s="4" t="s">
        <v>1230</v>
      </c>
      <c r="BD594" s="4">
        <v>0</v>
      </c>
      <c r="BE594" s="4" t="s">
        <v>1246</v>
      </c>
      <c r="BF594" s="4">
        <v>18</v>
      </c>
      <c r="BI594" s="4">
        <v>13</v>
      </c>
      <c r="BL594" s="4">
        <v>0</v>
      </c>
      <c r="BM594" s="4">
        <v>3</v>
      </c>
      <c r="BN594" s="4" t="s">
        <v>1247</v>
      </c>
      <c r="BO594" s="4">
        <v>0</v>
      </c>
      <c r="BP594" s="4" t="s">
        <v>1903</v>
      </c>
      <c r="BR594" s="4" t="s">
        <v>1925</v>
      </c>
    </row>
    <row r="595" spans="1:70" x14ac:dyDescent="0.25">
      <c r="A595">
        <v>187624</v>
      </c>
      <c r="B595" s="4" t="s">
        <v>1924</v>
      </c>
      <c r="D595" s="4" t="s">
        <v>1275</v>
      </c>
      <c r="E595" s="4">
        <v>0</v>
      </c>
      <c r="F595" s="4" t="s">
        <v>1289</v>
      </c>
      <c r="G595" s="4" t="s">
        <v>1220</v>
      </c>
      <c r="H595" s="4" t="s">
        <v>1221</v>
      </c>
      <c r="J595" s="4">
        <v>955</v>
      </c>
      <c r="K595" s="4" t="s">
        <v>217</v>
      </c>
      <c r="L595" s="4">
        <v>914.2</v>
      </c>
      <c r="M595" s="4">
        <v>855.2</v>
      </c>
      <c r="N595" s="4" t="s">
        <v>40</v>
      </c>
      <c r="O595">
        <v>1000</v>
      </c>
      <c r="P595" s="4" t="s">
        <v>1223</v>
      </c>
      <c r="Q595" s="4" t="s">
        <v>1360</v>
      </c>
      <c r="S595" s="4">
        <v>1</v>
      </c>
      <c r="U595" s="4" t="s">
        <v>1227</v>
      </c>
      <c r="V595" s="4" t="s">
        <v>1255</v>
      </c>
      <c r="W595" s="4">
        <v>0</v>
      </c>
      <c r="X595" s="4" t="s">
        <v>1903</v>
      </c>
      <c r="Y595" s="4" t="s">
        <v>1903</v>
      </c>
      <c r="Z595" s="4" t="s">
        <v>1230</v>
      </c>
      <c r="AA595" s="4" t="s">
        <v>13</v>
      </c>
      <c r="AB595" s="4" t="s">
        <v>1889</v>
      </c>
      <c r="AD595" s="4" t="s">
        <v>1233</v>
      </c>
      <c r="AE595" s="4" t="s">
        <v>1302</v>
      </c>
      <c r="AF595" s="4" t="s">
        <v>1235</v>
      </c>
      <c r="AH595" s="4" t="s">
        <v>1236</v>
      </c>
      <c r="AK595" s="4" t="s">
        <v>1336</v>
      </c>
      <c r="AL595" s="4">
        <v>0</v>
      </c>
      <c r="AM595" s="4" t="s">
        <v>1290</v>
      </c>
      <c r="AO595" s="4" t="s">
        <v>1240</v>
      </c>
      <c r="AP595" s="4" t="s">
        <v>1890</v>
      </c>
      <c r="AQ595" s="4" t="s">
        <v>1242</v>
      </c>
      <c r="AR595" s="4" t="s">
        <v>1291</v>
      </c>
      <c r="AS595" s="4">
        <v>0</v>
      </c>
      <c r="AU595" s="4" t="s">
        <v>1244</v>
      </c>
      <c r="AV595" s="4">
        <v>41</v>
      </c>
      <c r="AY595" s="4">
        <v>0</v>
      </c>
      <c r="BA595" s="4">
        <v>0</v>
      </c>
      <c r="BB595" s="4" t="s">
        <v>217</v>
      </c>
      <c r="BC595" s="4" t="s">
        <v>1230</v>
      </c>
      <c r="BD595" s="4">
        <v>0</v>
      </c>
      <c r="BE595" s="4" t="s">
        <v>1505</v>
      </c>
      <c r="BF595" s="4">
        <v>1</v>
      </c>
      <c r="BI595" s="4">
        <v>0</v>
      </c>
      <c r="BL595" s="4">
        <v>0</v>
      </c>
      <c r="BO595" s="4">
        <v>0</v>
      </c>
      <c r="BP595" s="4" t="s">
        <v>1903</v>
      </c>
    </row>
    <row r="596" spans="1:70" x14ac:dyDescent="0.25">
      <c r="A596">
        <v>194486</v>
      </c>
      <c r="B596" s="4" t="s">
        <v>1926</v>
      </c>
      <c r="D596" s="4" t="s">
        <v>1218</v>
      </c>
      <c r="E596" s="4">
        <v>28</v>
      </c>
      <c r="F596" s="4" t="s">
        <v>1219</v>
      </c>
      <c r="G596" s="4" t="s">
        <v>1220</v>
      </c>
      <c r="H596" s="4" t="s">
        <v>1221</v>
      </c>
      <c r="J596" s="4">
        <v>955</v>
      </c>
      <c r="K596" s="4" t="s">
        <v>217</v>
      </c>
      <c r="L596" s="4">
        <v>194.36</v>
      </c>
      <c r="M596" s="4">
        <v>179.71</v>
      </c>
      <c r="N596" s="4" t="s">
        <v>40</v>
      </c>
      <c r="O596" s="4">
        <v>208</v>
      </c>
      <c r="P596" s="4" t="s">
        <v>1223</v>
      </c>
      <c r="Q596" s="4" t="s">
        <v>1284</v>
      </c>
      <c r="R596" s="4" t="s">
        <v>1225</v>
      </c>
      <c r="S596" s="4">
        <v>1</v>
      </c>
      <c r="U596" s="4" t="s">
        <v>1227</v>
      </c>
      <c r="V596" s="4" t="s">
        <v>1255</v>
      </c>
      <c r="W596" s="4">
        <v>0</v>
      </c>
      <c r="X596" s="4" t="s">
        <v>1903</v>
      </c>
      <c r="Y596" s="4" t="s">
        <v>1903</v>
      </c>
      <c r="Z596" s="4" t="s">
        <v>1230</v>
      </c>
      <c r="AA596" s="4" t="s">
        <v>23</v>
      </c>
      <c r="AB596" s="4" t="s">
        <v>1231</v>
      </c>
      <c r="AC596" s="4" t="s">
        <v>1232</v>
      </c>
      <c r="AD596" s="4" t="s">
        <v>1233</v>
      </c>
      <c r="AE596" s="4" t="s">
        <v>1416</v>
      </c>
      <c r="AF596" s="4" t="s">
        <v>1235</v>
      </c>
      <c r="AH596" s="4" t="s">
        <v>1236</v>
      </c>
      <c r="AK596" s="4" t="s">
        <v>1237</v>
      </c>
      <c r="AL596" s="4">
        <v>0</v>
      </c>
      <c r="AM596" s="4" t="s">
        <v>1238</v>
      </c>
      <c r="AN596" s="4">
        <v>3</v>
      </c>
      <c r="AO596" s="4" t="s">
        <v>1240</v>
      </c>
      <c r="AP596" s="4" t="s">
        <v>1241</v>
      </c>
      <c r="AQ596" s="4" t="s">
        <v>1242</v>
      </c>
      <c r="AR596" s="4" t="s">
        <v>1243</v>
      </c>
      <c r="AS596" s="4">
        <v>0</v>
      </c>
      <c r="AU596" s="4" t="s">
        <v>1244</v>
      </c>
      <c r="AY596" s="4">
        <v>10</v>
      </c>
      <c r="AZ596" s="4">
        <v>3400</v>
      </c>
      <c r="BA596" s="4">
        <v>0</v>
      </c>
      <c r="BB596" s="4" t="s">
        <v>217</v>
      </c>
      <c r="BC596" s="4" t="s">
        <v>1230</v>
      </c>
      <c r="BD596" s="4">
        <v>0</v>
      </c>
      <c r="BE596" s="4" t="s">
        <v>1246</v>
      </c>
      <c r="BF596" s="4">
        <v>28</v>
      </c>
      <c r="BI596" s="4">
        <v>13</v>
      </c>
      <c r="BL596" s="4">
        <v>0</v>
      </c>
      <c r="BM596" s="4">
        <v>3</v>
      </c>
      <c r="BN596" s="4" t="s">
        <v>1247</v>
      </c>
      <c r="BO596" s="4">
        <v>0</v>
      </c>
      <c r="BP596" s="4" t="s">
        <v>1903</v>
      </c>
    </row>
    <row r="597" spans="1:70" x14ac:dyDescent="0.25">
      <c r="A597">
        <v>194486</v>
      </c>
      <c r="B597" s="4" t="s">
        <v>1926</v>
      </c>
      <c r="D597" s="4" t="s">
        <v>1275</v>
      </c>
      <c r="E597" s="4">
        <v>0</v>
      </c>
      <c r="F597" s="4" t="s">
        <v>1219</v>
      </c>
      <c r="G597" s="4" t="s">
        <v>1220</v>
      </c>
      <c r="H597" s="4" t="s">
        <v>1221</v>
      </c>
      <c r="J597" s="4">
        <v>955</v>
      </c>
      <c r="K597" s="4" t="s">
        <v>217</v>
      </c>
      <c r="L597" s="4">
        <v>194.36</v>
      </c>
      <c r="M597" s="4">
        <v>179.71</v>
      </c>
      <c r="N597" s="4" t="s">
        <v>40</v>
      </c>
      <c r="O597" s="4">
        <v>208</v>
      </c>
      <c r="P597" s="4" t="s">
        <v>1223</v>
      </c>
      <c r="Q597" s="4" t="s">
        <v>1284</v>
      </c>
      <c r="S597" s="4">
        <v>1</v>
      </c>
      <c r="U597" s="4" t="s">
        <v>1227</v>
      </c>
      <c r="V597" s="4" t="s">
        <v>1255</v>
      </c>
      <c r="W597" s="4">
        <v>0</v>
      </c>
      <c r="X597" s="4" t="s">
        <v>1903</v>
      </c>
      <c r="Y597" s="4" t="s">
        <v>1903</v>
      </c>
      <c r="Z597" s="4" t="s">
        <v>1230</v>
      </c>
      <c r="AA597" s="4" t="s">
        <v>13</v>
      </c>
      <c r="AB597" s="4" t="s">
        <v>1889</v>
      </c>
      <c r="AD597" s="4" t="s">
        <v>1233</v>
      </c>
      <c r="AE597" s="4" t="s">
        <v>1416</v>
      </c>
      <c r="AF597" s="4" t="s">
        <v>1235</v>
      </c>
      <c r="AH597" s="4" t="s">
        <v>1236</v>
      </c>
      <c r="AK597" s="4" t="s">
        <v>1336</v>
      </c>
      <c r="AL597" s="4">
        <v>0</v>
      </c>
      <c r="AM597" s="4" t="s">
        <v>1238</v>
      </c>
      <c r="AO597" s="4" t="s">
        <v>1240</v>
      </c>
      <c r="AP597" s="4" t="s">
        <v>1890</v>
      </c>
      <c r="AQ597" s="4" t="s">
        <v>1242</v>
      </c>
      <c r="AR597" s="4" t="s">
        <v>1243</v>
      </c>
      <c r="AS597" s="4">
        <v>0</v>
      </c>
      <c r="AU597" s="4" t="s">
        <v>1244</v>
      </c>
      <c r="AV597" s="4">
        <v>41</v>
      </c>
      <c r="AY597" s="4">
        <v>0</v>
      </c>
      <c r="BA597" s="4">
        <v>0</v>
      </c>
      <c r="BB597" s="4" t="s">
        <v>217</v>
      </c>
      <c r="BC597" s="4" t="s">
        <v>1230</v>
      </c>
      <c r="BD597" s="4">
        <v>0</v>
      </c>
      <c r="BE597" s="4" t="s">
        <v>1505</v>
      </c>
      <c r="BF597" s="4">
        <v>1</v>
      </c>
      <c r="BI597" s="4">
        <v>0</v>
      </c>
      <c r="BL597" s="4">
        <v>0</v>
      </c>
      <c r="BO597" s="4">
        <v>0</v>
      </c>
      <c r="BP597" s="4" t="s">
        <v>1903</v>
      </c>
    </row>
    <row r="598" spans="1:70" x14ac:dyDescent="0.25">
      <c r="A598">
        <v>194491</v>
      </c>
      <c r="B598" s="4" t="s">
        <v>1927</v>
      </c>
      <c r="D598" s="4" t="s">
        <v>1275</v>
      </c>
      <c r="E598" s="4">
        <v>28</v>
      </c>
      <c r="F598" s="4" t="s">
        <v>1333</v>
      </c>
      <c r="G598" s="4" t="s">
        <v>1220</v>
      </c>
      <c r="H598" s="4" t="s">
        <v>1221</v>
      </c>
      <c r="J598" s="4">
        <v>955</v>
      </c>
      <c r="K598" s="4" t="s">
        <v>217</v>
      </c>
      <c r="L598" s="4">
        <v>189.37</v>
      </c>
      <c r="M598" s="4">
        <v>174.72</v>
      </c>
      <c r="N598" s="4" t="s">
        <v>40</v>
      </c>
      <c r="O598" s="4">
        <v>208</v>
      </c>
      <c r="P598" s="4" t="s">
        <v>1223</v>
      </c>
      <c r="Q598" s="4" t="s">
        <v>1928</v>
      </c>
      <c r="S598" s="4">
        <v>1</v>
      </c>
      <c r="U598" s="4" t="s">
        <v>1227</v>
      </c>
      <c r="V598" s="4" t="s">
        <v>1255</v>
      </c>
      <c r="W598" s="4">
        <v>0</v>
      </c>
      <c r="X598" s="4" t="s">
        <v>1903</v>
      </c>
      <c r="Y598" s="4" t="s">
        <v>1903</v>
      </c>
      <c r="Z598" s="4" t="s">
        <v>1230</v>
      </c>
      <c r="AA598" s="4" t="s">
        <v>13</v>
      </c>
      <c r="AB598" s="4" t="s">
        <v>1889</v>
      </c>
      <c r="AD598" s="4" t="s">
        <v>1233</v>
      </c>
      <c r="AE598" s="4" t="s">
        <v>1234</v>
      </c>
      <c r="AF598" s="4" t="s">
        <v>1235</v>
      </c>
      <c r="AH598" s="4" t="s">
        <v>1236</v>
      </c>
      <c r="AK598" s="4" t="s">
        <v>1336</v>
      </c>
      <c r="AL598" s="4">
        <v>0</v>
      </c>
      <c r="AM598" s="4" t="s">
        <v>1238</v>
      </c>
      <c r="AO598" s="4" t="s">
        <v>1240</v>
      </c>
      <c r="AP598" s="4" t="s">
        <v>1890</v>
      </c>
      <c r="AQ598" s="4" t="s">
        <v>1242</v>
      </c>
      <c r="AR598" s="4" t="s">
        <v>1243</v>
      </c>
      <c r="AS598" s="4">
        <v>0</v>
      </c>
      <c r="AU598" s="4" t="s">
        <v>1244</v>
      </c>
      <c r="AV598" s="4">
        <v>43</v>
      </c>
      <c r="AY598" s="4">
        <v>0</v>
      </c>
      <c r="BA598" s="4">
        <v>0</v>
      </c>
      <c r="BB598" s="4" t="s">
        <v>217</v>
      </c>
      <c r="BC598" s="4" t="s">
        <v>1230</v>
      </c>
      <c r="BD598" s="4">
        <v>0</v>
      </c>
      <c r="BE598" s="4" t="s">
        <v>1505</v>
      </c>
      <c r="BF598" s="4">
        <v>1</v>
      </c>
      <c r="BI598" s="4">
        <v>0</v>
      </c>
      <c r="BL598" s="4">
        <v>0</v>
      </c>
      <c r="BO598" s="4">
        <v>0</v>
      </c>
      <c r="BP598" s="4" t="s">
        <v>1903</v>
      </c>
    </row>
    <row r="599" spans="1:70" x14ac:dyDescent="0.25">
      <c r="A599">
        <v>194606</v>
      </c>
      <c r="B599" s="4" t="s">
        <v>1929</v>
      </c>
      <c r="D599" s="4" t="s">
        <v>1218</v>
      </c>
      <c r="E599" s="4">
        <v>0</v>
      </c>
      <c r="F599" s="4" t="s">
        <v>1219</v>
      </c>
      <c r="G599" s="4" t="s">
        <v>1220</v>
      </c>
      <c r="H599" s="4" t="s">
        <v>1221</v>
      </c>
      <c r="J599" s="4">
        <v>955</v>
      </c>
      <c r="K599" s="4" t="s">
        <v>217</v>
      </c>
      <c r="L599" s="4">
        <v>198.73</v>
      </c>
      <c r="M599" s="4">
        <v>184.08</v>
      </c>
      <c r="N599" s="4" t="s">
        <v>40</v>
      </c>
      <c r="O599" s="4">
        <v>208</v>
      </c>
      <c r="P599" s="4" t="s">
        <v>1223</v>
      </c>
      <c r="Q599" s="4" t="s">
        <v>1365</v>
      </c>
      <c r="R599" s="4" t="s">
        <v>1225</v>
      </c>
      <c r="S599" s="4">
        <v>1</v>
      </c>
      <c r="U599" s="4" t="s">
        <v>1227</v>
      </c>
      <c r="V599" s="4" t="s">
        <v>1255</v>
      </c>
      <c r="W599" s="4">
        <v>0</v>
      </c>
      <c r="X599" s="4" t="s">
        <v>1903</v>
      </c>
      <c r="Y599" s="4" t="s">
        <v>1903</v>
      </c>
      <c r="Z599" s="4" t="s">
        <v>1230</v>
      </c>
      <c r="AA599" s="4" t="s">
        <v>23</v>
      </c>
      <c r="AB599" s="4" t="s">
        <v>1231</v>
      </c>
      <c r="AC599" s="4" t="s">
        <v>1232</v>
      </c>
      <c r="AD599" s="4" t="s">
        <v>1233</v>
      </c>
      <c r="AE599" s="4" t="s">
        <v>1234</v>
      </c>
      <c r="AF599" s="4" t="s">
        <v>1235</v>
      </c>
      <c r="AH599" s="4" t="s">
        <v>1236</v>
      </c>
      <c r="AK599" s="4" t="s">
        <v>1237</v>
      </c>
      <c r="AL599" s="4">
        <v>0</v>
      </c>
      <c r="AM599" s="4" t="s">
        <v>1238</v>
      </c>
      <c r="AN599" s="4">
        <v>3</v>
      </c>
      <c r="AO599" s="4" t="s">
        <v>1240</v>
      </c>
      <c r="AP599" s="4" t="s">
        <v>1241</v>
      </c>
      <c r="AQ599" s="4" t="s">
        <v>1242</v>
      </c>
      <c r="AR599" s="4" t="s">
        <v>1243</v>
      </c>
      <c r="AS599" s="4">
        <v>0</v>
      </c>
      <c r="AU599" s="4" t="s">
        <v>1244</v>
      </c>
      <c r="AY599" s="4">
        <v>10</v>
      </c>
      <c r="AZ599" s="4">
        <v>3400</v>
      </c>
      <c r="BA599" s="4">
        <v>0</v>
      </c>
      <c r="BB599" s="4" t="s">
        <v>217</v>
      </c>
      <c r="BC599" s="4" t="s">
        <v>1230</v>
      </c>
      <c r="BD599" s="4">
        <v>0</v>
      </c>
      <c r="BE599" s="4" t="s">
        <v>1246</v>
      </c>
      <c r="BF599" s="4">
        <v>107</v>
      </c>
      <c r="BI599" s="4">
        <v>13</v>
      </c>
      <c r="BL599" s="4">
        <v>0</v>
      </c>
      <c r="BM599" s="4">
        <v>3</v>
      </c>
      <c r="BN599" s="4" t="s">
        <v>1247</v>
      </c>
      <c r="BO599" s="4">
        <v>0</v>
      </c>
      <c r="BP599" s="4" t="s">
        <v>1903</v>
      </c>
      <c r="BR599" s="4" t="s">
        <v>1930</v>
      </c>
    </row>
    <row r="600" spans="1:70" x14ac:dyDescent="0.25">
      <c r="A600">
        <v>194606</v>
      </c>
      <c r="B600" s="4" t="s">
        <v>1929</v>
      </c>
      <c r="D600" s="4" t="s">
        <v>1275</v>
      </c>
      <c r="E600" s="4">
        <v>0</v>
      </c>
      <c r="F600" s="4" t="s">
        <v>1219</v>
      </c>
      <c r="G600" s="4" t="s">
        <v>1220</v>
      </c>
      <c r="H600" s="4" t="s">
        <v>1221</v>
      </c>
      <c r="J600" s="4">
        <v>955</v>
      </c>
      <c r="K600" s="4" t="s">
        <v>217</v>
      </c>
      <c r="L600" s="4">
        <v>198.73</v>
      </c>
      <c r="M600" s="4">
        <v>184.08</v>
      </c>
      <c r="N600" s="4" t="s">
        <v>40</v>
      </c>
      <c r="O600" s="4">
        <v>208</v>
      </c>
      <c r="P600" s="4" t="s">
        <v>1223</v>
      </c>
      <c r="Q600" s="4" t="s">
        <v>1365</v>
      </c>
      <c r="S600" s="4">
        <v>1</v>
      </c>
      <c r="U600" s="4" t="s">
        <v>1227</v>
      </c>
      <c r="V600" s="4" t="s">
        <v>1255</v>
      </c>
      <c r="W600" s="4">
        <v>0</v>
      </c>
      <c r="X600" s="4" t="s">
        <v>1903</v>
      </c>
      <c r="Y600" s="4" t="s">
        <v>1903</v>
      </c>
      <c r="Z600" s="4" t="s">
        <v>1230</v>
      </c>
      <c r="AA600" s="4" t="s">
        <v>13</v>
      </c>
      <c r="AB600" s="4" t="s">
        <v>1889</v>
      </c>
      <c r="AD600" s="4" t="s">
        <v>1233</v>
      </c>
      <c r="AE600" s="4" t="s">
        <v>1922</v>
      </c>
      <c r="AF600" s="4" t="s">
        <v>1235</v>
      </c>
      <c r="AH600" s="4" t="s">
        <v>1236</v>
      </c>
      <c r="AK600" s="4" t="s">
        <v>1336</v>
      </c>
      <c r="AL600" s="4">
        <v>0</v>
      </c>
      <c r="AM600" s="4" t="s">
        <v>1238</v>
      </c>
      <c r="AO600" s="4" t="s">
        <v>1240</v>
      </c>
      <c r="AP600" s="4" t="s">
        <v>1890</v>
      </c>
      <c r="AQ600" s="4" t="s">
        <v>1242</v>
      </c>
      <c r="AR600" s="4" t="s">
        <v>1243</v>
      </c>
      <c r="AS600" s="4">
        <v>0</v>
      </c>
      <c r="AU600" s="4" t="s">
        <v>1244</v>
      </c>
      <c r="AV600" s="4">
        <v>41</v>
      </c>
      <c r="AY600" s="4">
        <v>0</v>
      </c>
      <c r="BA600" s="4">
        <v>0</v>
      </c>
      <c r="BB600" s="4" t="s">
        <v>217</v>
      </c>
      <c r="BC600" s="4" t="s">
        <v>1230</v>
      </c>
      <c r="BD600" s="4">
        <v>0</v>
      </c>
      <c r="BE600" s="4" t="s">
        <v>1505</v>
      </c>
      <c r="BF600" s="4">
        <v>1</v>
      </c>
      <c r="BI600" s="4">
        <v>0</v>
      </c>
      <c r="BL600" s="4">
        <v>0</v>
      </c>
      <c r="BO600" s="4">
        <v>0</v>
      </c>
      <c r="BP600" s="4" t="s">
        <v>1903</v>
      </c>
    </row>
    <row r="601" spans="1:70" x14ac:dyDescent="0.25">
      <c r="A601">
        <v>199400</v>
      </c>
      <c r="B601" s="4" t="s">
        <v>839</v>
      </c>
      <c r="D601" s="4" t="s">
        <v>1218</v>
      </c>
      <c r="E601" s="4">
        <v>0</v>
      </c>
      <c r="F601" s="4" t="s">
        <v>1289</v>
      </c>
      <c r="G601" s="4" t="s">
        <v>1220</v>
      </c>
      <c r="H601" s="4" t="s">
        <v>1221</v>
      </c>
      <c r="J601" s="4">
        <v>955</v>
      </c>
      <c r="K601" s="4" t="s">
        <v>217</v>
      </c>
      <c r="L601" s="4">
        <v>964</v>
      </c>
      <c r="M601" s="4">
        <v>906</v>
      </c>
      <c r="N601" s="4" t="s">
        <v>40</v>
      </c>
      <c r="O601">
        <v>1000</v>
      </c>
      <c r="P601" s="4" t="s">
        <v>1223</v>
      </c>
      <c r="Q601" s="4" t="s">
        <v>1358</v>
      </c>
      <c r="R601" s="4" t="s">
        <v>1225</v>
      </c>
      <c r="S601" s="4">
        <v>1</v>
      </c>
      <c r="U601" s="4" t="s">
        <v>1227</v>
      </c>
      <c r="V601" s="4" t="s">
        <v>1255</v>
      </c>
      <c r="W601" s="4">
        <v>0</v>
      </c>
      <c r="X601" s="4" t="s">
        <v>1903</v>
      </c>
      <c r="Y601" s="4" t="s">
        <v>1903</v>
      </c>
      <c r="Z601" s="4" t="s">
        <v>1230</v>
      </c>
      <c r="AA601" s="4" t="s">
        <v>23</v>
      </c>
      <c r="AB601" s="4" t="s">
        <v>1231</v>
      </c>
      <c r="AC601" s="4" t="s">
        <v>1232</v>
      </c>
      <c r="AD601" s="4" t="s">
        <v>1233</v>
      </c>
      <c r="AE601" s="4" t="s">
        <v>1234</v>
      </c>
      <c r="AF601" s="4" t="s">
        <v>1235</v>
      </c>
      <c r="AH601" s="4" t="s">
        <v>1236</v>
      </c>
      <c r="AK601" s="4" t="s">
        <v>1237</v>
      </c>
      <c r="AL601" s="4">
        <v>0</v>
      </c>
      <c r="AM601" s="4" t="s">
        <v>1290</v>
      </c>
      <c r="AN601" s="4">
        <v>3</v>
      </c>
      <c r="AO601" s="4" t="s">
        <v>1240</v>
      </c>
      <c r="AP601" s="4" t="s">
        <v>1241</v>
      </c>
      <c r="AQ601" s="4" t="s">
        <v>1242</v>
      </c>
      <c r="AR601" s="4" t="s">
        <v>1243</v>
      </c>
      <c r="AS601" s="4">
        <v>0</v>
      </c>
      <c r="AU601" s="4" t="s">
        <v>1244</v>
      </c>
      <c r="AY601" s="4">
        <v>10</v>
      </c>
      <c r="AZ601" s="4">
        <v>3400</v>
      </c>
      <c r="BA601" s="4">
        <v>0</v>
      </c>
      <c r="BB601" s="4" t="s">
        <v>217</v>
      </c>
      <c r="BC601" s="4" t="s">
        <v>1230</v>
      </c>
      <c r="BD601" s="4">
        <v>0</v>
      </c>
      <c r="BE601" s="4" t="s">
        <v>1246</v>
      </c>
      <c r="BF601" s="4">
        <v>6</v>
      </c>
      <c r="BI601" s="4">
        <v>13</v>
      </c>
      <c r="BL601" s="4">
        <v>0</v>
      </c>
      <c r="BM601" s="4">
        <v>3</v>
      </c>
      <c r="BN601" s="4" t="s">
        <v>1247</v>
      </c>
      <c r="BO601" s="4">
        <v>0</v>
      </c>
      <c r="BP601" s="4" t="s">
        <v>1903</v>
      </c>
    </row>
    <row r="602" spans="1:70" x14ac:dyDescent="0.25">
      <c r="A602">
        <v>199400</v>
      </c>
      <c r="B602" s="4" t="s">
        <v>839</v>
      </c>
      <c r="D602" s="4" t="s">
        <v>1275</v>
      </c>
      <c r="E602" s="4">
        <v>0</v>
      </c>
      <c r="F602" s="4" t="s">
        <v>1289</v>
      </c>
      <c r="G602" s="4" t="s">
        <v>1220</v>
      </c>
      <c r="H602" s="4" t="s">
        <v>1221</v>
      </c>
      <c r="J602" s="4">
        <v>955</v>
      </c>
      <c r="K602" s="4" t="s">
        <v>217</v>
      </c>
      <c r="L602" s="4">
        <v>964</v>
      </c>
      <c r="M602" s="4">
        <v>906</v>
      </c>
      <c r="N602" s="4" t="s">
        <v>40</v>
      </c>
      <c r="O602">
        <v>1000</v>
      </c>
      <c r="P602" s="4" t="s">
        <v>1223</v>
      </c>
      <c r="Q602" s="4" t="s">
        <v>1358</v>
      </c>
      <c r="S602" s="4">
        <v>1</v>
      </c>
      <c r="U602" s="4" t="s">
        <v>1227</v>
      </c>
      <c r="V602" s="4" t="s">
        <v>1255</v>
      </c>
      <c r="W602" s="4">
        <v>0</v>
      </c>
      <c r="X602" s="4" t="s">
        <v>1903</v>
      </c>
      <c r="Y602" s="4" t="s">
        <v>1903</v>
      </c>
      <c r="Z602" s="4" t="s">
        <v>1230</v>
      </c>
      <c r="AA602" s="4" t="s">
        <v>13</v>
      </c>
      <c r="AB602" s="4" t="s">
        <v>1889</v>
      </c>
      <c r="AD602" s="4" t="s">
        <v>1233</v>
      </c>
      <c r="AE602" s="4" t="s">
        <v>1922</v>
      </c>
      <c r="AF602" s="4" t="s">
        <v>1235</v>
      </c>
      <c r="AH602" s="4" t="s">
        <v>1236</v>
      </c>
      <c r="AK602" s="4" t="s">
        <v>1336</v>
      </c>
      <c r="AL602" s="4">
        <v>0</v>
      </c>
      <c r="AM602" s="4" t="s">
        <v>1290</v>
      </c>
      <c r="AO602" s="4" t="s">
        <v>1240</v>
      </c>
      <c r="AP602" s="4" t="s">
        <v>1890</v>
      </c>
      <c r="AQ602" s="4" t="s">
        <v>1242</v>
      </c>
      <c r="AR602" s="4" t="s">
        <v>1243</v>
      </c>
      <c r="AS602" s="4">
        <v>0</v>
      </c>
      <c r="AU602" s="4" t="s">
        <v>1244</v>
      </c>
      <c r="AV602" s="4">
        <v>41</v>
      </c>
      <c r="AY602" s="4">
        <v>0</v>
      </c>
      <c r="BA602" s="4">
        <v>0</v>
      </c>
      <c r="BB602" s="4" t="s">
        <v>217</v>
      </c>
      <c r="BC602" s="4" t="s">
        <v>1230</v>
      </c>
      <c r="BD602" s="4">
        <v>0</v>
      </c>
      <c r="BE602" s="4" t="s">
        <v>1505</v>
      </c>
      <c r="BF602" s="4">
        <v>1</v>
      </c>
      <c r="BI602" s="4">
        <v>0</v>
      </c>
      <c r="BL602" s="4">
        <v>0</v>
      </c>
      <c r="BO602" s="4">
        <v>0</v>
      </c>
      <c r="BP602" s="4" t="s">
        <v>1903</v>
      </c>
    </row>
    <row r="603" spans="1:70" x14ac:dyDescent="0.25">
      <c r="A603">
        <v>202557</v>
      </c>
      <c r="B603" s="4" t="s">
        <v>1931</v>
      </c>
      <c r="D603" s="4" t="s">
        <v>1218</v>
      </c>
      <c r="E603" s="4">
        <v>0</v>
      </c>
      <c r="F603" s="4" t="s">
        <v>1298</v>
      </c>
      <c r="G603" s="4" t="s">
        <v>1220</v>
      </c>
      <c r="H603" s="4" t="s">
        <v>1221</v>
      </c>
      <c r="J603" s="4">
        <v>955</v>
      </c>
      <c r="K603" s="4" t="s">
        <v>217</v>
      </c>
      <c r="L603" s="4">
        <v>11.94</v>
      </c>
      <c r="M603" s="4">
        <v>10.42</v>
      </c>
      <c r="N603" s="4" t="s">
        <v>40</v>
      </c>
      <c r="O603" s="4">
        <v>12</v>
      </c>
      <c r="P603" s="4" t="s">
        <v>1223</v>
      </c>
      <c r="Q603" s="4" t="s">
        <v>1437</v>
      </c>
      <c r="R603" s="4" t="s">
        <v>1225</v>
      </c>
      <c r="S603" s="4">
        <v>1</v>
      </c>
      <c r="U603" s="4" t="s">
        <v>1227</v>
      </c>
      <c r="V603" s="4" t="s">
        <v>1255</v>
      </c>
      <c r="W603" s="4">
        <v>0</v>
      </c>
      <c r="X603" s="4" t="s">
        <v>1903</v>
      </c>
      <c r="Y603" s="4" t="s">
        <v>1903</v>
      </c>
      <c r="Z603" s="4" t="s">
        <v>1230</v>
      </c>
      <c r="AA603" s="4" t="s">
        <v>23</v>
      </c>
      <c r="AB603" s="4" t="s">
        <v>1231</v>
      </c>
      <c r="AC603" s="4" t="s">
        <v>1232</v>
      </c>
      <c r="AD603" s="4" t="s">
        <v>1233</v>
      </c>
      <c r="AE603" s="4" t="s">
        <v>1416</v>
      </c>
      <c r="AF603" s="4" t="s">
        <v>1235</v>
      </c>
      <c r="AH603" s="4" t="s">
        <v>1236</v>
      </c>
      <c r="AK603" s="4" t="s">
        <v>1237</v>
      </c>
      <c r="AL603" s="4">
        <v>0</v>
      </c>
      <c r="AM603" s="4" t="s">
        <v>1305</v>
      </c>
      <c r="AN603" s="4">
        <v>3</v>
      </c>
      <c r="AO603" s="4" t="s">
        <v>1240</v>
      </c>
      <c r="AP603" s="4" t="s">
        <v>1241</v>
      </c>
      <c r="AQ603" s="4" t="s">
        <v>1242</v>
      </c>
      <c r="AR603" s="4" t="s">
        <v>1709</v>
      </c>
      <c r="AS603" s="4">
        <v>0</v>
      </c>
      <c r="AU603" s="4" t="s">
        <v>1244</v>
      </c>
      <c r="AY603" s="4">
        <v>10</v>
      </c>
      <c r="AZ603" s="4">
        <v>3400</v>
      </c>
      <c r="BA603" s="4">
        <v>0</v>
      </c>
      <c r="BB603" s="4" t="s">
        <v>217</v>
      </c>
      <c r="BC603" s="4" t="s">
        <v>1230</v>
      </c>
      <c r="BD603" s="4">
        <v>0</v>
      </c>
      <c r="BE603" s="4" t="s">
        <v>1246</v>
      </c>
      <c r="BF603" s="4">
        <v>558</v>
      </c>
      <c r="BI603" s="4">
        <v>15</v>
      </c>
      <c r="BL603" s="4">
        <v>0</v>
      </c>
      <c r="BM603" s="4">
        <v>3</v>
      </c>
      <c r="BN603" s="4" t="s">
        <v>1247</v>
      </c>
      <c r="BO603" s="4">
        <v>0</v>
      </c>
      <c r="BP603" s="4" t="s">
        <v>1903</v>
      </c>
    </row>
    <row r="604" spans="1:70" x14ac:dyDescent="0.25">
      <c r="A604">
        <v>202557</v>
      </c>
      <c r="B604" s="4" t="s">
        <v>1931</v>
      </c>
      <c r="D604" s="4" t="s">
        <v>1275</v>
      </c>
      <c r="E604" s="4">
        <v>0</v>
      </c>
      <c r="F604" s="4" t="s">
        <v>1298</v>
      </c>
      <c r="G604" s="4" t="s">
        <v>1220</v>
      </c>
      <c r="H604" s="4" t="s">
        <v>1221</v>
      </c>
      <c r="J604" s="4">
        <v>955</v>
      </c>
      <c r="K604" s="4" t="s">
        <v>217</v>
      </c>
      <c r="L604" s="4">
        <v>11.94</v>
      </c>
      <c r="M604" s="4">
        <v>10.42</v>
      </c>
      <c r="N604" s="4" t="s">
        <v>40</v>
      </c>
      <c r="O604" s="4">
        <v>12</v>
      </c>
      <c r="P604" s="4" t="s">
        <v>1223</v>
      </c>
      <c r="Q604" s="4" t="s">
        <v>1437</v>
      </c>
      <c r="S604" s="4">
        <v>1</v>
      </c>
      <c r="U604" s="4" t="s">
        <v>1227</v>
      </c>
      <c r="V604" s="4" t="s">
        <v>1255</v>
      </c>
      <c r="W604" s="4">
        <v>0</v>
      </c>
      <c r="X604" s="4" t="s">
        <v>1903</v>
      </c>
      <c r="Y604" s="4" t="s">
        <v>1903</v>
      </c>
      <c r="Z604" s="4" t="s">
        <v>1230</v>
      </c>
      <c r="AA604" s="4" t="s">
        <v>13</v>
      </c>
      <c r="AB604" s="4" t="s">
        <v>1889</v>
      </c>
      <c r="AD604" s="4" t="s">
        <v>1233</v>
      </c>
      <c r="AE604" s="4" t="s">
        <v>1416</v>
      </c>
      <c r="AF604" s="4" t="s">
        <v>1235</v>
      </c>
      <c r="AH604" s="4" t="s">
        <v>1236</v>
      </c>
      <c r="AK604" s="4" t="s">
        <v>1336</v>
      </c>
      <c r="AL604" s="4">
        <v>0</v>
      </c>
      <c r="AM604" s="4" t="s">
        <v>1305</v>
      </c>
      <c r="AO604" s="4" t="s">
        <v>1240</v>
      </c>
      <c r="AP604" s="4" t="s">
        <v>1890</v>
      </c>
      <c r="AQ604" s="4" t="s">
        <v>1242</v>
      </c>
      <c r="AR604" s="4" t="s">
        <v>1709</v>
      </c>
      <c r="AS604" s="4">
        <v>0</v>
      </c>
      <c r="AU604" s="4" t="s">
        <v>1244</v>
      </c>
      <c r="AV604" s="4">
        <v>41</v>
      </c>
      <c r="AY604" s="4">
        <v>0</v>
      </c>
      <c r="BA604" s="4">
        <v>0</v>
      </c>
      <c r="BB604" s="4" t="s">
        <v>217</v>
      </c>
      <c r="BC604" s="4" t="s">
        <v>1230</v>
      </c>
      <c r="BD604" s="4">
        <v>0</v>
      </c>
      <c r="BE604" s="4" t="s">
        <v>1505</v>
      </c>
      <c r="BF604" s="4">
        <v>1</v>
      </c>
      <c r="BI604" s="4">
        <v>0</v>
      </c>
      <c r="BL604" s="4">
        <v>0</v>
      </c>
      <c r="BO604" s="4">
        <v>0</v>
      </c>
      <c r="BP604" s="4" t="s">
        <v>1903</v>
      </c>
    </row>
    <row r="605" spans="1:70" x14ac:dyDescent="0.25">
      <c r="A605">
        <v>202698</v>
      </c>
      <c r="B605" s="4" t="s">
        <v>1932</v>
      </c>
      <c r="D605" s="4" t="s">
        <v>1218</v>
      </c>
      <c r="E605" s="4">
        <v>0</v>
      </c>
      <c r="F605" s="4" t="s">
        <v>1289</v>
      </c>
      <c r="G605" s="4" t="s">
        <v>1220</v>
      </c>
      <c r="H605" s="4" t="s">
        <v>1221</v>
      </c>
      <c r="J605" s="4">
        <v>955</v>
      </c>
      <c r="K605" s="4" t="s">
        <v>217</v>
      </c>
      <c r="L605" s="4">
        <v>923</v>
      </c>
      <c r="M605" s="4">
        <v>865</v>
      </c>
      <c r="N605" s="4" t="s">
        <v>40</v>
      </c>
      <c r="O605">
        <v>1000</v>
      </c>
      <c r="P605" s="4" t="s">
        <v>1223</v>
      </c>
      <c r="Q605" s="4" t="s">
        <v>1733</v>
      </c>
      <c r="R605" s="4" t="s">
        <v>1225</v>
      </c>
      <c r="S605" s="4">
        <v>1</v>
      </c>
      <c r="U605" s="4" t="s">
        <v>1227</v>
      </c>
      <c r="V605" s="4" t="s">
        <v>1255</v>
      </c>
      <c r="W605" s="4">
        <v>0</v>
      </c>
      <c r="X605" s="4" t="s">
        <v>1903</v>
      </c>
      <c r="Y605" s="4" t="s">
        <v>1903</v>
      </c>
      <c r="Z605" s="4" t="s">
        <v>1230</v>
      </c>
      <c r="AA605" s="4" t="s">
        <v>23</v>
      </c>
      <c r="AB605" s="4" t="s">
        <v>1231</v>
      </c>
      <c r="AC605" s="4" t="s">
        <v>1232</v>
      </c>
      <c r="AD605" s="4" t="s">
        <v>1233</v>
      </c>
      <c r="AE605" s="4" t="s">
        <v>1416</v>
      </c>
      <c r="AF605" s="4" t="s">
        <v>1235</v>
      </c>
      <c r="AH605" s="4" t="s">
        <v>1236</v>
      </c>
      <c r="AK605" s="4" t="s">
        <v>1237</v>
      </c>
      <c r="AL605" s="4">
        <v>0</v>
      </c>
      <c r="AM605" s="4" t="s">
        <v>1290</v>
      </c>
      <c r="AN605" s="4">
        <v>3</v>
      </c>
      <c r="AO605" s="4" t="s">
        <v>1240</v>
      </c>
      <c r="AP605" s="4" t="s">
        <v>1241</v>
      </c>
      <c r="AQ605" s="4" t="s">
        <v>1242</v>
      </c>
      <c r="AR605" s="4" t="s">
        <v>1291</v>
      </c>
      <c r="AS605" s="4">
        <v>0</v>
      </c>
      <c r="AU605" s="4" t="s">
        <v>1244</v>
      </c>
      <c r="AY605" s="4">
        <v>10</v>
      </c>
      <c r="AZ605" s="4">
        <v>3400</v>
      </c>
      <c r="BA605" s="4">
        <v>0</v>
      </c>
      <c r="BB605" s="4" t="s">
        <v>217</v>
      </c>
      <c r="BC605" s="4" t="s">
        <v>1230</v>
      </c>
      <c r="BD605" s="4">
        <v>0</v>
      </c>
      <c r="BE605" s="4" t="s">
        <v>1246</v>
      </c>
      <c r="BF605" s="4">
        <v>16</v>
      </c>
      <c r="BI605" s="4">
        <v>13</v>
      </c>
      <c r="BL605" s="4">
        <v>0</v>
      </c>
      <c r="BM605" s="4">
        <v>3</v>
      </c>
      <c r="BN605" s="4" t="s">
        <v>1247</v>
      </c>
      <c r="BO605" s="4">
        <v>0</v>
      </c>
      <c r="BP605" s="4" t="s">
        <v>1903</v>
      </c>
    </row>
    <row r="606" spans="1:70" x14ac:dyDescent="0.25">
      <c r="A606">
        <v>202698</v>
      </c>
      <c r="B606" s="4" t="s">
        <v>1932</v>
      </c>
      <c r="D606" s="4" t="s">
        <v>1275</v>
      </c>
      <c r="E606" s="4">
        <v>0</v>
      </c>
      <c r="F606" s="4" t="s">
        <v>1289</v>
      </c>
      <c r="G606" s="4" t="s">
        <v>1220</v>
      </c>
      <c r="H606" s="4" t="s">
        <v>1221</v>
      </c>
      <c r="J606" s="4">
        <v>955</v>
      </c>
      <c r="K606" s="4" t="s">
        <v>217</v>
      </c>
      <c r="L606" s="4">
        <v>923</v>
      </c>
      <c r="M606" s="4">
        <v>865</v>
      </c>
      <c r="N606" s="4" t="s">
        <v>40</v>
      </c>
      <c r="O606">
        <v>1000</v>
      </c>
      <c r="P606" s="4" t="s">
        <v>1223</v>
      </c>
      <c r="Q606" s="4" t="s">
        <v>1733</v>
      </c>
      <c r="S606" s="4">
        <v>1</v>
      </c>
      <c r="U606" s="4" t="s">
        <v>1227</v>
      </c>
      <c r="V606" s="4" t="s">
        <v>1255</v>
      </c>
      <c r="W606" s="4">
        <v>0</v>
      </c>
      <c r="X606" s="4" t="s">
        <v>1903</v>
      </c>
      <c r="Y606" s="4" t="s">
        <v>1903</v>
      </c>
      <c r="Z606" s="4" t="s">
        <v>1230</v>
      </c>
      <c r="AA606" s="4" t="s">
        <v>13</v>
      </c>
      <c r="AB606" s="4" t="s">
        <v>1889</v>
      </c>
      <c r="AD606" s="4" t="s">
        <v>1233</v>
      </c>
      <c r="AE606" s="4" t="s">
        <v>1416</v>
      </c>
      <c r="AF606" s="4" t="s">
        <v>1235</v>
      </c>
      <c r="AH606" s="4" t="s">
        <v>1236</v>
      </c>
      <c r="AK606" s="4" t="s">
        <v>1336</v>
      </c>
      <c r="AL606" s="4">
        <v>0</v>
      </c>
      <c r="AM606" s="4" t="s">
        <v>1290</v>
      </c>
      <c r="AO606" s="4" t="s">
        <v>1240</v>
      </c>
      <c r="AP606" s="4" t="s">
        <v>1890</v>
      </c>
      <c r="AQ606" s="4" t="s">
        <v>1242</v>
      </c>
      <c r="AR606" s="4" t="s">
        <v>1291</v>
      </c>
      <c r="AS606" s="4">
        <v>0</v>
      </c>
      <c r="AU606" s="4" t="s">
        <v>1244</v>
      </c>
      <c r="AV606" s="4">
        <v>41</v>
      </c>
      <c r="AY606" s="4">
        <v>0</v>
      </c>
      <c r="BA606" s="4">
        <v>0</v>
      </c>
      <c r="BB606" s="4" t="s">
        <v>217</v>
      </c>
      <c r="BC606" s="4" t="s">
        <v>1230</v>
      </c>
      <c r="BD606" s="4">
        <v>0</v>
      </c>
      <c r="BE606" s="4" t="s">
        <v>1505</v>
      </c>
      <c r="BF606" s="4">
        <v>1</v>
      </c>
      <c r="BI606" s="4">
        <v>0</v>
      </c>
      <c r="BL606" s="4">
        <v>0</v>
      </c>
      <c r="BO606" s="4">
        <v>0</v>
      </c>
      <c r="BP606" s="4" t="s">
        <v>1903</v>
      </c>
    </row>
    <row r="607" spans="1:70" x14ac:dyDescent="0.25">
      <c r="A607">
        <v>209031</v>
      </c>
      <c r="B607" s="4" t="s">
        <v>1906</v>
      </c>
      <c r="D607" s="4" t="s">
        <v>1218</v>
      </c>
      <c r="E607" s="4">
        <v>0</v>
      </c>
      <c r="F607" s="4" t="s">
        <v>1289</v>
      </c>
      <c r="G607" s="4" t="s">
        <v>1220</v>
      </c>
      <c r="H607" s="4" t="s">
        <v>1221</v>
      </c>
      <c r="J607" s="4">
        <v>955</v>
      </c>
      <c r="K607" s="4" t="s">
        <v>217</v>
      </c>
      <c r="L607" s="4">
        <v>957.5</v>
      </c>
      <c r="M607" s="4">
        <v>897.5</v>
      </c>
      <c r="N607" s="4" t="s">
        <v>40</v>
      </c>
      <c r="O607">
        <v>1000</v>
      </c>
      <c r="P607" s="4" t="s">
        <v>1223</v>
      </c>
      <c r="Q607" s="4" t="s">
        <v>1907</v>
      </c>
      <c r="R607" s="4" t="s">
        <v>1225</v>
      </c>
      <c r="S607" s="4">
        <v>1</v>
      </c>
      <c r="U607" s="4" t="s">
        <v>1227</v>
      </c>
      <c r="V607" s="4" t="s">
        <v>1255</v>
      </c>
      <c r="W607" s="4">
        <v>0</v>
      </c>
      <c r="X607" s="4" t="s">
        <v>1903</v>
      </c>
      <c r="Y607" s="4" t="s">
        <v>1903</v>
      </c>
      <c r="Z607" s="4" t="s">
        <v>1230</v>
      </c>
      <c r="AA607" s="4" t="s">
        <v>23</v>
      </c>
      <c r="AB607" s="4" t="s">
        <v>1231</v>
      </c>
      <c r="AC607" s="4" t="s">
        <v>1232</v>
      </c>
      <c r="AD607" s="4" t="s">
        <v>1233</v>
      </c>
      <c r="AE607" s="4" t="s">
        <v>1302</v>
      </c>
      <c r="AF607" s="4" t="s">
        <v>1235</v>
      </c>
      <c r="AH607" s="4" t="s">
        <v>1236</v>
      </c>
      <c r="AK607" s="4" t="s">
        <v>1237</v>
      </c>
      <c r="AL607" s="4">
        <v>0</v>
      </c>
      <c r="AM607" s="4" t="s">
        <v>1290</v>
      </c>
      <c r="AN607" s="4">
        <v>3</v>
      </c>
      <c r="AO607" s="4" t="s">
        <v>1240</v>
      </c>
      <c r="AP607" s="4" t="s">
        <v>1241</v>
      </c>
      <c r="AQ607" s="4" t="s">
        <v>1242</v>
      </c>
      <c r="AR607" s="4" t="s">
        <v>1291</v>
      </c>
      <c r="AS607" s="4">
        <v>0</v>
      </c>
      <c r="AU607" s="4" t="s">
        <v>1244</v>
      </c>
      <c r="AY607" s="4">
        <v>10</v>
      </c>
      <c r="AZ607" s="4">
        <v>3400</v>
      </c>
      <c r="BA607" s="4">
        <v>0</v>
      </c>
      <c r="BB607" s="4" t="s">
        <v>217</v>
      </c>
      <c r="BC607" s="4" t="s">
        <v>1230</v>
      </c>
      <c r="BD607" s="4">
        <v>0</v>
      </c>
      <c r="BE607" s="4" t="s">
        <v>1246</v>
      </c>
      <c r="BF607" s="4">
        <v>23</v>
      </c>
      <c r="BI607" s="4">
        <v>13</v>
      </c>
      <c r="BL607" s="4">
        <v>0</v>
      </c>
      <c r="BM607" s="4">
        <v>3</v>
      </c>
      <c r="BN607" s="4" t="s">
        <v>1247</v>
      </c>
      <c r="BO607" s="4">
        <v>0</v>
      </c>
      <c r="BP607" s="4" t="s">
        <v>1903</v>
      </c>
    </row>
    <row r="608" spans="1:70" x14ac:dyDescent="0.25">
      <c r="A608">
        <v>209031</v>
      </c>
      <c r="B608" s="4" t="s">
        <v>1906</v>
      </c>
      <c r="D608" s="4" t="s">
        <v>1275</v>
      </c>
      <c r="E608" s="4">
        <v>0</v>
      </c>
      <c r="F608" s="4" t="s">
        <v>1289</v>
      </c>
      <c r="G608" s="4" t="s">
        <v>1220</v>
      </c>
      <c r="H608" s="4" t="s">
        <v>1221</v>
      </c>
      <c r="J608" s="4">
        <v>955</v>
      </c>
      <c r="K608" s="4" t="s">
        <v>217</v>
      </c>
      <c r="L608" s="4">
        <v>957.5</v>
      </c>
      <c r="M608" s="4">
        <v>897.5</v>
      </c>
      <c r="N608" s="4" t="s">
        <v>40</v>
      </c>
      <c r="O608">
        <v>1000</v>
      </c>
      <c r="P608" s="4" t="s">
        <v>1223</v>
      </c>
      <c r="Q608" s="4" t="s">
        <v>1907</v>
      </c>
      <c r="S608" s="4">
        <v>1</v>
      </c>
      <c r="U608" s="4" t="s">
        <v>1227</v>
      </c>
      <c r="V608" s="4" t="s">
        <v>1255</v>
      </c>
      <c r="W608" s="4">
        <v>0</v>
      </c>
      <c r="X608" s="4" t="s">
        <v>1903</v>
      </c>
      <c r="Y608" s="4" t="s">
        <v>1903</v>
      </c>
      <c r="Z608" s="4" t="s">
        <v>1230</v>
      </c>
      <c r="AA608" s="4" t="s">
        <v>13</v>
      </c>
      <c r="AB608" s="4" t="s">
        <v>1889</v>
      </c>
      <c r="AD608" s="4" t="s">
        <v>1233</v>
      </c>
      <c r="AE608" s="4" t="s">
        <v>1302</v>
      </c>
      <c r="AF608" s="4" t="s">
        <v>1235</v>
      </c>
      <c r="AH608" s="4" t="s">
        <v>1236</v>
      </c>
      <c r="AK608" s="4" t="s">
        <v>1336</v>
      </c>
      <c r="AL608" s="4">
        <v>0</v>
      </c>
      <c r="AM608" s="4" t="s">
        <v>1290</v>
      </c>
      <c r="AO608" s="4" t="s">
        <v>1240</v>
      </c>
      <c r="AP608" s="4" t="s">
        <v>1890</v>
      </c>
      <c r="AQ608" s="4" t="s">
        <v>1242</v>
      </c>
      <c r="AR608" s="4" t="s">
        <v>1291</v>
      </c>
      <c r="AS608" s="4">
        <v>0</v>
      </c>
      <c r="AU608" s="4" t="s">
        <v>1244</v>
      </c>
      <c r="AV608" s="4">
        <v>41</v>
      </c>
      <c r="AY608" s="4">
        <v>0</v>
      </c>
      <c r="BA608" s="4">
        <v>0</v>
      </c>
      <c r="BB608" s="4" t="s">
        <v>217</v>
      </c>
      <c r="BC608" s="4" t="s">
        <v>1230</v>
      </c>
      <c r="BD608" s="4">
        <v>0</v>
      </c>
      <c r="BE608" s="4" t="s">
        <v>1505</v>
      </c>
      <c r="BF608" s="4">
        <v>1</v>
      </c>
      <c r="BI608" s="4">
        <v>0</v>
      </c>
      <c r="BL608" s="4">
        <v>0</v>
      </c>
      <c r="BO608" s="4">
        <v>0</v>
      </c>
      <c r="BP608" s="4" t="s">
        <v>1903</v>
      </c>
    </row>
    <row r="609" spans="1:70" x14ac:dyDescent="0.25">
      <c r="A609">
        <v>165872</v>
      </c>
      <c r="B609" t="s">
        <v>1933</v>
      </c>
      <c r="C609" t="s">
        <v>1217</v>
      </c>
      <c r="D609" t="s">
        <v>1218</v>
      </c>
      <c r="E609">
        <v>0</v>
      </c>
      <c r="F609" t="s">
        <v>1254</v>
      </c>
      <c r="G609" t="s">
        <v>1220</v>
      </c>
      <c r="H609" t="s">
        <v>1221</v>
      </c>
      <c r="I609" t="s">
        <v>1217</v>
      </c>
      <c r="J609" t="s">
        <v>1222</v>
      </c>
      <c r="K609" t="s">
        <v>217</v>
      </c>
      <c r="L609">
        <v>22.96</v>
      </c>
      <c r="M609">
        <v>21.55</v>
      </c>
      <c r="N609" t="s">
        <v>40</v>
      </c>
      <c r="O609">
        <v>25</v>
      </c>
      <c r="P609" t="s">
        <v>1223</v>
      </c>
      <c r="Q609" t="s">
        <v>1368</v>
      </c>
      <c r="R609" t="s">
        <v>1225</v>
      </c>
      <c r="S609" t="s">
        <v>1226</v>
      </c>
      <c r="T609" t="s">
        <v>1217</v>
      </c>
      <c r="U609" t="s">
        <v>1227</v>
      </c>
      <c r="V609" t="s">
        <v>1255</v>
      </c>
      <c r="W609">
        <v>0</v>
      </c>
      <c r="X609"/>
      <c r="Y609"/>
      <c r="Z609" t="s">
        <v>1230</v>
      </c>
      <c r="AA609" t="s">
        <v>23</v>
      </c>
      <c r="AB609" t="s">
        <v>1231</v>
      </c>
      <c r="AC609" t="s">
        <v>1232</v>
      </c>
      <c r="AD609" t="s">
        <v>1233</v>
      </c>
      <c r="AE609" t="s">
        <v>1234</v>
      </c>
      <c r="AF609" t="s">
        <v>1235</v>
      </c>
      <c r="AG609" t="s">
        <v>1217</v>
      </c>
      <c r="AH609" t="s">
        <v>1236</v>
      </c>
      <c r="AI609" t="s">
        <v>1217</v>
      </c>
      <c r="AJ609" t="s">
        <v>1217</v>
      </c>
      <c r="AK609" t="s">
        <v>1237</v>
      </c>
      <c r="AL609">
        <v>0</v>
      </c>
      <c r="AM609" t="s">
        <v>1322</v>
      </c>
      <c r="AN609" t="s">
        <v>1239</v>
      </c>
      <c r="AO609" t="s">
        <v>1240</v>
      </c>
      <c r="AP609" t="s">
        <v>1241</v>
      </c>
      <c r="AQ609" t="s">
        <v>1242</v>
      </c>
      <c r="AR609" t="s">
        <v>1257</v>
      </c>
      <c r="AS609">
        <v>0</v>
      </c>
      <c r="AT609" t="s">
        <v>1217</v>
      </c>
      <c r="AU609" t="s">
        <v>1244</v>
      </c>
      <c r="AV609" t="s">
        <v>1217</v>
      </c>
      <c r="AW609" t="s">
        <v>1217</v>
      </c>
      <c r="AX609" t="s">
        <v>1217</v>
      </c>
      <c r="AY609">
        <v>10</v>
      </c>
      <c r="AZ609" t="s">
        <v>1245</v>
      </c>
      <c r="BA609">
        <v>0</v>
      </c>
      <c r="BB609" t="s">
        <v>217</v>
      </c>
      <c r="BC609" t="s">
        <v>1230</v>
      </c>
      <c r="BD609">
        <v>0</v>
      </c>
      <c r="BE609" t="s">
        <v>1246</v>
      </c>
      <c r="BF609">
        <v>464</v>
      </c>
      <c r="BG609" t="s">
        <v>1217</v>
      </c>
      <c r="BH609" t="s">
        <v>1217</v>
      </c>
      <c r="BI609">
        <v>19</v>
      </c>
      <c r="BJ609" t="s">
        <v>1217</v>
      </c>
      <c r="BK609" t="s">
        <v>1217</v>
      </c>
      <c r="BL609">
        <v>0</v>
      </c>
      <c r="BM609" t="s">
        <v>1239</v>
      </c>
      <c r="BN609" t="s">
        <v>1247</v>
      </c>
      <c r="BO609">
        <v>0</v>
      </c>
      <c r="BP609"/>
      <c r="BQ609" t="s">
        <v>1217</v>
      </c>
      <c r="BR609" t="s">
        <v>1217</v>
      </c>
    </row>
    <row r="610" spans="1:70" x14ac:dyDescent="0.25">
      <c r="A610">
        <v>167824</v>
      </c>
      <c r="B610" t="s">
        <v>1918</v>
      </c>
      <c r="C610" t="s">
        <v>1205</v>
      </c>
      <c r="D610" t="s">
        <v>1275</v>
      </c>
      <c r="E610">
        <v>370</v>
      </c>
      <c r="F610" t="s">
        <v>1298</v>
      </c>
      <c r="G610" t="s">
        <v>1220</v>
      </c>
      <c r="H610" t="s">
        <v>1221</v>
      </c>
      <c r="I610" t="s">
        <v>1217</v>
      </c>
      <c r="J610" t="s">
        <v>1222</v>
      </c>
      <c r="K610" t="s">
        <v>217</v>
      </c>
      <c r="L610">
        <v>14.047000000000001</v>
      </c>
      <c r="M610">
        <v>12.807</v>
      </c>
      <c r="N610" t="s">
        <v>40</v>
      </c>
      <c r="O610">
        <v>15</v>
      </c>
      <c r="P610" t="s">
        <v>1223</v>
      </c>
      <c r="Q610" t="s">
        <v>1575</v>
      </c>
      <c r="R610" t="s">
        <v>1225</v>
      </c>
      <c r="S610" t="s">
        <v>1226</v>
      </c>
      <c r="T610" t="s">
        <v>1217</v>
      </c>
      <c r="U610" t="s">
        <v>1227</v>
      </c>
      <c r="V610" t="s">
        <v>1255</v>
      </c>
      <c r="W610">
        <v>0</v>
      </c>
      <c r="X610">
        <v>43402</v>
      </c>
      <c r="Y610">
        <v>43340</v>
      </c>
      <c r="Z610" t="s">
        <v>1230</v>
      </c>
      <c r="AA610" t="s">
        <v>23</v>
      </c>
      <c r="AB610" t="s">
        <v>1231</v>
      </c>
      <c r="AC610" t="s">
        <v>1232</v>
      </c>
      <c r="AD610" t="s">
        <v>1233</v>
      </c>
      <c r="AE610" t="s">
        <v>1234</v>
      </c>
      <c r="AF610" t="s">
        <v>1235</v>
      </c>
      <c r="AG610" t="s">
        <v>1217</v>
      </c>
      <c r="AH610" t="s">
        <v>1236</v>
      </c>
      <c r="AI610" t="s">
        <v>1217</v>
      </c>
      <c r="AJ610" t="s">
        <v>1217</v>
      </c>
      <c r="AK610" t="s">
        <v>1237</v>
      </c>
      <c r="AL610">
        <v>0</v>
      </c>
      <c r="AM610" t="s">
        <v>1299</v>
      </c>
      <c r="AN610" t="s">
        <v>1239</v>
      </c>
      <c r="AO610" t="s">
        <v>1240</v>
      </c>
      <c r="AP610" t="s">
        <v>1241</v>
      </c>
      <c r="AQ610" t="s">
        <v>1242</v>
      </c>
      <c r="AR610" t="s">
        <v>1300</v>
      </c>
      <c r="AS610">
        <v>0</v>
      </c>
      <c r="AT610" t="s">
        <v>1217</v>
      </c>
      <c r="AU610" t="s">
        <v>1244</v>
      </c>
      <c r="AV610" t="s">
        <v>1217</v>
      </c>
      <c r="AW610" t="s">
        <v>1217</v>
      </c>
      <c r="AX610" t="s">
        <v>1217</v>
      </c>
      <c r="AY610">
        <v>10</v>
      </c>
      <c r="AZ610" t="s">
        <v>1245</v>
      </c>
      <c r="BA610">
        <v>0</v>
      </c>
      <c r="BB610" t="s">
        <v>217</v>
      </c>
      <c r="BC610" t="s">
        <v>1230</v>
      </c>
      <c r="BD610">
        <v>0</v>
      </c>
      <c r="BE610" t="s">
        <v>1246</v>
      </c>
      <c r="BF610">
        <v>378</v>
      </c>
      <c r="BG610" t="s">
        <v>1217</v>
      </c>
      <c r="BH610" t="s">
        <v>1205</v>
      </c>
      <c r="BI610">
        <v>15</v>
      </c>
      <c r="BJ610" t="s">
        <v>1217</v>
      </c>
      <c r="BK610" t="s">
        <v>1217</v>
      </c>
      <c r="BL610">
        <v>0</v>
      </c>
      <c r="BM610" t="s">
        <v>1239</v>
      </c>
      <c r="BN610" t="s">
        <v>1247</v>
      </c>
      <c r="BO610">
        <v>0</v>
      </c>
      <c r="BP610"/>
      <c r="BQ610" t="s">
        <v>1217</v>
      </c>
      <c r="BR610" t="s">
        <v>1921</v>
      </c>
    </row>
    <row r="611" spans="1:70" x14ac:dyDescent="0.25">
      <c r="A611">
        <v>169325</v>
      </c>
      <c r="B611" t="s">
        <v>814</v>
      </c>
      <c r="C611" t="s">
        <v>1217</v>
      </c>
      <c r="D611" t="s">
        <v>1218</v>
      </c>
      <c r="E611">
        <v>0</v>
      </c>
      <c r="F611" t="s">
        <v>1254</v>
      </c>
      <c r="G611" t="s">
        <v>1220</v>
      </c>
      <c r="H611" t="s">
        <v>1221</v>
      </c>
      <c r="I611" t="s">
        <v>1217</v>
      </c>
      <c r="J611" t="s">
        <v>1222</v>
      </c>
      <c r="K611" t="s">
        <v>217</v>
      </c>
      <c r="L611">
        <v>19.440000000000001</v>
      </c>
      <c r="M611">
        <v>18.04</v>
      </c>
      <c r="N611" t="s">
        <v>40</v>
      </c>
      <c r="O611">
        <v>20</v>
      </c>
      <c r="P611" t="s">
        <v>1223</v>
      </c>
      <c r="Q611" t="s">
        <v>1250</v>
      </c>
      <c r="R611" t="s">
        <v>1225</v>
      </c>
      <c r="S611" t="s">
        <v>1226</v>
      </c>
      <c r="T611" t="s">
        <v>1217</v>
      </c>
      <c r="U611" t="s">
        <v>1227</v>
      </c>
      <c r="V611" t="s">
        <v>1255</v>
      </c>
      <c r="W611">
        <v>0</v>
      </c>
      <c r="X611"/>
      <c r="Y611"/>
      <c r="Z611" t="s">
        <v>1230</v>
      </c>
      <c r="AA611" t="s">
        <v>23</v>
      </c>
      <c r="AB611" t="s">
        <v>1231</v>
      </c>
      <c r="AC611" t="s">
        <v>1232</v>
      </c>
      <c r="AD611" t="s">
        <v>1233</v>
      </c>
      <c r="AE611" t="s">
        <v>1234</v>
      </c>
      <c r="AF611" t="s">
        <v>1235</v>
      </c>
      <c r="AG611" t="s">
        <v>1217</v>
      </c>
      <c r="AH611" t="s">
        <v>1236</v>
      </c>
      <c r="AI611" t="s">
        <v>1217</v>
      </c>
      <c r="AJ611" t="s">
        <v>1217</v>
      </c>
      <c r="AK611" t="s">
        <v>1237</v>
      </c>
      <c r="AL611">
        <v>0</v>
      </c>
      <c r="AM611" t="s">
        <v>1281</v>
      </c>
      <c r="AN611" t="s">
        <v>1239</v>
      </c>
      <c r="AO611" t="s">
        <v>1240</v>
      </c>
      <c r="AP611" t="s">
        <v>1241</v>
      </c>
      <c r="AQ611" t="s">
        <v>1242</v>
      </c>
      <c r="AR611" t="s">
        <v>1257</v>
      </c>
      <c r="AS611">
        <v>0</v>
      </c>
      <c r="AT611" t="s">
        <v>1217</v>
      </c>
      <c r="AU611" t="s">
        <v>1244</v>
      </c>
      <c r="AV611" t="s">
        <v>1217</v>
      </c>
      <c r="AW611" t="s">
        <v>1217</v>
      </c>
      <c r="AX611" t="s">
        <v>1217</v>
      </c>
      <c r="AY611">
        <v>10</v>
      </c>
      <c r="AZ611" t="s">
        <v>1245</v>
      </c>
      <c r="BA611">
        <v>0</v>
      </c>
      <c r="BB611" t="s">
        <v>217</v>
      </c>
      <c r="BC611" t="s">
        <v>1230</v>
      </c>
      <c r="BD611">
        <v>0</v>
      </c>
      <c r="BE611" t="s">
        <v>1246</v>
      </c>
      <c r="BF611">
        <v>270</v>
      </c>
      <c r="BG611" t="s">
        <v>1217</v>
      </c>
      <c r="BH611" t="s">
        <v>1217</v>
      </c>
      <c r="BI611">
        <v>15</v>
      </c>
      <c r="BJ611" t="s">
        <v>1217</v>
      </c>
      <c r="BK611" t="s">
        <v>1217</v>
      </c>
      <c r="BL611">
        <v>0</v>
      </c>
      <c r="BM611" t="s">
        <v>1239</v>
      </c>
      <c r="BN611" t="s">
        <v>1247</v>
      </c>
      <c r="BO611">
        <v>0</v>
      </c>
      <c r="BP611"/>
      <c r="BQ611" t="s">
        <v>1217</v>
      </c>
      <c r="BR611" t="s">
        <v>1934</v>
      </c>
    </row>
    <row r="612" spans="1:70" x14ac:dyDescent="0.25">
      <c r="A612">
        <v>182558</v>
      </c>
      <c r="B612" t="s">
        <v>1935</v>
      </c>
      <c r="C612" t="s">
        <v>1205</v>
      </c>
      <c r="D612" t="s">
        <v>1218</v>
      </c>
      <c r="E612">
        <v>0</v>
      </c>
      <c r="F612" t="s">
        <v>1219</v>
      </c>
      <c r="G612" t="s">
        <v>1220</v>
      </c>
      <c r="H612" t="s">
        <v>1221</v>
      </c>
      <c r="I612" t="s">
        <v>1217</v>
      </c>
      <c r="J612" t="s">
        <v>1222</v>
      </c>
      <c r="K612" t="s">
        <v>217</v>
      </c>
      <c r="L612">
        <v>194</v>
      </c>
      <c r="M612">
        <v>177</v>
      </c>
      <c r="N612" t="s">
        <v>40</v>
      </c>
      <c r="O612">
        <v>200</v>
      </c>
      <c r="P612" t="s">
        <v>1223</v>
      </c>
      <c r="Q612" t="s">
        <v>1276</v>
      </c>
      <c r="R612" t="s">
        <v>1225</v>
      </c>
      <c r="S612" t="s">
        <v>1226</v>
      </c>
      <c r="T612" t="s">
        <v>1217</v>
      </c>
      <c r="U612" t="s">
        <v>1227</v>
      </c>
      <c r="V612" t="s">
        <v>1255</v>
      </c>
      <c r="W612">
        <v>0</v>
      </c>
      <c r="X612">
        <v>41381</v>
      </c>
      <c r="Y612"/>
      <c r="Z612" t="s">
        <v>1230</v>
      </c>
      <c r="AA612" t="s">
        <v>23</v>
      </c>
      <c r="AB612" t="s">
        <v>1231</v>
      </c>
      <c r="AC612" t="s">
        <v>1232</v>
      </c>
      <c r="AD612" t="s">
        <v>1233</v>
      </c>
      <c r="AE612" t="s">
        <v>1234</v>
      </c>
      <c r="AF612" t="s">
        <v>1235</v>
      </c>
      <c r="AG612" t="s">
        <v>1217</v>
      </c>
      <c r="AH612" t="s">
        <v>1236</v>
      </c>
      <c r="AI612" t="s">
        <v>1217</v>
      </c>
      <c r="AJ612" t="s">
        <v>1217</v>
      </c>
      <c r="AK612" t="s">
        <v>1237</v>
      </c>
      <c r="AL612">
        <v>0</v>
      </c>
      <c r="AM612" t="s">
        <v>1238</v>
      </c>
      <c r="AN612" t="s">
        <v>1239</v>
      </c>
      <c r="AO612" t="s">
        <v>1240</v>
      </c>
      <c r="AP612" t="s">
        <v>1241</v>
      </c>
      <c r="AQ612" t="s">
        <v>1242</v>
      </c>
      <c r="AR612" t="s">
        <v>1243</v>
      </c>
      <c r="AS612">
        <v>0</v>
      </c>
      <c r="AT612" t="s">
        <v>1217</v>
      </c>
      <c r="AU612" t="s">
        <v>1244</v>
      </c>
      <c r="AV612" t="s">
        <v>1217</v>
      </c>
      <c r="AW612" t="s">
        <v>1217</v>
      </c>
      <c r="AX612" t="s">
        <v>1217</v>
      </c>
      <c r="AY612">
        <v>10</v>
      </c>
      <c r="AZ612" t="s">
        <v>1245</v>
      </c>
      <c r="BA612">
        <v>0</v>
      </c>
      <c r="BB612" t="s">
        <v>217</v>
      </c>
      <c r="BC612" t="s">
        <v>1230</v>
      </c>
      <c r="BD612">
        <v>0</v>
      </c>
      <c r="BE612" t="s">
        <v>1246</v>
      </c>
      <c r="BF612">
        <v>173</v>
      </c>
      <c r="BG612" t="s">
        <v>1217</v>
      </c>
      <c r="BH612" t="s">
        <v>1217</v>
      </c>
      <c r="BI612">
        <v>14</v>
      </c>
      <c r="BJ612" t="s">
        <v>1217</v>
      </c>
      <c r="BK612" t="s">
        <v>1217</v>
      </c>
      <c r="BL612">
        <v>0</v>
      </c>
      <c r="BM612" t="s">
        <v>1239</v>
      </c>
      <c r="BN612" t="s">
        <v>1247</v>
      </c>
      <c r="BO612">
        <v>0</v>
      </c>
      <c r="BP612"/>
      <c r="BQ612" t="s">
        <v>1217</v>
      </c>
      <c r="BR612" t="s">
        <v>1217</v>
      </c>
    </row>
    <row r="613" spans="1:70" x14ac:dyDescent="0.25">
      <c r="A613">
        <v>187011</v>
      </c>
      <c r="B613" t="s">
        <v>1923</v>
      </c>
      <c r="C613" t="s">
        <v>1217</v>
      </c>
      <c r="D613" t="s">
        <v>1218</v>
      </c>
      <c r="E613">
        <v>0</v>
      </c>
      <c r="F613" t="s">
        <v>1298</v>
      </c>
      <c r="G613" t="s">
        <v>1220</v>
      </c>
      <c r="H613" t="s">
        <v>1221</v>
      </c>
      <c r="I613" t="s">
        <v>1217</v>
      </c>
      <c r="J613" t="s">
        <v>1222</v>
      </c>
      <c r="K613" t="s">
        <v>217</v>
      </c>
      <c r="L613">
        <v>13.69</v>
      </c>
      <c r="M613">
        <v>13.03</v>
      </c>
      <c r="N613" t="s">
        <v>40</v>
      </c>
      <c r="O613">
        <v>15</v>
      </c>
      <c r="P613" t="s">
        <v>1223</v>
      </c>
      <c r="Q613" t="s">
        <v>1437</v>
      </c>
      <c r="R613" t="s">
        <v>1225</v>
      </c>
      <c r="S613" t="s">
        <v>1226</v>
      </c>
      <c r="T613" t="s">
        <v>1217</v>
      </c>
      <c r="U613" t="s">
        <v>1227</v>
      </c>
      <c r="V613" t="s">
        <v>1255</v>
      </c>
      <c r="W613">
        <v>0</v>
      </c>
      <c r="X613"/>
      <c r="Y613"/>
      <c r="Z613" t="s">
        <v>1230</v>
      </c>
      <c r="AA613" t="s">
        <v>23</v>
      </c>
      <c r="AB613" t="s">
        <v>1231</v>
      </c>
      <c r="AC613" t="s">
        <v>1232</v>
      </c>
      <c r="AD613" t="s">
        <v>1233</v>
      </c>
      <c r="AE613" t="s">
        <v>1234</v>
      </c>
      <c r="AF613" t="s">
        <v>1235</v>
      </c>
      <c r="AG613" t="s">
        <v>1217</v>
      </c>
      <c r="AH613" t="s">
        <v>1236</v>
      </c>
      <c r="AI613" t="s">
        <v>1217</v>
      </c>
      <c r="AJ613" t="s">
        <v>1217</v>
      </c>
      <c r="AK613" t="s">
        <v>1237</v>
      </c>
      <c r="AL613">
        <v>0</v>
      </c>
      <c r="AM613" t="s">
        <v>1299</v>
      </c>
      <c r="AN613" t="s">
        <v>1239</v>
      </c>
      <c r="AO613" t="s">
        <v>1240</v>
      </c>
      <c r="AP613" t="s">
        <v>1241</v>
      </c>
      <c r="AQ613" t="s">
        <v>1242</v>
      </c>
      <c r="AR613" t="s">
        <v>1300</v>
      </c>
      <c r="AS613">
        <v>0</v>
      </c>
      <c r="AT613" t="s">
        <v>1217</v>
      </c>
      <c r="AU613" t="s">
        <v>1244</v>
      </c>
      <c r="AV613" t="s">
        <v>1217</v>
      </c>
      <c r="AW613" t="s">
        <v>1217</v>
      </c>
      <c r="AX613" t="s">
        <v>1217</v>
      </c>
      <c r="AY613">
        <v>10</v>
      </c>
      <c r="AZ613" t="s">
        <v>1245</v>
      </c>
      <c r="BA613">
        <v>0</v>
      </c>
      <c r="BB613" t="s">
        <v>217</v>
      </c>
      <c r="BC613" t="s">
        <v>1230</v>
      </c>
      <c r="BD613">
        <v>0</v>
      </c>
      <c r="BE613" t="s">
        <v>1246</v>
      </c>
      <c r="BF613">
        <v>326</v>
      </c>
      <c r="BG613" t="s">
        <v>1217</v>
      </c>
      <c r="BH613" t="s">
        <v>1217</v>
      </c>
      <c r="BI613">
        <v>15</v>
      </c>
      <c r="BJ613" t="s">
        <v>1217</v>
      </c>
      <c r="BK613" t="s">
        <v>1217</v>
      </c>
      <c r="BL613">
        <v>0</v>
      </c>
      <c r="BM613" t="s">
        <v>1239</v>
      </c>
      <c r="BN613" t="s">
        <v>1247</v>
      </c>
      <c r="BO613">
        <v>0</v>
      </c>
      <c r="BP613"/>
      <c r="BQ613" t="s">
        <v>1217</v>
      </c>
      <c r="BR613" t="s">
        <v>1217</v>
      </c>
    </row>
    <row r="614" spans="1:70" x14ac:dyDescent="0.25">
      <c r="A614">
        <v>187662</v>
      </c>
      <c r="B614" t="s">
        <v>1936</v>
      </c>
      <c r="C614" t="s">
        <v>1217</v>
      </c>
      <c r="D614" t="s">
        <v>1218</v>
      </c>
      <c r="E614">
        <v>370</v>
      </c>
      <c r="F614" t="s">
        <v>1298</v>
      </c>
      <c r="G614" t="s">
        <v>1220</v>
      </c>
      <c r="H614" t="s">
        <v>1221</v>
      </c>
      <c r="I614" t="s">
        <v>1217</v>
      </c>
      <c r="J614" t="s">
        <v>1222</v>
      </c>
      <c r="K614" t="s">
        <v>217</v>
      </c>
      <c r="L614">
        <v>14.67</v>
      </c>
      <c r="M614">
        <v>13.95</v>
      </c>
      <c r="N614" t="s">
        <v>40</v>
      </c>
      <c r="O614">
        <v>16</v>
      </c>
      <c r="P614" t="s">
        <v>1223</v>
      </c>
      <c r="Q614" t="s">
        <v>1462</v>
      </c>
      <c r="R614" t="s">
        <v>1225</v>
      </c>
      <c r="S614" t="s">
        <v>1226</v>
      </c>
      <c r="T614" t="s">
        <v>1217</v>
      </c>
      <c r="U614" t="s">
        <v>1227</v>
      </c>
      <c r="V614" t="s">
        <v>1255</v>
      </c>
      <c r="W614">
        <v>0</v>
      </c>
      <c r="X614"/>
      <c r="Y614"/>
      <c r="Z614" t="s">
        <v>1230</v>
      </c>
      <c r="AA614" t="s">
        <v>23</v>
      </c>
      <c r="AB614" t="s">
        <v>1231</v>
      </c>
      <c r="AC614" t="s">
        <v>1232</v>
      </c>
      <c r="AD614" t="s">
        <v>1233</v>
      </c>
      <c r="AE614" t="s">
        <v>1234</v>
      </c>
      <c r="AF614" t="s">
        <v>1235</v>
      </c>
      <c r="AG614" t="s">
        <v>1217</v>
      </c>
      <c r="AH614" t="s">
        <v>1236</v>
      </c>
      <c r="AI614" t="s">
        <v>1217</v>
      </c>
      <c r="AJ614" t="s">
        <v>1217</v>
      </c>
      <c r="AK614" t="s">
        <v>1237</v>
      </c>
      <c r="AL614">
        <v>0</v>
      </c>
      <c r="AM614" t="s">
        <v>1305</v>
      </c>
      <c r="AN614" t="s">
        <v>1239</v>
      </c>
      <c r="AO614" t="s">
        <v>1240</v>
      </c>
      <c r="AP614" t="s">
        <v>1241</v>
      </c>
      <c r="AQ614" t="s">
        <v>1242</v>
      </c>
      <c r="AR614" t="s">
        <v>1306</v>
      </c>
      <c r="AS614">
        <v>0</v>
      </c>
      <c r="AT614" t="s">
        <v>1217</v>
      </c>
      <c r="AU614" t="s">
        <v>1244</v>
      </c>
      <c r="AV614" t="s">
        <v>1217</v>
      </c>
      <c r="AW614" t="s">
        <v>1217</v>
      </c>
      <c r="AX614" t="s">
        <v>1217</v>
      </c>
      <c r="AY614">
        <v>10</v>
      </c>
      <c r="AZ614" t="s">
        <v>1245</v>
      </c>
      <c r="BA614">
        <v>0</v>
      </c>
      <c r="BB614" t="s">
        <v>217</v>
      </c>
      <c r="BC614" t="s">
        <v>1230</v>
      </c>
      <c r="BD614">
        <v>0</v>
      </c>
      <c r="BE614" t="s">
        <v>1246</v>
      </c>
      <c r="BF614">
        <v>462</v>
      </c>
      <c r="BG614" t="s">
        <v>1217</v>
      </c>
      <c r="BH614" t="s">
        <v>1217</v>
      </c>
      <c r="BI614">
        <v>15</v>
      </c>
      <c r="BJ614" t="s">
        <v>1217</v>
      </c>
      <c r="BK614" t="s">
        <v>1217</v>
      </c>
      <c r="BL614">
        <v>0</v>
      </c>
      <c r="BM614" t="s">
        <v>1239</v>
      </c>
      <c r="BN614" t="s">
        <v>1247</v>
      </c>
      <c r="BO614">
        <v>0</v>
      </c>
      <c r="BP614"/>
      <c r="BQ614" t="s">
        <v>1217</v>
      </c>
      <c r="BR614" t="s">
        <v>1217</v>
      </c>
    </row>
    <row r="615" spans="1:70" x14ac:dyDescent="0.25">
      <c r="A615">
        <v>187958</v>
      </c>
      <c r="B615" t="s">
        <v>1937</v>
      </c>
      <c r="C615" t="s">
        <v>1217</v>
      </c>
      <c r="D615" t="s">
        <v>1275</v>
      </c>
      <c r="E615">
        <v>370</v>
      </c>
      <c r="F615" t="s">
        <v>1298</v>
      </c>
      <c r="G615" t="s">
        <v>1220</v>
      </c>
      <c r="H615" t="s">
        <v>1221</v>
      </c>
      <c r="I615" t="s">
        <v>1217</v>
      </c>
      <c r="J615" t="s">
        <v>1222</v>
      </c>
      <c r="K615" t="s">
        <v>217</v>
      </c>
      <c r="L615">
        <v>14.26</v>
      </c>
      <c r="M615">
        <v>13.54</v>
      </c>
      <c r="N615" t="s">
        <v>40</v>
      </c>
      <c r="O615">
        <v>16</v>
      </c>
      <c r="P615" t="s">
        <v>1223</v>
      </c>
      <c r="Q615" t="s">
        <v>1482</v>
      </c>
      <c r="R615" t="s">
        <v>1225</v>
      </c>
      <c r="S615" t="s">
        <v>1226</v>
      </c>
      <c r="T615" t="s">
        <v>1217</v>
      </c>
      <c r="U615" t="s">
        <v>1227</v>
      </c>
      <c r="V615" t="s">
        <v>1255</v>
      </c>
      <c r="W615">
        <v>0</v>
      </c>
      <c r="X615"/>
      <c r="Y615"/>
      <c r="Z615" t="s">
        <v>1230</v>
      </c>
      <c r="AA615" t="s">
        <v>23</v>
      </c>
      <c r="AB615" t="s">
        <v>1231</v>
      </c>
      <c r="AC615" t="s">
        <v>1232</v>
      </c>
      <c r="AD615" t="s">
        <v>1233</v>
      </c>
      <c r="AE615" t="s">
        <v>1234</v>
      </c>
      <c r="AF615" t="s">
        <v>1235</v>
      </c>
      <c r="AG615" t="s">
        <v>1217</v>
      </c>
      <c r="AH615" t="s">
        <v>1236</v>
      </c>
      <c r="AI615" t="s">
        <v>1217</v>
      </c>
      <c r="AJ615" t="s">
        <v>1217</v>
      </c>
      <c r="AK615" t="s">
        <v>1237</v>
      </c>
      <c r="AL615">
        <v>0</v>
      </c>
      <c r="AM615" t="s">
        <v>1305</v>
      </c>
      <c r="AN615" t="s">
        <v>1239</v>
      </c>
      <c r="AO615" t="s">
        <v>1240</v>
      </c>
      <c r="AP615" t="s">
        <v>1241</v>
      </c>
      <c r="AQ615" t="s">
        <v>1242</v>
      </c>
      <c r="AR615" t="s">
        <v>1306</v>
      </c>
      <c r="AS615">
        <v>0</v>
      </c>
      <c r="AT615" t="s">
        <v>1217</v>
      </c>
      <c r="AU615" t="s">
        <v>1244</v>
      </c>
      <c r="AV615" t="s">
        <v>1217</v>
      </c>
      <c r="AW615" t="s">
        <v>1217</v>
      </c>
      <c r="AX615" t="s">
        <v>1217</v>
      </c>
      <c r="AY615">
        <v>10</v>
      </c>
      <c r="AZ615" t="s">
        <v>1245</v>
      </c>
      <c r="BA615">
        <v>0</v>
      </c>
      <c r="BB615" t="s">
        <v>217</v>
      </c>
      <c r="BC615" t="s">
        <v>1230</v>
      </c>
      <c r="BD615">
        <v>0</v>
      </c>
      <c r="BE615" t="s">
        <v>1246</v>
      </c>
      <c r="BF615">
        <v>398</v>
      </c>
      <c r="BG615" t="s">
        <v>1217</v>
      </c>
      <c r="BH615" t="s">
        <v>1217</v>
      </c>
      <c r="BI615">
        <v>15</v>
      </c>
      <c r="BJ615" t="s">
        <v>1217</v>
      </c>
      <c r="BK615" t="s">
        <v>1217</v>
      </c>
      <c r="BL615">
        <v>0</v>
      </c>
      <c r="BM615" t="s">
        <v>1239</v>
      </c>
      <c r="BN615" t="s">
        <v>1247</v>
      </c>
      <c r="BO615">
        <v>0</v>
      </c>
      <c r="BP615"/>
      <c r="BQ615" t="s">
        <v>1217</v>
      </c>
      <c r="BR615" t="s">
        <v>1938</v>
      </c>
    </row>
    <row r="616" spans="1:70" x14ac:dyDescent="0.25">
      <c r="A616">
        <v>194486</v>
      </c>
      <c r="B616" t="s">
        <v>1926</v>
      </c>
      <c r="C616" t="s">
        <v>1217</v>
      </c>
      <c r="D616" t="s">
        <v>1218</v>
      </c>
      <c r="E616">
        <v>28</v>
      </c>
      <c r="F616" t="s">
        <v>1219</v>
      </c>
      <c r="G616" t="s">
        <v>1220</v>
      </c>
      <c r="H616" t="s">
        <v>1221</v>
      </c>
      <c r="I616" t="s">
        <v>1217</v>
      </c>
      <c r="J616" t="s">
        <v>1222</v>
      </c>
      <c r="K616" t="s">
        <v>217</v>
      </c>
      <c r="L616">
        <v>194.36</v>
      </c>
      <c r="M616">
        <v>179.71</v>
      </c>
      <c r="N616" t="s">
        <v>40</v>
      </c>
      <c r="O616">
        <v>208</v>
      </c>
      <c r="P616" t="s">
        <v>1223</v>
      </c>
      <c r="Q616" t="s">
        <v>1284</v>
      </c>
      <c r="R616" t="s">
        <v>1225</v>
      </c>
      <c r="S616" t="s">
        <v>1226</v>
      </c>
      <c r="T616" t="s">
        <v>1217</v>
      </c>
      <c r="U616" t="s">
        <v>1227</v>
      </c>
      <c r="V616" t="s">
        <v>1255</v>
      </c>
      <c r="W616">
        <v>0</v>
      </c>
      <c r="X616"/>
      <c r="Y616"/>
      <c r="Z616" t="s">
        <v>1230</v>
      </c>
      <c r="AA616" t="s">
        <v>23</v>
      </c>
      <c r="AB616" t="s">
        <v>1231</v>
      </c>
      <c r="AC616" t="s">
        <v>1232</v>
      </c>
      <c r="AD616" t="s">
        <v>1233</v>
      </c>
      <c r="AE616" t="s">
        <v>1416</v>
      </c>
      <c r="AF616" t="s">
        <v>1235</v>
      </c>
      <c r="AG616" t="s">
        <v>1217</v>
      </c>
      <c r="AH616" t="s">
        <v>1236</v>
      </c>
      <c r="AI616" t="s">
        <v>1217</v>
      </c>
      <c r="AJ616" t="s">
        <v>1217</v>
      </c>
      <c r="AK616" t="s">
        <v>1237</v>
      </c>
      <c r="AL616">
        <v>0</v>
      </c>
      <c r="AM616" t="s">
        <v>1238</v>
      </c>
      <c r="AN616" t="s">
        <v>1239</v>
      </c>
      <c r="AO616" t="s">
        <v>1240</v>
      </c>
      <c r="AP616" t="s">
        <v>1241</v>
      </c>
      <c r="AQ616" t="s">
        <v>1242</v>
      </c>
      <c r="AR616" t="s">
        <v>1243</v>
      </c>
      <c r="AS616">
        <v>0</v>
      </c>
      <c r="AT616" t="s">
        <v>1217</v>
      </c>
      <c r="AU616" t="s">
        <v>1244</v>
      </c>
      <c r="AV616" t="s">
        <v>1217</v>
      </c>
      <c r="AW616" t="s">
        <v>1217</v>
      </c>
      <c r="AX616" t="s">
        <v>1217</v>
      </c>
      <c r="AY616">
        <v>10</v>
      </c>
      <c r="AZ616" t="s">
        <v>1245</v>
      </c>
      <c r="BA616">
        <v>0</v>
      </c>
      <c r="BB616" t="s">
        <v>217</v>
      </c>
      <c r="BC616" t="s">
        <v>1230</v>
      </c>
      <c r="BD616">
        <v>0</v>
      </c>
      <c r="BE616" t="s">
        <v>1246</v>
      </c>
      <c r="BF616">
        <v>28</v>
      </c>
      <c r="BG616" t="s">
        <v>1217</v>
      </c>
      <c r="BH616" t="s">
        <v>1217</v>
      </c>
      <c r="BI616">
        <v>13</v>
      </c>
      <c r="BJ616" t="s">
        <v>1217</v>
      </c>
      <c r="BK616" t="s">
        <v>1217</v>
      </c>
      <c r="BL616">
        <v>0</v>
      </c>
      <c r="BM616" t="s">
        <v>1239</v>
      </c>
      <c r="BN616" t="s">
        <v>1247</v>
      </c>
      <c r="BO616">
        <v>0</v>
      </c>
      <c r="BP616"/>
      <c r="BQ616" t="s">
        <v>1217</v>
      </c>
      <c r="BR616" t="s">
        <v>1217</v>
      </c>
    </row>
    <row r="617" spans="1:70" x14ac:dyDescent="0.25">
      <c r="A617">
        <v>194491</v>
      </c>
      <c r="B617" t="s">
        <v>1927</v>
      </c>
      <c r="C617" t="s">
        <v>1217</v>
      </c>
      <c r="D617" t="s">
        <v>1275</v>
      </c>
      <c r="E617">
        <v>28</v>
      </c>
      <c r="F617" t="s">
        <v>1333</v>
      </c>
      <c r="G617" t="s">
        <v>1220</v>
      </c>
      <c r="H617" t="s">
        <v>1221</v>
      </c>
      <c r="I617" t="s">
        <v>1217</v>
      </c>
      <c r="J617" t="s">
        <v>1222</v>
      </c>
      <c r="K617" t="s">
        <v>217</v>
      </c>
      <c r="L617">
        <v>189.37</v>
      </c>
      <c r="M617">
        <v>174.72</v>
      </c>
      <c r="N617" t="s">
        <v>40</v>
      </c>
      <c r="O617">
        <v>208</v>
      </c>
      <c r="P617" t="s">
        <v>1223</v>
      </c>
      <c r="Q617" t="s">
        <v>1928</v>
      </c>
      <c r="R617" t="s">
        <v>1217</v>
      </c>
      <c r="S617" t="s">
        <v>1226</v>
      </c>
      <c r="T617" t="s">
        <v>1217</v>
      </c>
      <c r="U617" t="s">
        <v>1227</v>
      </c>
      <c r="V617" t="s">
        <v>1255</v>
      </c>
      <c r="W617">
        <v>0</v>
      </c>
      <c r="X617"/>
      <c r="Y617"/>
      <c r="Z617" t="s">
        <v>1230</v>
      </c>
      <c r="AA617" t="s">
        <v>13</v>
      </c>
      <c r="AB617" t="s">
        <v>1889</v>
      </c>
      <c r="AC617" t="s">
        <v>1217</v>
      </c>
      <c r="AD617" t="s">
        <v>1233</v>
      </c>
      <c r="AE617" t="s">
        <v>1234</v>
      </c>
      <c r="AF617" t="s">
        <v>1235</v>
      </c>
      <c r="AG617" t="s">
        <v>1217</v>
      </c>
      <c r="AH617" t="s">
        <v>1236</v>
      </c>
      <c r="AI617" t="s">
        <v>1217</v>
      </c>
      <c r="AJ617" t="s">
        <v>1217</v>
      </c>
      <c r="AK617" t="s">
        <v>1336</v>
      </c>
      <c r="AL617">
        <v>0</v>
      </c>
      <c r="AM617" t="s">
        <v>1238</v>
      </c>
      <c r="AN617" t="s">
        <v>1217</v>
      </c>
      <c r="AO617" t="s">
        <v>1240</v>
      </c>
      <c r="AP617" t="s">
        <v>1890</v>
      </c>
      <c r="AQ617" t="s">
        <v>1242</v>
      </c>
      <c r="AR617" t="s">
        <v>1243</v>
      </c>
      <c r="AS617">
        <v>0</v>
      </c>
      <c r="AT617" t="s">
        <v>1217</v>
      </c>
      <c r="AU617" t="s">
        <v>1244</v>
      </c>
      <c r="AV617" t="s">
        <v>1504</v>
      </c>
      <c r="AW617" t="s">
        <v>1217</v>
      </c>
      <c r="AX617" t="s">
        <v>1217</v>
      </c>
      <c r="AY617">
        <v>0</v>
      </c>
      <c r="AZ617" t="s">
        <v>1217</v>
      </c>
      <c r="BA617">
        <v>0</v>
      </c>
      <c r="BB617" t="s">
        <v>217</v>
      </c>
      <c r="BC617" t="s">
        <v>1230</v>
      </c>
      <c r="BD617">
        <v>0</v>
      </c>
      <c r="BE617" t="s">
        <v>1505</v>
      </c>
      <c r="BF617">
        <v>1</v>
      </c>
      <c r="BG617" t="s">
        <v>1217</v>
      </c>
      <c r="BH617" t="s">
        <v>1217</v>
      </c>
      <c r="BI617">
        <v>0</v>
      </c>
      <c r="BJ617" t="s">
        <v>1217</v>
      </c>
      <c r="BK617" t="s">
        <v>1217</v>
      </c>
      <c r="BL617">
        <v>0</v>
      </c>
      <c r="BM617" t="s">
        <v>1217</v>
      </c>
      <c r="BN617" t="s">
        <v>1217</v>
      </c>
      <c r="BO617">
        <v>0</v>
      </c>
      <c r="BP617"/>
      <c r="BQ617" t="s">
        <v>1217</v>
      </c>
      <c r="BR617" t="s">
        <v>1217</v>
      </c>
    </row>
    <row r="618" spans="1:70" x14ac:dyDescent="0.25">
      <c r="A618">
        <v>194556</v>
      </c>
      <c r="B618" t="s">
        <v>1939</v>
      </c>
      <c r="C618" t="s">
        <v>1217</v>
      </c>
      <c r="D618" t="s">
        <v>1218</v>
      </c>
      <c r="E618">
        <v>28</v>
      </c>
      <c r="F618" t="s">
        <v>1219</v>
      </c>
      <c r="G618" t="s">
        <v>1220</v>
      </c>
      <c r="H618" t="s">
        <v>1221</v>
      </c>
      <c r="I618" t="s">
        <v>1217</v>
      </c>
      <c r="J618" t="s">
        <v>1222</v>
      </c>
      <c r="K618" t="s">
        <v>217</v>
      </c>
      <c r="L618">
        <v>202.47</v>
      </c>
      <c r="M618">
        <v>187.82</v>
      </c>
      <c r="N618" t="s">
        <v>40</v>
      </c>
      <c r="O618">
        <v>208</v>
      </c>
      <c r="P618" t="s">
        <v>1223</v>
      </c>
      <c r="Q618" t="s">
        <v>1313</v>
      </c>
      <c r="R618" t="s">
        <v>1225</v>
      </c>
      <c r="S618" t="s">
        <v>1226</v>
      </c>
      <c r="T618" t="s">
        <v>1217</v>
      </c>
      <c r="U618" t="s">
        <v>1227</v>
      </c>
      <c r="V618" t="s">
        <v>1255</v>
      </c>
      <c r="W618">
        <v>0</v>
      </c>
      <c r="X618"/>
      <c r="Y618"/>
      <c r="Z618" t="s">
        <v>1230</v>
      </c>
      <c r="AA618" t="s">
        <v>23</v>
      </c>
      <c r="AB618" t="s">
        <v>1231</v>
      </c>
      <c r="AC618" t="s">
        <v>1232</v>
      </c>
      <c r="AD618" t="s">
        <v>1233</v>
      </c>
      <c r="AE618" t="s">
        <v>1234</v>
      </c>
      <c r="AF618" t="s">
        <v>1235</v>
      </c>
      <c r="AG618" t="s">
        <v>1217</v>
      </c>
      <c r="AH618" t="s">
        <v>1236</v>
      </c>
      <c r="AI618" t="s">
        <v>1217</v>
      </c>
      <c r="AJ618" t="s">
        <v>1217</v>
      </c>
      <c r="AK618" t="s">
        <v>1237</v>
      </c>
      <c r="AL618">
        <v>0</v>
      </c>
      <c r="AM618" t="s">
        <v>1238</v>
      </c>
      <c r="AN618" t="s">
        <v>1239</v>
      </c>
      <c r="AO618" t="s">
        <v>1240</v>
      </c>
      <c r="AP618" t="s">
        <v>1241</v>
      </c>
      <c r="AQ618" t="s">
        <v>1242</v>
      </c>
      <c r="AR618" t="s">
        <v>1243</v>
      </c>
      <c r="AS618">
        <v>0</v>
      </c>
      <c r="AT618" t="s">
        <v>1217</v>
      </c>
      <c r="AU618" t="s">
        <v>1244</v>
      </c>
      <c r="AV618" t="s">
        <v>1217</v>
      </c>
      <c r="AW618" t="s">
        <v>1217</v>
      </c>
      <c r="AX618" t="s">
        <v>1217</v>
      </c>
      <c r="AY618">
        <v>10</v>
      </c>
      <c r="AZ618" t="s">
        <v>1245</v>
      </c>
      <c r="BA618">
        <v>0</v>
      </c>
      <c r="BB618" t="s">
        <v>217</v>
      </c>
      <c r="BC618" t="s">
        <v>1230</v>
      </c>
      <c r="BD618">
        <v>0</v>
      </c>
      <c r="BE618" t="s">
        <v>1246</v>
      </c>
      <c r="BF618">
        <v>34</v>
      </c>
      <c r="BG618" t="s">
        <v>1217</v>
      </c>
      <c r="BH618" t="s">
        <v>1217</v>
      </c>
      <c r="BI618">
        <v>13</v>
      </c>
      <c r="BJ618" t="s">
        <v>1217</v>
      </c>
      <c r="BK618" t="s">
        <v>1217</v>
      </c>
      <c r="BL618">
        <v>0</v>
      </c>
      <c r="BM618" t="s">
        <v>1239</v>
      </c>
      <c r="BN618" t="s">
        <v>1247</v>
      </c>
      <c r="BO618">
        <v>0</v>
      </c>
      <c r="BP618"/>
      <c r="BQ618" t="s">
        <v>1217</v>
      </c>
      <c r="BR618" t="s">
        <v>1217</v>
      </c>
    </row>
    <row r="619" spans="1:70" x14ac:dyDescent="0.25">
      <c r="A619">
        <v>194586</v>
      </c>
      <c r="B619" t="s">
        <v>1940</v>
      </c>
      <c r="C619" t="s">
        <v>1217</v>
      </c>
      <c r="D619" t="s">
        <v>1218</v>
      </c>
      <c r="E619">
        <v>28</v>
      </c>
      <c r="F619" t="s">
        <v>1219</v>
      </c>
      <c r="G619" t="s">
        <v>1220</v>
      </c>
      <c r="H619" t="s">
        <v>1221</v>
      </c>
      <c r="I619" t="s">
        <v>1217</v>
      </c>
      <c r="J619" t="s">
        <v>1222</v>
      </c>
      <c r="K619" t="s">
        <v>217</v>
      </c>
      <c r="L619">
        <v>196.65</v>
      </c>
      <c r="M619">
        <v>182</v>
      </c>
      <c r="N619" t="s">
        <v>40</v>
      </c>
      <c r="O619">
        <v>208</v>
      </c>
      <c r="P619" t="s">
        <v>1223</v>
      </c>
      <c r="Q619" t="s">
        <v>1368</v>
      </c>
      <c r="R619" t="s">
        <v>1225</v>
      </c>
      <c r="S619" t="s">
        <v>1226</v>
      </c>
      <c r="T619" t="s">
        <v>1217</v>
      </c>
      <c r="U619" t="s">
        <v>1227</v>
      </c>
      <c r="V619" t="s">
        <v>1255</v>
      </c>
      <c r="W619">
        <v>0</v>
      </c>
      <c r="X619"/>
      <c r="Y619"/>
      <c r="Z619" t="s">
        <v>1230</v>
      </c>
      <c r="AA619" t="s">
        <v>23</v>
      </c>
      <c r="AB619" t="s">
        <v>1231</v>
      </c>
      <c r="AC619" t="s">
        <v>1232</v>
      </c>
      <c r="AD619" t="s">
        <v>1233</v>
      </c>
      <c r="AE619" t="s">
        <v>1234</v>
      </c>
      <c r="AF619" t="s">
        <v>1235</v>
      </c>
      <c r="AG619" t="s">
        <v>1217</v>
      </c>
      <c r="AH619" t="s">
        <v>1236</v>
      </c>
      <c r="AI619" t="s">
        <v>1217</v>
      </c>
      <c r="AJ619" t="s">
        <v>1217</v>
      </c>
      <c r="AK619" t="s">
        <v>1237</v>
      </c>
      <c r="AL619">
        <v>0</v>
      </c>
      <c r="AM619" t="s">
        <v>1238</v>
      </c>
      <c r="AN619" t="s">
        <v>1239</v>
      </c>
      <c r="AO619" t="s">
        <v>1240</v>
      </c>
      <c r="AP619" t="s">
        <v>1241</v>
      </c>
      <c r="AQ619" t="s">
        <v>1242</v>
      </c>
      <c r="AR619" t="s">
        <v>1243</v>
      </c>
      <c r="AS619">
        <v>0</v>
      </c>
      <c r="AT619" t="s">
        <v>1217</v>
      </c>
      <c r="AU619" t="s">
        <v>1244</v>
      </c>
      <c r="AV619" t="s">
        <v>1217</v>
      </c>
      <c r="AW619" t="s">
        <v>1217</v>
      </c>
      <c r="AX619" t="s">
        <v>1217</v>
      </c>
      <c r="AY619">
        <v>10</v>
      </c>
      <c r="AZ619" t="s">
        <v>1245</v>
      </c>
      <c r="BA619">
        <v>0</v>
      </c>
      <c r="BB619" t="s">
        <v>217</v>
      </c>
      <c r="BC619" t="s">
        <v>1230</v>
      </c>
      <c r="BD619">
        <v>0</v>
      </c>
      <c r="BE619" t="s">
        <v>1246</v>
      </c>
      <c r="BF619">
        <v>63</v>
      </c>
      <c r="BG619" t="s">
        <v>1217</v>
      </c>
      <c r="BH619" t="s">
        <v>1217</v>
      </c>
      <c r="BI619">
        <v>13</v>
      </c>
      <c r="BJ619" t="s">
        <v>1217</v>
      </c>
      <c r="BK619" t="s">
        <v>1217</v>
      </c>
      <c r="BL619">
        <v>0</v>
      </c>
      <c r="BM619" t="s">
        <v>1239</v>
      </c>
      <c r="BN619" t="s">
        <v>1247</v>
      </c>
      <c r="BO619">
        <v>0</v>
      </c>
      <c r="BP619"/>
      <c r="BQ619" t="s">
        <v>1217</v>
      </c>
      <c r="BR619" t="s">
        <v>1217</v>
      </c>
    </row>
    <row r="620" spans="1:70" x14ac:dyDescent="0.25">
      <c r="A620">
        <v>196180</v>
      </c>
      <c r="B620" t="s">
        <v>1941</v>
      </c>
      <c r="C620" t="s">
        <v>1217</v>
      </c>
      <c r="D620" t="s">
        <v>1218</v>
      </c>
      <c r="E620">
        <v>320</v>
      </c>
      <c r="F620" t="s">
        <v>1298</v>
      </c>
      <c r="G620" t="s">
        <v>1220</v>
      </c>
      <c r="H620" t="s">
        <v>1221</v>
      </c>
      <c r="I620" t="s">
        <v>1217</v>
      </c>
      <c r="J620" t="s">
        <v>1222</v>
      </c>
      <c r="K620" t="s">
        <v>217</v>
      </c>
      <c r="L620">
        <v>17.28</v>
      </c>
      <c r="M620">
        <v>15.21</v>
      </c>
      <c r="N620" t="s">
        <v>40</v>
      </c>
      <c r="O620">
        <v>18</v>
      </c>
      <c r="P620" t="s">
        <v>1223</v>
      </c>
      <c r="Q620" t="s">
        <v>1465</v>
      </c>
      <c r="R620" t="s">
        <v>1225</v>
      </c>
      <c r="S620" t="s">
        <v>1226</v>
      </c>
      <c r="T620" t="s">
        <v>1217</v>
      </c>
      <c r="U620" t="s">
        <v>1227</v>
      </c>
      <c r="V620" t="s">
        <v>1255</v>
      </c>
      <c r="W620">
        <v>0</v>
      </c>
      <c r="X620"/>
      <c r="Y620"/>
      <c r="Z620" t="s">
        <v>1230</v>
      </c>
      <c r="AA620" t="s">
        <v>23</v>
      </c>
      <c r="AB620" t="s">
        <v>1231</v>
      </c>
      <c r="AC620" t="s">
        <v>1232</v>
      </c>
      <c r="AD620" t="s">
        <v>1233</v>
      </c>
      <c r="AE620" t="s">
        <v>1234</v>
      </c>
      <c r="AF620" t="s">
        <v>1235</v>
      </c>
      <c r="AG620" t="s">
        <v>1217</v>
      </c>
      <c r="AH620" t="s">
        <v>1236</v>
      </c>
      <c r="AI620" t="s">
        <v>1217</v>
      </c>
      <c r="AJ620" t="s">
        <v>1217</v>
      </c>
      <c r="AK620" t="s">
        <v>1237</v>
      </c>
      <c r="AL620">
        <v>0</v>
      </c>
      <c r="AM620" t="s">
        <v>1641</v>
      </c>
      <c r="AN620" t="s">
        <v>1239</v>
      </c>
      <c r="AO620" t="s">
        <v>1240</v>
      </c>
      <c r="AP620" t="s">
        <v>1241</v>
      </c>
      <c r="AQ620" t="s">
        <v>1242</v>
      </c>
      <c r="AR620" t="s">
        <v>1380</v>
      </c>
      <c r="AS620">
        <v>0</v>
      </c>
      <c r="AT620" t="s">
        <v>1217</v>
      </c>
      <c r="AU620" t="s">
        <v>1244</v>
      </c>
      <c r="AV620" t="s">
        <v>1217</v>
      </c>
      <c r="AW620" t="s">
        <v>1217</v>
      </c>
      <c r="AX620" t="s">
        <v>1217</v>
      </c>
      <c r="AY620">
        <v>10</v>
      </c>
      <c r="AZ620" t="s">
        <v>1245</v>
      </c>
      <c r="BA620">
        <v>0</v>
      </c>
      <c r="BB620" t="s">
        <v>217</v>
      </c>
      <c r="BC620" t="s">
        <v>1230</v>
      </c>
      <c r="BD620">
        <v>0</v>
      </c>
      <c r="BE620" t="s">
        <v>1246</v>
      </c>
      <c r="BF620">
        <v>323</v>
      </c>
      <c r="BG620" t="s">
        <v>1217</v>
      </c>
      <c r="BH620" t="s">
        <v>1217</v>
      </c>
      <c r="BI620">
        <v>15</v>
      </c>
      <c r="BJ620" t="s">
        <v>1217</v>
      </c>
      <c r="BK620" t="s">
        <v>1217</v>
      </c>
      <c r="BL620">
        <v>0</v>
      </c>
      <c r="BM620" t="s">
        <v>1239</v>
      </c>
      <c r="BN620" t="s">
        <v>1247</v>
      </c>
      <c r="BO620">
        <v>0</v>
      </c>
      <c r="BP620"/>
      <c r="BQ620" t="s">
        <v>1217</v>
      </c>
      <c r="BR620" t="s">
        <v>1942</v>
      </c>
    </row>
    <row r="621" spans="1:70" x14ac:dyDescent="0.25">
      <c r="A621">
        <v>197638</v>
      </c>
      <c r="B621" t="s">
        <v>1943</v>
      </c>
      <c r="C621" t="s">
        <v>1217</v>
      </c>
      <c r="D621" t="s">
        <v>1218</v>
      </c>
      <c r="E621">
        <v>0</v>
      </c>
      <c r="F621" t="s">
        <v>1254</v>
      </c>
      <c r="G621" t="s">
        <v>1220</v>
      </c>
      <c r="H621" t="s">
        <v>1221</v>
      </c>
      <c r="I621" t="s">
        <v>1217</v>
      </c>
      <c r="J621" t="s">
        <v>1222</v>
      </c>
      <c r="K621" t="s">
        <v>217</v>
      </c>
      <c r="L621">
        <v>23.48</v>
      </c>
      <c r="M621">
        <v>22.08</v>
      </c>
      <c r="N621" t="s">
        <v>40</v>
      </c>
      <c r="O621">
        <v>25</v>
      </c>
      <c r="P621" t="s">
        <v>1223</v>
      </c>
      <c r="Q621" t="s">
        <v>1685</v>
      </c>
      <c r="R621" t="s">
        <v>1225</v>
      </c>
      <c r="S621" t="s">
        <v>1226</v>
      </c>
      <c r="T621" t="s">
        <v>1217</v>
      </c>
      <c r="U621" t="s">
        <v>1227</v>
      </c>
      <c r="V621" t="s">
        <v>1255</v>
      </c>
      <c r="W621">
        <v>0</v>
      </c>
      <c r="X621"/>
      <c r="Y621"/>
      <c r="Z621" t="s">
        <v>1230</v>
      </c>
      <c r="AA621" t="s">
        <v>23</v>
      </c>
      <c r="AB621" t="s">
        <v>1231</v>
      </c>
      <c r="AC621" t="s">
        <v>1232</v>
      </c>
      <c r="AD621" t="s">
        <v>1233</v>
      </c>
      <c r="AE621" t="s">
        <v>1234</v>
      </c>
      <c r="AF621" t="s">
        <v>1235</v>
      </c>
      <c r="AG621" t="s">
        <v>1217</v>
      </c>
      <c r="AH621" t="s">
        <v>1236</v>
      </c>
      <c r="AI621" t="s">
        <v>1217</v>
      </c>
      <c r="AJ621" t="s">
        <v>1217</v>
      </c>
      <c r="AK621" t="s">
        <v>1237</v>
      </c>
      <c r="AL621">
        <v>0</v>
      </c>
      <c r="AM621" t="s">
        <v>1322</v>
      </c>
      <c r="AN621" t="s">
        <v>1239</v>
      </c>
      <c r="AO621" t="s">
        <v>1240</v>
      </c>
      <c r="AP621" t="s">
        <v>1241</v>
      </c>
      <c r="AQ621" t="s">
        <v>1242</v>
      </c>
      <c r="AR621" t="s">
        <v>1257</v>
      </c>
      <c r="AS621">
        <v>0</v>
      </c>
      <c r="AT621" t="s">
        <v>1217</v>
      </c>
      <c r="AU621" t="s">
        <v>1244</v>
      </c>
      <c r="AV621" t="s">
        <v>1217</v>
      </c>
      <c r="AW621" t="s">
        <v>1217</v>
      </c>
      <c r="AX621" t="s">
        <v>1217</v>
      </c>
      <c r="AY621">
        <v>10</v>
      </c>
      <c r="AZ621" t="s">
        <v>1245</v>
      </c>
      <c r="BA621">
        <v>0</v>
      </c>
      <c r="BB621" t="s">
        <v>217</v>
      </c>
      <c r="BC621" t="s">
        <v>1230</v>
      </c>
      <c r="BD621">
        <v>0</v>
      </c>
      <c r="BE621" t="s">
        <v>1246</v>
      </c>
      <c r="BF621">
        <v>221</v>
      </c>
      <c r="BG621" t="s">
        <v>1217</v>
      </c>
      <c r="BH621" t="s">
        <v>1217</v>
      </c>
      <c r="BI621">
        <v>19</v>
      </c>
      <c r="BJ621" t="s">
        <v>1217</v>
      </c>
      <c r="BK621" t="s">
        <v>1217</v>
      </c>
      <c r="BL621">
        <v>0</v>
      </c>
      <c r="BM621" t="s">
        <v>1239</v>
      </c>
      <c r="BN621" t="s">
        <v>1247</v>
      </c>
      <c r="BO621">
        <v>0</v>
      </c>
      <c r="BP621"/>
      <c r="BQ621" t="s">
        <v>1217</v>
      </c>
      <c r="BR621" t="s">
        <v>1217</v>
      </c>
    </row>
    <row r="622" spans="1:70" x14ac:dyDescent="0.25">
      <c r="A622">
        <v>200661</v>
      </c>
      <c r="B622" t="s">
        <v>1944</v>
      </c>
      <c r="C622" t="s">
        <v>1217</v>
      </c>
      <c r="D622" t="s">
        <v>1218</v>
      </c>
      <c r="E622">
        <v>80</v>
      </c>
      <c r="F622" t="s">
        <v>1219</v>
      </c>
      <c r="G622" t="s">
        <v>1220</v>
      </c>
      <c r="H622" t="s">
        <v>1221</v>
      </c>
      <c r="I622" t="s">
        <v>1217</v>
      </c>
      <c r="J622" t="s">
        <v>1222</v>
      </c>
      <c r="K622" t="s">
        <v>217</v>
      </c>
      <c r="L622">
        <v>198.53</v>
      </c>
      <c r="M622">
        <v>183.88</v>
      </c>
      <c r="N622" t="s">
        <v>40</v>
      </c>
      <c r="O622">
        <v>205</v>
      </c>
      <c r="P622" t="s">
        <v>1223</v>
      </c>
      <c r="Q622" t="s">
        <v>1714</v>
      </c>
      <c r="R622" t="s">
        <v>1225</v>
      </c>
      <c r="S622" t="s">
        <v>1226</v>
      </c>
      <c r="T622" t="s">
        <v>1217</v>
      </c>
      <c r="U622" t="s">
        <v>1227</v>
      </c>
      <c r="V622" t="s">
        <v>1255</v>
      </c>
      <c r="W622">
        <v>120</v>
      </c>
      <c r="X622"/>
      <c r="Y622"/>
      <c r="Z622" t="s">
        <v>1230</v>
      </c>
      <c r="AA622" t="s">
        <v>23</v>
      </c>
      <c r="AB622" t="s">
        <v>1231</v>
      </c>
      <c r="AC622" t="s">
        <v>1232</v>
      </c>
      <c r="AD622" t="s">
        <v>1233</v>
      </c>
      <c r="AE622" t="s">
        <v>1234</v>
      </c>
      <c r="AF622" t="s">
        <v>1235</v>
      </c>
      <c r="AG622" t="s">
        <v>1217</v>
      </c>
      <c r="AH622" t="s">
        <v>1236</v>
      </c>
      <c r="AI622" t="s">
        <v>1217</v>
      </c>
      <c r="AJ622" t="s">
        <v>1217</v>
      </c>
      <c r="AK622" t="s">
        <v>1237</v>
      </c>
      <c r="AL622">
        <v>0</v>
      </c>
      <c r="AM622" t="s">
        <v>1238</v>
      </c>
      <c r="AN622" t="s">
        <v>1239</v>
      </c>
      <c r="AO622" t="s">
        <v>1240</v>
      </c>
      <c r="AP622" t="s">
        <v>1241</v>
      </c>
      <c r="AQ622" t="s">
        <v>1242</v>
      </c>
      <c r="AR622" t="s">
        <v>1243</v>
      </c>
      <c r="AS622">
        <v>0</v>
      </c>
      <c r="AT622" t="s">
        <v>1217</v>
      </c>
      <c r="AU622" t="s">
        <v>1244</v>
      </c>
      <c r="AV622" t="s">
        <v>1217</v>
      </c>
      <c r="AW622" t="s">
        <v>1217</v>
      </c>
      <c r="AX622" t="s">
        <v>1217</v>
      </c>
      <c r="AY622">
        <v>10</v>
      </c>
      <c r="AZ622" t="s">
        <v>1245</v>
      </c>
      <c r="BA622">
        <v>0</v>
      </c>
      <c r="BB622" t="s">
        <v>217</v>
      </c>
      <c r="BC622" t="s">
        <v>1230</v>
      </c>
      <c r="BD622">
        <v>0</v>
      </c>
      <c r="BE622" t="s">
        <v>1246</v>
      </c>
      <c r="BF622">
        <v>98</v>
      </c>
      <c r="BG622" t="s">
        <v>1217</v>
      </c>
      <c r="BH622" t="s">
        <v>1217</v>
      </c>
      <c r="BI622">
        <v>10</v>
      </c>
      <c r="BJ622" t="s">
        <v>1217</v>
      </c>
      <c r="BK622" t="s">
        <v>1217</v>
      </c>
      <c r="BL622">
        <v>0</v>
      </c>
      <c r="BM622" t="s">
        <v>1239</v>
      </c>
      <c r="BN622" t="s">
        <v>1247</v>
      </c>
      <c r="BO622">
        <v>0</v>
      </c>
      <c r="BP622"/>
      <c r="BQ622" t="s">
        <v>1217</v>
      </c>
      <c r="BR622" t="s">
        <v>1217</v>
      </c>
    </row>
    <row r="623" spans="1:70" x14ac:dyDescent="0.25">
      <c r="A623">
        <v>202103</v>
      </c>
      <c r="B623" t="s">
        <v>1945</v>
      </c>
      <c r="C623" t="s">
        <v>1217</v>
      </c>
      <c r="D623" t="s">
        <v>1218</v>
      </c>
      <c r="E623">
        <v>0</v>
      </c>
      <c r="F623" t="s">
        <v>1298</v>
      </c>
      <c r="G623" t="s">
        <v>1220</v>
      </c>
      <c r="H623" t="s">
        <v>1221</v>
      </c>
      <c r="I623" t="s">
        <v>1217</v>
      </c>
      <c r="J623" t="s">
        <v>1222</v>
      </c>
      <c r="K623" t="s">
        <v>217</v>
      </c>
      <c r="L623">
        <v>17.75</v>
      </c>
      <c r="M623">
        <v>15.69</v>
      </c>
      <c r="N623" t="s">
        <v>40</v>
      </c>
      <c r="O623">
        <v>18</v>
      </c>
      <c r="P623" t="s">
        <v>1223</v>
      </c>
      <c r="Q623" t="s">
        <v>1427</v>
      </c>
      <c r="R623" t="s">
        <v>1225</v>
      </c>
      <c r="S623" t="s">
        <v>1226</v>
      </c>
      <c r="T623" t="s">
        <v>1217</v>
      </c>
      <c r="U623" t="s">
        <v>1227</v>
      </c>
      <c r="V623" t="s">
        <v>1255</v>
      </c>
      <c r="W623">
        <v>0</v>
      </c>
      <c r="X623"/>
      <c r="Y623"/>
      <c r="Z623" t="s">
        <v>1230</v>
      </c>
      <c r="AA623" t="s">
        <v>23</v>
      </c>
      <c r="AB623" t="s">
        <v>1231</v>
      </c>
      <c r="AC623" t="s">
        <v>1232</v>
      </c>
      <c r="AD623" t="s">
        <v>1233</v>
      </c>
      <c r="AE623" t="s">
        <v>1564</v>
      </c>
      <c r="AF623" t="s">
        <v>1235</v>
      </c>
      <c r="AG623" t="s">
        <v>1217</v>
      </c>
      <c r="AH623" t="s">
        <v>1236</v>
      </c>
      <c r="AI623" t="s">
        <v>1217</v>
      </c>
      <c r="AJ623" t="s">
        <v>1217</v>
      </c>
      <c r="AK623" t="s">
        <v>1237</v>
      </c>
      <c r="AL623">
        <v>0</v>
      </c>
      <c r="AM623" t="s">
        <v>1379</v>
      </c>
      <c r="AN623" t="s">
        <v>1239</v>
      </c>
      <c r="AO623" t="s">
        <v>1240</v>
      </c>
      <c r="AP623" t="s">
        <v>1241</v>
      </c>
      <c r="AQ623" t="s">
        <v>1242</v>
      </c>
      <c r="AR623" t="s">
        <v>1380</v>
      </c>
      <c r="AS623">
        <v>0</v>
      </c>
      <c r="AT623" t="s">
        <v>1217</v>
      </c>
      <c r="AU623" t="s">
        <v>1244</v>
      </c>
      <c r="AV623" t="s">
        <v>1217</v>
      </c>
      <c r="AW623" t="s">
        <v>1217</v>
      </c>
      <c r="AX623" t="s">
        <v>1217</v>
      </c>
      <c r="AY623">
        <v>10</v>
      </c>
      <c r="AZ623" t="s">
        <v>1245</v>
      </c>
      <c r="BA623">
        <v>0</v>
      </c>
      <c r="BB623" t="s">
        <v>217</v>
      </c>
      <c r="BC623" t="s">
        <v>1230</v>
      </c>
      <c r="BD623">
        <v>0</v>
      </c>
      <c r="BE623" t="s">
        <v>1246</v>
      </c>
      <c r="BF623">
        <v>611</v>
      </c>
      <c r="BG623" t="s">
        <v>1217</v>
      </c>
      <c r="BH623" t="s">
        <v>1217</v>
      </c>
      <c r="BI623">
        <v>15</v>
      </c>
      <c r="BJ623" t="s">
        <v>1217</v>
      </c>
      <c r="BK623" t="s">
        <v>1217</v>
      </c>
      <c r="BL623">
        <v>0</v>
      </c>
      <c r="BM623" t="s">
        <v>1239</v>
      </c>
      <c r="BN623" t="s">
        <v>1247</v>
      </c>
      <c r="BO623">
        <v>0</v>
      </c>
      <c r="BP623"/>
      <c r="BQ623" t="s">
        <v>1217</v>
      </c>
      <c r="BR623" t="s">
        <v>1217</v>
      </c>
    </row>
    <row r="624" spans="1:70" x14ac:dyDescent="0.25">
      <c r="A624">
        <v>202557</v>
      </c>
      <c r="B624" t="s">
        <v>1931</v>
      </c>
      <c r="C624" t="s">
        <v>1217</v>
      </c>
      <c r="D624" t="s">
        <v>1218</v>
      </c>
      <c r="E624">
        <v>0</v>
      </c>
      <c r="F624" t="s">
        <v>1298</v>
      </c>
      <c r="G624" t="s">
        <v>1220</v>
      </c>
      <c r="H624" t="s">
        <v>1221</v>
      </c>
      <c r="I624" t="s">
        <v>1217</v>
      </c>
      <c r="J624" t="s">
        <v>1222</v>
      </c>
      <c r="K624" t="s">
        <v>217</v>
      </c>
      <c r="L624">
        <v>11.94</v>
      </c>
      <c r="M624">
        <v>10.42</v>
      </c>
      <c r="N624" t="s">
        <v>40</v>
      </c>
      <c r="O624">
        <v>12</v>
      </c>
      <c r="P624" t="s">
        <v>1223</v>
      </c>
      <c r="Q624" t="s">
        <v>1437</v>
      </c>
      <c r="R624" t="s">
        <v>1225</v>
      </c>
      <c r="S624" t="s">
        <v>1226</v>
      </c>
      <c r="T624" t="s">
        <v>1217</v>
      </c>
      <c r="U624" t="s">
        <v>1227</v>
      </c>
      <c r="V624" t="s">
        <v>1255</v>
      </c>
      <c r="W624">
        <v>0</v>
      </c>
      <c r="X624"/>
      <c r="Y624"/>
      <c r="Z624" t="s">
        <v>1230</v>
      </c>
      <c r="AA624" t="s">
        <v>23</v>
      </c>
      <c r="AB624" t="s">
        <v>1231</v>
      </c>
      <c r="AC624" t="s">
        <v>1232</v>
      </c>
      <c r="AD624" t="s">
        <v>1233</v>
      </c>
      <c r="AE624" t="s">
        <v>1416</v>
      </c>
      <c r="AF624" t="s">
        <v>1235</v>
      </c>
      <c r="AG624" t="s">
        <v>1217</v>
      </c>
      <c r="AH624" t="s">
        <v>1236</v>
      </c>
      <c r="AI624" t="s">
        <v>1217</v>
      </c>
      <c r="AJ624" t="s">
        <v>1217</v>
      </c>
      <c r="AK624" t="s">
        <v>1237</v>
      </c>
      <c r="AL624">
        <v>0</v>
      </c>
      <c r="AM624" t="s">
        <v>1305</v>
      </c>
      <c r="AN624" t="s">
        <v>1239</v>
      </c>
      <c r="AO624" t="s">
        <v>1240</v>
      </c>
      <c r="AP624" t="s">
        <v>1241</v>
      </c>
      <c r="AQ624" t="s">
        <v>1242</v>
      </c>
      <c r="AR624" t="s">
        <v>1709</v>
      </c>
      <c r="AS624">
        <v>0</v>
      </c>
      <c r="AT624" t="s">
        <v>1217</v>
      </c>
      <c r="AU624" t="s">
        <v>1244</v>
      </c>
      <c r="AV624" t="s">
        <v>1217</v>
      </c>
      <c r="AW624" t="s">
        <v>1217</v>
      </c>
      <c r="AX624" t="s">
        <v>1217</v>
      </c>
      <c r="AY624">
        <v>10</v>
      </c>
      <c r="AZ624" t="s">
        <v>1245</v>
      </c>
      <c r="BA624">
        <v>0</v>
      </c>
      <c r="BB624" t="s">
        <v>217</v>
      </c>
      <c r="BC624" t="s">
        <v>1230</v>
      </c>
      <c r="BD624">
        <v>0</v>
      </c>
      <c r="BE624" t="s">
        <v>1246</v>
      </c>
      <c r="BF624">
        <v>558</v>
      </c>
      <c r="BG624" t="s">
        <v>1217</v>
      </c>
      <c r="BH624" t="s">
        <v>1217</v>
      </c>
      <c r="BI624">
        <v>15</v>
      </c>
      <c r="BJ624" t="s">
        <v>1217</v>
      </c>
      <c r="BK624" t="s">
        <v>1217</v>
      </c>
      <c r="BL624">
        <v>0</v>
      </c>
      <c r="BM624" t="s">
        <v>1239</v>
      </c>
      <c r="BN624" t="s">
        <v>1247</v>
      </c>
      <c r="BO624">
        <v>0</v>
      </c>
      <c r="BP624"/>
      <c r="BQ624" t="s">
        <v>1217</v>
      </c>
      <c r="BR624" t="s">
        <v>1217</v>
      </c>
    </row>
    <row r="625" spans="1:70" x14ac:dyDescent="0.25">
      <c r="A625">
        <v>202698</v>
      </c>
      <c r="B625" t="s">
        <v>1932</v>
      </c>
      <c r="C625" t="s">
        <v>1217</v>
      </c>
      <c r="D625" t="s">
        <v>1218</v>
      </c>
      <c r="E625">
        <v>0</v>
      </c>
      <c r="F625" t="s">
        <v>1289</v>
      </c>
      <c r="G625" t="s">
        <v>1220</v>
      </c>
      <c r="H625" t="s">
        <v>1221</v>
      </c>
      <c r="I625" t="s">
        <v>1217</v>
      </c>
      <c r="J625" t="s">
        <v>1222</v>
      </c>
      <c r="K625" t="s">
        <v>217</v>
      </c>
      <c r="L625">
        <v>923</v>
      </c>
      <c r="M625">
        <v>865</v>
      </c>
      <c r="N625" t="s">
        <v>40</v>
      </c>
      <c r="O625">
        <v>1000</v>
      </c>
      <c r="P625" t="s">
        <v>1223</v>
      </c>
      <c r="Q625" t="s">
        <v>1733</v>
      </c>
      <c r="R625" t="s">
        <v>1225</v>
      </c>
      <c r="S625" t="s">
        <v>1226</v>
      </c>
      <c r="T625" t="s">
        <v>1217</v>
      </c>
      <c r="U625" t="s">
        <v>1227</v>
      </c>
      <c r="V625" t="s">
        <v>1255</v>
      </c>
      <c r="W625">
        <v>0</v>
      </c>
      <c r="X625"/>
      <c r="Y625"/>
      <c r="Z625" t="s">
        <v>1230</v>
      </c>
      <c r="AA625" t="s">
        <v>23</v>
      </c>
      <c r="AB625" t="s">
        <v>1231</v>
      </c>
      <c r="AC625" t="s">
        <v>1232</v>
      </c>
      <c r="AD625" t="s">
        <v>1233</v>
      </c>
      <c r="AE625" t="s">
        <v>1416</v>
      </c>
      <c r="AF625" t="s">
        <v>1235</v>
      </c>
      <c r="AG625" t="s">
        <v>1217</v>
      </c>
      <c r="AH625" t="s">
        <v>1236</v>
      </c>
      <c r="AI625" t="s">
        <v>1217</v>
      </c>
      <c r="AJ625" t="s">
        <v>1217</v>
      </c>
      <c r="AK625" t="s">
        <v>1237</v>
      </c>
      <c r="AL625">
        <v>0</v>
      </c>
      <c r="AM625" t="s">
        <v>1290</v>
      </c>
      <c r="AN625" t="s">
        <v>1239</v>
      </c>
      <c r="AO625" t="s">
        <v>1240</v>
      </c>
      <c r="AP625" t="s">
        <v>1241</v>
      </c>
      <c r="AQ625" t="s">
        <v>1242</v>
      </c>
      <c r="AR625" t="s">
        <v>1291</v>
      </c>
      <c r="AS625">
        <v>0</v>
      </c>
      <c r="AT625" t="s">
        <v>1217</v>
      </c>
      <c r="AU625" t="s">
        <v>1244</v>
      </c>
      <c r="AV625" t="s">
        <v>1217</v>
      </c>
      <c r="AW625" t="s">
        <v>1217</v>
      </c>
      <c r="AX625" t="s">
        <v>1217</v>
      </c>
      <c r="AY625">
        <v>10</v>
      </c>
      <c r="AZ625" t="s">
        <v>1245</v>
      </c>
      <c r="BA625">
        <v>0</v>
      </c>
      <c r="BB625" t="s">
        <v>217</v>
      </c>
      <c r="BC625" t="s">
        <v>1230</v>
      </c>
      <c r="BD625">
        <v>0</v>
      </c>
      <c r="BE625" t="s">
        <v>1246</v>
      </c>
      <c r="BF625">
        <v>16</v>
      </c>
      <c r="BG625" t="s">
        <v>1217</v>
      </c>
      <c r="BH625" t="s">
        <v>1217</v>
      </c>
      <c r="BI625">
        <v>13</v>
      </c>
      <c r="BJ625" t="s">
        <v>1217</v>
      </c>
      <c r="BK625" t="s">
        <v>1217</v>
      </c>
      <c r="BL625">
        <v>0</v>
      </c>
      <c r="BM625" t="s">
        <v>1239</v>
      </c>
      <c r="BN625" t="s">
        <v>1247</v>
      </c>
      <c r="BO625">
        <v>0</v>
      </c>
      <c r="BP625"/>
      <c r="BQ625" t="s">
        <v>1217</v>
      </c>
      <c r="BR625" t="s">
        <v>1217</v>
      </c>
    </row>
    <row r="626" spans="1:70" x14ac:dyDescent="0.25">
      <c r="A626">
        <v>206360</v>
      </c>
      <c r="B626" t="s">
        <v>1946</v>
      </c>
      <c r="C626" t="s">
        <v>1217</v>
      </c>
      <c r="D626" t="s">
        <v>1218</v>
      </c>
      <c r="E626">
        <v>0</v>
      </c>
      <c r="F626" t="s">
        <v>1219</v>
      </c>
      <c r="G626" t="s">
        <v>1220</v>
      </c>
      <c r="H626" t="s">
        <v>1221</v>
      </c>
      <c r="I626" t="s">
        <v>1217</v>
      </c>
      <c r="J626" t="s">
        <v>1222</v>
      </c>
      <c r="K626" t="s">
        <v>217</v>
      </c>
      <c r="L626">
        <v>198.65</v>
      </c>
      <c r="M626">
        <v>184</v>
      </c>
      <c r="N626" t="s">
        <v>40</v>
      </c>
      <c r="O626">
        <v>208</v>
      </c>
      <c r="P626" t="s">
        <v>1223</v>
      </c>
      <c r="Q626" t="s">
        <v>1552</v>
      </c>
      <c r="R626" t="s">
        <v>1225</v>
      </c>
      <c r="S626" t="s">
        <v>1226</v>
      </c>
      <c r="T626" t="s">
        <v>1217</v>
      </c>
      <c r="U626" t="s">
        <v>1227</v>
      </c>
      <c r="V626" t="s">
        <v>1255</v>
      </c>
      <c r="W626">
        <v>0</v>
      </c>
      <c r="X626"/>
      <c r="Y626"/>
      <c r="Z626" t="s">
        <v>1230</v>
      </c>
      <c r="AA626" t="s">
        <v>23</v>
      </c>
      <c r="AB626" t="s">
        <v>1231</v>
      </c>
      <c r="AC626" t="s">
        <v>1232</v>
      </c>
      <c r="AD626" t="s">
        <v>1233</v>
      </c>
      <c r="AE626" t="s">
        <v>1416</v>
      </c>
      <c r="AF626" t="s">
        <v>1235</v>
      </c>
      <c r="AG626" t="s">
        <v>1217</v>
      </c>
      <c r="AH626" t="s">
        <v>1236</v>
      </c>
      <c r="AI626" t="s">
        <v>1217</v>
      </c>
      <c r="AJ626" t="s">
        <v>1217</v>
      </c>
      <c r="AK626" t="s">
        <v>1237</v>
      </c>
      <c r="AL626">
        <v>0</v>
      </c>
      <c r="AM626" t="s">
        <v>1238</v>
      </c>
      <c r="AN626" t="s">
        <v>1239</v>
      </c>
      <c r="AO626" t="s">
        <v>1240</v>
      </c>
      <c r="AP626" t="s">
        <v>1241</v>
      </c>
      <c r="AQ626" t="s">
        <v>1242</v>
      </c>
      <c r="AR626" t="s">
        <v>1243</v>
      </c>
      <c r="AS626">
        <v>0</v>
      </c>
      <c r="AT626" t="s">
        <v>1217</v>
      </c>
      <c r="AU626" t="s">
        <v>1244</v>
      </c>
      <c r="AV626" t="s">
        <v>1217</v>
      </c>
      <c r="AW626" t="s">
        <v>1217</v>
      </c>
      <c r="AX626" t="s">
        <v>1217</v>
      </c>
      <c r="AY626">
        <v>10</v>
      </c>
      <c r="AZ626" t="s">
        <v>1245</v>
      </c>
      <c r="BA626">
        <v>0</v>
      </c>
      <c r="BB626" t="s">
        <v>217</v>
      </c>
      <c r="BC626" t="s">
        <v>1230</v>
      </c>
      <c r="BD626">
        <v>0</v>
      </c>
      <c r="BE626" t="s">
        <v>1246</v>
      </c>
      <c r="BF626">
        <v>26</v>
      </c>
      <c r="BG626" t="s">
        <v>1217</v>
      </c>
      <c r="BH626" t="s">
        <v>1217</v>
      </c>
      <c r="BI626">
        <v>13</v>
      </c>
      <c r="BJ626" t="s">
        <v>1217</v>
      </c>
      <c r="BK626" t="s">
        <v>1217</v>
      </c>
      <c r="BL626">
        <v>0</v>
      </c>
      <c r="BM626" t="s">
        <v>1239</v>
      </c>
      <c r="BN626" t="s">
        <v>1247</v>
      </c>
      <c r="BO626">
        <v>0</v>
      </c>
      <c r="BP626"/>
      <c r="BQ626" t="s">
        <v>1217</v>
      </c>
      <c r="BR626" t="s">
        <v>1217</v>
      </c>
    </row>
    <row r="627" spans="1:70" x14ac:dyDescent="0.25">
      <c r="A627">
        <v>207374</v>
      </c>
      <c r="B627" t="s">
        <v>600</v>
      </c>
      <c r="C627" t="s">
        <v>1217</v>
      </c>
      <c r="D627" t="s">
        <v>1218</v>
      </c>
      <c r="E627">
        <v>300</v>
      </c>
      <c r="F627" t="s">
        <v>1254</v>
      </c>
      <c r="G627" t="s">
        <v>1220</v>
      </c>
      <c r="H627" t="s">
        <v>1221</v>
      </c>
      <c r="I627" t="s">
        <v>1217</v>
      </c>
      <c r="J627" t="s">
        <v>1222</v>
      </c>
      <c r="K627" t="s">
        <v>217</v>
      </c>
      <c r="L627">
        <v>18.670000000000002</v>
      </c>
      <c r="M627">
        <v>17.52</v>
      </c>
      <c r="N627" t="s">
        <v>40</v>
      </c>
      <c r="O627">
        <v>20</v>
      </c>
      <c r="P627" t="s">
        <v>1223</v>
      </c>
      <c r="Q627" t="s">
        <v>1805</v>
      </c>
      <c r="R627" t="s">
        <v>1225</v>
      </c>
      <c r="S627" t="s">
        <v>1226</v>
      </c>
      <c r="T627" t="s">
        <v>1217</v>
      </c>
      <c r="U627" t="s">
        <v>1227</v>
      </c>
      <c r="V627" t="s">
        <v>1255</v>
      </c>
      <c r="W627">
        <v>0</v>
      </c>
      <c r="X627"/>
      <c r="Y627"/>
      <c r="Z627" t="s">
        <v>1230</v>
      </c>
      <c r="AA627" t="s">
        <v>23</v>
      </c>
      <c r="AB627" t="s">
        <v>1231</v>
      </c>
      <c r="AC627" t="s">
        <v>1232</v>
      </c>
      <c r="AD627" t="s">
        <v>1233</v>
      </c>
      <c r="AE627" t="s">
        <v>1343</v>
      </c>
      <c r="AF627" t="s">
        <v>1235</v>
      </c>
      <c r="AG627" t="s">
        <v>1217</v>
      </c>
      <c r="AH627" t="s">
        <v>1236</v>
      </c>
      <c r="AI627" t="s">
        <v>1217</v>
      </c>
      <c r="AJ627" t="s">
        <v>1217</v>
      </c>
      <c r="AK627" t="s">
        <v>1237</v>
      </c>
      <c r="AL627">
        <v>0</v>
      </c>
      <c r="AM627" t="s">
        <v>1281</v>
      </c>
      <c r="AN627" t="s">
        <v>1239</v>
      </c>
      <c r="AO627" t="s">
        <v>1240</v>
      </c>
      <c r="AP627" t="s">
        <v>1241</v>
      </c>
      <c r="AQ627" t="s">
        <v>1242</v>
      </c>
      <c r="AR627" t="s">
        <v>1257</v>
      </c>
      <c r="AS627">
        <v>0</v>
      </c>
      <c r="AT627" t="s">
        <v>1217</v>
      </c>
      <c r="AU627" t="s">
        <v>1244</v>
      </c>
      <c r="AV627" t="s">
        <v>1217</v>
      </c>
      <c r="AW627" t="s">
        <v>1217</v>
      </c>
      <c r="AX627" t="s">
        <v>1217</v>
      </c>
      <c r="AY627">
        <v>10</v>
      </c>
      <c r="AZ627" t="s">
        <v>1245</v>
      </c>
      <c r="BA627">
        <v>0</v>
      </c>
      <c r="BB627" t="s">
        <v>217</v>
      </c>
      <c r="BC627" t="s">
        <v>1230</v>
      </c>
      <c r="BD627">
        <v>0</v>
      </c>
      <c r="BE627" t="s">
        <v>1246</v>
      </c>
      <c r="BF627">
        <v>317</v>
      </c>
      <c r="BG627" t="s">
        <v>1217</v>
      </c>
      <c r="BH627" t="s">
        <v>1217</v>
      </c>
      <c r="BI627">
        <v>15</v>
      </c>
      <c r="BJ627" t="s">
        <v>1217</v>
      </c>
      <c r="BK627" t="s">
        <v>1217</v>
      </c>
      <c r="BL627">
        <v>0</v>
      </c>
      <c r="BM627" t="s">
        <v>1239</v>
      </c>
      <c r="BN627" t="s">
        <v>1247</v>
      </c>
      <c r="BO627">
        <v>0</v>
      </c>
      <c r="BP627"/>
      <c r="BQ627" t="s">
        <v>1217</v>
      </c>
      <c r="BR627" t="s">
        <v>1217</v>
      </c>
    </row>
    <row r="628" spans="1:70" x14ac:dyDescent="0.25">
      <c r="A628">
        <v>207571</v>
      </c>
      <c r="B628" t="s">
        <v>1947</v>
      </c>
      <c r="C628" t="s">
        <v>1217</v>
      </c>
      <c r="D628" t="s">
        <v>1218</v>
      </c>
      <c r="E628">
        <v>0</v>
      </c>
      <c r="F628" t="s">
        <v>1289</v>
      </c>
      <c r="G628" t="s">
        <v>1220</v>
      </c>
      <c r="H628" t="s">
        <v>1221</v>
      </c>
      <c r="I628" t="s">
        <v>1217</v>
      </c>
      <c r="J628" t="s">
        <v>1222</v>
      </c>
      <c r="K628" t="s">
        <v>217</v>
      </c>
      <c r="L628">
        <v>911.6</v>
      </c>
      <c r="M628">
        <v>851.6</v>
      </c>
      <c r="N628" t="s">
        <v>40</v>
      </c>
      <c r="O628">
        <v>1000</v>
      </c>
      <c r="P628" t="s">
        <v>1223</v>
      </c>
      <c r="Q628" t="s">
        <v>1288</v>
      </c>
      <c r="R628" t="s">
        <v>1225</v>
      </c>
      <c r="S628" t="s">
        <v>1226</v>
      </c>
      <c r="T628" t="s">
        <v>1217</v>
      </c>
      <c r="U628" t="s">
        <v>1227</v>
      </c>
      <c r="V628" t="s">
        <v>1255</v>
      </c>
      <c r="W628">
        <v>0</v>
      </c>
      <c r="X628"/>
      <c r="Y628"/>
      <c r="Z628" t="s">
        <v>1230</v>
      </c>
      <c r="AA628" t="s">
        <v>23</v>
      </c>
      <c r="AB628" t="s">
        <v>1231</v>
      </c>
      <c r="AC628" t="s">
        <v>1232</v>
      </c>
      <c r="AD628" t="s">
        <v>1233</v>
      </c>
      <c r="AE628" t="s">
        <v>1343</v>
      </c>
      <c r="AF628" t="s">
        <v>1235</v>
      </c>
      <c r="AG628" t="s">
        <v>1217</v>
      </c>
      <c r="AH628" t="s">
        <v>1236</v>
      </c>
      <c r="AI628" t="s">
        <v>1217</v>
      </c>
      <c r="AJ628" t="s">
        <v>1217</v>
      </c>
      <c r="AK628" t="s">
        <v>1237</v>
      </c>
      <c r="AL628">
        <v>0</v>
      </c>
      <c r="AM628" t="s">
        <v>1290</v>
      </c>
      <c r="AN628" t="s">
        <v>1239</v>
      </c>
      <c r="AO628" t="s">
        <v>1240</v>
      </c>
      <c r="AP628" t="s">
        <v>1241</v>
      </c>
      <c r="AQ628" t="s">
        <v>1242</v>
      </c>
      <c r="AR628" t="s">
        <v>1291</v>
      </c>
      <c r="AS628">
        <v>0</v>
      </c>
      <c r="AT628" t="s">
        <v>1217</v>
      </c>
      <c r="AU628" t="s">
        <v>1244</v>
      </c>
      <c r="AV628" t="s">
        <v>1217</v>
      </c>
      <c r="AW628" t="s">
        <v>1217</v>
      </c>
      <c r="AX628" t="s">
        <v>1217</v>
      </c>
      <c r="AY628">
        <v>10</v>
      </c>
      <c r="AZ628" t="s">
        <v>1245</v>
      </c>
      <c r="BA628">
        <v>0</v>
      </c>
      <c r="BB628" t="s">
        <v>217</v>
      </c>
      <c r="BC628" t="s">
        <v>1230</v>
      </c>
      <c r="BD628">
        <v>0</v>
      </c>
      <c r="BE628" t="s">
        <v>1246</v>
      </c>
      <c r="BF628">
        <v>6</v>
      </c>
      <c r="BG628" t="s">
        <v>1217</v>
      </c>
      <c r="BH628" t="s">
        <v>1217</v>
      </c>
      <c r="BI628">
        <v>13</v>
      </c>
      <c r="BJ628" t="s">
        <v>1217</v>
      </c>
      <c r="BK628" t="s">
        <v>1217</v>
      </c>
      <c r="BL628">
        <v>0</v>
      </c>
      <c r="BM628" t="s">
        <v>1239</v>
      </c>
      <c r="BN628" t="s">
        <v>1247</v>
      </c>
      <c r="BO628">
        <v>0</v>
      </c>
      <c r="BP628"/>
      <c r="BQ628" t="s">
        <v>1217</v>
      </c>
      <c r="BR628" t="s">
        <v>1948</v>
      </c>
    </row>
    <row r="629" spans="1:70" x14ac:dyDescent="0.25">
      <c r="A629">
        <v>209031</v>
      </c>
      <c r="B629" t="s">
        <v>1906</v>
      </c>
      <c r="C629" t="s">
        <v>1217</v>
      </c>
      <c r="D629" t="s">
        <v>1218</v>
      </c>
      <c r="E629">
        <v>0</v>
      </c>
      <c r="F629" t="s">
        <v>1289</v>
      </c>
      <c r="G629" t="s">
        <v>1220</v>
      </c>
      <c r="H629" t="s">
        <v>1221</v>
      </c>
      <c r="I629" t="s">
        <v>1217</v>
      </c>
      <c r="J629" t="s">
        <v>1222</v>
      </c>
      <c r="K629" t="s">
        <v>217</v>
      </c>
      <c r="L629">
        <v>957.5</v>
      </c>
      <c r="M629">
        <v>897.5</v>
      </c>
      <c r="N629" t="s">
        <v>40</v>
      </c>
      <c r="O629">
        <v>1000</v>
      </c>
      <c r="P629" t="s">
        <v>1223</v>
      </c>
      <c r="Q629" t="s">
        <v>1907</v>
      </c>
      <c r="R629" t="s">
        <v>1225</v>
      </c>
      <c r="S629" t="s">
        <v>1226</v>
      </c>
      <c r="T629" t="s">
        <v>1217</v>
      </c>
      <c r="U629" t="s">
        <v>1227</v>
      </c>
      <c r="V629" t="s">
        <v>1255</v>
      </c>
      <c r="W629">
        <v>0</v>
      </c>
      <c r="X629"/>
      <c r="Y629"/>
      <c r="Z629" t="s">
        <v>1230</v>
      </c>
      <c r="AA629" t="s">
        <v>23</v>
      </c>
      <c r="AB629" t="s">
        <v>1231</v>
      </c>
      <c r="AC629" t="s">
        <v>1232</v>
      </c>
      <c r="AD629" t="s">
        <v>1233</v>
      </c>
      <c r="AE629" t="s">
        <v>1302</v>
      </c>
      <c r="AF629" t="s">
        <v>1235</v>
      </c>
      <c r="AG629" t="s">
        <v>1217</v>
      </c>
      <c r="AH629" t="s">
        <v>1236</v>
      </c>
      <c r="AI629" t="s">
        <v>1217</v>
      </c>
      <c r="AJ629" t="s">
        <v>1217</v>
      </c>
      <c r="AK629" t="s">
        <v>1237</v>
      </c>
      <c r="AL629">
        <v>0</v>
      </c>
      <c r="AM629" t="s">
        <v>1290</v>
      </c>
      <c r="AN629" t="s">
        <v>1239</v>
      </c>
      <c r="AO629" t="s">
        <v>1240</v>
      </c>
      <c r="AP629" t="s">
        <v>1241</v>
      </c>
      <c r="AQ629" t="s">
        <v>1242</v>
      </c>
      <c r="AR629" t="s">
        <v>1291</v>
      </c>
      <c r="AS629">
        <v>0</v>
      </c>
      <c r="AT629" t="s">
        <v>1217</v>
      </c>
      <c r="AU629" t="s">
        <v>1244</v>
      </c>
      <c r="AV629" t="s">
        <v>1217</v>
      </c>
      <c r="AW629" t="s">
        <v>1217</v>
      </c>
      <c r="AX629" t="s">
        <v>1217</v>
      </c>
      <c r="AY629">
        <v>10</v>
      </c>
      <c r="AZ629" t="s">
        <v>1245</v>
      </c>
      <c r="BA629">
        <v>0</v>
      </c>
      <c r="BB629" t="s">
        <v>217</v>
      </c>
      <c r="BC629" t="s">
        <v>1230</v>
      </c>
      <c r="BD629">
        <v>0</v>
      </c>
      <c r="BE629" t="s">
        <v>1246</v>
      </c>
      <c r="BF629">
        <v>23</v>
      </c>
      <c r="BG629" t="s">
        <v>1217</v>
      </c>
      <c r="BH629" t="s">
        <v>1217</v>
      </c>
      <c r="BI629">
        <v>13</v>
      </c>
      <c r="BJ629" t="s">
        <v>1217</v>
      </c>
      <c r="BK629" t="s">
        <v>1217</v>
      </c>
      <c r="BL629">
        <v>0</v>
      </c>
      <c r="BM629" t="s">
        <v>1239</v>
      </c>
      <c r="BN629" t="s">
        <v>1247</v>
      </c>
      <c r="BO629">
        <v>0</v>
      </c>
      <c r="BP629"/>
      <c r="BQ629" t="s">
        <v>1217</v>
      </c>
      <c r="BR629" t="s">
        <v>1217</v>
      </c>
    </row>
    <row r="630" spans="1:70" x14ac:dyDescent="0.25">
      <c r="A630">
        <v>209763</v>
      </c>
      <c r="B630" t="s">
        <v>1949</v>
      </c>
      <c r="C630" t="s">
        <v>1217</v>
      </c>
      <c r="D630" t="s">
        <v>1218</v>
      </c>
      <c r="E630">
        <v>0</v>
      </c>
      <c r="F630" t="s">
        <v>1219</v>
      </c>
      <c r="G630" t="s">
        <v>1220</v>
      </c>
      <c r="H630" t="s">
        <v>1221</v>
      </c>
      <c r="I630" t="s">
        <v>1217</v>
      </c>
      <c r="J630" t="s">
        <v>1222</v>
      </c>
      <c r="K630" t="s">
        <v>217</v>
      </c>
      <c r="L630">
        <v>202.56</v>
      </c>
      <c r="M630">
        <v>187.91</v>
      </c>
      <c r="N630" t="s">
        <v>40</v>
      </c>
      <c r="O630">
        <v>208</v>
      </c>
      <c r="P630" t="s">
        <v>1223</v>
      </c>
      <c r="Q630" t="s">
        <v>1852</v>
      </c>
      <c r="R630" t="s">
        <v>1225</v>
      </c>
      <c r="S630" t="s">
        <v>1226</v>
      </c>
      <c r="T630" t="s">
        <v>1217</v>
      </c>
      <c r="U630" t="s">
        <v>1227</v>
      </c>
      <c r="V630" t="s">
        <v>1255</v>
      </c>
      <c r="W630">
        <v>0</v>
      </c>
      <c r="X630"/>
      <c r="Y630"/>
      <c r="Z630" t="s">
        <v>1230</v>
      </c>
      <c r="AA630" t="s">
        <v>23</v>
      </c>
      <c r="AB630" t="s">
        <v>1231</v>
      </c>
      <c r="AC630" t="s">
        <v>1232</v>
      </c>
      <c r="AD630" t="s">
        <v>1233</v>
      </c>
      <c r="AE630" t="s">
        <v>1302</v>
      </c>
      <c r="AF630" t="s">
        <v>1235</v>
      </c>
      <c r="AG630" t="s">
        <v>1217</v>
      </c>
      <c r="AH630" t="s">
        <v>1236</v>
      </c>
      <c r="AI630" t="s">
        <v>1217</v>
      </c>
      <c r="AJ630" t="s">
        <v>1217</v>
      </c>
      <c r="AK630" t="s">
        <v>1237</v>
      </c>
      <c r="AL630">
        <v>0</v>
      </c>
      <c r="AM630" t="s">
        <v>1238</v>
      </c>
      <c r="AN630" t="s">
        <v>1239</v>
      </c>
      <c r="AO630" t="s">
        <v>1240</v>
      </c>
      <c r="AP630" t="s">
        <v>1241</v>
      </c>
      <c r="AQ630" t="s">
        <v>1242</v>
      </c>
      <c r="AR630" t="s">
        <v>1243</v>
      </c>
      <c r="AS630">
        <v>0</v>
      </c>
      <c r="AT630" t="s">
        <v>1217</v>
      </c>
      <c r="AU630" t="s">
        <v>1244</v>
      </c>
      <c r="AV630" t="s">
        <v>1217</v>
      </c>
      <c r="AW630" t="s">
        <v>1217</v>
      </c>
      <c r="AX630" t="s">
        <v>1217</v>
      </c>
      <c r="AY630">
        <v>10</v>
      </c>
      <c r="AZ630" t="s">
        <v>1245</v>
      </c>
      <c r="BA630">
        <v>0</v>
      </c>
      <c r="BB630" t="s">
        <v>217</v>
      </c>
      <c r="BC630" t="s">
        <v>1230</v>
      </c>
      <c r="BD630">
        <v>0</v>
      </c>
      <c r="BE630" t="s">
        <v>1246</v>
      </c>
      <c r="BF630">
        <v>127</v>
      </c>
      <c r="BG630" t="s">
        <v>1217</v>
      </c>
      <c r="BH630" t="s">
        <v>1217</v>
      </c>
      <c r="BI630">
        <v>13</v>
      </c>
      <c r="BJ630" t="s">
        <v>1217</v>
      </c>
      <c r="BK630" t="s">
        <v>1217</v>
      </c>
      <c r="BL630">
        <v>0</v>
      </c>
      <c r="BM630" t="s">
        <v>1239</v>
      </c>
      <c r="BN630" t="s">
        <v>1247</v>
      </c>
      <c r="BO630">
        <v>0</v>
      </c>
      <c r="BP630"/>
      <c r="BQ630" t="s">
        <v>1217</v>
      </c>
      <c r="BR630" t="s">
        <v>1950</v>
      </c>
    </row>
    <row r="631" spans="1:70" x14ac:dyDescent="0.25">
      <c r="A631">
        <v>209881</v>
      </c>
      <c r="B631" t="s">
        <v>1951</v>
      </c>
      <c r="C631" t="s">
        <v>1217</v>
      </c>
      <c r="D631" t="s">
        <v>1218</v>
      </c>
      <c r="E631">
        <v>6</v>
      </c>
      <c r="F631" t="s">
        <v>1289</v>
      </c>
      <c r="G631" t="s">
        <v>1220</v>
      </c>
      <c r="H631" t="s">
        <v>1221</v>
      </c>
      <c r="I631" t="s">
        <v>1217</v>
      </c>
      <c r="J631" t="s">
        <v>1222</v>
      </c>
      <c r="K631" t="s">
        <v>217</v>
      </c>
      <c r="L631">
        <v>933.5</v>
      </c>
      <c r="M631">
        <v>873.5</v>
      </c>
      <c r="N631" t="s">
        <v>40</v>
      </c>
      <c r="O631">
        <v>1000</v>
      </c>
      <c r="P631" t="s">
        <v>1223</v>
      </c>
      <c r="Q631" t="s">
        <v>1528</v>
      </c>
      <c r="R631" t="s">
        <v>1225</v>
      </c>
      <c r="S631" t="s">
        <v>1226</v>
      </c>
      <c r="T631" t="s">
        <v>1217</v>
      </c>
      <c r="U631" t="s">
        <v>1227</v>
      </c>
      <c r="V631" t="s">
        <v>1255</v>
      </c>
      <c r="W631">
        <v>0</v>
      </c>
      <c r="X631"/>
      <c r="Y631"/>
      <c r="Z631" t="s">
        <v>1230</v>
      </c>
      <c r="AA631" t="s">
        <v>23</v>
      </c>
      <c r="AB631" t="s">
        <v>1231</v>
      </c>
      <c r="AC631" t="s">
        <v>1232</v>
      </c>
      <c r="AD631" t="s">
        <v>1233</v>
      </c>
      <c r="AE631" t="s">
        <v>1302</v>
      </c>
      <c r="AF631" t="s">
        <v>1235</v>
      </c>
      <c r="AG631" t="s">
        <v>1217</v>
      </c>
      <c r="AH631" t="s">
        <v>1236</v>
      </c>
      <c r="AI631" t="s">
        <v>1217</v>
      </c>
      <c r="AJ631" t="s">
        <v>1217</v>
      </c>
      <c r="AK631" t="s">
        <v>1237</v>
      </c>
      <c r="AL631">
        <v>0</v>
      </c>
      <c r="AM631" t="s">
        <v>1290</v>
      </c>
      <c r="AN631" t="s">
        <v>1239</v>
      </c>
      <c r="AO631" t="s">
        <v>1240</v>
      </c>
      <c r="AP631" t="s">
        <v>1241</v>
      </c>
      <c r="AQ631" t="s">
        <v>1242</v>
      </c>
      <c r="AR631" t="s">
        <v>1291</v>
      </c>
      <c r="AS631">
        <v>0</v>
      </c>
      <c r="AT631" t="s">
        <v>1217</v>
      </c>
      <c r="AU631" t="s">
        <v>1244</v>
      </c>
      <c r="AV631" t="s">
        <v>1217</v>
      </c>
      <c r="AW631" t="s">
        <v>1217</v>
      </c>
      <c r="AX631" t="s">
        <v>1217</v>
      </c>
      <c r="AY631">
        <v>10</v>
      </c>
      <c r="AZ631" t="s">
        <v>1245</v>
      </c>
      <c r="BA631">
        <v>0</v>
      </c>
      <c r="BB631" t="s">
        <v>217</v>
      </c>
      <c r="BC631" t="s">
        <v>1230</v>
      </c>
      <c r="BD631">
        <v>0</v>
      </c>
      <c r="BE631" t="s">
        <v>1246</v>
      </c>
      <c r="BF631">
        <v>24</v>
      </c>
      <c r="BG631" t="s">
        <v>1217</v>
      </c>
      <c r="BH631" t="s">
        <v>1217</v>
      </c>
      <c r="BI631">
        <v>13</v>
      </c>
      <c r="BJ631" t="s">
        <v>1217</v>
      </c>
      <c r="BK631" t="s">
        <v>1217</v>
      </c>
      <c r="BL631">
        <v>0</v>
      </c>
      <c r="BM631" t="s">
        <v>1239</v>
      </c>
      <c r="BN631" t="s">
        <v>1247</v>
      </c>
      <c r="BO631">
        <v>0</v>
      </c>
      <c r="BP631"/>
      <c r="BQ631" t="s">
        <v>1217</v>
      </c>
      <c r="BR631" t="s">
        <v>1952</v>
      </c>
    </row>
    <row r="632" spans="1:70" x14ac:dyDescent="0.25">
      <c r="A632">
        <v>211151</v>
      </c>
      <c r="B632" t="s">
        <v>1916</v>
      </c>
      <c r="C632" t="s">
        <v>1217</v>
      </c>
      <c r="D632" t="s">
        <v>1275</v>
      </c>
      <c r="E632">
        <v>0</v>
      </c>
      <c r="F632" t="s">
        <v>1333</v>
      </c>
      <c r="G632" t="s">
        <v>1220</v>
      </c>
      <c r="H632" t="s">
        <v>1221</v>
      </c>
      <c r="I632" t="s">
        <v>1217</v>
      </c>
      <c r="J632" t="s">
        <v>1222</v>
      </c>
      <c r="K632" t="s">
        <v>217</v>
      </c>
      <c r="L632">
        <v>15.37</v>
      </c>
      <c r="M632">
        <v>13.85</v>
      </c>
      <c r="N632" t="s">
        <v>40</v>
      </c>
      <c r="O632">
        <v>16</v>
      </c>
      <c r="P632" t="s">
        <v>1223</v>
      </c>
      <c r="Q632" t="s">
        <v>1773</v>
      </c>
      <c r="R632" t="s">
        <v>1217</v>
      </c>
      <c r="S632" t="s">
        <v>1226</v>
      </c>
      <c r="T632" t="s">
        <v>1217</v>
      </c>
      <c r="U632" t="s">
        <v>1227</v>
      </c>
      <c r="V632" t="s">
        <v>1255</v>
      </c>
      <c r="W632">
        <v>0</v>
      </c>
      <c r="X632"/>
      <c r="Y632"/>
      <c r="Z632" t="s">
        <v>1230</v>
      </c>
      <c r="AA632" t="s">
        <v>13</v>
      </c>
      <c r="AB632" t="s">
        <v>1889</v>
      </c>
      <c r="AC632" t="s">
        <v>1217</v>
      </c>
      <c r="AD632" t="s">
        <v>1233</v>
      </c>
      <c r="AE632" t="s">
        <v>1302</v>
      </c>
      <c r="AF632" t="s">
        <v>1235</v>
      </c>
      <c r="AG632" t="s">
        <v>1217</v>
      </c>
      <c r="AH632" t="s">
        <v>1236</v>
      </c>
      <c r="AI632" t="s">
        <v>1217</v>
      </c>
      <c r="AJ632" t="s">
        <v>1217</v>
      </c>
      <c r="AK632" t="s">
        <v>1336</v>
      </c>
      <c r="AL632">
        <v>0</v>
      </c>
      <c r="AM632" t="s">
        <v>1305</v>
      </c>
      <c r="AN632" t="s">
        <v>1217</v>
      </c>
      <c r="AO632" t="s">
        <v>1240</v>
      </c>
      <c r="AP632" t="s">
        <v>1890</v>
      </c>
      <c r="AQ632" t="s">
        <v>1242</v>
      </c>
      <c r="AR632" t="s">
        <v>1306</v>
      </c>
      <c r="AS632">
        <v>0</v>
      </c>
      <c r="AT632" t="s">
        <v>1217</v>
      </c>
      <c r="AU632" t="s">
        <v>1244</v>
      </c>
      <c r="AV632" t="s">
        <v>1504</v>
      </c>
      <c r="AW632" t="s">
        <v>1217</v>
      </c>
      <c r="AX632" t="s">
        <v>1217</v>
      </c>
      <c r="AY632">
        <v>0</v>
      </c>
      <c r="AZ632" t="s">
        <v>1217</v>
      </c>
      <c r="BA632">
        <v>0</v>
      </c>
      <c r="BB632" t="s">
        <v>217</v>
      </c>
      <c r="BC632" t="s">
        <v>1230</v>
      </c>
      <c r="BD632">
        <v>0</v>
      </c>
      <c r="BE632" t="s">
        <v>1505</v>
      </c>
      <c r="BF632">
        <v>1</v>
      </c>
      <c r="BG632" t="s">
        <v>1217</v>
      </c>
      <c r="BH632" t="s">
        <v>1217</v>
      </c>
      <c r="BI632">
        <v>0</v>
      </c>
      <c r="BJ632" t="s">
        <v>1217</v>
      </c>
      <c r="BK632" t="s">
        <v>1217</v>
      </c>
      <c r="BL632">
        <v>0</v>
      </c>
      <c r="BM632" t="s">
        <v>1217</v>
      </c>
      <c r="BN632" t="s">
        <v>1217</v>
      </c>
      <c r="BO632">
        <v>0</v>
      </c>
      <c r="BP632"/>
      <c r="BQ632" t="s">
        <v>1217</v>
      </c>
      <c r="BR632" t="s">
        <v>1217</v>
      </c>
    </row>
    <row r="633" spans="1:70" x14ac:dyDescent="0.25">
      <c r="A633">
        <v>211156</v>
      </c>
      <c r="B633" t="s">
        <v>1917</v>
      </c>
      <c r="C633" t="s">
        <v>1217</v>
      </c>
      <c r="D633" t="s">
        <v>1275</v>
      </c>
      <c r="E633">
        <v>0</v>
      </c>
      <c r="F633" t="s">
        <v>1333</v>
      </c>
      <c r="G633" t="s">
        <v>1220</v>
      </c>
      <c r="H633" t="s">
        <v>1221</v>
      </c>
      <c r="I633" t="s">
        <v>1217</v>
      </c>
      <c r="J633" t="s">
        <v>1222</v>
      </c>
      <c r="K633" t="s">
        <v>217</v>
      </c>
      <c r="L633">
        <v>15.34</v>
      </c>
      <c r="M633">
        <v>13.82</v>
      </c>
      <c r="N633" t="s">
        <v>40</v>
      </c>
      <c r="O633">
        <v>16</v>
      </c>
      <c r="P633" t="s">
        <v>1223</v>
      </c>
      <c r="Q633" t="s">
        <v>1585</v>
      </c>
      <c r="R633" t="s">
        <v>1217</v>
      </c>
      <c r="S633" t="s">
        <v>1226</v>
      </c>
      <c r="T633" t="s">
        <v>1217</v>
      </c>
      <c r="U633" t="s">
        <v>1227</v>
      </c>
      <c r="V633" t="s">
        <v>1255</v>
      </c>
      <c r="W633">
        <v>0</v>
      </c>
      <c r="X633"/>
      <c r="Y633"/>
      <c r="Z633" t="s">
        <v>1230</v>
      </c>
      <c r="AA633" t="s">
        <v>13</v>
      </c>
      <c r="AB633" t="s">
        <v>1889</v>
      </c>
      <c r="AC633" t="s">
        <v>1217</v>
      </c>
      <c r="AD633" t="s">
        <v>1233</v>
      </c>
      <c r="AE633" t="s">
        <v>1302</v>
      </c>
      <c r="AF633" t="s">
        <v>1235</v>
      </c>
      <c r="AG633" t="s">
        <v>1217</v>
      </c>
      <c r="AH633" t="s">
        <v>1236</v>
      </c>
      <c r="AI633" t="s">
        <v>1217</v>
      </c>
      <c r="AJ633" t="s">
        <v>1217</v>
      </c>
      <c r="AK633" t="s">
        <v>1336</v>
      </c>
      <c r="AL633">
        <v>0</v>
      </c>
      <c r="AM633" t="s">
        <v>1305</v>
      </c>
      <c r="AN633" t="s">
        <v>1217</v>
      </c>
      <c r="AO633" t="s">
        <v>1240</v>
      </c>
      <c r="AP633" t="s">
        <v>1890</v>
      </c>
      <c r="AQ633" t="s">
        <v>1242</v>
      </c>
      <c r="AR633" t="s">
        <v>1306</v>
      </c>
      <c r="AS633">
        <v>0</v>
      </c>
      <c r="AT633" t="s">
        <v>1217</v>
      </c>
      <c r="AU633" t="s">
        <v>1244</v>
      </c>
      <c r="AV633" t="s">
        <v>1504</v>
      </c>
      <c r="AW633" t="s">
        <v>1217</v>
      </c>
      <c r="AX633" t="s">
        <v>1217</v>
      </c>
      <c r="AY633">
        <v>0</v>
      </c>
      <c r="AZ633" t="s">
        <v>1217</v>
      </c>
      <c r="BA633">
        <v>0</v>
      </c>
      <c r="BB633" t="s">
        <v>217</v>
      </c>
      <c r="BC633" t="s">
        <v>1230</v>
      </c>
      <c r="BD633">
        <v>0</v>
      </c>
      <c r="BE633" t="s">
        <v>1505</v>
      </c>
      <c r="BF633">
        <v>1</v>
      </c>
      <c r="BG633" t="s">
        <v>1217</v>
      </c>
      <c r="BH633" t="s">
        <v>1217</v>
      </c>
      <c r="BI633">
        <v>0</v>
      </c>
      <c r="BJ633" t="s">
        <v>1217</v>
      </c>
      <c r="BK633" t="s">
        <v>1217</v>
      </c>
      <c r="BL633">
        <v>0</v>
      </c>
      <c r="BM633" t="s">
        <v>1217</v>
      </c>
      <c r="BN633" t="s">
        <v>1217</v>
      </c>
      <c r="BO633">
        <v>0</v>
      </c>
      <c r="BP633"/>
      <c r="BQ633" t="s">
        <v>1217</v>
      </c>
      <c r="BR633" t="s">
        <v>1217</v>
      </c>
    </row>
    <row r="634" spans="1:70" x14ac:dyDescent="0.25">
      <c r="A634">
        <v>211204</v>
      </c>
      <c r="B634" t="s">
        <v>1908</v>
      </c>
      <c r="C634" t="s">
        <v>1217</v>
      </c>
      <c r="D634" t="s">
        <v>1218</v>
      </c>
      <c r="E634">
        <v>0</v>
      </c>
      <c r="F634" t="s">
        <v>1298</v>
      </c>
      <c r="G634" t="s">
        <v>1220</v>
      </c>
      <c r="H634" t="s">
        <v>1221</v>
      </c>
      <c r="I634" t="s">
        <v>1217</v>
      </c>
      <c r="J634" t="s">
        <v>1222</v>
      </c>
      <c r="K634" t="s">
        <v>217</v>
      </c>
      <c r="L634">
        <v>17.856000000000002</v>
      </c>
      <c r="M634">
        <v>15.731999999999999</v>
      </c>
      <c r="N634" t="s">
        <v>40</v>
      </c>
      <c r="O634">
        <v>18</v>
      </c>
      <c r="P634" t="s">
        <v>1223</v>
      </c>
      <c r="Q634" t="s">
        <v>1324</v>
      </c>
      <c r="R634" t="s">
        <v>1225</v>
      </c>
      <c r="S634" t="s">
        <v>1226</v>
      </c>
      <c r="T634" t="s">
        <v>1217</v>
      </c>
      <c r="U634" t="s">
        <v>1227</v>
      </c>
      <c r="V634" t="s">
        <v>1255</v>
      </c>
      <c r="W634">
        <v>0</v>
      </c>
      <c r="X634"/>
      <c r="Y634"/>
      <c r="Z634" t="s">
        <v>1230</v>
      </c>
      <c r="AA634" t="s">
        <v>23</v>
      </c>
      <c r="AB634" t="s">
        <v>1231</v>
      </c>
      <c r="AC634" t="s">
        <v>1232</v>
      </c>
      <c r="AD634" t="s">
        <v>1233</v>
      </c>
      <c r="AE634" t="s">
        <v>1302</v>
      </c>
      <c r="AF634" t="s">
        <v>1235</v>
      </c>
      <c r="AG634" t="s">
        <v>1217</v>
      </c>
      <c r="AH634" t="s">
        <v>1236</v>
      </c>
      <c r="AI634" t="s">
        <v>1217</v>
      </c>
      <c r="AJ634" t="s">
        <v>1217</v>
      </c>
      <c r="AK634" t="s">
        <v>1237</v>
      </c>
      <c r="AL634">
        <v>0</v>
      </c>
      <c r="AM634" t="s">
        <v>1379</v>
      </c>
      <c r="AN634" t="s">
        <v>1239</v>
      </c>
      <c r="AO634" t="s">
        <v>1240</v>
      </c>
      <c r="AP634" t="s">
        <v>1241</v>
      </c>
      <c r="AQ634" t="s">
        <v>1242</v>
      </c>
      <c r="AR634" t="s">
        <v>1380</v>
      </c>
      <c r="AS634">
        <v>0</v>
      </c>
      <c r="AT634" t="s">
        <v>1217</v>
      </c>
      <c r="AU634" t="s">
        <v>1244</v>
      </c>
      <c r="AV634" t="s">
        <v>1217</v>
      </c>
      <c r="AW634" t="s">
        <v>1217</v>
      </c>
      <c r="AX634" t="s">
        <v>1217</v>
      </c>
      <c r="AY634">
        <v>10</v>
      </c>
      <c r="AZ634" t="s">
        <v>1245</v>
      </c>
      <c r="BA634">
        <v>0</v>
      </c>
      <c r="BB634" t="s">
        <v>217</v>
      </c>
      <c r="BC634" t="s">
        <v>1230</v>
      </c>
      <c r="BD634">
        <v>0</v>
      </c>
      <c r="BE634" t="s">
        <v>1246</v>
      </c>
      <c r="BF634">
        <v>432</v>
      </c>
      <c r="BG634" t="s">
        <v>1217</v>
      </c>
      <c r="BH634" t="s">
        <v>1217</v>
      </c>
      <c r="BI634">
        <v>15</v>
      </c>
      <c r="BJ634" t="s">
        <v>1217</v>
      </c>
      <c r="BK634" t="s">
        <v>1217</v>
      </c>
      <c r="BL634">
        <v>0</v>
      </c>
      <c r="BM634" t="s">
        <v>1239</v>
      </c>
      <c r="BN634" t="s">
        <v>1247</v>
      </c>
      <c r="BO634">
        <v>0</v>
      </c>
      <c r="BP634"/>
      <c r="BQ634" t="s">
        <v>1217</v>
      </c>
      <c r="BR634" t="s">
        <v>1909</v>
      </c>
    </row>
    <row r="635" spans="1:70" x14ac:dyDescent="0.25">
      <c r="A635">
        <v>211339</v>
      </c>
      <c r="B635" t="s">
        <v>1910</v>
      </c>
      <c r="C635" t="s">
        <v>1217</v>
      </c>
      <c r="D635" t="s">
        <v>1218</v>
      </c>
      <c r="E635">
        <v>0</v>
      </c>
      <c r="F635" t="s">
        <v>1219</v>
      </c>
      <c r="G635" t="s">
        <v>1220</v>
      </c>
      <c r="H635" t="s">
        <v>1221</v>
      </c>
      <c r="I635" t="s">
        <v>1217</v>
      </c>
      <c r="J635" t="s">
        <v>1222</v>
      </c>
      <c r="K635" t="s">
        <v>217</v>
      </c>
      <c r="L635">
        <v>192.32</v>
      </c>
      <c r="M635">
        <v>177.32</v>
      </c>
      <c r="N635" t="s">
        <v>40</v>
      </c>
      <c r="O635">
        <v>208</v>
      </c>
      <c r="P635" t="s">
        <v>1223</v>
      </c>
      <c r="Q635" t="s">
        <v>1388</v>
      </c>
      <c r="R635" t="s">
        <v>1225</v>
      </c>
      <c r="S635" t="s">
        <v>1226</v>
      </c>
      <c r="T635" t="s">
        <v>1217</v>
      </c>
      <c r="U635" t="s">
        <v>1227</v>
      </c>
      <c r="V635" t="s">
        <v>1255</v>
      </c>
      <c r="W635">
        <v>0</v>
      </c>
      <c r="X635"/>
      <c r="Y635"/>
      <c r="Z635" t="s">
        <v>1230</v>
      </c>
      <c r="AA635" t="s">
        <v>23</v>
      </c>
      <c r="AB635" t="s">
        <v>1231</v>
      </c>
      <c r="AC635" t="s">
        <v>1232</v>
      </c>
      <c r="AD635" t="s">
        <v>1233</v>
      </c>
      <c r="AE635" t="s">
        <v>1302</v>
      </c>
      <c r="AF635" t="s">
        <v>1235</v>
      </c>
      <c r="AG635" t="s">
        <v>1217</v>
      </c>
      <c r="AH635" t="s">
        <v>1236</v>
      </c>
      <c r="AI635" t="s">
        <v>1217</v>
      </c>
      <c r="AJ635" t="s">
        <v>1217</v>
      </c>
      <c r="AK635" t="s">
        <v>1237</v>
      </c>
      <c r="AL635">
        <v>0</v>
      </c>
      <c r="AM635" t="s">
        <v>1238</v>
      </c>
      <c r="AN635" t="s">
        <v>1239</v>
      </c>
      <c r="AO635" t="s">
        <v>1240</v>
      </c>
      <c r="AP635" t="s">
        <v>1241</v>
      </c>
      <c r="AQ635" t="s">
        <v>1242</v>
      </c>
      <c r="AR635" t="s">
        <v>1243</v>
      </c>
      <c r="AS635">
        <v>0</v>
      </c>
      <c r="AT635" t="s">
        <v>1217</v>
      </c>
      <c r="AU635" t="s">
        <v>1244</v>
      </c>
      <c r="AV635" t="s">
        <v>1217</v>
      </c>
      <c r="AW635" t="s">
        <v>1217</v>
      </c>
      <c r="AX635" t="s">
        <v>1217</v>
      </c>
      <c r="AY635">
        <v>10</v>
      </c>
      <c r="AZ635" t="s">
        <v>1245</v>
      </c>
      <c r="BA635">
        <v>0</v>
      </c>
      <c r="BB635" t="s">
        <v>217</v>
      </c>
      <c r="BC635" t="s">
        <v>1230</v>
      </c>
      <c r="BD635">
        <v>0</v>
      </c>
      <c r="BE635" t="s">
        <v>1246</v>
      </c>
      <c r="BF635">
        <v>50</v>
      </c>
      <c r="BG635" t="s">
        <v>1217</v>
      </c>
      <c r="BH635" t="s">
        <v>1217</v>
      </c>
      <c r="BI635">
        <v>1</v>
      </c>
      <c r="BJ635" t="s">
        <v>1217</v>
      </c>
      <c r="BK635" t="s">
        <v>1217</v>
      </c>
      <c r="BL635">
        <v>0</v>
      </c>
      <c r="BM635" t="s">
        <v>1239</v>
      </c>
      <c r="BN635" t="s">
        <v>1247</v>
      </c>
      <c r="BO635">
        <v>0</v>
      </c>
      <c r="BP635"/>
      <c r="BQ635" t="s">
        <v>1217</v>
      </c>
      <c r="BR635" t="s">
        <v>1217</v>
      </c>
    </row>
    <row r="636" spans="1:70" x14ac:dyDescent="0.25">
      <c r="A636">
        <v>211352</v>
      </c>
      <c r="B636" t="s">
        <v>1953</v>
      </c>
      <c r="C636" t="s">
        <v>1217</v>
      </c>
      <c r="D636" t="s">
        <v>1218</v>
      </c>
      <c r="E636">
        <v>320</v>
      </c>
      <c r="F636" t="s">
        <v>1298</v>
      </c>
      <c r="G636" t="s">
        <v>1220</v>
      </c>
      <c r="H636" t="s">
        <v>1221</v>
      </c>
      <c r="I636" t="s">
        <v>1217</v>
      </c>
      <c r="J636" t="s">
        <v>1222</v>
      </c>
      <c r="K636" t="s">
        <v>217</v>
      </c>
      <c r="L636">
        <v>17.37</v>
      </c>
      <c r="M636">
        <v>15.31</v>
      </c>
      <c r="N636" t="s">
        <v>40</v>
      </c>
      <c r="O636">
        <v>18</v>
      </c>
      <c r="P636" t="s">
        <v>1223</v>
      </c>
      <c r="Q636" t="s">
        <v>1870</v>
      </c>
      <c r="R636" t="s">
        <v>1225</v>
      </c>
      <c r="S636" t="s">
        <v>1226</v>
      </c>
      <c r="T636" t="s">
        <v>1217</v>
      </c>
      <c r="U636" t="s">
        <v>1227</v>
      </c>
      <c r="V636" t="s">
        <v>1255</v>
      </c>
      <c r="W636">
        <v>0</v>
      </c>
      <c r="X636"/>
      <c r="Y636"/>
      <c r="Z636" t="s">
        <v>1230</v>
      </c>
      <c r="AA636" t="s">
        <v>23</v>
      </c>
      <c r="AB636" t="s">
        <v>1231</v>
      </c>
      <c r="AC636" t="s">
        <v>1232</v>
      </c>
      <c r="AD636" t="s">
        <v>1233</v>
      </c>
      <c r="AE636" t="s">
        <v>1302</v>
      </c>
      <c r="AF636" t="s">
        <v>1235</v>
      </c>
      <c r="AG636" t="s">
        <v>1217</v>
      </c>
      <c r="AH636" t="s">
        <v>1236</v>
      </c>
      <c r="AI636" t="s">
        <v>1217</v>
      </c>
      <c r="AJ636" t="s">
        <v>1217</v>
      </c>
      <c r="AK636" t="s">
        <v>1237</v>
      </c>
      <c r="AL636">
        <v>0</v>
      </c>
      <c r="AM636" t="s">
        <v>1379</v>
      </c>
      <c r="AN636" t="s">
        <v>1239</v>
      </c>
      <c r="AO636" t="s">
        <v>1240</v>
      </c>
      <c r="AP636" t="s">
        <v>1241</v>
      </c>
      <c r="AQ636" t="s">
        <v>1242</v>
      </c>
      <c r="AR636" t="s">
        <v>1380</v>
      </c>
      <c r="AS636">
        <v>0</v>
      </c>
      <c r="AT636" t="s">
        <v>1217</v>
      </c>
      <c r="AU636" t="s">
        <v>1244</v>
      </c>
      <c r="AV636" t="s">
        <v>1217</v>
      </c>
      <c r="AW636" t="s">
        <v>1217</v>
      </c>
      <c r="AX636" t="s">
        <v>1217</v>
      </c>
      <c r="AY636">
        <v>10</v>
      </c>
      <c r="AZ636" t="s">
        <v>1245</v>
      </c>
      <c r="BA636">
        <v>0</v>
      </c>
      <c r="BB636" t="s">
        <v>217</v>
      </c>
      <c r="BC636" t="s">
        <v>1230</v>
      </c>
      <c r="BD636">
        <v>0</v>
      </c>
      <c r="BE636" t="s">
        <v>1246</v>
      </c>
      <c r="BF636">
        <v>330</v>
      </c>
      <c r="BG636" t="s">
        <v>1217</v>
      </c>
      <c r="BH636" t="s">
        <v>1217</v>
      </c>
      <c r="BI636">
        <v>15</v>
      </c>
      <c r="BJ636" t="s">
        <v>1217</v>
      </c>
      <c r="BK636" t="s">
        <v>1217</v>
      </c>
      <c r="BL636">
        <v>0</v>
      </c>
      <c r="BM636" t="s">
        <v>1239</v>
      </c>
      <c r="BN636" t="s">
        <v>1247</v>
      </c>
      <c r="BO636">
        <v>0</v>
      </c>
      <c r="BP636"/>
      <c r="BQ636" t="s">
        <v>1217</v>
      </c>
      <c r="BR636" t="s">
        <v>1217</v>
      </c>
    </row>
    <row r="637" spans="1:70" x14ac:dyDescent="0.25">
      <c r="A637">
        <v>211755</v>
      </c>
      <c r="B637" t="s">
        <v>1954</v>
      </c>
      <c r="C637" t="s">
        <v>1217</v>
      </c>
      <c r="D637" t="s">
        <v>1218</v>
      </c>
      <c r="E637">
        <v>0</v>
      </c>
      <c r="F637" t="s">
        <v>1219</v>
      </c>
      <c r="G637" t="s">
        <v>1220</v>
      </c>
      <c r="H637" t="s">
        <v>1221</v>
      </c>
      <c r="I637" t="s">
        <v>1217</v>
      </c>
      <c r="J637" t="s">
        <v>1222</v>
      </c>
      <c r="K637" t="s">
        <v>217</v>
      </c>
      <c r="L637">
        <v>198.31</v>
      </c>
      <c r="M637">
        <v>183.66</v>
      </c>
      <c r="N637" t="s">
        <v>40</v>
      </c>
      <c r="O637">
        <v>208</v>
      </c>
      <c r="P637" t="s">
        <v>1223</v>
      </c>
      <c r="Q637" t="s">
        <v>1324</v>
      </c>
      <c r="R637" t="s">
        <v>1225</v>
      </c>
      <c r="S637" t="s">
        <v>1226</v>
      </c>
      <c r="T637" t="s">
        <v>1217</v>
      </c>
      <c r="U637" t="s">
        <v>1227</v>
      </c>
      <c r="V637" t="s">
        <v>1255</v>
      </c>
      <c r="W637">
        <v>0</v>
      </c>
      <c r="X637"/>
      <c r="Y637"/>
      <c r="Z637" t="s">
        <v>1230</v>
      </c>
      <c r="AA637" t="s">
        <v>23</v>
      </c>
      <c r="AB637" t="s">
        <v>1231</v>
      </c>
      <c r="AC637" t="s">
        <v>1232</v>
      </c>
      <c r="AD637" t="s">
        <v>1233</v>
      </c>
      <c r="AE637" t="s">
        <v>1302</v>
      </c>
      <c r="AF637" t="s">
        <v>1235</v>
      </c>
      <c r="AG637" t="s">
        <v>1217</v>
      </c>
      <c r="AH637" t="s">
        <v>1236</v>
      </c>
      <c r="AI637" t="s">
        <v>1217</v>
      </c>
      <c r="AJ637" t="s">
        <v>1217</v>
      </c>
      <c r="AK637" t="s">
        <v>1237</v>
      </c>
      <c r="AL637">
        <v>0</v>
      </c>
      <c r="AM637" t="s">
        <v>1238</v>
      </c>
      <c r="AN637" t="s">
        <v>1239</v>
      </c>
      <c r="AO637" t="s">
        <v>1240</v>
      </c>
      <c r="AP637" t="s">
        <v>1241</v>
      </c>
      <c r="AQ637" t="s">
        <v>1242</v>
      </c>
      <c r="AR637" t="s">
        <v>1243</v>
      </c>
      <c r="AS637">
        <v>0</v>
      </c>
      <c r="AT637" t="s">
        <v>1217</v>
      </c>
      <c r="AU637" t="s">
        <v>1244</v>
      </c>
      <c r="AV637" t="s">
        <v>1217</v>
      </c>
      <c r="AW637" t="s">
        <v>1217</v>
      </c>
      <c r="AX637" t="s">
        <v>1217</v>
      </c>
      <c r="AY637">
        <v>10</v>
      </c>
      <c r="AZ637" t="s">
        <v>1245</v>
      </c>
      <c r="BA637">
        <v>0</v>
      </c>
      <c r="BB637" t="s">
        <v>217</v>
      </c>
      <c r="BC637" t="s">
        <v>1230</v>
      </c>
      <c r="BD637">
        <v>0</v>
      </c>
      <c r="BE637" t="s">
        <v>1246</v>
      </c>
      <c r="BF637">
        <v>44</v>
      </c>
      <c r="BG637" t="s">
        <v>1217</v>
      </c>
      <c r="BH637" t="s">
        <v>1217</v>
      </c>
      <c r="BI637">
        <v>8</v>
      </c>
      <c r="BJ637" t="s">
        <v>1217</v>
      </c>
      <c r="BK637" t="s">
        <v>1217</v>
      </c>
      <c r="BL637">
        <v>0</v>
      </c>
      <c r="BM637" t="s">
        <v>1239</v>
      </c>
      <c r="BN637" t="s">
        <v>1247</v>
      </c>
      <c r="BO637">
        <v>0</v>
      </c>
      <c r="BP637"/>
      <c r="BQ637" t="s">
        <v>1217</v>
      </c>
      <c r="BR637" t="s">
        <v>1955</v>
      </c>
    </row>
    <row r="638" spans="1:70" x14ac:dyDescent="0.25">
      <c r="A638">
        <v>211800</v>
      </c>
      <c r="B638" t="s">
        <v>1956</v>
      </c>
      <c r="C638" t="s">
        <v>1217</v>
      </c>
      <c r="D638" t="s">
        <v>1218</v>
      </c>
      <c r="E638">
        <v>28</v>
      </c>
      <c r="F638" t="s">
        <v>1219</v>
      </c>
      <c r="G638" t="s">
        <v>1220</v>
      </c>
      <c r="H638" t="s">
        <v>1221</v>
      </c>
      <c r="I638" t="s">
        <v>1217</v>
      </c>
      <c r="J638" t="s">
        <v>1222</v>
      </c>
      <c r="K638" t="s">
        <v>217</v>
      </c>
      <c r="L638">
        <v>198.54</v>
      </c>
      <c r="M638">
        <v>183.89</v>
      </c>
      <c r="N638" t="s">
        <v>40</v>
      </c>
      <c r="O638">
        <v>208</v>
      </c>
      <c r="P638" t="s">
        <v>1223</v>
      </c>
      <c r="Q638" t="s">
        <v>1324</v>
      </c>
      <c r="R638" t="s">
        <v>1225</v>
      </c>
      <c r="S638" t="s">
        <v>1226</v>
      </c>
      <c r="T638" t="s">
        <v>1217</v>
      </c>
      <c r="U638" t="s">
        <v>1227</v>
      </c>
      <c r="V638" t="s">
        <v>1255</v>
      </c>
      <c r="W638">
        <v>0</v>
      </c>
      <c r="X638"/>
      <c r="Y638"/>
      <c r="Z638" t="s">
        <v>1230</v>
      </c>
      <c r="AA638" t="s">
        <v>23</v>
      </c>
      <c r="AB638" t="s">
        <v>1231</v>
      </c>
      <c r="AC638" t="s">
        <v>1232</v>
      </c>
      <c r="AD638" t="s">
        <v>1233</v>
      </c>
      <c r="AE638" t="s">
        <v>1302</v>
      </c>
      <c r="AF638" t="s">
        <v>1235</v>
      </c>
      <c r="AG638" t="s">
        <v>1217</v>
      </c>
      <c r="AH638" t="s">
        <v>1236</v>
      </c>
      <c r="AI638" t="s">
        <v>1217</v>
      </c>
      <c r="AJ638" t="s">
        <v>1217</v>
      </c>
      <c r="AK638" t="s">
        <v>1237</v>
      </c>
      <c r="AL638">
        <v>0</v>
      </c>
      <c r="AM638" t="s">
        <v>1238</v>
      </c>
      <c r="AN638" t="s">
        <v>1239</v>
      </c>
      <c r="AO638" t="s">
        <v>1240</v>
      </c>
      <c r="AP638" t="s">
        <v>1241</v>
      </c>
      <c r="AQ638" t="s">
        <v>1242</v>
      </c>
      <c r="AR638" t="s">
        <v>1243</v>
      </c>
      <c r="AS638">
        <v>0</v>
      </c>
      <c r="AT638" t="s">
        <v>1217</v>
      </c>
      <c r="AU638" t="s">
        <v>1244</v>
      </c>
      <c r="AV638" t="s">
        <v>1217</v>
      </c>
      <c r="AW638" t="s">
        <v>1217</v>
      </c>
      <c r="AX638" t="s">
        <v>1217</v>
      </c>
      <c r="AY638">
        <v>10</v>
      </c>
      <c r="AZ638" t="s">
        <v>1245</v>
      </c>
      <c r="BA638">
        <v>0</v>
      </c>
      <c r="BB638" t="s">
        <v>217</v>
      </c>
      <c r="BC638" t="s">
        <v>1230</v>
      </c>
      <c r="BD638">
        <v>0</v>
      </c>
      <c r="BE638" t="s">
        <v>1246</v>
      </c>
      <c r="BF638">
        <v>52</v>
      </c>
      <c r="BG638" t="s">
        <v>1217</v>
      </c>
      <c r="BH638" t="s">
        <v>1217</v>
      </c>
      <c r="BI638">
        <v>8</v>
      </c>
      <c r="BJ638" t="s">
        <v>1217</v>
      </c>
      <c r="BK638" t="s">
        <v>1217</v>
      </c>
      <c r="BL638">
        <v>0</v>
      </c>
      <c r="BM638" t="s">
        <v>1239</v>
      </c>
      <c r="BN638" t="s">
        <v>1247</v>
      </c>
      <c r="BO638">
        <v>0</v>
      </c>
      <c r="BP638"/>
      <c r="BQ638" t="s">
        <v>1217</v>
      </c>
      <c r="BR638" t="s">
        <v>1217</v>
      </c>
    </row>
    <row r="639" spans="1:70" x14ac:dyDescent="0.25">
      <c r="A639">
        <v>211844</v>
      </c>
      <c r="B639" t="s">
        <v>1957</v>
      </c>
      <c r="C639" t="s">
        <v>1217</v>
      </c>
      <c r="D639" t="s">
        <v>1218</v>
      </c>
      <c r="E639">
        <v>28</v>
      </c>
      <c r="F639" t="s">
        <v>1219</v>
      </c>
      <c r="G639" t="s">
        <v>1220</v>
      </c>
      <c r="H639" t="s">
        <v>1221</v>
      </c>
      <c r="I639" t="s">
        <v>1217</v>
      </c>
      <c r="J639" t="s">
        <v>1222</v>
      </c>
      <c r="K639" t="s">
        <v>217</v>
      </c>
      <c r="L639">
        <v>196.75</v>
      </c>
      <c r="M639">
        <v>182.1</v>
      </c>
      <c r="N639" t="s">
        <v>40</v>
      </c>
      <c r="O639">
        <v>208</v>
      </c>
      <c r="P639" t="s">
        <v>1223</v>
      </c>
      <c r="Q639" t="s">
        <v>1368</v>
      </c>
      <c r="R639" t="s">
        <v>1225</v>
      </c>
      <c r="S639" t="s">
        <v>1226</v>
      </c>
      <c r="T639" t="s">
        <v>1217</v>
      </c>
      <c r="U639" t="s">
        <v>1227</v>
      </c>
      <c r="V639" t="s">
        <v>1255</v>
      </c>
      <c r="W639">
        <v>0</v>
      </c>
      <c r="X639"/>
      <c r="Y639"/>
      <c r="Z639" t="s">
        <v>1230</v>
      </c>
      <c r="AA639" t="s">
        <v>23</v>
      </c>
      <c r="AB639" t="s">
        <v>1231</v>
      </c>
      <c r="AC639" t="s">
        <v>1232</v>
      </c>
      <c r="AD639" t="s">
        <v>1233</v>
      </c>
      <c r="AE639" t="s">
        <v>1302</v>
      </c>
      <c r="AF639" t="s">
        <v>1235</v>
      </c>
      <c r="AG639" t="s">
        <v>1217</v>
      </c>
      <c r="AH639" t="s">
        <v>1236</v>
      </c>
      <c r="AI639" t="s">
        <v>1217</v>
      </c>
      <c r="AJ639" t="s">
        <v>1217</v>
      </c>
      <c r="AK639" t="s">
        <v>1237</v>
      </c>
      <c r="AL639">
        <v>0</v>
      </c>
      <c r="AM639" t="s">
        <v>1238</v>
      </c>
      <c r="AN639" t="s">
        <v>1239</v>
      </c>
      <c r="AO639" t="s">
        <v>1240</v>
      </c>
      <c r="AP639" t="s">
        <v>1241</v>
      </c>
      <c r="AQ639" t="s">
        <v>1242</v>
      </c>
      <c r="AR639" t="s">
        <v>1243</v>
      </c>
      <c r="AS639">
        <v>0</v>
      </c>
      <c r="AT639" t="s">
        <v>1217</v>
      </c>
      <c r="AU639" t="s">
        <v>1244</v>
      </c>
      <c r="AV639" t="s">
        <v>1217</v>
      </c>
      <c r="AW639" t="s">
        <v>1217</v>
      </c>
      <c r="AX639" t="s">
        <v>1217</v>
      </c>
      <c r="AY639">
        <v>10</v>
      </c>
      <c r="AZ639" t="s">
        <v>1245</v>
      </c>
      <c r="BA639">
        <v>0</v>
      </c>
      <c r="BB639" t="s">
        <v>217</v>
      </c>
      <c r="BC639" t="s">
        <v>1230</v>
      </c>
      <c r="BD639">
        <v>0</v>
      </c>
      <c r="BE639" t="s">
        <v>1246</v>
      </c>
      <c r="BF639">
        <v>86</v>
      </c>
      <c r="BG639" t="s">
        <v>1217</v>
      </c>
      <c r="BH639" t="s">
        <v>1217</v>
      </c>
      <c r="BI639">
        <v>8</v>
      </c>
      <c r="BJ639" t="s">
        <v>1217</v>
      </c>
      <c r="BK639" t="s">
        <v>1217</v>
      </c>
      <c r="BL639">
        <v>0</v>
      </c>
      <c r="BM639" t="s">
        <v>1239</v>
      </c>
      <c r="BN639" t="s">
        <v>1247</v>
      </c>
      <c r="BO639">
        <v>0</v>
      </c>
      <c r="BP639"/>
      <c r="BQ639" t="s">
        <v>1217</v>
      </c>
      <c r="BR639" t="s">
        <v>1217</v>
      </c>
    </row>
    <row r="640" spans="1:70" x14ac:dyDescent="0.25">
      <c r="A640">
        <v>211893</v>
      </c>
      <c r="B640" t="s">
        <v>606</v>
      </c>
      <c r="C640" t="s">
        <v>1217</v>
      </c>
      <c r="D640" t="s">
        <v>1218</v>
      </c>
      <c r="E640">
        <v>280</v>
      </c>
      <c r="F640" t="s">
        <v>1254</v>
      </c>
      <c r="G640" t="s">
        <v>1220</v>
      </c>
      <c r="H640" t="s">
        <v>1221</v>
      </c>
      <c r="I640" t="s">
        <v>1217</v>
      </c>
      <c r="J640" t="s">
        <v>1222</v>
      </c>
      <c r="K640" t="s">
        <v>217</v>
      </c>
      <c r="L640">
        <v>18.829999999999998</v>
      </c>
      <c r="M640">
        <v>17.57</v>
      </c>
      <c r="N640" t="s">
        <v>40</v>
      </c>
      <c r="O640">
        <v>20</v>
      </c>
      <c r="P640" t="s">
        <v>1223</v>
      </c>
      <c r="Q640" t="s">
        <v>1596</v>
      </c>
      <c r="R640" t="s">
        <v>1225</v>
      </c>
      <c r="S640" t="s">
        <v>1226</v>
      </c>
      <c r="T640" t="s">
        <v>1217</v>
      </c>
      <c r="U640" t="s">
        <v>1227</v>
      </c>
      <c r="V640" t="s">
        <v>1255</v>
      </c>
      <c r="W640">
        <v>0</v>
      </c>
      <c r="X640"/>
      <c r="Y640"/>
      <c r="Z640" t="s">
        <v>1230</v>
      </c>
      <c r="AA640" t="s">
        <v>23</v>
      </c>
      <c r="AB640" t="s">
        <v>1231</v>
      </c>
      <c r="AC640" t="s">
        <v>1232</v>
      </c>
      <c r="AD640" t="s">
        <v>1233</v>
      </c>
      <c r="AE640" t="s">
        <v>1302</v>
      </c>
      <c r="AF640" t="s">
        <v>1235</v>
      </c>
      <c r="AG640" t="s">
        <v>1217</v>
      </c>
      <c r="AH640" t="s">
        <v>1236</v>
      </c>
      <c r="AI640" t="s">
        <v>1217</v>
      </c>
      <c r="AJ640" t="s">
        <v>1217</v>
      </c>
      <c r="AK640" t="s">
        <v>1237</v>
      </c>
      <c r="AL640">
        <v>0</v>
      </c>
      <c r="AM640" t="s">
        <v>1281</v>
      </c>
      <c r="AN640" t="s">
        <v>1239</v>
      </c>
      <c r="AO640" t="s">
        <v>1240</v>
      </c>
      <c r="AP640" t="s">
        <v>1241</v>
      </c>
      <c r="AQ640" t="s">
        <v>1242</v>
      </c>
      <c r="AR640" t="s">
        <v>1257</v>
      </c>
      <c r="AS640">
        <v>0</v>
      </c>
      <c r="AT640" t="s">
        <v>1217</v>
      </c>
      <c r="AU640" t="s">
        <v>1244</v>
      </c>
      <c r="AV640" t="s">
        <v>1217</v>
      </c>
      <c r="AW640" t="s">
        <v>1217</v>
      </c>
      <c r="AX640" t="s">
        <v>1217</v>
      </c>
      <c r="AY640">
        <v>10</v>
      </c>
      <c r="AZ640" t="s">
        <v>1245</v>
      </c>
      <c r="BA640">
        <v>0</v>
      </c>
      <c r="BB640" t="s">
        <v>217</v>
      </c>
      <c r="BC640" t="s">
        <v>1230</v>
      </c>
      <c r="BD640">
        <v>0</v>
      </c>
      <c r="BE640" t="s">
        <v>1246</v>
      </c>
      <c r="BF640">
        <v>350</v>
      </c>
      <c r="BG640" t="s">
        <v>1217</v>
      </c>
      <c r="BH640" t="s">
        <v>1217</v>
      </c>
      <c r="BI640">
        <v>13</v>
      </c>
      <c r="BJ640" t="s">
        <v>1217</v>
      </c>
      <c r="BK640" t="s">
        <v>1217</v>
      </c>
      <c r="BL640">
        <v>0</v>
      </c>
      <c r="BM640" t="s">
        <v>1239</v>
      </c>
      <c r="BN640" t="s">
        <v>1247</v>
      </c>
      <c r="BO640">
        <v>0</v>
      </c>
      <c r="BP640"/>
      <c r="BQ640" t="s">
        <v>1217</v>
      </c>
      <c r="BR640" t="s">
        <v>1958</v>
      </c>
    </row>
    <row r="641" spans="1:70" x14ac:dyDescent="0.25">
      <c r="A641">
        <v>211922</v>
      </c>
      <c r="B641" t="s">
        <v>1911</v>
      </c>
      <c r="C641" t="s">
        <v>1217</v>
      </c>
      <c r="D641" t="s">
        <v>1218</v>
      </c>
      <c r="E641">
        <v>0</v>
      </c>
      <c r="F641" t="s">
        <v>1298</v>
      </c>
      <c r="G641" t="s">
        <v>1220</v>
      </c>
      <c r="H641" t="s">
        <v>1221</v>
      </c>
      <c r="I641" t="s">
        <v>1217</v>
      </c>
      <c r="J641" t="s">
        <v>1222</v>
      </c>
      <c r="K641" t="s">
        <v>217</v>
      </c>
      <c r="L641">
        <v>17.29</v>
      </c>
      <c r="M641">
        <v>15.29</v>
      </c>
      <c r="N641" t="s">
        <v>40</v>
      </c>
      <c r="O641">
        <v>18</v>
      </c>
      <c r="P641" t="s">
        <v>1223</v>
      </c>
      <c r="Q641" t="s">
        <v>1912</v>
      </c>
      <c r="R641" t="s">
        <v>1225</v>
      </c>
      <c r="S641" t="s">
        <v>1226</v>
      </c>
      <c r="T641" t="s">
        <v>1217</v>
      </c>
      <c r="U641" t="s">
        <v>1227</v>
      </c>
      <c r="V641" t="s">
        <v>1255</v>
      </c>
      <c r="W641">
        <v>0</v>
      </c>
      <c r="X641"/>
      <c r="Y641"/>
      <c r="Z641" t="s">
        <v>1230</v>
      </c>
      <c r="AA641" t="s">
        <v>23</v>
      </c>
      <c r="AB641" t="s">
        <v>1231</v>
      </c>
      <c r="AC641" t="s">
        <v>1232</v>
      </c>
      <c r="AD641" t="s">
        <v>1233</v>
      </c>
      <c r="AE641" t="s">
        <v>1302</v>
      </c>
      <c r="AF641" t="s">
        <v>1235</v>
      </c>
      <c r="AG641" t="s">
        <v>1217</v>
      </c>
      <c r="AH641" t="s">
        <v>1236</v>
      </c>
      <c r="AI641" t="s">
        <v>1217</v>
      </c>
      <c r="AJ641" t="s">
        <v>1217</v>
      </c>
      <c r="AK641" t="s">
        <v>1237</v>
      </c>
      <c r="AL641">
        <v>0</v>
      </c>
      <c r="AM641" t="s">
        <v>1379</v>
      </c>
      <c r="AN641" t="s">
        <v>1239</v>
      </c>
      <c r="AO641" t="s">
        <v>1240</v>
      </c>
      <c r="AP641" t="s">
        <v>1241</v>
      </c>
      <c r="AQ641" t="s">
        <v>1242</v>
      </c>
      <c r="AR641" t="s">
        <v>1380</v>
      </c>
      <c r="AS641">
        <v>0</v>
      </c>
      <c r="AT641" t="s">
        <v>1217</v>
      </c>
      <c r="AU641" t="s">
        <v>1244</v>
      </c>
      <c r="AV641" t="s">
        <v>1217</v>
      </c>
      <c r="AW641" t="s">
        <v>1217</v>
      </c>
      <c r="AX641" t="s">
        <v>1217</v>
      </c>
      <c r="AY641">
        <v>10</v>
      </c>
      <c r="AZ641" t="s">
        <v>1245</v>
      </c>
      <c r="BA641">
        <v>0</v>
      </c>
      <c r="BB641" t="s">
        <v>217</v>
      </c>
      <c r="BC641" t="s">
        <v>1230</v>
      </c>
      <c r="BD641">
        <v>0</v>
      </c>
      <c r="BE641" t="s">
        <v>1246</v>
      </c>
      <c r="BF641">
        <v>330</v>
      </c>
      <c r="BG641" t="s">
        <v>1217</v>
      </c>
      <c r="BH641" t="s">
        <v>1217</v>
      </c>
      <c r="BI641">
        <v>16</v>
      </c>
      <c r="BJ641" t="s">
        <v>1217</v>
      </c>
      <c r="BK641" t="s">
        <v>1217</v>
      </c>
      <c r="BL641">
        <v>0</v>
      </c>
      <c r="BM641" t="s">
        <v>1239</v>
      </c>
      <c r="BN641" t="s">
        <v>1247</v>
      </c>
      <c r="BO641">
        <v>0</v>
      </c>
      <c r="BP641"/>
      <c r="BQ641" t="s">
        <v>1217</v>
      </c>
      <c r="BR641" t="s">
        <v>1217</v>
      </c>
    </row>
    <row r="642" spans="1:70" x14ac:dyDescent="0.25">
      <c r="A642">
        <v>212599</v>
      </c>
      <c r="B642" t="s">
        <v>1913</v>
      </c>
      <c r="C642" t="s">
        <v>1217</v>
      </c>
      <c r="D642" t="s">
        <v>1218</v>
      </c>
      <c r="E642">
        <v>28</v>
      </c>
      <c r="F642" t="s">
        <v>1219</v>
      </c>
      <c r="G642" t="s">
        <v>1220</v>
      </c>
      <c r="H642" t="s">
        <v>1221</v>
      </c>
      <c r="I642" t="s">
        <v>1217</v>
      </c>
      <c r="J642" t="s">
        <v>1222</v>
      </c>
      <c r="K642" t="s">
        <v>217</v>
      </c>
      <c r="L642">
        <v>199.35</v>
      </c>
      <c r="M642">
        <v>184.7</v>
      </c>
      <c r="N642" t="s">
        <v>40</v>
      </c>
      <c r="O642">
        <v>208</v>
      </c>
      <c r="P642" t="s">
        <v>1223</v>
      </c>
      <c r="Q642" t="s">
        <v>1844</v>
      </c>
      <c r="R642" t="s">
        <v>1225</v>
      </c>
      <c r="S642" t="s">
        <v>1226</v>
      </c>
      <c r="T642" t="s">
        <v>1217</v>
      </c>
      <c r="U642" t="s">
        <v>1227</v>
      </c>
      <c r="V642" t="s">
        <v>1255</v>
      </c>
      <c r="W642">
        <v>0</v>
      </c>
      <c r="X642"/>
      <c r="Y642"/>
      <c r="Z642" t="s">
        <v>1230</v>
      </c>
      <c r="AA642" t="s">
        <v>23</v>
      </c>
      <c r="AB642" t="s">
        <v>1231</v>
      </c>
      <c r="AC642" t="s">
        <v>1232</v>
      </c>
      <c r="AD642" t="s">
        <v>1233</v>
      </c>
      <c r="AE642" t="s">
        <v>1302</v>
      </c>
      <c r="AF642" t="s">
        <v>1235</v>
      </c>
      <c r="AG642" t="s">
        <v>1217</v>
      </c>
      <c r="AH642" t="s">
        <v>1236</v>
      </c>
      <c r="AI642" t="s">
        <v>1217</v>
      </c>
      <c r="AJ642" t="s">
        <v>1217</v>
      </c>
      <c r="AK642" t="s">
        <v>1237</v>
      </c>
      <c r="AL642">
        <v>0</v>
      </c>
      <c r="AM642" t="s">
        <v>1238</v>
      </c>
      <c r="AN642" t="s">
        <v>1239</v>
      </c>
      <c r="AO642" t="s">
        <v>1240</v>
      </c>
      <c r="AP642" t="s">
        <v>1241</v>
      </c>
      <c r="AQ642" t="s">
        <v>1242</v>
      </c>
      <c r="AR642" t="s">
        <v>1243</v>
      </c>
      <c r="AS642">
        <v>0</v>
      </c>
      <c r="AT642" t="s">
        <v>1217</v>
      </c>
      <c r="AU642" t="s">
        <v>1244</v>
      </c>
      <c r="AV642" t="s">
        <v>1217</v>
      </c>
      <c r="AW642" t="s">
        <v>1217</v>
      </c>
      <c r="AX642" t="s">
        <v>1217</v>
      </c>
      <c r="AY642">
        <v>10</v>
      </c>
      <c r="AZ642" t="s">
        <v>1245</v>
      </c>
      <c r="BA642">
        <v>0</v>
      </c>
      <c r="BB642" t="s">
        <v>217</v>
      </c>
      <c r="BC642" t="s">
        <v>1230</v>
      </c>
      <c r="BD642">
        <v>0</v>
      </c>
      <c r="BE642" t="s">
        <v>1246</v>
      </c>
      <c r="BF642">
        <v>30</v>
      </c>
      <c r="BG642" t="s">
        <v>1217</v>
      </c>
      <c r="BH642" t="s">
        <v>1217</v>
      </c>
      <c r="BI642">
        <v>13</v>
      </c>
      <c r="BJ642" t="s">
        <v>1217</v>
      </c>
      <c r="BK642" t="s">
        <v>1217</v>
      </c>
      <c r="BL642">
        <v>0</v>
      </c>
      <c r="BM642" t="s">
        <v>1239</v>
      </c>
      <c r="BN642" t="s">
        <v>1247</v>
      </c>
      <c r="BO642">
        <v>0</v>
      </c>
      <c r="BP642"/>
      <c r="BQ642" t="s">
        <v>1217</v>
      </c>
      <c r="BR642" t="s">
        <v>1217</v>
      </c>
    </row>
    <row r="643" spans="1:70" x14ac:dyDescent="0.25">
      <c r="A643">
        <v>212620</v>
      </c>
      <c r="B643" t="s">
        <v>1914</v>
      </c>
      <c r="C643" t="s">
        <v>1217</v>
      </c>
      <c r="D643" t="s">
        <v>1218</v>
      </c>
      <c r="E643">
        <v>28</v>
      </c>
      <c r="F643" t="s">
        <v>1219</v>
      </c>
      <c r="G643" t="s">
        <v>1220</v>
      </c>
      <c r="H643" t="s">
        <v>1221</v>
      </c>
      <c r="I643" t="s">
        <v>1217</v>
      </c>
      <c r="J643" t="s">
        <v>1222</v>
      </c>
      <c r="K643" t="s">
        <v>217</v>
      </c>
      <c r="L643">
        <v>202.27</v>
      </c>
      <c r="M643">
        <v>187.62</v>
      </c>
      <c r="N643" t="s">
        <v>40</v>
      </c>
      <c r="O643">
        <v>208</v>
      </c>
      <c r="P643" t="s">
        <v>1223</v>
      </c>
      <c r="Q643" t="s">
        <v>1848</v>
      </c>
      <c r="R643" t="s">
        <v>1225</v>
      </c>
      <c r="S643" t="s">
        <v>1226</v>
      </c>
      <c r="T643" t="s">
        <v>1217</v>
      </c>
      <c r="U643" t="s">
        <v>1227</v>
      </c>
      <c r="V643" t="s">
        <v>1255</v>
      </c>
      <c r="W643">
        <v>0</v>
      </c>
      <c r="X643"/>
      <c r="Y643"/>
      <c r="Z643" t="s">
        <v>1230</v>
      </c>
      <c r="AA643" t="s">
        <v>23</v>
      </c>
      <c r="AB643" t="s">
        <v>1231</v>
      </c>
      <c r="AC643" t="s">
        <v>1232</v>
      </c>
      <c r="AD643" t="s">
        <v>1233</v>
      </c>
      <c r="AE643" t="s">
        <v>1302</v>
      </c>
      <c r="AF643" t="s">
        <v>1235</v>
      </c>
      <c r="AG643" t="s">
        <v>1217</v>
      </c>
      <c r="AH643" t="s">
        <v>1236</v>
      </c>
      <c r="AI643" t="s">
        <v>1217</v>
      </c>
      <c r="AJ643" t="s">
        <v>1217</v>
      </c>
      <c r="AK643" t="s">
        <v>1237</v>
      </c>
      <c r="AL643">
        <v>0</v>
      </c>
      <c r="AM643" t="s">
        <v>1238</v>
      </c>
      <c r="AN643" t="s">
        <v>1239</v>
      </c>
      <c r="AO643" t="s">
        <v>1240</v>
      </c>
      <c r="AP643" t="s">
        <v>1241</v>
      </c>
      <c r="AQ643" t="s">
        <v>1242</v>
      </c>
      <c r="AR643" t="s">
        <v>1243</v>
      </c>
      <c r="AS643">
        <v>0</v>
      </c>
      <c r="AT643" t="s">
        <v>1217</v>
      </c>
      <c r="AU643" t="s">
        <v>1244</v>
      </c>
      <c r="AV643" t="s">
        <v>1217</v>
      </c>
      <c r="AW643" t="s">
        <v>1217</v>
      </c>
      <c r="AX643" t="s">
        <v>1217</v>
      </c>
      <c r="AY643">
        <v>10</v>
      </c>
      <c r="AZ643" t="s">
        <v>1245</v>
      </c>
      <c r="BA643">
        <v>0</v>
      </c>
      <c r="BB643" t="s">
        <v>217</v>
      </c>
      <c r="BC643" t="s">
        <v>1230</v>
      </c>
      <c r="BD643">
        <v>0</v>
      </c>
      <c r="BE643" t="s">
        <v>1246</v>
      </c>
      <c r="BF643">
        <v>75</v>
      </c>
      <c r="BG643" t="s">
        <v>1217</v>
      </c>
      <c r="BH643" t="s">
        <v>1217</v>
      </c>
      <c r="BI643">
        <v>13</v>
      </c>
      <c r="BJ643" t="s">
        <v>1217</v>
      </c>
      <c r="BK643" t="s">
        <v>1217</v>
      </c>
      <c r="BL643">
        <v>0</v>
      </c>
      <c r="BM643" t="s">
        <v>1239</v>
      </c>
      <c r="BN643" t="s">
        <v>1247</v>
      </c>
      <c r="BO643">
        <v>0</v>
      </c>
      <c r="BP643"/>
      <c r="BQ643" t="s">
        <v>1217</v>
      </c>
      <c r="BR643" t="s">
        <v>1217</v>
      </c>
    </row>
    <row r="644" spans="1:70" x14ac:dyDescent="0.25">
      <c r="A644">
        <v>212621</v>
      </c>
      <c r="B644" t="s">
        <v>1915</v>
      </c>
      <c r="C644" t="s">
        <v>1217</v>
      </c>
      <c r="D644" t="s">
        <v>1218</v>
      </c>
      <c r="E644">
        <v>28</v>
      </c>
      <c r="F644" t="s">
        <v>1219</v>
      </c>
      <c r="G644" t="s">
        <v>1220</v>
      </c>
      <c r="H644" t="s">
        <v>1221</v>
      </c>
      <c r="I644" t="s">
        <v>1217</v>
      </c>
      <c r="J644" t="s">
        <v>1222</v>
      </c>
      <c r="K644" t="s">
        <v>217</v>
      </c>
      <c r="L644">
        <v>194.99</v>
      </c>
      <c r="M644">
        <v>180.34</v>
      </c>
      <c r="N644" t="s">
        <v>40</v>
      </c>
      <c r="O644">
        <v>208</v>
      </c>
      <c r="P644" t="s">
        <v>1223</v>
      </c>
      <c r="Q644" t="s">
        <v>1840</v>
      </c>
      <c r="R644" t="s">
        <v>1225</v>
      </c>
      <c r="S644" t="s">
        <v>1226</v>
      </c>
      <c r="T644" t="s">
        <v>1217</v>
      </c>
      <c r="U644" t="s">
        <v>1227</v>
      </c>
      <c r="V644" t="s">
        <v>1255</v>
      </c>
      <c r="W644">
        <v>0</v>
      </c>
      <c r="X644"/>
      <c r="Y644"/>
      <c r="Z644" t="s">
        <v>1230</v>
      </c>
      <c r="AA644" t="s">
        <v>23</v>
      </c>
      <c r="AB644" t="s">
        <v>1231</v>
      </c>
      <c r="AC644" t="s">
        <v>1232</v>
      </c>
      <c r="AD644" t="s">
        <v>1233</v>
      </c>
      <c r="AE644" t="s">
        <v>1302</v>
      </c>
      <c r="AF644" t="s">
        <v>1235</v>
      </c>
      <c r="AG644" t="s">
        <v>1217</v>
      </c>
      <c r="AH644" t="s">
        <v>1236</v>
      </c>
      <c r="AI644" t="s">
        <v>1217</v>
      </c>
      <c r="AJ644" t="s">
        <v>1217</v>
      </c>
      <c r="AK644" t="s">
        <v>1237</v>
      </c>
      <c r="AL644">
        <v>0</v>
      </c>
      <c r="AM644" t="s">
        <v>1238</v>
      </c>
      <c r="AN644" t="s">
        <v>1239</v>
      </c>
      <c r="AO644" t="s">
        <v>1240</v>
      </c>
      <c r="AP644" t="s">
        <v>1241</v>
      </c>
      <c r="AQ644" t="s">
        <v>1242</v>
      </c>
      <c r="AR644" t="s">
        <v>1243</v>
      </c>
      <c r="AS644">
        <v>0</v>
      </c>
      <c r="AT644" t="s">
        <v>1217</v>
      </c>
      <c r="AU644" t="s">
        <v>1244</v>
      </c>
      <c r="AV644" t="s">
        <v>1217</v>
      </c>
      <c r="AW644" t="s">
        <v>1217</v>
      </c>
      <c r="AX644" t="s">
        <v>1217</v>
      </c>
      <c r="AY644">
        <v>10</v>
      </c>
      <c r="AZ644" t="s">
        <v>1245</v>
      </c>
      <c r="BA644">
        <v>0</v>
      </c>
      <c r="BB644" t="s">
        <v>217</v>
      </c>
      <c r="BC644" t="s">
        <v>1230</v>
      </c>
      <c r="BD644">
        <v>0</v>
      </c>
      <c r="BE644" t="s">
        <v>1246</v>
      </c>
      <c r="BF644">
        <v>65</v>
      </c>
      <c r="BG644" t="s">
        <v>1217</v>
      </c>
      <c r="BH644" t="s">
        <v>1217</v>
      </c>
      <c r="BI644">
        <v>13</v>
      </c>
      <c r="BJ644" t="s">
        <v>1217</v>
      </c>
      <c r="BK644" t="s">
        <v>1217</v>
      </c>
      <c r="BL644">
        <v>0</v>
      </c>
      <c r="BM644" t="s">
        <v>1239</v>
      </c>
      <c r="BN644" t="s">
        <v>1247</v>
      </c>
      <c r="BO644">
        <v>0</v>
      </c>
      <c r="BP644"/>
      <c r="BQ644" t="s">
        <v>1217</v>
      </c>
      <c r="BR644" t="s">
        <v>1217</v>
      </c>
    </row>
    <row r="645" spans="1:70" x14ac:dyDescent="0.25">
      <c r="A645">
        <v>212622</v>
      </c>
      <c r="B645" t="s">
        <v>1959</v>
      </c>
      <c r="C645" t="s">
        <v>1217</v>
      </c>
      <c r="D645" t="s">
        <v>1218</v>
      </c>
      <c r="E645">
        <v>0</v>
      </c>
      <c r="F645" t="s">
        <v>1219</v>
      </c>
      <c r="G645" t="s">
        <v>1220</v>
      </c>
      <c r="H645" t="s">
        <v>1221</v>
      </c>
      <c r="I645" t="s">
        <v>1217</v>
      </c>
      <c r="J645" t="s">
        <v>1222</v>
      </c>
      <c r="K645" t="s">
        <v>217</v>
      </c>
      <c r="L645">
        <v>190.27</v>
      </c>
      <c r="M645">
        <v>175.62</v>
      </c>
      <c r="N645" t="s">
        <v>40</v>
      </c>
      <c r="O645">
        <v>200</v>
      </c>
      <c r="P645" t="s">
        <v>1223</v>
      </c>
      <c r="Q645" t="s">
        <v>1844</v>
      </c>
      <c r="R645" t="s">
        <v>1225</v>
      </c>
      <c r="S645" t="s">
        <v>1226</v>
      </c>
      <c r="T645" t="s">
        <v>1217</v>
      </c>
      <c r="U645" t="s">
        <v>1227</v>
      </c>
      <c r="V645" t="s">
        <v>1255</v>
      </c>
      <c r="W645">
        <v>0</v>
      </c>
      <c r="X645"/>
      <c r="Y645"/>
      <c r="Z645" t="s">
        <v>1230</v>
      </c>
      <c r="AA645" t="s">
        <v>23</v>
      </c>
      <c r="AB645" t="s">
        <v>1231</v>
      </c>
      <c r="AC645" t="s">
        <v>1232</v>
      </c>
      <c r="AD645" t="s">
        <v>1233</v>
      </c>
      <c r="AE645" t="s">
        <v>1302</v>
      </c>
      <c r="AF645" t="s">
        <v>1235</v>
      </c>
      <c r="AG645" t="s">
        <v>1217</v>
      </c>
      <c r="AH645" t="s">
        <v>1236</v>
      </c>
      <c r="AI645" t="s">
        <v>1217</v>
      </c>
      <c r="AJ645" t="s">
        <v>1217</v>
      </c>
      <c r="AK645" t="s">
        <v>1237</v>
      </c>
      <c r="AL645">
        <v>0</v>
      </c>
      <c r="AM645" t="s">
        <v>1238</v>
      </c>
      <c r="AN645" t="s">
        <v>1239</v>
      </c>
      <c r="AO645" t="s">
        <v>1240</v>
      </c>
      <c r="AP645" t="s">
        <v>1241</v>
      </c>
      <c r="AQ645" t="s">
        <v>1242</v>
      </c>
      <c r="AR645" t="s">
        <v>1243</v>
      </c>
      <c r="AS645">
        <v>0</v>
      </c>
      <c r="AT645" t="s">
        <v>1217</v>
      </c>
      <c r="AU645" t="s">
        <v>1244</v>
      </c>
      <c r="AV645" t="s">
        <v>1217</v>
      </c>
      <c r="AW645" t="s">
        <v>1217</v>
      </c>
      <c r="AX645" t="s">
        <v>1217</v>
      </c>
      <c r="AY645">
        <v>10</v>
      </c>
      <c r="AZ645" t="s">
        <v>1245</v>
      </c>
      <c r="BA645">
        <v>0</v>
      </c>
      <c r="BB645" t="s">
        <v>217</v>
      </c>
      <c r="BC645" t="s">
        <v>1230</v>
      </c>
      <c r="BD645">
        <v>0</v>
      </c>
      <c r="BE645" t="s">
        <v>1246</v>
      </c>
      <c r="BF645">
        <v>77</v>
      </c>
      <c r="BG645" t="s">
        <v>1217</v>
      </c>
      <c r="BH645" t="s">
        <v>1217</v>
      </c>
      <c r="BI645">
        <v>13</v>
      </c>
      <c r="BJ645" t="s">
        <v>1217</v>
      </c>
      <c r="BK645" t="s">
        <v>1217</v>
      </c>
      <c r="BL645">
        <v>0</v>
      </c>
      <c r="BM645" t="s">
        <v>1239</v>
      </c>
      <c r="BN645" t="s">
        <v>1247</v>
      </c>
      <c r="BO645">
        <v>0</v>
      </c>
      <c r="BP645"/>
      <c r="BQ645" t="s">
        <v>1217</v>
      </c>
      <c r="BR645" t="s">
        <v>1217</v>
      </c>
    </row>
    <row r="646" spans="1:70" x14ac:dyDescent="0.25">
      <c r="A646">
        <v>212880</v>
      </c>
      <c r="B646" t="s">
        <v>1960</v>
      </c>
      <c r="C646" t="s">
        <v>1217</v>
      </c>
      <c r="D646" t="s">
        <v>1218</v>
      </c>
      <c r="E646">
        <v>0</v>
      </c>
      <c r="F646" t="s">
        <v>1289</v>
      </c>
      <c r="G646" t="s">
        <v>1220</v>
      </c>
      <c r="H646" t="s">
        <v>1221</v>
      </c>
      <c r="I646" t="s">
        <v>1217</v>
      </c>
      <c r="J646" t="s">
        <v>1222</v>
      </c>
      <c r="K646" t="s">
        <v>217</v>
      </c>
      <c r="L646">
        <v>959.48</v>
      </c>
      <c r="M646">
        <v>902.98</v>
      </c>
      <c r="N646" t="s">
        <v>40</v>
      </c>
      <c r="O646">
        <v>990</v>
      </c>
      <c r="P646" t="s">
        <v>1223</v>
      </c>
      <c r="Q646" t="s">
        <v>1961</v>
      </c>
      <c r="R646" t="s">
        <v>1225</v>
      </c>
      <c r="S646" t="s">
        <v>1226</v>
      </c>
      <c r="T646" t="s">
        <v>1217</v>
      </c>
      <c r="U646" t="s">
        <v>1227</v>
      </c>
      <c r="V646" t="s">
        <v>1255</v>
      </c>
      <c r="W646">
        <v>0</v>
      </c>
      <c r="X646"/>
      <c r="Y646"/>
      <c r="Z646" t="s">
        <v>1230</v>
      </c>
      <c r="AA646" t="s">
        <v>23</v>
      </c>
      <c r="AB646" t="s">
        <v>1231</v>
      </c>
      <c r="AC646" t="s">
        <v>1232</v>
      </c>
      <c r="AD646" t="s">
        <v>1233</v>
      </c>
      <c r="AE646" t="s">
        <v>1302</v>
      </c>
      <c r="AF646" t="s">
        <v>1235</v>
      </c>
      <c r="AG646" t="s">
        <v>1217</v>
      </c>
      <c r="AH646" t="s">
        <v>1236</v>
      </c>
      <c r="AI646" t="s">
        <v>1217</v>
      </c>
      <c r="AJ646" t="s">
        <v>1217</v>
      </c>
      <c r="AK646" t="s">
        <v>1237</v>
      </c>
      <c r="AL646">
        <v>0</v>
      </c>
      <c r="AM646" t="s">
        <v>1290</v>
      </c>
      <c r="AN646" t="s">
        <v>1239</v>
      </c>
      <c r="AO646" t="s">
        <v>1240</v>
      </c>
      <c r="AP646" t="s">
        <v>1241</v>
      </c>
      <c r="AQ646" t="s">
        <v>1242</v>
      </c>
      <c r="AR646" t="s">
        <v>1291</v>
      </c>
      <c r="AS646">
        <v>0</v>
      </c>
      <c r="AT646" t="s">
        <v>1217</v>
      </c>
      <c r="AU646" t="s">
        <v>1244</v>
      </c>
      <c r="AV646" t="s">
        <v>1217</v>
      </c>
      <c r="AW646" t="s">
        <v>1217</v>
      </c>
      <c r="AX646" t="s">
        <v>1217</v>
      </c>
      <c r="AY646">
        <v>10</v>
      </c>
      <c r="AZ646" t="s">
        <v>1245</v>
      </c>
      <c r="BA646">
        <v>0</v>
      </c>
      <c r="BB646" t="s">
        <v>217</v>
      </c>
      <c r="BC646" t="s">
        <v>1230</v>
      </c>
      <c r="BD646">
        <v>0</v>
      </c>
      <c r="BE646" t="s">
        <v>1246</v>
      </c>
      <c r="BF646">
        <v>22</v>
      </c>
      <c r="BG646" t="s">
        <v>1217</v>
      </c>
      <c r="BH646" t="s">
        <v>1217</v>
      </c>
      <c r="BI646">
        <v>1</v>
      </c>
      <c r="BJ646" t="s">
        <v>1217</v>
      </c>
      <c r="BK646" t="s">
        <v>1217</v>
      </c>
      <c r="BL646">
        <v>0</v>
      </c>
      <c r="BM646" t="s">
        <v>1239</v>
      </c>
      <c r="BN646" t="s">
        <v>1247</v>
      </c>
      <c r="BO646">
        <v>0</v>
      </c>
      <c r="BP646"/>
      <c r="BQ646" t="s">
        <v>1217</v>
      </c>
      <c r="BR646" t="s">
        <v>1217</v>
      </c>
    </row>
    <row r="647" spans="1:70" x14ac:dyDescent="0.25">
      <c r="A647">
        <v>160382</v>
      </c>
      <c r="M647" s="4">
        <v>18</v>
      </c>
    </row>
    <row r="648" spans="1:70" x14ac:dyDescent="0.25">
      <c r="A648">
        <v>196183</v>
      </c>
      <c r="M648" s="4">
        <v>13.54</v>
      </c>
    </row>
    <row r="649" spans="1:70" x14ac:dyDescent="0.25">
      <c r="A649">
        <v>197595</v>
      </c>
      <c r="M649" s="4">
        <v>15.61</v>
      </c>
    </row>
    <row r="650" spans="1:70" x14ac:dyDescent="0.25">
      <c r="A650">
        <v>198901</v>
      </c>
      <c r="M650" s="4">
        <v>13.89</v>
      </c>
    </row>
    <row r="651" spans="1:70" x14ac:dyDescent="0.25">
      <c r="A651">
        <v>202269</v>
      </c>
      <c r="M651" s="4">
        <v>186.68</v>
      </c>
    </row>
    <row r="652" spans="1:70" x14ac:dyDescent="0.25">
      <c r="A652">
        <v>203923</v>
      </c>
      <c r="M652" s="4">
        <v>930</v>
      </c>
    </row>
    <row r="653" spans="1:70" x14ac:dyDescent="0.25">
      <c r="A653">
        <v>203926</v>
      </c>
      <c r="M653" s="4">
        <v>925</v>
      </c>
    </row>
    <row r="654" spans="1:70" x14ac:dyDescent="0.25">
      <c r="A654">
        <v>203927</v>
      </c>
      <c r="M654" s="4">
        <v>948</v>
      </c>
    </row>
    <row r="655" spans="1:70" x14ac:dyDescent="0.25">
      <c r="A655">
        <v>209386</v>
      </c>
      <c r="M655" s="4">
        <v>183.71</v>
      </c>
    </row>
    <row r="656" spans="1:70" x14ac:dyDescent="0.25">
      <c r="A656">
        <v>210896</v>
      </c>
      <c r="M656" s="4">
        <v>914</v>
      </c>
    </row>
    <row r="657" spans="1:13" x14ac:dyDescent="0.25">
      <c r="A657">
        <v>211045</v>
      </c>
      <c r="M657" s="4">
        <v>13.64</v>
      </c>
    </row>
    <row r="658" spans="1:13" x14ac:dyDescent="0.25">
      <c r="A658">
        <v>211210</v>
      </c>
      <c r="M658" s="4">
        <v>13.13</v>
      </c>
    </row>
    <row r="659" spans="1:13" x14ac:dyDescent="0.25">
      <c r="A659">
        <v>211361</v>
      </c>
      <c r="M659" s="4">
        <v>852.5</v>
      </c>
    </row>
    <row r="660" spans="1:13" x14ac:dyDescent="0.25">
      <c r="A660">
        <v>211819</v>
      </c>
      <c r="M660" s="4">
        <v>13.08</v>
      </c>
    </row>
    <row r="661" spans="1:13" x14ac:dyDescent="0.25">
      <c r="A661">
        <v>212426</v>
      </c>
      <c r="M661" s="4">
        <v>10.199999999999999</v>
      </c>
    </row>
    <row r="662" spans="1:13" x14ac:dyDescent="0.25">
      <c r="A662">
        <v>212518</v>
      </c>
      <c r="M662" s="4">
        <v>177.01</v>
      </c>
    </row>
    <row r="663" spans="1:13" x14ac:dyDescent="0.25">
      <c r="A663">
        <v>212623</v>
      </c>
      <c r="M663" s="4">
        <v>179.3</v>
      </c>
    </row>
    <row r="664" spans="1:13" x14ac:dyDescent="0.25">
      <c r="A664">
        <v>212654</v>
      </c>
      <c r="M664" s="4">
        <v>859.9</v>
      </c>
    </row>
    <row r="665" spans="1:13" x14ac:dyDescent="0.25">
      <c r="A665">
        <v>211157</v>
      </c>
      <c r="M665" s="4">
        <v>20.73</v>
      </c>
    </row>
    <row r="666" spans="1:13" x14ac:dyDescent="0.25">
      <c r="A666">
        <v>103689</v>
      </c>
      <c r="B666" t="s">
        <v>1216</v>
      </c>
      <c r="M666">
        <v>190.03</v>
      </c>
    </row>
    <row r="667" spans="1:13" x14ac:dyDescent="0.25">
      <c r="A667">
        <v>103790</v>
      </c>
      <c r="B667" t="s">
        <v>361</v>
      </c>
      <c r="M667">
        <v>181.43</v>
      </c>
    </row>
    <row r="668" spans="1:13" x14ac:dyDescent="0.25">
      <c r="A668">
        <v>103900</v>
      </c>
      <c r="B668" t="s">
        <v>718</v>
      </c>
      <c r="M668">
        <v>182.45</v>
      </c>
    </row>
    <row r="669" spans="1:13" x14ac:dyDescent="0.25">
      <c r="A669">
        <v>145135</v>
      </c>
      <c r="B669" t="s">
        <v>363</v>
      </c>
      <c r="M669">
        <v>176.09</v>
      </c>
    </row>
    <row r="670" spans="1:13" x14ac:dyDescent="0.25">
      <c r="A670">
        <v>145159</v>
      </c>
      <c r="B670" t="s">
        <v>720</v>
      </c>
      <c r="M670">
        <v>16.88</v>
      </c>
    </row>
    <row r="671" spans="1:13" x14ac:dyDescent="0.25">
      <c r="A671">
        <v>145182</v>
      </c>
      <c r="B671" t="s">
        <v>721</v>
      </c>
      <c r="M671">
        <v>17.46</v>
      </c>
    </row>
    <row r="672" spans="1:13" x14ac:dyDescent="0.25">
      <c r="A672">
        <v>145214</v>
      </c>
      <c r="B672" t="s">
        <v>722</v>
      </c>
      <c r="M672">
        <v>177.53</v>
      </c>
    </row>
    <row r="673" spans="1:13" x14ac:dyDescent="0.25">
      <c r="A673">
        <v>145374</v>
      </c>
      <c r="B673" t="s">
        <v>723</v>
      </c>
      <c r="M673">
        <v>181.22</v>
      </c>
    </row>
    <row r="674" spans="1:13" x14ac:dyDescent="0.25">
      <c r="A674">
        <v>145375</v>
      </c>
      <c r="B674" t="s">
        <v>724</v>
      </c>
      <c r="M674">
        <v>174.86</v>
      </c>
    </row>
    <row r="675" spans="1:13" x14ac:dyDescent="0.25">
      <c r="A675">
        <v>145398</v>
      </c>
      <c r="B675" t="s">
        <v>725</v>
      </c>
      <c r="M675">
        <v>178.15</v>
      </c>
    </row>
    <row r="676" spans="1:13" x14ac:dyDescent="0.25">
      <c r="A676">
        <v>153346</v>
      </c>
      <c r="B676" t="s">
        <v>727</v>
      </c>
      <c r="M676">
        <v>17.38</v>
      </c>
    </row>
    <row r="677" spans="1:13" x14ac:dyDescent="0.25">
      <c r="A677">
        <v>159066</v>
      </c>
      <c r="B677" t="s">
        <v>728</v>
      </c>
      <c r="M677">
        <v>178.97</v>
      </c>
    </row>
    <row r="678" spans="1:13" x14ac:dyDescent="0.25">
      <c r="A678">
        <v>159067</v>
      </c>
      <c r="B678" t="s">
        <v>729</v>
      </c>
      <c r="M678">
        <v>181.83</v>
      </c>
    </row>
    <row r="679" spans="1:13" x14ac:dyDescent="0.25">
      <c r="A679">
        <v>159069</v>
      </c>
      <c r="B679" t="s">
        <v>364</v>
      </c>
      <c r="M679">
        <v>182.86</v>
      </c>
    </row>
    <row r="680" spans="1:13" x14ac:dyDescent="0.25">
      <c r="A680">
        <v>159359</v>
      </c>
      <c r="B680" t="s">
        <v>1270</v>
      </c>
      <c r="M680">
        <v>15.246</v>
      </c>
    </row>
    <row r="681" spans="1:13" x14ac:dyDescent="0.25">
      <c r="A681">
        <v>159361</v>
      </c>
      <c r="B681" t="s">
        <v>1272</v>
      </c>
      <c r="M681">
        <v>15.426</v>
      </c>
    </row>
    <row r="682" spans="1:13" x14ac:dyDescent="0.25">
      <c r="A682">
        <v>159363</v>
      </c>
      <c r="B682" t="s">
        <v>1274</v>
      </c>
      <c r="M682">
        <v>15.606</v>
      </c>
    </row>
    <row r="683" spans="1:13" x14ac:dyDescent="0.25">
      <c r="A683">
        <v>159368</v>
      </c>
      <c r="B683" t="s">
        <v>1277</v>
      </c>
      <c r="M683">
        <v>15.912000000000001</v>
      </c>
    </row>
    <row r="684" spans="1:13" x14ac:dyDescent="0.25">
      <c r="A684">
        <v>159450</v>
      </c>
      <c r="B684" t="s">
        <v>1278</v>
      </c>
      <c r="M684">
        <v>15.75</v>
      </c>
    </row>
    <row r="685" spans="1:13" x14ac:dyDescent="0.25">
      <c r="A685">
        <v>159457</v>
      </c>
      <c r="B685" t="s">
        <v>1280</v>
      </c>
      <c r="M685">
        <v>16.940000000000001</v>
      </c>
    </row>
    <row r="686" spans="1:13" x14ac:dyDescent="0.25">
      <c r="A686">
        <v>159458</v>
      </c>
      <c r="B686" t="s">
        <v>380</v>
      </c>
      <c r="M686">
        <v>17.14</v>
      </c>
    </row>
    <row r="687" spans="1:13" x14ac:dyDescent="0.25">
      <c r="A687">
        <v>159459</v>
      </c>
      <c r="B687" t="s">
        <v>381</v>
      </c>
      <c r="M687">
        <v>17.34</v>
      </c>
    </row>
    <row r="688" spans="1:13" x14ac:dyDescent="0.25">
      <c r="A688">
        <v>159460</v>
      </c>
      <c r="B688" t="s">
        <v>548</v>
      </c>
      <c r="M688">
        <v>17.899999999999999</v>
      </c>
    </row>
    <row r="689" spans="1:13" x14ac:dyDescent="0.25">
      <c r="A689">
        <v>159462</v>
      </c>
      <c r="B689" t="s">
        <v>1282</v>
      </c>
      <c r="M689">
        <v>17.22</v>
      </c>
    </row>
    <row r="690" spans="1:13" x14ac:dyDescent="0.25">
      <c r="A690">
        <v>159463</v>
      </c>
      <c r="B690" t="s">
        <v>382</v>
      </c>
      <c r="M690">
        <v>17.66</v>
      </c>
    </row>
    <row r="691" spans="1:13" x14ac:dyDescent="0.25">
      <c r="A691">
        <v>159464</v>
      </c>
      <c r="B691" t="s">
        <v>805</v>
      </c>
      <c r="M691">
        <v>17.38</v>
      </c>
    </row>
    <row r="692" spans="1:13" x14ac:dyDescent="0.25">
      <c r="A692">
        <v>159468</v>
      </c>
      <c r="B692" t="s">
        <v>549</v>
      </c>
      <c r="M692">
        <v>17.600000000000001</v>
      </c>
    </row>
    <row r="693" spans="1:13" x14ac:dyDescent="0.25">
      <c r="A693">
        <v>159621</v>
      </c>
      <c r="B693" t="s">
        <v>1287</v>
      </c>
      <c r="M693">
        <v>177.63</v>
      </c>
    </row>
    <row r="694" spans="1:13" x14ac:dyDescent="0.25">
      <c r="A694">
        <v>159626</v>
      </c>
      <c r="B694" t="s">
        <v>779</v>
      </c>
      <c r="M694">
        <v>867</v>
      </c>
    </row>
    <row r="695" spans="1:13" x14ac:dyDescent="0.25">
      <c r="A695">
        <v>159627</v>
      </c>
      <c r="B695" t="s">
        <v>780</v>
      </c>
      <c r="M695">
        <v>861</v>
      </c>
    </row>
    <row r="696" spans="1:13" x14ac:dyDescent="0.25">
      <c r="A696">
        <v>159733</v>
      </c>
      <c r="B696" t="s">
        <v>386</v>
      </c>
      <c r="M696">
        <v>185.52</v>
      </c>
    </row>
    <row r="697" spans="1:13" x14ac:dyDescent="0.25">
      <c r="A697">
        <v>159773</v>
      </c>
      <c r="B697" t="s">
        <v>1297</v>
      </c>
      <c r="M697">
        <v>12.855</v>
      </c>
    </row>
    <row r="698" spans="1:13" x14ac:dyDescent="0.25">
      <c r="A698">
        <v>159782</v>
      </c>
      <c r="B698" t="s">
        <v>1301</v>
      </c>
      <c r="M698">
        <v>13.005000000000001</v>
      </c>
    </row>
    <row r="699" spans="1:13" x14ac:dyDescent="0.25">
      <c r="A699">
        <v>159795</v>
      </c>
      <c r="B699" t="s">
        <v>1303</v>
      </c>
      <c r="M699">
        <v>13.984</v>
      </c>
    </row>
    <row r="700" spans="1:13" x14ac:dyDescent="0.25">
      <c r="A700">
        <v>159807</v>
      </c>
      <c r="B700" t="s">
        <v>806</v>
      </c>
      <c r="M700">
        <v>15.606</v>
      </c>
    </row>
    <row r="701" spans="1:13" x14ac:dyDescent="0.25">
      <c r="A701">
        <v>159827</v>
      </c>
      <c r="B701" t="s">
        <v>807</v>
      </c>
      <c r="M701">
        <v>15.68</v>
      </c>
    </row>
    <row r="702" spans="1:13" x14ac:dyDescent="0.25">
      <c r="A702">
        <v>159835</v>
      </c>
      <c r="B702" t="s">
        <v>1312</v>
      </c>
      <c r="M702">
        <v>15.97</v>
      </c>
    </row>
    <row r="703" spans="1:13" x14ac:dyDescent="0.25">
      <c r="A703">
        <v>159868</v>
      </c>
      <c r="B703" t="s">
        <v>1314</v>
      </c>
      <c r="M703">
        <v>17.22</v>
      </c>
    </row>
    <row r="704" spans="1:13" x14ac:dyDescent="0.25">
      <c r="A704">
        <v>159871</v>
      </c>
      <c r="B704" t="s">
        <v>808</v>
      </c>
      <c r="M704">
        <v>17.34</v>
      </c>
    </row>
    <row r="705" spans="1:13" x14ac:dyDescent="0.25">
      <c r="A705">
        <v>159890</v>
      </c>
      <c r="B705" t="s">
        <v>1315</v>
      </c>
      <c r="M705">
        <v>17.62</v>
      </c>
    </row>
    <row r="706" spans="1:13" x14ac:dyDescent="0.25">
      <c r="A706">
        <v>159903</v>
      </c>
      <c r="B706" t="s">
        <v>1317</v>
      </c>
      <c r="M706">
        <v>17.420000000000002</v>
      </c>
    </row>
    <row r="707" spans="1:13" x14ac:dyDescent="0.25">
      <c r="A707">
        <v>159904</v>
      </c>
      <c r="B707" t="s">
        <v>1318</v>
      </c>
      <c r="M707">
        <v>17.84</v>
      </c>
    </row>
    <row r="708" spans="1:13" x14ac:dyDescent="0.25">
      <c r="A708">
        <v>160075</v>
      </c>
      <c r="B708" t="s">
        <v>1320</v>
      </c>
      <c r="M708">
        <v>21.55</v>
      </c>
    </row>
    <row r="709" spans="1:13" x14ac:dyDescent="0.25">
      <c r="A709">
        <v>160077</v>
      </c>
      <c r="B709" t="s">
        <v>1323</v>
      </c>
      <c r="M709">
        <v>21.9</v>
      </c>
    </row>
    <row r="710" spans="1:13" x14ac:dyDescent="0.25">
      <c r="A710">
        <v>160341</v>
      </c>
      <c r="B710" t="s">
        <v>1327</v>
      </c>
      <c r="M710">
        <v>882.09</v>
      </c>
    </row>
    <row r="711" spans="1:13" x14ac:dyDescent="0.25">
      <c r="A711">
        <v>160342</v>
      </c>
      <c r="B711" t="s">
        <v>1328</v>
      </c>
      <c r="M711">
        <v>886.05</v>
      </c>
    </row>
    <row r="712" spans="1:13" x14ac:dyDescent="0.25">
      <c r="A712">
        <v>160345</v>
      </c>
      <c r="B712" t="s">
        <v>1331</v>
      </c>
      <c r="M712">
        <v>920.7</v>
      </c>
    </row>
    <row r="713" spans="1:13" x14ac:dyDescent="0.25">
      <c r="A713">
        <v>160353</v>
      </c>
      <c r="B713" t="s">
        <v>1332</v>
      </c>
      <c r="M713">
        <v>12.6</v>
      </c>
    </row>
    <row r="714" spans="1:13" x14ac:dyDescent="0.25">
      <c r="A714">
        <v>160355</v>
      </c>
      <c r="B714" t="s">
        <v>1340</v>
      </c>
      <c r="M714">
        <v>12.72</v>
      </c>
    </row>
    <row r="715" spans="1:13" x14ac:dyDescent="0.25">
      <c r="A715">
        <v>160360</v>
      </c>
      <c r="B715" t="s">
        <v>1344</v>
      </c>
      <c r="M715">
        <v>182.86</v>
      </c>
    </row>
    <row r="716" spans="1:13" x14ac:dyDescent="0.25">
      <c r="A716">
        <v>160361</v>
      </c>
      <c r="B716" t="s">
        <v>730</v>
      </c>
      <c r="M716">
        <v>176.71</v>
      </c>
    </row>
    <row r="717" spans="1:13" x14ac:dyDescent="0.25">
      <c r="A717">
        <v>160363</v>
      </c>
      <c r="B717" t="s">
        <v>731</v>
      </c>
      <c r="M717">
        <v>179.37</v>
      </c>
    </row>
    <row r="718" spans="1:13" x14ac:dyDescent="0.25">
      <c r="A718">
        <v>160364</v>
      </c>
      <c r="B718" t="s">
        <v>388</v>
      </c>
      <c r="M718">
        <v>180.19</v>
      </c>
    </row>
    <row r="719" spans="1:13" x14ac:dyDescent="0.25">
      <c r="A719">
        <v>160367</v>
      </c>
      <c r="B719" t="s">
        <v>389</v>
      </c>
      <c r="M719">
        <v>180.81</v>
      </c>
    </row>
    <row r="720" spans="1:13" x14ac:dyDescent="0.25">
      <c r="A720">
        <v>160368</v>
      </c>
      <c r="B720" t="s">
        <v>1349</v>
      </c>
      <c r="M720">
        <v>177.94</v>
      </c>
    </row>
    <row r="721" spans="1:13" x14ac:dyDescent="0.25">
      <c r="A721">
        <v>160369</v>
      </c>
      <c r="B721" t="s">
        <v>390</v>
      </c>
      <c r="M721">
        <v>184.91</v>
      </c>
    </row>
    <row r="722" spans="1:13" x14ac:dyDescent="0.25">
      <c r="A722">
        <v>160370</v>
      </c>
      <c r="B722" t="s">
        <v>1352</v>
      </c>
      <c r="M722">
        <v>189.01</v>
      </c>
    </row>
    <row r="723" spans="1:13" x14ac:dyDescent="0.25">
      <c r="A723">
        <v>160382</v>
      </c>
      <c r="B723" t="s">
        <v>810</v>
      </c>
      <c r="M723">
        <v>18</v>
      </c>
    </row>
    <row r="724" spans="1:13" x14ac:dyDescent="0.25">
      <c r="A724">
        <v>160681</v>
      </c>
      <c r="B724" t="s">
        <v>1353</v>
      </c>
      <c r="M724">
        <v>879</v>
      </c>
    </row>
    <row r="725" spans="1:13" x14ac:dyDescent="0.25">
      <c r="A725">
        <v>160714</v>
      </c>
      <c r="B725" t="s">
        <v>391</v>
      </c>
      <c r="M725">
        <v>17.920000000000002</v>
      </c>
    </row>
    <row r="726" spans="1:13" x14ac:dyDescent="0.25">
      <c r="A726">
        <v>160717</v>
      </c>
      <c r="B726" t="s">
        <v>811</v>
      </c>
      <c r="M726">
        <v>18.079999999999998</v>
      </c>
    </row>
    <row r="727" spans="1:13" x14ac:dyDescent="0.25">
      <c r="A727">
        <v>160719</v>
      </c>
      <c r="B727" t="s">
        <v>392</v>
      </c>
      <c r="M727">
        <v>17.940000000000001</v>
      </c>
    </row>
    <row r="728" spans="1:13" x14ac:dyDescent="0.25">
      <c r="A728">
        <v>160738</v>
      </c>
      <c r="B728" t="s">
        <v>1359</v>
      </c>
      <c r="M728">
        <v>15.786</v>
      </c>
    </row>
    <row r="729" spans="1:13" x14ac:dyDescent="0.25">
      <c r="A729">
        <v>160960</v>
      </c>
      <c r="B729" t="s">
        <v>1361</v>
      </c>
      <c r="M729">
        <v>17.7</v>
      </c>
    </row>
    <row r="730" spans="1:13" x14ac:dyDescent="0.25">
      <c r="A730">
        <v>160970</v>
      </c>
      <c r="B730" t="s">
        <v>812</v>
      </c>
      <c r="M730">
        <v>883</v>
      </c>
    </row>
    <row r="731" spans="1:13" x14ac:dyDescent="0.25">
      <c r="A731">
        <v>160991</v>
      </c>
      <c r="B731" t="s">
        <v>732</v>
      </c>
      <c r="M731">
        <v>15.912000000000001</v>
      </c>
    </row>
    <row r="732" spans="1:13" x14ac:dyDescent="0.25">
      <c r="A732">
        <v>161022</v>
      </c>
      <c r="B732" t="s">
        <v>1364</v>
      </c>
      <c r="M732">
        <v>16.02</v>
      </c>
    </row>
    <row r="733" spans="1:13" x14ac:dyDescent="0.25">
      <c r="A733">
        <v>163745</v>
      </c>
      <c r="B733" t="s">
        <v>396</v>
      </c>
      <c r="M733">
        <v>17.239999999999998</v>
      </c>
    </row>
    <row r="734" spans="1:13" x14ac:dyDescent="0.25">
      <c r="A734">
        <v>163755</v>
      </c>
      <c r="B734" t="s">
        <v>733</v>
      </c>
      <c r="M734">
        <v>17.7</v>
      </c>
    </row>
    <row r="735" spans="1:13" x14ac:dyDescent="0.25">
      <c r="A735">
        <v>163760</v>
      </c>
      <c r="B735" t="s">
        <v>734</v>
      </c>
      <c r="M735">
        <v>17.739999999999998</v>
      </c>
    </row>
    <row r="736" spans="1:13" x14ac:dyDescent="0.25">
      <c r="A736">
        <v>163764</v>
      </c>
      <c r="B736" t="s">
        <v>735</v>
      </c>
      <c r="M736">
        <v>17.86</v>
      </c>
    </row>
    <row r="737" spans="1:13" x14ac:dyDescent="0.25">
      <c r="A737">
        <v>163769</v>
      </c>
      <c r="B737" t="s">
        <v>736</v>
      </c>
      <c r="M737">
        <v>17.899999999999999</v>
      </c>
    </row>
    <row r="738" spans="1:13" x14ac:dyDescent="0.25">
      <c r="A738">
        <v>163786</v>
      </c>
      <c r="B738" t="s">
        <v>737</v>
      </c>
      <c r="M738">
        <v>17.3</v>
      </c>
    </row>
    <row r="739" spans="1:13" x14ac:dyDescent="0.25">
      <c r="A739">
        <v>163792</v>
      </c>
      <c r="B739" t="s">
        <v>738</v>
      </c>
      <c r="M739">
        <v>17.64</v>
      </c>
    </row>
    <row r="740" spans="1:13" x14ac:dyDescent="0.25">
      <c r="A740">
        <v>163802</v>
      </c>
      <c r="B740" t="s">
        <v>739</v>
      </c>
      <c r="M740">
        <v>17.16</v>
      </c>
    </row>
    <row r="741" spans="1:13" x14ac:dyDescent="0.25">
      <c r="A741">
        <v>163807</v>
      </c>
      <c r="B741" t="s">
        <v>397</v>
      </c>
      <c r="M741">
        <v>17.3</v>
      </c>
    </row>
    <row r="742" spans="1:13" x14ac:dyDescent="0.25">
      <c r="A742">
        <v>163812</v>
      </c>
      <c r="B742" t="s">
        <v>740</v>
      </c>
      <c r="M742">
        <v>17.22</v>
      </c>
    </row>
    <row r="743" spans="1:13" x14ac:dyDescent="0.25">
      <c r="A743">
        <v>163860</v>
      </c>
      <c r="B743" t="s">
        <v>550</v>
      </c>
      <c r="M743">
        <v>869</v>
      </c>
    </row>
    <row r="744" spans="1:13" x14ac:dyDescent="0.25">
      <c r="A744">
        <v>163861</v>
      </c>
      <c r="B744" t="s">
        <v>813</v>
      </c>
      <c r="M744">
        <v>15.641999999999999</v>
      </c>
    </row>
    <row r="745" spans="1:13" x14ac:dyDescent="0.25">
      <c r="A745">
        <v>163863</v>
      </c>
      <c r="B745" t="s">
        <v>398</v>
      </c>
      <c r="M745">
        <v>17.38</v>
      </c>
    </row>
    <row r="746" spans="1:13" x14ac:dyDescent="0.25">
      <c r="A746">
        <v>163864</v>
      </c>
      <c r="B746" t="s">
        <v>1366</v>
      </c>
      <c r="M746">
        <v>13.035</v>
      </c>
    </row>
    <row r="747" spans="1:13" x14ac:dyDescent="0.25">
      <c r="A747">
        <v>164126</v>
      </c>
      <c r="B747" t="s">
        <v>1367</v>
      </c>
      <c r="M747">
        <v>15.52</v>
      </c>
    </row>
    <row r="748" spans="1:13" x14ac:dyDescent="0.25">
      <c r="A748">
        <v>164128</v>
      </c>
      <c r="B748" t="s">
        <v>1369</v>
      </c>
      <c r="M748">
        <v>17.239999999999998</v>
      </c>
    </row>
    <row r="749" spans="1:13" x14ac:dyDescent="0.25">
      <c r="A749">
        <v>164715</v>
      </c>
      <c r="B749" t="s">
        <v>1370</v>
      </c>
      <c r="M749">
        <v>17.239999999999998</v>
      </c>
    </row>
    <row r="750" spans="1:13" x14ac:dyDescent="0.25">
      <c r="A750">
        <v>165104</v>
      </c>
      <c r="B750" t="s">
        <v>1372</v>
      </c>
      <c r="M750">
        <v>15.904999999999999</v>
      </c>
    </row>
    <row r="751" spans="1:13" x14ac:dyDescent="0.25">
      <c r="A751">
        <v>165106</v>
      </c>
      <c r="B751" t="s">
        <v>1373</v>
      </c>
      <c r="M751">
        <v>17.672000000000001</v>
      </c>
    </row>
    <row r="752" spans="1:13" x14ac:dyDescent="0.25">
      <c r="A752">
        <v>166153</v>
      </c>
      <c r="B752" t="s">
        <v>551</v>
      </c>
      <c r="M752">
        <v>869.75</v>
      </c>
    </row>
    <row r="753" spans="1:13" x14ac:dyDescent="0.25">
      <c r="A753">
        <v>167040</v>
      </c>
      <c r="B753" t="s">
        <v>1382</v>
      </c>
      <c r="M753">
        <v>15.37</v>
      </c>
    </row>
    <row r="754" spans="1:13" x14ac:dyDescent="0.25">
      <c r="A754">
        <v>167141</v>
      </c>
      <c r="B754" t="s">
        <v>1385</v>
      </c>
      <c r="M754">
        <v>12.929</v>
      </c>
    </row>
    <row r="755" spans="1:13" x14ac:dyDescent="0.25">
      <c r="A755">
        <v>167824</v>
      </c>
      <c r="B755" t="s">
        <v>1918</v>
      </c>
      <c r="M755">
        <v>12.807</v>
      </c>
    </row>
    <row r="756" spans="1:13" x14ac:dyDescent="0.25">
      <c r="A756">
        <v>167891</v>
      </c>
      <c r="B756" t="s">
        <v>1386</v>
      </c>
      <c r="M756">
        <v>17.079999999999998</v>
      </c>
    </row>
    <row r="757" spans="1:13" x14ac:dyDescent="0.25">
      <c r="A757">
        <v>167893</v>
      </c>
      <c r="B757" t="s">
        <v>1387</v>
      </c>
      <c r="M757">
        <v>13.675000000000001</v>
      </c>
    </row>
    <row r="758" spans="1:13" x14ac:dyDescent="0.25">
      <c r="A758">
        <v>167894</v>
      </c>
      <c r="B758" t="s">
        <v>1389</v>
      </c>
      <c r="M758">
        <v>15.385</v>
      </c>
    </row>
    <row r="759" spans="1:13" x14ac:dyDescent="0.25">
      <c r="A759">
        <v>168003</v>
      </c>
      <c r="B759" t="s">
        <v>1390</v>
      </c>
      <c r="M759">
        <v>19.010000000000002</v>
      </c>
    </row>
    <row r="760" spans="1:13" x14ac:dyDescent="0.25">
      <c r="A760">
        <v>168846</v>
      </c>
      <c r="B760" t="s">
        <v>741</v>
      </c>
      <c r="M760">
        <v>181.79</v>
      </c>
    </row>
    <row r="761" spans="1:13" x14ac:dyDescent="0.25">
      <c r="A761">
        <v>169901</v>
      </c>
      <c r="B761" t="s">
        <v>1395</v>
      </c>
      <c r="M761">
        <v>17.440000000000001</v>
      </c>
    </row>
    <row r="762" spans="1:13" x14ac:dyDescent="0.25">
      <c r="A762">
        <v>169902</v>
      </c>
      <c r="B762" t="s">
        <v>1397</v>
      </c>
      <c r="M762">
        <v>872</v>
      </c>
    </row>
    <row r="763" spans="1:13" x14ac:dyDescent="0.25">
      <c r="A763">
        <v>170430</v>
      </c>
      <c r="B763" t="s">
        <v>1398</v>
      </c>
      <c r="M763">
        <v>17.925999999999998</v>
      </c>
    </row>
    <row r="764" spans="1:13" x14ac:dyDescent="0.25">
      <c r="A764">
        <v>170431</v>
      </c>
      <c r="B764" t="s">
        <v>1400</v>
      </c>
      <c r="M764">
        <v>896.3</v>
      </c>
    </row>
    <row r="765" spans="1:13" x14ac:dyDescent="0.25">
      <c r="A765">
        <v>170841</v>
      </c>
      <c r="B765" t="s">
        <v>1401</v>
      </c>
      <c r="M765">
        <v>12.81</v>
      </c>
    </row>
    <row r="766" spans="1:13" x14ac:dyDescent="0.25">
      <c r="A766">
        <v>171571</v>
      </c>
      <c r="B766" t="s">
        <v>1404</v>
      </c>
      <c r="M766">
        <v>186.96</v>
      </c>
    </row>
    <row r="767" spans="1:13" x14ac:dyDescent="0.25">
      <c r="A767">
        <v>171572</v>
      </c>
      <c r="B767" t="s">
        <v>1406</v>
      </c>
      <c r="M767">
        <v>905.85</v>
      </c>
    </row>
    <row r="768" spans="1:13" x14ac:dyDescent="0.25">
      <c r="A768">
        <v>171954</v>
      </c>
      <c r="B768" t="s">
        <v>742</v>
      </c>
      <c r="M768">
        <v>184.5</v>
      </c>
    </row>
    <row r="769" spans="1:13" x14ac:dyDescent="0.25">
      <c r="A769">
        <v>172820</v>
      </c>
      <c r="B769" t="s">
        <v>743</v>
      </c>
      <c r="M769">
        <v>183.27</v>
      </c>
    </row>
    <row r="770" spans="1:13" x14ac:dyDescent="0.25">
      <c r="A770">
        <v>174164</v>
      </c>
      <c r="B770" t="s">
        <v>1411</v>
      </c>
      <c r="M770">
        <v>896.3</v>
      </c>
    </row>
    <row r="771" spans="1:13" x14ac:dyDescent="0.25">
      <c r="A771">
        <v>174259</v>
      </c>
      <c r="B771" t="s">
        <v>1412</v>
      </c>
      <c r="M771">
        <v>167</v>
      </c>
    </row>
    <row r="772" spans="1:13" x14ac:dyDescent="0.25">
      <c r="A772">
        <v>174678</v>
      </c>
      <c r="B772" t="s">
        <v>781</v>
      </c>
      <c r="M772">
        <v>889.9</v>
      </c>
    </row>
    <row r="773" spans="1:13" x14ac:dyDescent="0.25">
      <c r="A773">
        <v>174794</v>
      </c>
      <c r="B773" t="s">
        <v>1419</v>
      </c>
      <c r="M773">
        <v>858.4</v>
      </c>
    </row>
    <row r="774" spans="1:13" x14ac:dyDescent="0.25">
      <c r="A774">
        <v>175657</v>
      </c>
      <c r="B774" t="s">
        <v>1420</v>
      </c>
      <c r="M774">
        <v>15.31</v>
      </c>
    </row>
    <row r="775" spans="1:13" x14ac:dyDescent="0.25">
      <c r="A775">
        <v>175658</v>
      </c>
      <c r="B775" t="s">
        <v>1422</v>
      </c>
      <c r="M775">
        <v>13.61</v>
      </c>
    </row>
    <row r="776" spans="1:13" x14ac:dyDescent="0.25">
      <c r="A776">
        <v>176850</v>
      </c>
      <c r="B776" t="s">
        <v>1423</v>
      </c>
      <c r="M776">
        <v>15.64</v>
      </c>
    </row>
    <row r="777" spans="1:13" x14ac:dyDescent="0.25">
      <c r="A777">
        <v>176970</v>
      </c>
      <c r="B777" t="s">
        <v>406</v>
      </c>
      <c r="M777">
        <v>181.42</v>
      </c>
    </row>
    <row r="778" spans="1:13" x14ac:dyDescent="0.25">
      <c r="A778">
        <v>178248</v>
      </c>
      <c r="B778" t="s">
        <v>1425</v>
      </c>
      <c r="M778">
        <v>173.8</v>
      </c>
    </row>
    <row r="779" spans="1:13" x14ac:dyDescent="0.25">
      <c r="A779">
        <v>179138</v>
      </c>
      <c r="B779" t="s">
        <v>1426</v>
      </c>
      <c r="M779">
        <v>13.03</v>
      </c>
    </row>
    <row r="780" spans="1:13" x14ac:dyDescent="0.25">
      <c r="A780">
        <v>179139</v>
      </c>
      <c r="B780" t="s">
        <v>1428</v>
      </c>
      <c r="M780">
        <v>17.37</v>
      </c>
    </row>
    <row r="781" spans="1:13" x14ac:dyDescent="0.25">
      <c r="A781">
        <v>182727</v>
      </c>
      <c r="B781" t="s">
        <v>1429</v>
      </c>
      <c r="M781">
        <v>15.52</v>
      </c>
    </row>
    <row r="782" spans="1:13" x14ac:dyDescent="0.25">
      <c r="A782">
        <v>186904</v>
      </c>
      <c r="B782" t="s">
        <v>1430</v>
      </c>
      <c r="M782">
        <v>12.88</v>
      </c>
    </row>
    <row r="783" spans="1:13" x14ac:dyDescent="0.25">
      <c r="A783">
        <v>186905</v>
      </c>
      <c r="B783" t="s">
        <v>1432</v>
      </c>
      <c r="M783">
        <v>13.74</v>
      </c>
    </row>
    <row r="784" spans="1:13" x14ac:dyDescent="0.25">
      <c r="A784">
        <v>186906</v>
      </c>
      <c r="B784" t="s">
        <v>1433</v>
      </c>
      <c r="M784">
        <v>15.45</v>
      </c>
    </row>
    <row r="785" spans="1:13" x14ac:dyDescent="0.25">
      <c r="A785">
        <v>186975</v>
      </c>
      <c r="B785" t="s">
        <v>1434</v>
      </c>
      <c r="M785">
        <v>13.984</v>
      </c>
    </row>
    <row r="786" spans="1:13" x14ac:dyDescent="0.25">
      <c r="A786">
        <v>187011</v>
      </c>
      <c r="B786" t="s">
        <v>1923</v>
      </c>
      <c r="M786">
        <v>13.03</v>
      </c>
    </row>
    <row r="787" spans="1:13" x14ac:dyDescent="0.25">
      <c r="A787">
        <v>187012</v>
      </c>
      <c r="B787" t="s">
        <v>1436</v>
      </c>
      <c r="M787">
        <v>13.9</v>
      </c>
    </row>
    <row r="788" spans="1:13" x14ac:dyDescent="0.25">
      <c r="A788">
        <v>187013</v>
      </c>
      <c r="B788" t="s">
        <v>1438</v>
      </c>
      <c r="M788">
        <v>15.64</v>
      </c>
    </row>
    <row r="789" spans="1:13" x14ac:dyDescent="0.25">
      <c r="A789">
        <v>187020</v>
      </c>
      <c r="B789" t="s">
        <v>1439</v>
      </c>
      <c r="M789">
        <v>12.81</v>
      </c>
    </row>
    <row r="790" spans="1:13" x14ac:dyDescent="0.25">
      <c r="A790">
        <v>187061</v>
      </c>
      <c r="B790" t="s">
        <v>1440</v>
      </c>
      <c r="M790">
        <v>13.24</v>
      </c>
    </row>
    <row r="791" spans="1:13" x14ac:dyDescent="0.25">
      <c r="A791">
        <v>187062</v>
      </c>
      <c r="B791" t="s">
        <v>1442</v>
      </c>
      <c r="M791">
        <v>14.12</v>
      </c>
    </row>
    <row r="792" spans="1:13" x14ac:dyDescent="0.25">
      <c r="A792">
        <v>187063</v>
      </c>
      <c r="B792" t="s">
        <v>1443</v>
      </c>
      <c r="M792">
        <v>15.88</v>
      </c>
    </row>
    <row r="793" spans="1:13" x14ac:dyDescent="0.25">
      <c r="A793">
        <v>187143</v>
      </c>
      <c r="B793" t="s">
        <v>1444</v>
      </c>
      <c r="M793">
        <v>866.1</v>
      </c>
    </row>
    <row r="794" spans="1:13" x14ac:dyDescent="0.25">
      <c r="A794">
        <v>187152</v>
      </c>
      <c r="B794" t="s">
        <v>1446</v>
      </c>
      <c r="M794">
        <v>15.75</v>
      </c>
    </row>
    <row r="795" spans="1:13" x14ac:dyDescent="0.25">
      <c r="A795">
        <v>187153</v>
      </c>
      <c r="B795" t="s">
        <v>1447</v>
      </c>
      <c r="M795">
        <v>13.13</v>
      </c>
    </row>
    <row r="796" spans="1:13" x14ac:dyDescent="0.25">
      <c r="A796">
        <v>187254</v>
      </c>
      <c r="B796" t="s">
        <v>1448</v>
      </c>
      <c r="M796">
        <v>15.88</v>
      </c>
    </row>
    <row r="797" spans="1:13" x14ac:dyDescent="0.25">
      <c r="A797">
        <v>187255</v>
      </c>
      <c r="B797" t="s">
        <v>1449</v>
      </c>
      <c r="M797">
        <v>13.23</v>
      </c>
    </row>
    <row r="798" spans="1:13" x14ac:dyDescent="0.25">
      <c r="A798">
        <v>187318</v>
      </c>
      <c r="B798" t="s">
        <v>1450</v>
      </c>
      <c r="M798">
        <v>17.45</v>
      </c>
    </row>
    <row r="799" spans="1:13" x14ac:dyDescent="0.25">
      <c r="A799">
        <v>187464</v>
      </c>
      <c r="B799" t="s">
        <v>1452</v>
      </c>
      <c r="M799">
        <v>12.99</v>
      </c>
    </row>
    <row r="800" spans="1:13" x14ac:dyDescent="0.25">
      <c r="A800">
        <v>187465</v>
      </c>
      <c r="B800" t="s">
        <v>1454</v>
      </c>
      <c r="M800">
        <v>13.85</v>
      </c>
    </row>
    <row r="801" spans="1:13" x14ac:dyDescent="0.25">
      <c r="A801">
        <v>187466</v>
      </c>
      <c r="B801" t="s">
        <v>1455</v>
      </c>
      <c r="M801">
        <v>15.58</v>
      </c>
    </row>
    <row r="802" spans="1:13" x14ac:dyDescent="0.25">
      <c r="A802">
        <v>187616</v>
      </c>
      <c r="B802" t="s">
        <v>1456</v>
      </c>
      <c r="M802">
        <v>13.09</v>
      </c>
    </row>
    <row r="803" spans="1:13" x14ac:dyDescent="0.25">
      <c r="A803">
        <v>187652</v>
      </c>
      <c r="B803" t="s">
        <v>1457</v>
      </c>
      <c r="M803">
        <v>13.96</v>
      </c>
    </row>
    <row r="804" spans="1:13" x14ac:dyDescent="0.25">
      <c r="A804">
        <v>187654</v>
      </c>
      <c r="B804" t="s">
        <v>1458</v>
      </c>
      <c r="M804">
        <v>15.71</v>
      </c>
    </row>
    <row r="805" spans="1:13" x14ac:dyDescent="0.25">
      <c r="A805">
        <v>187659</v>
      </c>
      <c r="B805" t="s">
        <v>1459</v>
      </c>
      <c r="M805">
        <v>15.88</v>
      </c>
    </row>
    <row r="806" spans="1:13" x14ac:dyDescent="0.25">
      <c r="A806">
        <v>187662</v>
      </c>
      <c r="B806" t="s">
        <v>1936</v>
      </c>
      <c r="M806">
        <v>13.95</v>
      </c>
    </row>
    <row r="807" spans="1:13" x14ac:dyDescent="0.25">
      <c r="A807">
        <v>187663</v>
      </c>
      <c r="B807" t="s">
        <v>1461</v>
      </c>
      <c r="M807">
        <v>15.7</v>
      </c>
    </row>
    <row r="808" spans="1:13" x14ac:dyDescent="0.25">
      <c r="A808">
        <v>187700</v>
      </c>
      <c r="B808" t="s">
        <v>1463</v>
      </c>
      <c r="M808">
        <v>17.38</v>
      </c>
    </row>
    <row r="809" spans="1:13" x14ac:dyDescent="0.25">
      <c r="A809">
        <v>187886</v>
      </c>
      <c r="B809" t="s">
        <v>1464</v>
      </c>
      <c r="M809">
        <v>15.21</v>
      </c>
    </row>
    <row r="810" spans="1:13" x14ac:dyDescent="0.25">
      <c r="A810">
        <v>187887</v>
      </c>
      <c r="B810" t="s">
        <v>1466</v>
      </c>
      <c r="M810">
        <v>13.52</v>
      </c>
    </row>
    <row r="811" spans="1:13" x14ac:dyDescent="0.25">
      <c r="A811">
        <v>187888</v>
      </c>
      <c r="B811" t="s">
        <v>1467</v>
      </c>
      <c r="M811">
        <v>15.21</v>
      </c>
    </row>
    <row r="812" spans="1:13" x14ac:dyDescent="0.25">
      <c r="A812">
        <v>187899</v>
      </c>
      <c r="B812" t="s">
        <v>554</v>
      </c>
      <c r="M812">
        <v>187.62</v>
      </c>
    </row>
    <row r="813" spans="1:13" x14ac:dyDescent="0.25">
      <c r="A813">
        <v>187958</v>
      </c>
      <c r="B813" t="s">
        <v>1937</v>
      </c>
      <c r="M813">
        <v>13.54</v>
      </c>
    </row>
    <row r="814" spans="1:13" x14ac:dyDescent="0.25">
      <c r="A814">
        <v>188018</v>
      </c>
      <c r="B814" t="s">
        <v>1469</v>
      </c>
      <c r="M814">
        <v>13.67</v>
      </c>
    </row>
    <row r="815" spans="1:13" x14ac:dyDescent="0.25">
      <c r="A815">
        <v>188023</v>
      </c>
      <c r="B815" t="s">
        <v>1471</v>
      </c>
      <c r="M815">
        <v>15.42</v>
      </c>
    </row>
    <row r="816" spans="1:13" x14ac:dyDescent="0.25">
      <c r="A816">
        <v>188024</v>
      </c>
      <c r="B816" t="s">
        <v>1473</v>
      </c>
      <c r="M816">
        <v>12.85</v>
      </c>
    </row>
    <row r="817" spans="1:13" x14ac:dyDescent="0.25">
      <c r="A817">
        <v>188025</v>
      </c>
      <c r="B817" t="s">
        <v>1474</v>
      </c>
      <c r="M817">
        <v>13.7</v>
      </c>
    </row>
    <row r="818" spans="1:13" x14ac:dyDescent="0.25">
      <c r="A818">
        <v>188052</v>
      </c>
      <c r="B818" t="s">
        <v>1477</v>
      </c>
      <c r="M818">
        <v>13.63</v>
      </c>
    </row>
    <row r="819" spans="1:13" x14ac:dyDescent="0.25">
      <c r="A819">
        <v>188102</v>
      </c>
      <c r="B819" t="s">
        <v>1478</v>
      </c>
      <c r="M819">
        <v>13.23</v>
      </c>
    </row>
    <row r="820" spans="1:13" x14ac:dyDescent="0.25">
      <c r="A820">
        <v>188120</v>
      </c>
      <c r="B820" t="s">
        <v>1480</v>
      </c>
      <c r="M820">
        <v>16.899999999999999</v>
      </c>
    </row>
    <row r="821" spans="1:13" x14ac:dyDescent="0.25">
      <c r="A821">
        <v>188130</v>
      </c>
      <c r="B821" t="s">
        <v>1962</v>
      </c>
      <c r="M821">
        <v>16.93</v>
      </c>
    </row>
    <row r="822" spans="1:13" x14ac:dyDescent="0.25">
      <c r="A822">
        <v>188136</v>
      </c>
      <c r="B822" t="s">
        <v>1481</v>
      </c>
      <c r="M822">
        <v>16.93</v>
      </c>
    </row>
    <row r="823" spans="1:13" x14ac:dyDescent="0.25">
      <c r="A823">
        <v>188167</v>
      </c>
      <c r="B823" t="s">
        <v>1483</v>
      </c>
      <c r="M823">
        <v>17.02</v>
      </c>
    </row>
    <row r="824" spans="1:13" x14ac:dyDescent="0.25">
      <c r="A824">
        <v>188168</v>
      </c>
      <c r="B824" t="s">
        <v>1485</v>
      </c>
      <c r="M824">
        <v>15.32</v>
      </c>
    </row>
    <row r="825" spans="1:13" x14ac:dyDescent="0.25">
      <c r="A825">
        <v>188192</v>
      </c>
      <c r="B825" t="s">
        <v>816</v>
      </c>
      <c r="M825">
        <v>14.87</v>
      </c>
    </row>
    <row r="826" spans="1:13" x14ac:dyDescent="0.25">
      <c r="A826">
        <v>188206</v>
      </c>
      <c r="B826" t="s">
        <v>1488</v>
      </c>
      <c r="M826">
        <v>15.62</v>
      </c>
    </row>
    <row r="827" spans="1:13" x14ac:dyDescent="0.25">
      <c r="A827">
        <v>188207</v>
      </c>
      <c r="B827" t="s">
        <v>1490</v>
      </c>
      <c r="M827">
        <v>13.02</v>
      </c>
    </row>
    <row r="828" spans="1:13" x14ac:dyDescent="0.25">
      <c r="A828">
        <v>188223</v>
      </c>
      <c r="B828" t="s">
        <v>1491</v>
      </c>
      <c r="M828">
        <v>15.71</v>
      </c>
    </row>
    <row r="829" spans="1:13" x14ac:dyDescent="0.25">
      <c r="A829">
        <v>188230</v>
      </c>
      <c r="B829" t="s">
        <v>1493</v>
      </c>
      <c r="M829">
        <v>13.62</v>
      </c>
    </row>
    <row r="830" spans="1:13" x14ac:dyDescent="0.25">
      <c r="A830">
        <v>188231</v>
      </c>
      <c r="B830" t="s">
        <v>1494</v>
      </c>
      <c r="M830">
        <v>15.32</v>
      </c>
    </row>
    <row r="831" spans="1:13" x14ac:dyDescent="0.25">
      <c r="A831">
        <v>188234</v>
      </c>
      <c r="B831" t="s">
        <v>1495</v>
      </c>
      <c r="M831">
        <v>17.02</v>
      </c>
    </row>
    <row r="832" spans="1:13" x14ac:dyDescent="0.25">
      <c r="A832">
        <v>188235</v>
      </c>
      <c r="B832" t="s">
        <v>1496</v>
      </c>
      <c r="M832">
        <v>15.32</v>
      </c>
    </row>
    <row r="833" spans="1:13" x14ac:dyDescent="0.25">
      <c r="A833">
        <v>188939</v>
      </c>
      <c r="B833" t="s">
        <v>1497</v>
      </c>
      <c r="M833">
        <v>15.57</v>
      </c>
    </row>
    <row r="834" spans="1:13" x14ac:dyDescent="0.25">
      <c r="A834">
        <v>188994</v>
      </c>
      <c r="B834" t="s">
        <v>1499</v>
      </c>
      <c r="M834">
        <v>15.8</v>
      </c>
    </row>
    <row r="835" spans="1:13" x14ac:dyDescent="0.25">
      <c r="A835">
        <v>189113</v>
      </c>
      <c r="B835" t="s">
        <v>1501</v>
      </c>
      <c r="M835">
        <v>15.93</v>
      </c>
    </row>
    <row r="836" spans="1:13" x14ac:dyDescent="0.25">
      <c r="A836">
        <v>189115</v>
      </c>
      <c r="B836" t="s">
        <v>555</v>
      </c>
      <c r="M836">
        <v>21.24</v>
      </c>
    </row>
    <row r="837" spans="1:13" x14ac:dyDescent="0.25">
      <c r="A837">
        <v>189373</v>
      </c>
      <c r="B837" t="s">
        <v>1506</v>
      </c>
      <c r="M837">
        <v>15.63</v>
      </c>
    </row>
    <row r="838" spans="1:13" x14ac:dyDescent="0.25">
      <c r="A838">
        <v>189374</v>
      </c>
      <c r="B838" t="s">
        <v>1508</v>
      </c>
      <c r="M838">
        <v>17.37</v>
      </c>
    </row>
    <row r="839" spans="1:13" x14ac:dyDescent="0.25">
      <c r="A839">
        <v>189493</v>
      </c>
      <c r="B839" t="s">
        <v>415</v>
      </c>
      <c r="M839">
        <v>16.55</v>
      </c>
    </row>
    <row r="840" spans="1:13" x14ac:dyDescent="0.25">
      <c r="A840">
        <v>189494</v>
      </c>
      <c r="B840" t="s">
        <v>1511</v>
      </c>
      <c r="M840">
        <v>15.89</v>
      </c>
    </row>
    <row r="841" spans="1:13" x14ac:dyDescent="0.25">
      <c r="A841">
        <v>189699</v>
      </c>
      <c r="B841" t="s">
        <v>1512</v>
      </c>
      <c r="M841">
        <v>15.84</v>
      </c>
    </row>
    <row r="842" spans="1:13" x14ac:dyDescent="0.25">
      <c r="A842">
        <v>192694</v>
      </c>
      <c r="B842" t="s">
        <v>1514</v>
      </c>
      <c r="M842">
        <v>868.7</v>
      </c>
    </row>
    <row r="843" spans="1:13" x14ac:dyDescent="0.25">
      <c r="A843">
        <v>193110</v>
      </c>
      <c r="B843" t="s">
        <v>1515</v>
      </c>
      <c r="M843">
        <v>13.94</v>
      </c>
    </row>
    <row r="844" spans="1:13" x14ac:dyDescent="0.25">
      <c r="A844">
        <v>193112</v>
      </c>
      <c r="B844" t="s">
        <v>1517</v>
      </c>
      <c r="M844">
        <v>14.27</v>
      </c>
    </row>
    <row r="845" spans="1:13" x14ac:dyDescent="0.25">
      <c r="A845">
        <v>193511</v>
      </c>
      <c r="B845" t="s">
        <v>1518</v>
      </c>
      <c r="M845">
        <v>15.27</v>
      </c>
    </row>
    <row r="846" spans="1:13" x14ac:dyDescent="0.25">
      <c r="A846">
        <v>193512</v>
      </c>
      <c r="B846" t="s">
        <v>1520</v>
      </c>
      <c r="M846">
        <v>13.58</v>
      </c>
    </row>
    <row r="847" spans="1:13" x14ac:dyDescent="0.25">
      <c r="A847">
        <v>194116</v>
      </c>
      <c r="B847" t="s">
        <v>1521</v>
      </c>
      <c r="M847">
        <v>17.12</v>
      </c>
    </row>
    <row r="848" spans="1:13" x14ac:dyDescent="0.25">
      <c r="A848">
        <v>194120</v>
      </c>
      <c r="B848" t="s">
        <v>817</v>
      </c>
      <c r="M848">
        <v>17.28</v>
      </c>
    </row>
    <row r="849" spans="1:13" x14ac:dyDescent="0.25">
      <c r="A849">
        <v>194122</v>
      </c>
      <c r="B849" t="s">
        <v>1524</v>
      </c>
      <c r="M849">
        <v>15.69</v>
      </c>
    </row>
    <row r="850" spans="1:13" x14ac:dyDescent="0.25">
      <c r="A850">
        <v>194313</v>
      </c>
      <c r="B850" t="s">
        <v>418</v>
      </c>
      <c r="M850">
        <v>182</v>
      </c>
    </row>
    <row r="851" spans="1:13" x14ac:dyDescent="0.25">
      <c r="A851">
        <v>194314</v>
      </c>
      <c r="B851" t="s">
        <v>419</v>
      </c>
      <c r="M851">
        <v>187.82</v>
      </c>
    </row>
    <row r="852" spans="1:13" x14ac:dyDescent="0.25">
      <c r="A852">
        <v>194315</v>
      </c>
      <c r="B852" t="s">
        <v>557</v>
      </c>
      <c r="M852">
        <v>181.38</v>
      </c>
    </row>
    <row r="853" spans="1:13" x14ac:dyDescent="0.25">
      <c r="A853">
        <v>194316</v>
      </c>
      <c r="B853" t="s">
        <v>818</v>
      </c>
      <c r="M853">
        <v>182.62</v>
      </c>
    </row>
    <row r="854" spans="1:13" x14ac:dyDescent="0.25">
      <c r="A854">
        <v>194317</v>
      </c>
      <c r="B854" t="s">
        <v>819</v>
      </c>
      <c r="M854">
        <v>179.92</v>
      </c>
    </row>
    <row r="855" spans="1:13" x14ac:dyDescent="0.25">
      <c r="A855">
        <v>194460</v>
      </c>
      <c r="B855" t="s">
        <v>558</v>
      </c>
      <c r="M855">
        <v>181.38</v>
      </c>
    </row>
    <row r="856" spans="1:13" x14ac:dyDescent="0.25">
      <c r="A856">
        <v>194461</v>
      </c>
      <c r="B856" t="s">
        <v>820</v>
      </c>
      <c r="M856">
        <v>182</v>
      </c>
    </row>
    <row r="857" spans="1:13" x14ac:dyDescent="0.25">
      <c r="A857">
        <v>194463</v>
      </c>
      <c r="B857" t="s">
        <v>559</v>
      </c>
      <c r="M857">
        <v>182.83</v>
      </c>
    </row>
    <row r="858" spans="1:13" x14ac:dyDescent="0.25">
      <c r="A858">
        <v>194464</v>
      </c>
      <c r="B858" t="s">
        <v>1529</v>
      </c>
      <c r="M858">
        <v>183.04</v>
      </c>
    </row>
    <row r="859" spans="1:13" x14ac:dyDescent="0.25">
      <c r="A859">
        <v>194465</v>
      </c>
      <c r="B859" t="s">
        <v>560</v>
      </c>
      <c r="M859">
        <v>177.42</v>
      </c>
    </row>
    <row r="860" spans="1:13" x14ac:dyDescent="0.25">
      <c r="A860">
        <v>194466</v>
      </c>
      <c r="B860" t="s">
        <v>561</v>
      </c>
      <c r="M860">
        <v>178.67</v>
      </c>
    </row>
    <row r="861" spans="1:13" x14ac:dyDescent="0.25">
      <c r="A861">
        <v>194467</v>
      </c>
      <c r="B861" t="s">
        <v>562</v>
      </c>
      <c r="M861">
        <v>182</v>
      </c>
    </row>
    <row r="862" spans="1:13" x14ac:dyDescent="0.25">
      <c r="A862">
        <v>194468</v>
      </c>
      <c r="B862" t="s">
        <v>563</v>
      </c>
      <c r="M862">
        <v>184.08</v>
      </c>
    </row>
    <row r="863" spans="1:13" x14ac:dyDescent="0.25">
      <c r="A863">
        <v>194469</v>
      </c>
      <c r="B863" t="s">
        <v>782</v>
      </c>
      <c r="M863">
        <v>185.95</v>
      </c>
    </row>
    <row r="864" spans="1:13" x14ac:dyDescent="0.25">
      <c r="A864">
        <v>194470</v>
      </c>
      <c r="B864" t="s">
        <v>420</v>
      </c>
      <c r="M864">
        <v>186.99</v>
      </c>
    </row>
    <row r="865" spans="1:13" x14ac:dyDescent="0.25">
      <c r="A865">
        <v>194471</v>
      </c>
      <c r="B865" t="s">
        <v>421</v>
      </c>
      <c r="M865">
        <v>188.03</v>
      </c>
    </row>
    <row r="866" spans="1:13" x14ac:dyDescent="0.25">
      <c r="A866">
        <v>194472</v>
      </c>
      <c r="B866" t="s">
        <v>564</v>
      </c>
      <c r="M866">
        <v>181.17</v>
      </c>
    </row>
    <row r="867" spans="1:13" x14ac:dyDescent="0.25">
      <c r="A867">
        <v>194474</v>
      </c>
      <c r="B867" t="s">
        <v>422</v>
      </c>
      <c r="M867">
        <v>181.38</v>
      </c>
    </row>
    <row r="868" spans="1:13" x14ac:dyDescent="0.25">
      <c r="A868">
        <v>194475</v>
      </c>
      <c r="B868" t="s">
        <v>1533</v>
      </c>
      <c r="M868">
        <v>181.17</v>
      </c>
    </row>
    <row r="869" spans="1:13" x14ac:dyDescent="0.25">
      <c r="A869">
        <v>194481</v>
      </c>
      <c r="B869" t="s">
        <v>423</v>
      </c>
      <c r="M869">
        <v>178.26</v>
      </c>
    </row>
    <row r="870" spans="1:13" x14ac:dyDescent="0.25">
      <c r="A870">
        <v>194482</v>
      </c>
      <c r="B870" t="s">
        <v>744</v>
      </c>
      <c r="M870">
        <v>179.3</v>
      </c>
    </row>
    <row r="871" spans="1:13" x14ac:dyDescent="0.25">
      <c r="A871">
        <v>194486</v>
      </c>
      <c r="B871" t="s">
        <v>1926</v>
      </c>
      <c r="M871">
        <v>179.71</v>
      </c>
    </row>
    <row r="872" spans="1:13" x14ac:dyDescent="0.25">
      <c r="A872">
        <v>194488</v>
      </c>
      <c r="B872" t="s">
        <v>1535</v>
      </c>
      <c r="M872">
        <v>181.79</v>
      </c>
    </row>
    <row r="873" spans="1:13" x14ac:dyDescent="0.25">
      <c r="A873">
        <v>194489</v>
      </c>
      <c r="B873" t="s">
        <v>565</v>
      </c>
      <c r="M873">
        <v>183.04</v>
      </c>
    </row>
    <row r="874" spans="1:13" x14ac:dyDescent="0.25">
      <c r="A874">
        <v>194490</v>
      </c>
      <c r="B874" t="s">
        <v>822</v>
      </c>
      <c r="M874">
        <v>183.95</v>
      </c>
    </row>
    <row r="875" spans="1:13" x14ac:dyDescent="0.25">
      <c r="A875">
        <v>194495</v>
      </c>
      <c r="B875" t="s">
        <v>745</v>
      </c>
      <c r="M875">
        <v>181.58</v>
      </c>
    </row>
    <row r="876" spans="1:13" x14ac:dyDescent="0.25">
      <c r="A876">
        <v>194496</v>
      </c>
      <c r="B876" t="s">
        <v>746</v>
      </c>
      <c r="M876">
        <v>178.05</v>
      </c>
    </row>
    <row r="877" spans="1:13" x14ac:dyDescent="0.25">
      <c r="A877">
        <v>194497</v>
      </c>
      <c r="B877" t="s">
        <v>747</v>
      </c>
      <c r="M877">
        <v>180.13</v>
      </c>
    </row>
    <row r="878" spans="1:13" x14ac:dyDescent="0.25">
      <c r="A878">
        <v>194498</v>
      </c>
      <c r="B878" t="s">
        <v>566</v>
      </c>
      <c r="M878">
        <v>181.38</v>
      </c>
    </row>
    <row r="879" spans="1:13" x14ac:dyDescent="0.25">
      <c r="A879">
        <v>194509</v>
      </c>
      <c r="B879" t="s">
        <v>1540</v>
      </c>
      <c r="M879">
        <v>182.42</v>
      </c>
    </row>
    <row r="880" spans="1:13" x14ac:dyDescent="0.25">
      <c r="A880">
        <v>194512</v>
      </c>
      <c r="B880" t="s">
        <v>1542</v>
      </c>
      <c r="M880">
        <v>177.84</v>
      </c>
    </row>
    <row r="881" spans="1:13" x14ac:dyDescent="0.25">
      <c r="A881">
        <v>194522</v>
      </c>
      <c r="B881" t="s">
        <v>1544</v>
      </c>
      <c r="M881">
        <v>178.67</v>
      </c>
    </row>
    <row r="882" spans="1:13" x14ac:dyDescent="0.25">
      <c r="A882">
        <v>194524</v>
      </c>
      <c r="B882" t="s">
        <v>1545</v>
      </c>
      <c r="M882">
        <v>178.46</v>
      </c>
    </row>
    <row r="883" spans="1:13" x14ac:dyDescent="0.25">
      <c r="A883">
        <v>194528</v>
      </c>
      <c r="B883" t="s">
        <v>567</v>
      </c>
      <c r="M883">
        <v>179.92</v>
      </c>
    </row>
    <row r="884" spans="1:13" x14ac:dyDescent="0.25">
      <c r="A884">
        <v>194529</v>
      </c>
      <c r="B884" t="s">
        <v>823</v>
      </c>
      <c r="M884">
        <v>181.17</v>
      </c>
    </row>
    <row r="885" spans="1:13" x14ac:dyDescent="0.25">
      <c r="A885">
        <v>194531</v>
      </c>
      <c r="B885" t="s">
        <v>1547</v>
      </c>
      <c r="M885">
        <v>182.21</v>
      </c>
    </row>
    <row r="886" spans="1:13" x14ac:dyDescent="0.25">
      <c r="A886">
        <v>194533</v>
      </c>
      <c r="B886" t="s">
        <v>568</v>
      </c>
      <c r="M886">
        <v>182</v>
      </c>
    </row>
    <row r="887" spans="1:13" x14ac:dyDescent="0.25">
      <c r="A887">
        <v>194537</v>
      </c>
      <c r="B887" t="s">
        <v>1549</v>
      </c>
      <c r="M887">
        <v>182.42</v>
      </c>
    </row>
    <row r="888" spans="1:13" x14ac:dyDescent="0.25">
      <c r="A888">
        <v>194546</v>
      </c>
      <c r="B888" t="s">
        <v>824</v>
      </c>
      <c r="M888">
        <v>183.66</v>
      </c>
    </row>
    <row r="889" spans="1:13" x14ac:dyDescent="0.25">
      <c r="A889">
        <v>194547</v>
      </c>
      <c r="B889" t="s">
        <v>569</v>
      </c>
      <c r="M889">
        <v>185.12</v>
      </c>
    </row>
    <row r="890" spans="1:13" x14ac:dyDescent="0.25">
      <c r="A890">
        <v>194549</v>
      </c>
      <c r="B890" t="s">
        <v>1553</v>
      </c>
      <c r="M890">
        <v>186.16</v>
      </c>
    </row>
    <row r="891" spans="1:13" x14ac:dyDescent="0.25">
      <c r="A891">
        <v>194556</v>
      </c>
      <c r="B891" t="s">
        <v>1939</v>
      </c>
      <c r="M891">
        <v>187.82</v>
      </c>
    </row>
    <row r="892" spans="1:13" x14ac:dyDescent="0.25">
      <c r="A892">
        <v>194560</v>
      </c>
      <c r="B892" t="s">
        <v>825</v>
      </c>
      <c r="M892">
        <v>188.24</v>
      </c>
    </row>
    <row r="893" spans="1:13" x14ac:dyDescent="0.25">
      <c r="A893">
        <v>194565</v>
      </c>
      <c r="B893" t="s">
        <v>826</v>
      </c>
      <c r="M893">
        <v>180.54</v>
      </c>
    </row>
    <row r="894" spans="1:13" x14ac:dyDescent="0.25">
      <c r="A894">
        <v>194566</v>
      </c>
      <c r="B894" t="s">
        <v>827</v>
      </c>
      <c r="M894">
        <v>185.54</v>
      </c>
    </row>
    <row r="895" spans="1:13" x14ac:dyDescent="0.25">
      <c r="A895">
        <v>194567</v>
      </c>
      <c r="B895" t="s">
        <v>1556</v>
      </c>
      <c r="M895">
        <v>216.32</v>
      </c>
    </row>
    <row r="896" spans="1:13" x14ac:dyDescent="0.25">
      <c r="A896">
        <v>194568</v>
      </c>
      <c r="B896" t="s">
        <v>1558</v>
      </c>
      <c r="M896">
        <v>187.62</v>
      </c>
    </row>
    <row r="897" spans="1:13" x14ac:dyDescent="0.25">
      <c r="A897">
        <v>194572</v>
      </c>
      <c r="B897" t="s">
        <v>570</v>
      </c>
      <c r="M897">
        <v>190.32</v>
      </c>
    </row>
    <row r="898" spans="1:13" x14ac:dyDescent="0.25">
      <c r="A898">
        <v>194573</v>
      </c>
      <c r="B898" t="s">
        <v>571</v>
      </c>
      <c r="M898">
        <v>186.37</v>
      </c>
    </row>
    <row r="899" spans="1:13" x14ac:dyDescent="0.25">
      <c r="A899">
        <v>194575</v>
      </c>
      <c r="B899" t="s">
        <v>828</v>
      </c>
      <c r="M899">
        <v>178.05</v>
      </c>
    </row>
    <row r="900" spans="1:13" x14ac:dyDescent="0.25">
      <c r="A900">
        <v>194579</v>
      </c>
      <c r="B900" t="s">
        <v>829</v>
      </c>
      <c r="M900">
        <v>177.84</v>
      </c>
    </row>
    <row r="901" spans="1:13" x14ac:dyDescent="0.25">
      <c r="A901">
        <v>194580</v>
      </c>
      <c r="B901" t="s">
        <v>830</v>
      </c>
      <c r="M901">
        <v>180.13</v>
      </c>
    </row>
    <row r="902" spans="1:13" x14ac:dyDescent="0.25">
      <c r="A902">
        <v>194581</v>
      </c>
      <c r="B902" t="s">
        <v>572</v>
      </c>
      <c r="M902">
        <v>182</v>
      </c>
    </row>
    <row r="903" spans="1:13" x14ac:dyDescent="0.25">
      <c r="A903">
        <v>194582</v>
      </c>
      <c r="B903" t="s">
        <v>1567</v>
      </c>
      <c r="M903">
        <v>182</v>
      </c>
    </row>
    <row r="904" spans="1:13" x14ac:dyDescent="0.25">
      <c r="A904">
        <v>194583</v>
      </c>
      <c r="B904" t="s">
        <v>1568</v>
      </c>
      <c r="M904">
        <v>182.21</v>
      </c>
    </row>
    <row r="905" spans="1:13" x14ac:dyDescent="0.25">
      <c r="A905">
        <v>194584</v>
      </c>
      <c r="B905" t="s">
        <v>831</v>
      </c>
      <c r="M905">
        <v>178.67</v>
      </c>
    </row>
    <row r="906" spans="1:13" x14ac:dyDescent="0.25">
      <c r="A906">
        <v>194585</v>
      </c>
      <c r="B906" t="s">
        <v>1570</v>
      </c>
      <c r="M906">
        <v>182</v>
      </c>
    </row>
    <row r="907" spans="1:13" x14ac:dyDescent="0.25">
      <c r="A907">
        <v>194586</v>
      </c>
      <c r="B907" t="s">
        <v>1940</v>
      </c>
      <c r="M907">
        <v>182</v>
      </c>
    </row>
    <row r="908" spans="1:13" x14ac:dyDescent="0.25">
      <c r="A908">
        <v>194587</v>
      </c>
      <c r="B908" t="s">
        <v>748</v>
      </c>
      <c r="M908">
        <v>183.66</v>
      </c>
    </row>
    <row r="909" spans="1:13" x14ac:dyDescent="0.25">
      <c r="A909">
        <v>194592</v>
      </c>
      <c r="B909" t="s">
        <v>1571</v>
      </c>
      <c r="M909">
        <v>186.37</v>
      </c>
    </row>
    <row r="910" spans="1:13" x14ac:dyDescent="0.25">
      <c r="A910">
        <v>194593</v>
      </c>
      <c r="B910" t="s">
        <v>749</v>
      </c>
      <c r="M910">
        <v>185.54</v>
      </c>
    </row>
    <row r="911" spans="1:13" x14ac:dyDescent="0.25">
      <c r="A911">
        <v>194594</v>
      </c>
      <c r="B911" t="s">
        <v>1573</v>
      </c>
      <c r="M911">
        <v>178.05</v>
      </c>
    </row>
    <row r="912" spans="1:13" x14ac:dyDescent="0.25">
      <c r="A912">
        <v>194595</v>
      </c>
      <c r="B912" t="s">
        <v>1574</v>
      </c>
      <c r="M912">
        <v>177.63</v>
      </c>
    </row>
    <row r="913" spans="1:13" x14ac:dyDescent="0.25">
      <c r="A913">
        <v>194597</v>
      </c>
      <c r="B913" t="s">
        <v>1576</v>
      </c>
      <c r="M913">
        <v>177.84</v>
      </c>
    </row>
    <row r="914" spans="1:13" x14ac:dyDescent="0.25">
      <c r="A914">
        <v>194599</v>
      </c>
      <c r="B914" t="s">
        <v>573</v>
      </c>
      <c r="M914">
        <v>187.72</v>
      </c>
    </row>
    <row r="915" spans="1:13" x14ac:dyDescent="0.25">
      <c r="A915">
        <v>194600</v>
      </c>
      <c r="B915" t="s">
        <v>1578</v>
      </c>
      <c r="M915">
        <v>185.869</v>
      </c>
    </row>
    <row r="916" spans="1:13" x14ac:dyDescent="0.25">
      <c r="A916">
        <v>194609</v>
      </c>
      <c r="B916" t="s">
        <v>1583</v>
      </c>
      <c r="M916">
        <v>177.01</v>
      </c>
    </row>
    <row r="917" spans="1:13" x14ac:dyDescent="0.25">
      <c r="A917">
        <v>194610</v>
      </c>
      <c r="B917" t="s">
        <v>1584</v>
      </c>
      <c r="M917">
        <v>179.71</v>
      </c>
    </row>
    <row r="918" spans="1:13" x14ac:dyDescent="0.25">
      <c r="A918">
        <v>194611</v>
      </c>
      <c r="B918" t="s">
        <v>1586</v>
      </c>
      <c r="M918">
        <v>185.95</v>
      </c>
    </row>
    <row r="919" spans="1:13" x14ac:dyDescent="0.25">
      <c r="A919">
        <v>194612</v>
      </c>
      <c r="B919" t="s">
        <v>1588</v>
      </c>
      <c r="M919">
        <v>184.7</v>
      </c>
    </row>
    <row r="920" spans="1:13" x14ac:dyDescent="0.25">
      <c r="A920">
        <v>194616</v>
      </c>
      <c r="B920" t="s">
        <v>1590</v>
      </c>
      <c r="M920">
        <v>177.84</v>
      </c>
    </row>
    <row r="921" spans="1:13" x14ac:dyDescent="0.25">
      <c r="A921">
        <v>194617</v>
      </c>
      <c r="B921" t="s">
        <v>1592</v>
      </c>
      <c r="M921">
        <v>219.65</v>
      </c>
    </row>
    <row r="922" spans="1:13" x14ac:dyDescent="0.25">
      <c r="A922">
        <v>194618</v>
      </c>
      <c r="B922" t="s">
        <v>750</v>
      </c>
      <c r="M922">
        <v>180.13</v>
      </c>
    </row>
    <row r="923" spans="1:13" x14ac:dyDescent="0.25">
      <c r="A923">
        <v>194619</v>
      </c>
      <c r="B923" t="s">
        <v>1594</v>
      </c>
      <c r="M923">
        <v>181.38</v>
      </c>
    </row>
    <row r="924" spans="1:13" x14ac:dyDescent="0.25">
      <c r="A924">
        <v>194620</v>
      </c>
      <c r="B924" t="s">
        <v>1595</v>
      </c>
      <c r="M924">
        <v>181.38</v>
      </c>
    </row>
    <row r="925" spans="1:13" x14ac:dyDescent="0.25">
      <c r="A925">
        <v>194621</v>
      </c>
      <c r="B925" t="s">
        <v>575</v>
      </c>
      <c r="M925">
        <v>183.25</v>
      </c>
    </row>
    <row r="926" spans="1:13" x14ac:dyDescent="0.25">
      <c r="A926">
        <v>194623</v>
      </c>
      <c r="B926" t="s">
        <v>1597</v>
      </c>
      <c r="M926">
        <v>182.62</v>
      </c>
    </row>
    <row r="927" spans="1:13" x14ac:dyDescent="0.25">
      <c r="A927">
        <v>194624</v>
      </c>
      <c r="B927" t="s">
        <v>576</v>
      </c>
      <c r="M927">
        <v>181.17</v>
      </c>
    </row>
    <row r="928" spans="1:13" x14ac:dyDescent="0.25">
      <c r="A928">
        <v>194625</v>
      </c>
      <c r="B928" t="s">
        <v>1600</v>
      </c>
      <c r="M928">
        <v>176.38</v>
      </c>
    </row>
    <row r="929" spans="1:13" x14ac:dyDescent="0.25">
      <c r="A929">
        <v>194636</v>
      </c>
      <c r="B929" t="s">
        <v>577</v>
      </c>
      <c r="M929">
        <v>183.87</v>
      </c>
    </row>
    <row r="930" spans="1:13" x14ac:dyDescent="0.25">
      <c r="A930">
        <v>194637</v>
      </c>
      <c r="B930" t="s">
        <v>1602</v>
      </c>
      <c r="M930">
        <v>178.67</v>
      </c>
    </row>
    <row r="931" spans="1:13" x14ac:dyDescent="0.25">
      <c r="A931">
        <v>194638</v>
      </c>
      <c r="B931" t="s">
        <v>1603</v>
      </c>
      <c r="M931">
        <v>183.46</v>
      </c>
    </row>
    <row r="932" spans="1:13" x14ac:dyDescent="0.25">
      <c r="A932">
        <v>194641</v>
      </c>
      <c r="B932" t="s">
        <v>1604</v>
      </c>
      <c r="M932">
        <v>181.17</v>
      </c>
    </row>
    <row r="933" spans="1:13" x14ac:dyDescent="0.25">
      <c r="A933">
        <v>194642</v>
      </c>
      <c r="B933" t="s">
        <v>1605</v>
      </c>
      <c r="M933">
        <v>180.75</v>
      </c>
    </row>
    <row r="934" spans="1:13" x14ac:dyDescent="0.25">
      <c r="A934">
        <v>194644</v>
      </c>
      <c r="B934" t="s">
        <v>1607</v>
      </c>
      <c r="M934">
        <v>180.75</v>
      </c>
    </row>
    <row r="935" spans="1:13" x14ac:dyDescent="0.25">
      <c r="A935">
        <v>194645</v>
      </c>
      <c r="B935" t="s">
        <v>1609</v>
      </c>
      <c r="M935">
        <v>180.71</v>
      </c>
    </row>
    <row r="936" spans="1:13" x14ac:dyDescent="0.25">
      <c r="A936">
        <v>194650</v>
      </c>
      <c r="B936" t="s">
        <v>832</v>
      </c>
      <c r="M936">
        <v>183.46</v>
      </c>
    </row>
    <row r="937" spans="1:13" x14ac:dyDescent="0.25">
      <c r="A937">
        <v>194654</v>
      </c>
      <c r="B937" t="s">
        <v>1610</v>
      </c>
      <c r="M937">
        <v>182</v>
      </c>
    </row>
    <row r="938" spans="1:13" x14ac:dyDescent="0.25">
      <c r="A938">
        <v>194655</v>
      </c>
      <c r="B938" t="s">
        <v>1611</v>
      </c>
      <c r="M938">
        <v>180.13</v>
      </c>
    </row>
    <row r="939" spans="1:13" x14ac:dyDescent="0.25">
      <c r="A939">
        <v>194656</v>
      </c>
      <c r="B939" t="s">
        <v>578</v>
      </c>
      <c r="M939">
        <v>183.66</v>
      </c>
    </row>
    <row r="940" spans="1:13" x14ac:dyDescent="0.25">
      <c r="A940">
        <v>194657</v>
      </c>
      <c r="B940" t="s">
        <v>579</v>
      </c>
      <c r="M940">
        <v>180.13</v>
      </c>
    </row>
    <row r="941" spans="1:13" x14ac:dyDescent="0.25">
      <c r="A941">
        <v>194659</v>
      </c>
      <c r="B941" t="s">
        <v>833</v>
      </c>
      <c r="M941">
        <v>181.58</v>
      </c>
    </row>
    <row r="942" spans="1:13" x14ac:dyDescent="0.25">
      <c r="A942">
        <v>194663</v>
      </c>
      <c r="B942" t="s">
        <v>1612</v>
      </c>
      <c r="M942">
        <v>181.17</v>
      </c>
    </row>
    <row r="943" spans="1:13" x14ac:dyDescent="0.25">
      <c r="A943">
        <v>194668</v>
      </c>
      <c r="B943" t="s">
        <v>580</v>
      </c>
      <c r="M943">
        <v>175.76</v>
      </c>
    </row>
    <row r="944" spans="1:13" x14ac:dyDescent="0.25">
      <c r="A944">
        <v>194669</v>
      </c>
      <c r="B944" t="s">
        <v>1613</v>
      </c>
      <c r="M944">
        <v>175.76</v>
      </c>
    </row>
    <row r="945" spans="1:13" x14ac:dyDescent="0.25">
      <c r="A945">
        <v>194670</v>
      </c>
      <c r="B945" t="s">
        <v>1614</v>
      </c>
      <c r="M945">
        <v>176.18</v>
      </c>
    </row>
    <row r="946" spans="1:13" x14ac:dyDescent="0.25">
      <c r="A946">
        <v>194671</v>
      </c>
      <c r="B946" t="s">
        <v>1615</v>
      </c>
      <c r="M946">
        <v>177.72</v>
      </c>
    </row>
    <row r="947" spans="1:13" x14ac:dyDescent="0.25">
      <c r="A947">
        <v>194672</v>
      </c>
      <c r="B947" t="s">
        <v>1616</v>
      </c>
      <c r="M947">
        <v>178.15</v>
      </c>
    </row>
    <row r="948" spans="1:13" x14ac:dyDescent="0.25">
      <c r="A948">
        <v>194674</v>
      </c>
      <c r="B948" t="s">
        <v>834</v>
      </c>
      <c r="M948">
        <v>177.01</v>
      </c>
    </row>
    <row r="949" spans="1:13" x14ac:dyDescent="0.25">
      <c r="A949">
        <v>194675</v>
      </c>
      <c r="B949" t="s">
        <v>1617</v>
      </c>
      <c r="M949">
        <v>177.01</v>
      </c>
    </row>
    <row r="950" spans="1:13" x14ac:dyDescent="0.25">
      <c r="A950">
        <v>194677</v>
      </c>
      <c r="B950" t="s">
        <v>1618</v>
      </c>
      <c r="M950">
        <v>177.01</v>
      </c>
    </row>
    <row r="951" spans="1:13" x14ac:dyDescent="0.25">
      <c r="A951">
        <v>194681</v>
      </c>
      <c r="B951" t="s">
        <v>1621</v>
      </c>
      <c r="M951">
        <v>180.54</v>
      </c>
    </row>
    <row r="952" spans="1:13" x14ac:dyDescent="0.25">
      <c r="A952">
        <v>194682</v>
      </c>
      <c r="B952" t="s">
        <v>1622</v>
      </c>
      <c r="M952">
        <v>178.46</v>
      </c>
    </row>
    <row r="953" spans="1:13" x14ac:dyDescent="0.25">
      <c r="A953">
        <v>194684</v>
      </c>
      <c r="B953" t="s">
        <v>1623</v>
      </c>
      <c r="M953">
        <v>177.01</v>
      </c>
    </row>
    <row r="954" spans="1:13" x14ac:dyDescent="0.25">
      <c r="A954">
        <v>194692</v>
      </c>
      <c r="B954" t="s">
        <v>1624</v>
      </c>
      <c r="M954">
        <v>183.66</v>
      </c>
    </row>
    <row r="955" spans="1:13" x14ac:dyDescent="0.25">
      <c r="A955">
        <v>194694</v>
      </c>
      <c r="B955" t="s">
        <v>1625</v>
      </c>
      <c r="M955">
        <v>180.54</v>
      </c>
    </row>
    <row r="956" spans="1:13" x14ac:dyDescent="0.25">
      <c r="A956">
        <v>195330</v>
      </c>
      <c r="B956" t="s">
        <v>835</v>
      </c>
      <c r="M956">
        <v>178.05</v>
      </c>
    </row>
    <row r="957" spans="1:13" x14ac:dyDescent="0.25">
      <c r="A957">
        <v>195331</v>
      </c>
      <c r="B957" t="s">
        <v>582</v>
      </c>
      <c r="M957">
        <v>179.67</v>
      </c>
    </row>
    <row r="958" spans="1:13" x14ac:dyDescent="0.25">
      <c r="A958">
        <v>195332</v>
      </c>
      <c r="B958" t="s">
        <v>1626</v>
      </c>
      <c r="M958">
        <v>181.31</v>
      </c>
    </row>
    <row r="959" spans="1:13" x14ac:dyDescent="0.25">
      <c r="A959">
        <v>195346</v>
      </c>
      <c r="B959" t="s">
        <v>836</v>
      </c>
      <c r="M959">
        <v>186.12</v>
      </c>
    </row>
    <row r="960" spans="1:13" x14ac:dyDescent="0.25">
      <c r="A960">
        <v>195695</v>
      </c>
      <c r="B960" t="s">
        <v>1628</v>
      </c>
      <c r="M960">
        <v>14.2</v>
      </c>
    </row>
    <row r="961" spans="1:13" x14ac:dyDescent="0.25">
      <c r="A961">
        <v>195696</v>
      </c>
      <c r="B961" t="s">
        <v>1629</v>
      </c>
      <c r="M961">
        <v>13.01</v>
      </c>
    </row>
    <row r="962" spans="1:13" x14ac:dyDescent="0.25">
      <c r="A962">
        <v>195698</v>
      </c>
      <c r="B962" t="s">
        <v>1630</v>
      </c>
      <c r="M962">
        <v>13.07</v>
      </c>
    </row>
    <row r="963" spans="1:13" x14ac:dyDescent="0.25">
      <c r="A963">
        <v>195700</v>
      </c>
      <c r="B963" t="s">
        <v>1631</v>
      </c>
      <c r="M963">
        <v>13.11</v>
      </c>
    </row>
    <row r="964" spans="1:13" x14ac:dyDescent="0.25">
      <c r="A964">
        <v>195704</v>
      </c>
      <c r="B964" t="s">
        <v>1635</v>
      </c>
      <c r="M964">
        <v>12.99</v>
      </c>
    </row>
    <row r="965" spans="1:13" x14ac:dyDescent="0.25">
      <c r="A965">
        <v>195705</v>
      </c>
      <c r="B965" t="s">
        <v>1637</v>
      </c>
      <c r="M965">
        <v>13.2</v>
      </c>
    </row>
    <row r="966" spans="1:13" x14ac:dyDescent="0.25">
      <c r="A966">
        <v>195707</v>
      </c>
      <c r="B966" t="s">
        <v>1638</v>
      </c>
      <c r="M966">
        <v>12.93</v>
      </c>
    </row>
    <row r="967" spans="1:13" x14ac:dyDescent="0.25">
      <c r="A967">
        <v>195709</v>
      </c>
      <c r="B967" t="s">
        <v>1639</v>
      </c>
      <c r="M967">
        <v>13.27</v>
      </c>
    </row>
    <row r="968" spans="1:13" x14ac:dyDescent="0.25">
      <c r="A968">
        <v>195710</v>
      </c>
      <c r="B968" t="s">
        <v>1640</v>
      </c>
      <c r="M968">
        <v>15.52</v>
      </c>
    </row>
    <row r="969" spans="1:13" x14ac:dyDescent="0.25">
      <c r="A969">
        <v>195711</v>
      </c>
      <c r="B969" t="s">
        <v>1642</v>
      </c>
      <c r="M969">
        <v>13.79</v>
      </c>
    </row>
    <row r="970" spans="1:13" x14ac:dyDescent="0.25">
      <c r="A970">
        <v>195712</v>
      </c>
      <c r="B970" t="s">
        <v>1643</v>
      </c>
      <c r="M970">
        <v>12.93</v>
      </c>
    </row>
    <row r="971" spans="1:13" x14ac:dyDescent="0.25">
      <c r="A971">
        <v>195713</v>
      </c>
      <c r="B971" t="s">
        <v>1644</v>
      </c>
      <c r="M971">
        <v>13.12</v>
      </c>
    </row>
    <row r="972" spans="1:13" x14ac:dyDescent="0.25">
      <c r="A972">
        <v>195725</v>
      </c>
      <c r="B972" t="s">
        <v>583</v>
      </c>
      <c r="M972">
        <v>180.17</v>
      </c>
    </row>
    <row r="973" spans="1:13" x14ac:dyDescent="0.25">
      <c r="A973">
        <v>196087</v>
      </c>
      <c r="B973" t="s">
        <v>1646</v>
      </c>
      <c r="M973">
        <v>13.63</v>
      </c>
    </row>
    <row r="974" spans="1:13" x14ac:dyDescent="0.25">
      <c r="A974">
        <v>196088</v>
      </c>
      <c r="B974" t="s">
        <v>1647</v>
      </c>
      <c r="M974">
        <v>15.33</v>
      </c>
    </row>
    <row r="975" spans="1:13" x14ac:dyDescent="0.25">
      <c r="A975">
        <v>196089</v>
      </c>
      <c r="B975" t="s">
        <v>1648</v>
      </c>
      <c r="M975">
        <v>12.77</v>
      </c>
    </row>
    <row r="976" spans="1:13" x14ac:dyDescent="0.25">
      <c r="A976">
        <v>196180</v>
      </c>
      <c r="B976" t="s">
        <v>1941</v>
      </c>
      <c r="M976">
        <v>15.21</v>
      </c>
    </row>
    <row r="977" spans="1:13" x14ac:dyDescent="0.25">
      <c r="A977">
        <v>196181</v>
      </c>
      <c r="B977" t="s">
        <v>1649</v>
      </c>
      <c r="M977">
        <v>13.52</v>
      </c>
    </row>
    <row r="978" spans="1:13" x14ac:dyDescent="0.25">
      <c r="A978">
        <v>196182</v>
      </c>
      <c r="B978" t="s">
        <v>1650</v>
      </c>
      <c r="M978">
        <v>15.24</v>
      </c>
    </row>
    <row r="979" spans="1:13" x14ac:dyDescent="0.25">
      <c r="A979">
        <v>196183</v>
      </c>
      <c r="B979" t="s">
        <v>1963</v>
      </c>
      <c r="M979">
        <v>13.54</v>
      </c>
    </row>
    <row r="980" spans="1:13" x14ac:dyDescent="0.25">
      <c r="A980">
        <v>196185</v>
      </c>
      <c r="B980" t="s">
        <v>1652</v>
      </c>
      <c r="M980">
        <v>13.03</v>
      </c>
    </row>
    <row r="981" spans="1:13" x14ac:dyDescent="0.25">
      <c r="A981">
        <v>196187</v>
      </c>
      <c r="B981" t="s">
        <v>1653</v>
      </c>
      <c r="M981">
        <v>15.68</v>
      </c>
    </row>
    <row r="982" spans="1:13" x14ac:dyDescent="0.25">
      <c r="A982">
        <v>196738</v>
      </c>
      <c r="B982" t="s">
        <v>1654</v>
      </c>
      <c r="M982">
        <v>13.03</v>
      </c>
    </row>
    <row r="983" spans="1:13" x14ac:dyDescent="0.25">
      <c r="A983">
        <v>196739</v>
      </c>
      <c r="B983" t="s">
        <v>1655</v>
      </c>
      <c r="M983">
        <v>13.9</v>
      </c>
    </row>
    <row r="984" spans="1:13" x14ac:dyDescent="0.25">
      <c r="A984">
        <v>196871</v>
      </c>
      <c r="B984" t="s">
        <v>1656</v>
      </c>
      <c r="M984">
        <v>17.38</v>
      </c>
    </row>
    <row r="985" spans="1:13" x14ac:dyDescent="0.25">
      <c r="A985">
        <v>196872</v>
      </c>
      <c r="B985" t="s">
        <v>1657</v>
      </c>
      <c r="M985">
        <v>180.71</v>
      </c>
    </row>
    <row r="986" spans="1:13" x14ac:dyDescent="0.25">
      <c r="A986">
        <v>196873</v>
      </c>
      <c r="B986" t="s">
        <v>1658</v>
      </c>
      <c r="M986">
        <v>15.58</v>
      </c>
    </row>
    <row r="987" spans="1:13" x14ac:dyDescent="0.25">
      <c r="A987">
        <v>196874</v>
      </c>
      <c r="B987" t="s">
        <v>1659</v>
      </c>
      <c r="M987">
        <v>13.85</v>
      </c>
    </row>
    <row r="988" spans="1:13" x14ac:dyDescent="0.25">
      <c r="A988">
        <v>196875</v>
      </c>
      <c r="B988" t="s">
        <v>1660</v>
      </c>
      <c r="M988">
        <v>12.99</v>
      </c>
    </row>
    <row r="989" spans="1:13" x14ac:dyDescent="0.25">
      <c r="A989">
        <v>196877</v>
      </c>
      <c r="B989" t="s">
        <v>837</v>
      </c>
      <c r="M989">
        <v>180.09</v>
      </c>
    </row>
    <row r="990" spans="1:13" x14ac:dyDescent="0.25">
      <c r="A990">
        <v>196909</v>
      </c>
      <c r="B990" t="s">
        <v>1661</v>
      </c>
      <c r="M990">
        <v>15.72</v>
      </c>
    </row>
    <row r="991" spans="1:13" x14ac:dyDescent="0.25">
      <c r="A991">
        <v>196911</v>
      </c>
      <c r="B991" t="s">
        <v>1663</v>
      </c>
      <c r="M991">
        <v>13.1</v>
      </c>
    </row>
    <row r="992" spans="1:13" x14ac:dyDescent="0.25">
      <c r="A992">
        <v>196912</v>
      </c>
      <c r="B992" t="s">
        <v>1664</v>
      </c>
      <c r="M992">
        <v>17.47</v>
      </c>
    </row>
    <row r="993" spans="1:13" x14ac:dyDescent="0.25">
      <c r="A993">
        <v>196913</v>
      </c>
      <c r="B993" t="s">
        <v>584</v>
      </c>
      <c r="M993">
        <v>181.66</v>
      </c>
    </row>
    <row r="994" spans="1:13" x14ac:dyDescent="0.25">
      <c r="A994">
        <v>196914</v>
      </c>
      <c r="B994" t="s">
        <v>1665</v>
      </c>
      <c r="M994">
        <v>13.96</v>
      </c>
    </row>
    <row r="995" spans="1:13" x14ac:dyDescent="0.25">
      <c r="A995">
        <v>196915</v>
      </c>
      <c r="B995" t="s">
        <v>1666</v>
      </c>
      <c r="M995">
        <v>15.69</v>
      </c>
    </row>
    <row r="996" spans="1:13" x14ac:dyDescent="0.25">
      <c r="A996">
        <v>196916</v>
      </c>
      <c r="B996" t="s">
        <v>1667</v>
      </c>
      <c r="M996">
        <v>13.95</v>
      </c>
    </row>
    <row r="997" spans="1:13" x14ac:dyDescent="0.25">
      <c r="A997">
        <v>196922</v>
      </c>
      <c r="B997" t="s">
        <v>1668</v>
      </c>
      <c r="M997">
        <v>14.02</v>
      </c>
    </row>
    <row r="998" spans="1:13" x14ac:dyDescent="0.25">
      <c r="A998">
        <v>196924</v>
      </c>
      <c r="B998" t="s">
        <v>1669</v>
      </c>
      <c r="M998">
        <v>15.78</v>
      </c>
    </row>
    <row r="999" spans="1:13" x14ac:dyDescent="0.25">
      <c r="A999">
        <v>196927</v>
      </c>
      <c r="B999" t="s">
        <v>585</v>
      </c>
      <c r="M999">
        <v>182.3</v>
      </c>
    </row>
    <row r="1000" spans="1:13" x14ac:dyDescent="0.25">
      <c r="A1000">
        <v>196943</v>
      </c>
      <c r="B1000" t="s">
        <v>1670</v>
      </c>
      <c r="M1000">
        <v>15.31</v>
      </c>
    </row>
    <row r="1001" spans="1:13" x14ac:dyDescent="0.25">
      <c r="A1001">
        <v>196945</v>
      </c>
      <c r="B1001" t="s">
        <v>1671</v>
      </c>
      <c r="M1001">
        <v>13.61</v>
      </c>
    </row>
    <row r="1002" spans="1:13" x14ac:dyDescent="0.25">
      <c r="A1002">
        <v>196946</v>
      </c>
      <c r="B1002" t="s">
        <v>1672</v>
      </c>
      <c r="M1002">
        <v>176.87</v>
      </c>
    </row>
    <row r="1003" spans="1:13" x14ac:dyDescent="0.25">
      <c r="A1003">
        <v>196965</v>
      </c>
      <c r="B1003" t="s">
        <v>1673</v>
      </c>
      <c r="M1003">
        <v>15.38</v>
      </c>
    </row>
    <row r="1004" spans="1:13" x14ac:dyDescent="0.25">
      <c r="A1004">
        <v>196966</v>
      </c>
      <c r="B1004" t="s">
        <v>1675</v>
      </c>
      <c r="M1004">
        <v>13.68</v>
      </c>
    </row>
    <row r="1005" spans="1:13" x14ac:dyDescent="0.25">
      <c r="A1005">
        <v>196968</v>
      </c>
      <c r="B1005" t="s">
        <v>1676</v>
      </c>
      <c r="M1005">
        <v>177.78</v>
      </c>
    </row>
    <row r="1006" spans="1:13" x14ac:dyDescent="0.25">
      <c r="A1006">
        <v>196977</v>
      </c>
      <c r="B1006" t="s">
        <v>1677</v>
      </c>
      <c r="M1006">
        <v>13.65</v>
      </c>
    </row>
    <row r="1007" spans="1:13" x14ac:dyDescent="0.25">
      <c r="A1007">
        <v>197070</v>
      </c>
      <c r="B1007" t="s">
        <v>1679</v>
      </c>
      <c r="M1007">
        <v>13.98</v>
      </c>
    </row>
    <row r="1008" spans="1:13" x14ac:dyDescent="0.25">
      <c r="A1008">
        <v>197298</v>
      </c>
      <c r="B1008" t="s">
        <v>1683</v>
      </c>
      <c r="M1008">
        <v>193.52</v>
      </c>
    </row>
    <row r="1009" spans="1:13" x14ac:dyDescent="0.25">
      <c r="A1009">
        <v>197595</v>
      </c>
      <c r="B1009" t="s">
        <v>1964</v>
      </c>
      <c r="M1009">
        <v>15.61</v>
      </c>
    </row>
    <row r="1010" spans="1:13" x14ac:dyDescent="0.25">
      <c r="A1010">
        <v>197637</v>
      </c>
      <c r="B1010" t="s">
        <v>1684</v>
      </c>
      <c r="M1010">
        <v>15.9</v>
      </c>
    </row>
    <row r="1011" spans="1:13" x14ac:dyDescent="0.25">
      <c r="A1011">
        <v>197639</v>
      </c>
      <c r="B1011" t="s">
        <v>1686</v>
      </c>
      <c r="M1011">
        <v>13.25</v>
      </c>
    </row>
    <row r="1012" spans="1:13" x14ac:dyDescent="0.25">
      <c r="A1012">
        <v>197876</v>
      </c>
      <c r="B1012" t="s">
        <v>1687</v>
      </c>
      <c r="M1012">
        <v>15.61</v>
      </c>
    </row>
    <row r="1013" spans="1:13" x14ac:dyDescent="0.25">
      <c r="A1013">
        <v>197877</v>
      </c>
      <c r="B1013" t="s">
        <v>1688</v>
      </c>
      <c r="M1013">
        <v>13.87</v>
      </c>
    </row>
    <row r="1014" spans="1:13" x14ac:dyDescent="0.25">
      <c r="A1014">
        <v>197878</v>
      </c>
      <c r="B1014" t="s">
        <v>1689</v>
      </c>
      <c r="M1014">
        <v>15.61</v>
      </c>
    </row>
    <row r="1015" spans="1:13" x14ac:dyDescent="0.25">
      <c r="A1015">
        <v>197879</v>
      </c>
      <c r="B1015" t="s">
        <v>1690</v>
      </c>
      <c r="M1015">
        <v>15.84</v>
      </c>
    </row>
    <row r="1016" spans="1:13" x14ac:dyDescent="0.25">
      <c r="A1016">
        <v>197882</v>
      </c>
      <c r="B1016" t="s">
        <v>1691</v>
      </c>
      <c r="M1016">
        <v>15.82</v>
      </c>
    </row>
    <row r="1017" spans="1:13" x14ac:dyDescent="0.25">
      <c r="A1017">
        <v>197884</v>
      </c>
      <c r="B1017" t="s">
        <v>1692</v>
      </c>
      <c r="M1017">
        <v>15.62</v>
      </c>
    </row>
    <row r="1018" spans="1:13" x14ac:dyDescent="0.25">
      <c r="A1018">
        <v>197885</v>
      </c>
      <c r="B1018" t="s">
        <v>1694</v>
      </c>
      <c r="M1018">
        <v>15.82</v>
      </c>
    </row>
    <row r="1019" spans="1:13" x14ac:dyDescent="0.25">
      <c r="A1019">
        <v>197887</v>
      </c>
      <c r="B1019" t="s">
        <v>1695</v>
      </c>
      <c r="M1019">
        <v>15.8</v>
      </c>
    </row>
    <row r="1020" spans="1:13" x14ac:dyDescent="0.25">
      <c r="A1020">
        <v>198022</v>
      </c>
      <c r="B1020" t="s">
        <v>1696</v>
      </c>
      <c r="M1020">
        <v>13.5</v>
      </c>
    </row>
    <row r="1021" spans="1:13" x14ac:dyDescent="0.25">
      <c r="A1021">
        <v>198023</v>
      </c>
      <c r="B1021" t="s">
        <v>1699</v>
      </c>
      <c r="M1021">
        <v>15.19</v>
      </c>
    </row>
    <row r="1022" spans="1:13" x14ac:dyDescent="0.25">
      <c r="A1022">
        <v>198313</v>
      </c>
      <c r="B1022" t="s">
        <v>1700</v>
      </c>
      <c r="M1022">
        <v>15.85</v>
      </c>
    </row>
    <row r="1023" spans="1:13" x14ac:dyDescent="0.25">
      <c r="A1023">
        <v>198797</v>
      </c>
      <c r="B1023" t="s">
        <v>1702</v>
      </c>
      <c r="M1023">
        <v>13.68</v>
      </c>
    </row>
    <row r="1024" spans="1:13" x14ac:dyDescent="0.25">
      <c r="A1024">
        <v>198901</v>
      </c>
      <c r="B1024" t="s">
        <v>1965</v>
      </c>
      <c r="M1024">
        <v>13.89</v>
      </c>
    </row>
    <row r="1025" spans="1:13" x14ac:dyDescent="0.25">
      <c r="A1025">
        <v>198903</v>
      </c>
      <c r="B1025" t="s">
        <v>1966</v>
      </c>
      <c r="M1025">
        <v>13.98</v>
      </c>
    </row>
    <row r="1026" spans="1:13" x14ac:dyDescent="0.25">
      <c r="A1026">
        <v>198911</v>
      </c>
      <c r="B1026" t="s">
        <v>783</v>
      </c>
      <c r="M1026">
        <v>893</v>
      </c>
    </row>
    <row r="1027" spans="1:13" x14ac:dyDescent="0.25">
      <c r="A1027">
        <v>198951</v>
      </c>
      <c r="B1027" t="s">
        <v>1703</v>
      </c>
      <c r="M1027">
        <v>13.97</v>
      </c>
    </row>
    <row r="1028" spans="1:13" x14ac:dyDescent="0.25">
      <c r="A1028">
        <v>199035</v>
      </c>
      <c r="B1028" t="s">
        <v>425</v>
      </c>
      <c r="M1028">
        <v>859</v>
      </c>
    </row>
    <row r="1029" spans="1:13" x14ac:dyDescent="0.25">
      <c r="A1029">
        <v>199084</v>
      </c>
      <c r="B1029" t="s">
        <v>1704</v>
      </c>
      <c r="M1029">
        <v>15.84</v>
      </c>
    </row>
    <row r="1030" spans="1:13" x14ac:dyDescent="0.25">
      <c r="A1030">
        <v>199146</v>
      </c>
      <c r="B1030" t="s">
        <v>784</v>
      </c>
      <c r="M1030">
        <v>902</v>
      </c>
    </row>
    <row r="1031" spans="1:13" x14ac:dyDescent="0.25">
      <c r="A1031">
        <v>199221</v>
      </c>
      <c r="B1031" t="s">
        <v>1705</v>
      </c>
      <c r="M1031">
        <v>13.74</v>
      </c>
    </row>
    <row r="1032" spans="1:13" x14ac:dyDescent="0.25">
      <c r="A1032">
        <v>199386</v>
      </c>
      <c r="B1032" t="s">
        <v>1706</v>
      </c>
      <c r="M1032">
        <v>13.98</v>
      </c>
    </row>
    <row r="1033" spans="1:13" x14ac:dyDescent="0.25">
      <c r="A1033">
        <v>200121</v>
      </c>
      <c r="B1033" t="s">
        <v>840</v>
      </c>
      <c r="M1033">
        <v>184.08</v>
      </c>
    </row>
    <row r="1034" spans="1:13" x14ac:dyDescent="0.25">
      <c r="A1034">
        <v>200316</v>
      </c>
      <c r="B1034" t="s">
        <v>1708</v>
      </c>
      <c r="M1034">
        <v>10.37</v>
      </c>
    </row>
    <row r="1035" spans="1:13" x14ac:dyDescent="0.25">
      <c r="A1035">
        <v>200317</v>
      </c>
      <c r="B1035" t="s">
        <v>1710</v>
      </c>
      <c r="M1035">
        <v>10.37</v>
      </c>
    </row>
    <row r="1036" spans="1:13" x14ac:dyDescent="0.25">
      <c r="A1036">
        <v>200512</v>
      </c>
      <c r="B1036" t="s">
        <v>841</v>
      </c>
      <c r="M1036">
        <v>177.94</v>
      </c>
    </row>
    <row r="1037" spans="1:13" x14ac:dyDescent="0.25">
      <c r="A1037">
        <v>200514</v>
      </c>
      <c r="B1037" t="s">
        <v>842</v>
      </c>
      <c r="M1037">
        <v>175.36</v>
      </c>
    </row>
    <row r="1038" spans="1:13" x14ac:dyDescent="0.25">
      <c r="A1038">
        <v>200660</v>
      </c>
      <c r="B1038" t="s">
        <v>1713</v>
      </c>
      <c r="M1038">
        <v>891</v>
      </c>
    </row>
    <row r="1039" spans="1:13" x14ac:dyDescent="0.25">
      <c r="A1039">
        <v>200661</v>
      </c>
      <c r="B1039" t="s">
        <v>1944</v>
      </c>
      <c r="M1039">
        <v>183.88</v>
      </c>
    </row>
    <row r="1040" spans="1:13" x14ac:dyDescent="0.25">
      <c r="A1040">
        <v>200958</v>
      </c>
      <c r="B1040" t="s">
        <v>1715</v>
      </c>
      <c r="M1040">
        <v>15.46</v>
      </c>
    </row>
    <row r="1041" spans="1:13" x14ac:dyDescent="0.25">
      <c r="A1041">
        <v>201262</v>
      </c>
      <c r="B1041" t="s">
        <v>1967</v>
      </c>
      <c r="M1041">
        <v>21.83</v>
      </c>
    </row>
    <row r="1042" spans="1:13" x14ac:dyDescent="0.25">
      <c r="A1042">
        <v>201333</v>
      </c>
      <c r="B1042" t="s">
        <v>586</v>
      </c>
      <c r="M1042">
        <v>15.68</v>
      </c>
    </row>
    <row r="1043" spans="1:13" x14ac:dyDescent="0.25">
      <c r="A1043">
        <v>201334</v>
      </c>
      <c r="B1043" t="s">
        <v>430</v>
      </c>
      <c r="M1043">
        <v>17.420000000000002</v>
      </c>
    </row>
    <row r="1044" spans="1:13" x14ac:dyDescent="0.25">
      <c r="A1044">
        <v>201335</v>
      </c>
      <c r="B1044" t="s">
        <v>1716</v>
      </c>
      <c r="M1044">
        <v>13.07</v>
      </c>
    </row>
    <row r="1045" spans="1:13" x14ac:dyDescent="0.25">
      <c r="A1045">
        <v>201336</v>
      </c>
      <c r="B1045" t="s">
        <v>785</v>
      </c>
      <c r="M1045">
        <v>888.9</v>
      </c>
    </row>
    <row r="1046" spans="1:13" x14ac:dyDescent="0.25">
      <c r="A1046">
        <v>201337</v>
      </c>
      <c r="B1046" t="s">
        <v>1717</v>
      </c>
      <c r="M1046">
        <v>14.22</v>
      </c>
    </row>
    <row r="1047" spans="1:13" x14ac:dyDescent="0.25">
      <c r="A1047">
        <v>201338</v>
      </c>
      <c r="B1047" t="s">
        <v>587</v>
      </c>
      <c r="M1047">
        <v>185.12</v>
      </c>
    </row>
    <row r="1048" spans="1:13" x14ac:dyDescent="0.25">
      <c r="A1048">
        <v>201339</v>
      </c>
      <c r="B1048" t="s">
        <v>588</v>
      </c>
      <c r="M1048">
        <v>16.059999999999999</v>
      </c>
    </row>
    <row r="1049" spans="1:13" x14ac:dyDescent="0.25">
      <c r="A1049">
        <v>201360</v>
      </c>
      <c r="B1049" t="s">
        <v>431</v>
      </c>
      <c r="M1049">
        <v>17.84</v>
      </c>
    </row>
    <row r="1050" spans="1:13" x14ac:dyDescent="0.25">
      <c r="A1050">
        <v>201361</v>
      </c>
      <c r="B1050" t="s">
        <v>786</v>
      </c>
      <c r="M1050">
        <v>892</v>
      </c>
    </row>
    <row r="1051" spans="1:13" x14ac:dyDescent="0.25">
      <c r="A1051">
        <v>201362</v>
      </c>
      <c r="B1051" t="s">
        <v>1718</v>
      </c>
      <c r="M1051">
        <v>14.48</v>
      </c>
    </row>
    <row r="1052" spans="1:13" x14ac:dyDescent="0.25">
      <c r="A1052">
        <v>201363</v>
      </c>
      <c r="B1052" t="s">
        <v>589</v>
      </c>
      <c r="M1052">
        <v>188.24</v>
      </c>
    </row>
    <row r="1053" spans="1:13" x14ac:dyDescent="0.25">
      <c r="A1053">
        <v>201365</v>
      </c>
      <c r="B1053" t="s">
        <v>1719</v>
      </c>
      <c r="M1053">
        <v>16.05</v>
      </c>
    </row>
    <row r="1054" spans="1:13" x14ac:dyDescent="0.25">
      <c r="A1054">
        <v>201366</v>
      </c>
      <c r="B1054" t="s">
        <v>590</v>
      </c>
      <c r="M1054">
        <v>16.05</v>
      </c>
    </row>
    <row r="1055" spans="1:13" x14ac:dyDescent="0.25">
      <c r="A1055">
        <v>201367</v>
      </c>
      <c r="B1055" t="s">
        <v>591</v>
      </c>
      <c r="M1055">
        <v>186.16</v>
      </c>
    </row>
    <row r="1056" spans="1:13" x14ac:dyDescent="0.25">
      <c r="A1056">
        <v>201369</v>
      </c>
      <c r="B1056" t="s">
        <v>843</v>
      </c>
      <c r="M1056">
        <v>16.14</v>
      </c>
    </row>
    <row r="1057" spans="1:13" x14ac:dyDescent="0.25">
      <c r="A1057">
        <v>201370</v>
      </c>
      <c r="B1057" t="s">
        <v>432</v>
      </c>
      <c r="M1057">
        <v>187.82</v>
      </c>
    </row>
    <row r="1058" spans="1:13" x14ac:dyDescent="0.25">
      <c r="A1058">
        <v>202103</v>
      </c>
      <c r="B1058" t="s">
        <v>1945</v>
      </c>
      <c r="M1058">
        <v>15.69</v>
      </c>
    </row>
    <row r="1059" spans="1:13" x14ac:dyDescent="0.25">
      <c r="A1059">
        <v>202269</v>
      </c>
      <c r="B1059" t="s">
        <v>1968</v>
      </c>
      <c r="M1059">
        <v>186.68</v>
      </c>
    </row>
    <row r="1060" spans="1:13" x14ac:dyDescent="0.25">
      <c r="A1060">
        <v>202278</v>
      </c>
      <c r="B1060" t="s">
        <v>751</v>
      </c>
      <c r="M1060">
        <v>17.64</v>
      </c>
    </row>
    <row r="1061" spans="1:13" x14ac:dyDescent="0.25">
      <c r="A1061">
        <v>202291</v>
      </c>
      <c r="B1061" t="s">
        <v>592</v>
      </c>
      <c r="M1061">
        <v>179.5</v>
      </c>
    </row>
    <row r="1062" spans="1:13" x14ac:dyDescent="0.25">
      <c r="A1062">
        <v>202292</v>
      </c>
      <c r="B1062" t="s">
        <v>1723</v>
      </c>
      <c r="M1062">
        <v>15.53</v>
      </c>
    </row>
    <row r="1063" spans="1:13" x14ac:dyDescent="0.25">
      <c r="A1063">
        <v>202294</v>
      </c>
      <c r="B1063" t="s">
        <v>1724</v>
      </c>
      <c r="M1063">
        <v>183.48</v>
      </c>
    </row>
    <row r="1064" spans="1:13" x14ac:dyDescent="0.25">
      <c r="A1064">
        <v>202295</v>
      </c>
      <c r="B1064" t="s">
        <v>1725</v>
      </c>
      <c r="M1064">
        <v>15.88</v>
      </c>
    </row>
    <row r="1065" spans="1:13" x14ac:dyDescent="0.25">
      <c r="A1065">
        <v>202297</v>
      </c>
      <c r="B1065" t="s">
        <v>593</v>
      </c>
      <c r="M1065">
        <v>184.14</v>
      </c>
    </row>
    <row r="1066" spans="1:13" x14ac:dyDescent="0.25">
      <c r="A1066">
        <v>202298</v>
      </c>
      <c r="B1066" t="s">
        <v>844</v>
      </c>
      <c r="M1066">
        <v>15.94</v>
      </c>
    </row>
    <row r="1067" spans="1:13" x14ac:dyDescent="0.25">
      <c r="A1067">
        <v>202299</v>
      </c>
      <c r="B1067" t="s">
        <v>1726</v>
      </c>
      <c r="M1067">
        <v>13.28</v>
      </c>
    </row>
    <row r="1068" spans="1:13" x14ac:dyDescent="0.25">
      <c r="A1068">
        <v>202364</v>
      </c>
      <c r="B1068" t="s">
        <v>1727</v>
      </c>
      <c r="M1068">
        <v>187.49</v>
      </c>
    </row>
    <row r="1069" spans="1:13" x14ac:dyDescent="0.25">
      <c r="A1069">
        <v>202432</v>
      </c>
      <c r="B1069" t="s">
        <v>1729</v>
      </c>
      <c r="M1069">
        <v>171.04</v>
      </c>
    </row>
    <row r="1070" spans="1:13" x14ac:dyDescent="0.25">
      <c r="A1070">
        <v>202557</v>
      </c>
      <c r="B1070" t="s">
        <v>1931</v>
      </c>
      <c r="M1070">
        <v>10.42</v>
      </c>
    </row>
    <row r="1071" spans="1:13" x14ac:dyDescent="0.25">
      <c r="A1071">
        <v>202692</v>
      </c>
      <c r="B1071" t="s">
        <v>845</v>
      </c>
      <c r="M1071">
        <v>183.33</v>
      </c>
    </row>
    <row r="1072" spans="1:13" x14ac:dyDescent="0.25">
      <c r="A1072">
        <v>202700</v>
      </c>
      <c r="B1072" t="s">
        <v>1734</v>
      </c>
      <c r="M1072">
        <v>15.24</v>
      </c>
    </row>
    <row r="1073" spans="1:13" x14ac:dyDescent="0.25">
      <c r="A1073">
        <v>202769</v>
      </c>
      <c r="B1073" t="s">
        <v>1735</v>
      </c>
      <c r="M1073">
        <v>15.33</v>
      </c>
    </row>
    <row r="1074" spans="1:13" x14ac:dyDescent="0.25">
      <c r="A1074">
        <v>202960</v>
      </c>
      <c r="B1074" t="s">
        <v>1736</v>
      </c>
      <c r="M1074">
        <v>186.58</v>
      </c>
    </row>
    <row r="1075" spans="1:13" x14ac:dyDescent="0.25">
      <c r="A1075">
        <v>202961</v>
      </c>
      <c r="B1075" t="s">
        <v>1738</v>
      </c>
      <c r="M1075">
        <v>17.82</v>
      </c>
    </row>
    <row r="1076" spans="1:13" x14ac:dyDescent="0.25">
      <c r="A1076">
        <v>203577</v>
      </c>
      <c r="B1076" t="s">
        <v>1740</v>
      </c>
      <c r="M1076">
        <v>15.76</v>
      </c>
    </row>
    <row r="1077" spans="1:13" x14ac:dyDescent="0.25">
      <c r="A1077">
        <v>203579</v>
      </c>
      <c r="B1077" t="s">
        <v>1741</v>
      </c>
      <c r="M1077">
        <v>15.76</v>
      </c>
    </row>
    <row r="1078" spans="1:13" x14ac:dyDescent="0.25">
      <c r="A1078">
        <v>203582</v>
      </c>
      <c r="B1078" t="s">
        <v>1742</v>
      </c>
      <c r="M1078">
        <v>12.48</v>
      </c>
    </row>
    <row r="1079" spans="1:13" x14ac:dyDescent="0.25">
      <c r="A1079">
        <v>203688</v>
      </c>
      <c r="B1079" t="s">
        <v>1744</v>
      </c>
      <c r="M1079">
        <v>15.75</v>
      </c>
    </row>
    <row r="1080" spans="1:13" x14ac:dyDescent="0.25">
      <c r="A1080">
        <v>203750</v>
      </c>
      <c r="B1080" t="s">
        <v>1745</v>
      </c>
      <c r="M1080">
        <v>15.93</v>
      </c>
    </row>
    <row r="1081" spans="1:13" x14ac:dyDescent="0.25">
      <c r="A1081">
        <v>203894</v>
      </c>
      <c r="B1081" t="s">
        <v>1746</v>
      </c>
      <c r="M1081">
        <v>15.91</v>
      </c>
    </row>
    <row r="1082" spans="1:13" x14ac:dyDescent="0.25">
      <c r="A1082">
        <v>203895</v>
      </c>
      <c r="B1082" t="s">
        <v>466</v>
      </c>
      <c r="M1082">
        <v>13.26</v>
      </c>
    </row>
    <row r="1083" spans="1:13" x14ac:dyDescent="0.25">
      <c r="A1083">
        <v>203913</v>
      </c>
      <c r="B1083" t="s">
        <v>752</v>
      </c>
      <c r="M1083">
        <v>885</v>
      </c>
    </row>
    <row r="1084" spans="1:13" x14ac:dyDescent="0.25">
      <c r="A1084">
        <v>203914</v>
      </c>
      <c r="B1084" t="s">
        <v>753</v>
      </c>
      <c r="M1084">
        <v>897</v>
      </c>
    </row>
    <row r="1085" spans="1:13" x14ac:dyDescent="0.25">
      <c r="A1085">
        <v>203915</v>
      </c>
      <c r="B1085" t="s">
        <v>754</v>
      </c>
      <c r="M1085">
        <v>898</v>
      </c>
    </row>
    <row r="1086" spans="1:13" x14ac:dyDescent="0.25">
      <c r="A1086">
        <v>203917</v>
      </c>
      <c r="B1086" t="s">
        <v>755</v>
      </c>
      <c r="M1086">
        <v>902</v>
      </c>
    </row>
    <row r="1087" spans="1:13" x14ac:dyDescent="0.25">
      <c r="A1087">
        <v>203918</v>
      </c>
      <c r="B1087" t="s">
        <v>756</v>
      </c>
      <c r="M1087">
        <v>908</v>
      </c>
    </row>
    <row r="1088" spans="1:13" x14ac:dyDescent="0.25">
      <c r="A1088">
        <v>203921</v>
      </c>
      <c r="B1088" t="s">
        <v>758</v>
      </c>
      <c r="M1088">
        <v>895</v>
      </c>
    </row>
    <row r="1089" spans="1:13" x14ac:dyDescent="0.25">
      <c r="A1089">
        <v>203923</v>
      </c>
      <c r="B1089" t="s">
        <v>1969</v>
      </c>
      <c r="M1089">
        <v>930</v>
      </c>
    </row>
    <row r="1090" spans="1:13" x14ac:dyDescent="0.25">
      <c r="A1090">
        <v>203924</v>
      </c>
      <c r="B1090" t="s">
        <v>759</v>
      </c>
      <c r="M1090">
        <v>900</v>
      </c>
    </row>
    <row r="1091" spans="1:13" x14ac:dyDescent="0.25">
      <c r="A1091">
        <v>203925</v>
      </c>
      <c r="B1091" t="s">
        <v>1970</v>
      </c>
      <c r="M1091">
        <v>916</v>
      </c>
    </row>
    <row r="1092" spans="1:13" x14ac:dyDescent="0.25">
      <c r="A1092">
        <v>203926</v>
      </c>
      <c r="B1092" t="s">
        <v>1971</v>
      </c>
      <c r="M1092">
        <v>925</v>
      </c>
    </row>
    <row r="1093" spans="1:13" x14ac:dyDescent="0.25">
      <c r="A1093">
        <v>203927</v>
      </c>
      <c r="B1093" t="s">
        <v>1972</v>
      </c>
      <c r="M1093">
        <v>948</v>
      </c>
    </row>
    <row r="1094" spans="1:13" x14ac:dyDescent="0.25">
      <c r="A1094">
        <v>203936</v>
      </c>
      <c r="B1094" t="s">
        <v>1747</v>
      </c>
      <c r="M1094">
        <v>15.76</v>
      </c>
    </row>
    <row r="1095" spans="1:13" x14ac:dyDescent="0.25">
      <c r="A1095">
        <v>204009</v>
      </c>
      <c r="B1095" t="s">
        <v>1748</v>
      </c>
      <c r="M1095">
        <v>182.37</v>
      </c>
    </row>
    <row r="1096" spans="1:13" x14ac:dyDescent="0.25">
      <c r="A1096">
        <v>204040</v>
      </c>
      <c r="B1096" t="s">
        <v>1750</v>
      </c>
      <c r="M1096">
        <v>17.54</v>
      </c>
    </row>
    <row r="1097" spans="1:13" x14ac:dyDescent="0.25">
      <c r="A1097">
        <v>204192</v>
      </c>
      <c r="B1097" t="s">
        <v>1751</v>
      </c>
      <c r="M1097">
        <v>12.48</v>
      </c>
    </row>
    <row r="1098" spans="1:13" x14ac:dyDescent="0.25">
      <c r="A1098">
        <v>204449</v>
      </c>
      <c r="B1098" t="s">
        <v>1752</v>
      </c>
      <c r="M1098">
        <v>15.63</v>
      </c>
    </row>
    <row r="1099" spans="1:13" x14ac:dyDescent="0.25">
      <c r="A1099">
        <v>204450</v>
      </c>
      <c r="B1099" t="s">
        <v>1753</v>
      </c>
      <c r="M1099">
        <v>13.9</v>
      </c>
    </row>
    <row r="1100" spans="1:13" x14ac:dyDescent="0.25">
      <c r="A1100">
        <v>204616</v>
      </c>
      <c r="B1100" t="s">
        <v>1754</v>
      </c>
      <c r="M1100">
        <v>184.1</v>
      </c>
    </row>
    <row r="1101" spans="1:13" x14ac:dyDescent="0.25">
      <c r="A1101">
        <v>204617</v>
      </c>
      <c r="B1101" t="s">
        <v>1756</v>
      </c>
      <c r="M1101">
        <v>13.28</v>
      </c>
    </row>
    <row r="1102" spans="1:13" x14ac:dyDescent="0.25">
      <c r="A1102">
        <v>204618</v>
      </c>
      <c r="B1102" t="s">
        <v>1757</v>
      </c>
      <c r="M1102">
        <v>15.93</v>
      </c>
    </row>
    <row r="1103" spans="1:13" x14ac:dyDescent="0.25">
      <c r="A1103">
        <v>204673</v>
      </c>
      <c r="B1103" t="s">
        <v>788</v>
      </c>
      <c r="M1103">
        <v>881</v>
      </c>
    </row>
    <row r="1104" spans="1:13" x14ac:dyDescent="0.25">
      <c r="A1104">
        <v>204721</v>
      </c>
      <c r="B1104" t="s">
        <v>1758</v>
      </c>
      <c r="M1104">
        <v>177.13</v>
      </c>
    </row>
    <row r="1105" spans="1:13" x14ac:dyDescent="0.25">
      <c r="A1105">
        <v>204760</v>
      </c>
      <c r="B1105" t="s">
        <v>846</v>
      </c>
      <c r="M1105">
        <v>184.18</v>
      </c>
    </row>
    <row r="1106" spans="1:13" x14ac:dyDescent="0.25">
      <c r="A1106">
        <v>204764</v>
      </c>
      <c r="B1106" t="s">
        <v>1760</v>
      </c>
      <c r="M1106">
        <v>185.95</v>
      </c>
    </row>
    <row r="1107" spans="1:13" x14ac:dyDescent="0.25">
      <c r="A1107">
        <v>204775</v>
      </c>
      <c r="B1107" t="s">
        <v>1762</v>
      </c>
      <c r="M1107">
        <v>15.73</v>
      </c>
    </row>
    <row r="1108" spans="1:13" x14ac:dyDescent="0.25">
      <c r="A1108">
        <v>204777</v>
      </c>
      <c r="B1108" t="s">
        <v>847</v>
      </c>
      <c r="M1108">
        <v>181.73</v>
      </c>
    </row>
    <row r="1109" spans="1:13" x14ac:dyDescent="0.25">
      <c r="A1109">
        <v>204986</v>
      </c>
      <c r="B1109" t="s">
        <v>1765</v>
      </c>
      <c r="M1109">
        <v>17.010000000000002</v>
      </c>
    </row>
    <row r="1110" spans="1:13" x14ac:dyDescent="0.25">
      <c r="A1110">
        <v>204987</v>
      </c>
      <c r="B1110" t="s">
        <v>1766</v>
      </c>
      <c r="M1110">
        <v>176.88</v>
      </c>
    </row>
    <row r="1111" spans="1:13" x14ac:dyDescent="0.25">
      <c r="A1111">
        <v>205027</v>
      </c>
      <c r="B1111" t="s">
        <v>1767</v>
      </c>
      <c r="M1111">
        <v>17.64</v>
      </c>
    </row>
    <row r="1112" spans="1:13" x14ac:dyDescent="0.25">
      <c r="A1112">
        <v>205054</v>
      </c>
      <c r="B1112" t="s">
        <v>1769</v>
      </c>
      <c r="M1112">
        <v>17.03</v>
      </c>
    </row>
    <row r="1113" spans="1:13" x14ac:dyDescent="0.25">
      <c r="A1113">
        <v>205055</v>
      </c>
      <c r="B1113" t="s">
        <v>1771</v>
      </c>
      <c r="M1113">
        <v>177.13</v>
      </c>
    </row>
    <row r="1114" spans="1:13" x14ac:dyDescent="0.25">
      <c r="A1114">
        <v>205057</v>
      </c>
      <c r="B1114" t="s">
        <v>1772</v>
      </c>
      <c r="M1114">
        <v>17.32</v>
      </c>
    </row>
    <row r="1115" spans="1:13" x14ac:dyDescent="0.25">
      <c r="A1115">
        <v>205058</v>
      </c>
      <c r="B1115" t="s">
        <v>1774</v>
      </c>
      <c r="M1115">
        <v>180.09</v>
      </c>
    </row>
    <row r="1116" spans="1:13" x14ac:dyDescent="0.25">
      <c r="A1116">
        <v>205059</v>
      </c>
      <c r="B1116" t="s">
        <v>594</v>
      </c>
      <c r="M1116">
        <v>16.98</v>
      </c>
    </row>
    <row r="1117" spans="1:13" x14ac:dyDescent="0.25">
      <c r="A1117">
        <v>205364</v>
      </c>
      <c r="B1117" t="s">
        <v>1775</v>
      </c>
      <c r="M1117">
        <v>15.8</v>
      </c>
    </row>
    <row r="1118" spans="1:13" x14ac:dyDescent="0.25">
      <c r="A1118">
        <v>205531</v>
      </c>
      <c r="B1118" t="s">
        <v>789</v>
      </c>
      <c r="M1118">
        <v>855.5</v>
      </c>
    </row>
    <row r="1119" spans="1:13" x14ac:dyDescent="0.25">
      <c r="A1119">
        <v>205747</v>
      </c>
      <c r="B1119" t="s">
        <v>1778</v>
      </c>
      <c r="M1119">
        <v>186.49</v>
      </c>
    </row>
    <row r="1120" spans="1:13" x14ac:dyDescent="0.25">
      <c r="A1120">
        <v>206088</v>
      </c>
      <c r="B1120" t="s">
        <v>1779</v>
      </c>
      <c r="M1120">
        <v>13.61</v>
      </c>
    </row>
    <row r="1121" spans="1:13" x14ac:dyDescent="0.25">
      <c r="A1121">
        <v>206359</v>
      </c>
      <c r="B1121" t="s">
        <v>595</v>
      </c>
      <c r="M1121">
        <v>179.69</v>
      </c>
    </row>
    <row r="1122" spans="1:13" x14ac:dyDescent="0.25">
      <c r="A1122">
        <v>206360</v>
      </c>
      <c r="B1122" t="s">
        <v>1946</v>
      </c>
      <c r="M1122">
        <v>184</v>
      </c>
    </row>
    <row r="1123" spans="1:13" x14ac:dyDescent="0.25">
      <c r="A1123">
        <v>206361</v>
      </c>
      <c r="B1123" t="s">
        <v>596</v>
      </c>
      <c r="M1123">
        <v>184.95</v>
      </c>
    </row>
    <row r="1124" spans="1:13" x14ac:dyDescent="0.25">
      <c r="A1124">
        <v>206362</v>
      </c>
      <c r="B1124" t="s">
        <v>1780</v>
      </c>
      <c r="M1124">
        <v>186.49</v>
      </c>
    </row>
    <row r="1125" spans="1:13" x14ac:dyDescent="0.25">
      <c r="A1125">
        <v>206365</v>
      </c>
      <c r="B1125" t="s">
        <v>1781</v>
      </c>
      <c r="M1125">
        <v>13.13</v>
      </c>
    </row>
    <row r="1126" spans="1:13" x14ac:dyDescent="0.25">
      <c r="A1126">
        <v>206399</v>
      </c>
      <c r="B1126" t="s">
        <v>449</v>
      </c>
      <c r="M1126">
        <v>21.18</v>
      </c>
    </row>
    <row r="1127" spans="1:13" x14ac:dyDescent="0.25">
      <c r="A1127">
        <v>206403</v>
      </c>
      <c r="B1127" t="s">
        <v>1784</v>
      </c>
      <c r="M1127">
        <v>17.28</v>
      </c>
    </row>
    <row r="1128" spans="1:13" x14ac:dyDescent="0.25">
      <c r="A1128">
        <v>206405</v>
      </c>
      <c r="B1128" t="s">
        <v>597</v>
      </c>
      <c r="M1128">
        <v>17.690000000000001</v>
      </c>
    </row>
    <row r="1129" spans="1:13" x14ac:dyDescent="0.25">
      <c r="A1129">
        <v>206430</v>
      </c>
      <c r="B1129" t="s">
        <v>850</v>
      </c>
      <c r="M1129">
        <v>17.649999999999999</v>
      </c>
    </row>
    <row r="1130" spans="1:13" x14ac:dyDescent="0.25">
      <c r="A1130">
        <v>206614</v>
      </c>
      <c r="B1130" t="s">
        <v>1785</v>
      </c>
      <c r="M1130">
        <v>181.21</v>
      </c>
    </row>
    <row r="1131" spans="1:13" x14ac:dyDescent="0.25">
      <c r="A1131">
        <v>206780</v>
      </c>
      <c r="B1131" t="s">
        <v>598</v>
      </c>
      <c r="M1131">
        <v>181.85</v>
      </c>
    </row>
    <row r="1132" spans="1:13" x14ac:dyDescent="0.25">
      <c r="A1132">
        <v>207062</v>
      </c>
      <c r="B1132" t="s">
        <v>1788</v>
      </c>
      <c r="M1132">
        <v>191.08</v>
      </c>
    </row>
    <row r="1133" spans="1:13" x14ac:dyDescent="0.25">
      <c r="A1133">
        <v>207063</v>
      </c>
      <c r="B1133" t="s">
        <v>1790</v>
      </c>
      <c r="M1133">
        <v>922.78</v>
      </c>
    </row>
    <row r="1134" spans="1:13" x14ac:dyDescent="0.25">
      <c r="A1134">
        <v>207164</v>
      </c>
      <c r="B1134" t="s">
        <v>1791</v>
      </c>
      <c r="M1134">
        <v>16.059999999999999</v>
      </c>
    </row>
    <row r="1135" spans="1:13" x14ac:dyDescent="0.25">
      <c r="A1135">
        <v>207165</v>
      </c>
      <c r="B1135" t="s">
        <v>1793</v>
      </c>
      <c r="M1135">
        <v>13.92</v>
      </c>
    </row>
    <row r="1136" spans="1:13" x14ac:dyDescent="0.25">
      <c r="A1136">
        <v>207166</v>
      </c>
      <c r="B1136" t="s">
        <v>1794</v>
      </c>
      <c r="M1136">
        <v>15.66</v>
      </c>
    </row>
    <row r="1137" spans="1:13" x14ac:dyDescent="0.25">
      <c r="A1137">
        <v>207228</v>
      </c>
      <c r="B1137" t="s">
        <v>1795</v>
      </c>
      <c r="M1137">
        <v>15.42</v>
      </c>
    </row>
    <row r="1138" spans="1:13" x14ac:dyDescent="0.25">
      <c r="A1138">
        <v>207229</v>
      </c>
      <c r="B1138" t="s">
        <v>1797</v>
      </c>
      <c r="M1138">
        <v>178.19</v>
      </c>
    </row>
    <row r="1139" spans="1:13" x14ac:dyDescent="0.25">
      <c r="A1139">
        <v>207250</v>
      </c>
      <c r="B1139" t="s">
        <v>1798</v>
      </c>
      <c r="M1139">
        <v>15.42</v>
      </c>
    </row>
    <row r="1140" spans="1:13" x14ac:dyDescent="0.25">
      <c r="A1140">
        <v>207301</v>
      </c>
      <c r="B1140" t="s">
        <v>1799</v>
      </c>
      <c r="M1140">
        <v>12.71</v>
      </c>
    </row>
    <row r="1141" spans="1:13" x14ac:dyDescent="0.25">
      <c r="A1141">
        <v>207332</v>
      </c>
      <c r="B1141" t="s">
        <v>1800</v>
      </c>
      <c r="M1141">
        <v>181.13</v>
      </c>
    </row>
    <row r="1142" spans="1:13" x14ac:dyDescent="0.25">
      <c r="A1142">
        <v>207369</v>
      </c>
      <c r="B1142" t="s">
        <v>1802</v>
      </c>
      <c r="M1142">
        <v>12.84</v>
      </c>
    </row>
    <row r="1143" spans="1:13" x14ac:dyDescent="0.25">
      <c r="A1143">
        <v>207370</v>
      </c>
      <c r="B1143" t="s">
        <v>1804</v>
      </c>
      <c r="M1143">
        <v>15.66</v>
      </c>
    </row>
    <row r="1144" spans="1:13" x14ac:dyDescent="0.25">
      <c r="A1144">
        <v>207373</v>
      </c>
      <c r="B1144" t="s">
        <v>599</v>
      </c>
      <c r="M1144">
        <v>182.25</v>
      </c>
    </row>
    <row r="1145" spans="1:13" x14ac:dyDescent="0.25">
      <c r="A1145">
        <v>207374</v>
      </c>
      <c r="B1145" t="s">
        <v>600</v>
      </c>
      <c r="M1145">
        <v>17.52</v>
      </c>
    </row>
    <row r="1146" spans="1:13" x14ac:dyDescent="0.25">
      <c r="A1146">
        <v>207384</v>
      </c>
      <c r="B1146" t="s">
        <v>1904</v>
      </c>
      <c r="M1146">
        <v>894</v>
      </c>
    </row>
    <row r="1147" spans="1:13" x14ac:dyDescent="0.25">
      <c r="A1147">
        <v>207390</v>
      </c>
      <c r="B1147" t="s">
        <v>1806</v>
      </c>
      <c r="M1147">
        <v>15.4</v>
      </c>
    </row>
    <row r="1148" spans="1:13" x14ac:dyDescent="0.25">
      <c r="A1148">
        <v>207391</v>
      </c>
      <c r="B1148" t="s">
        <v>1807</v>
      </c>
      <c r="M1148">
        <v>15.4</v>
      </c>
    </row>
    <row r="1149" spans="1:13" x14ac:dyDescent="0.25">
      <c r="A1149">
        <v>207392</v>
      </c>
      <c r="B1149" t="s">
        <v>1808</v>
      </c>
      <c r="M1149">
        <v>177.94</v>
      </c>
    </row>
    <row r="1150" spans="1:13" x14ac:dyDescent="0.25">
      <c r="A1150">
        <v>207401</v>
      </c>
      <c r="B1150" t="s">
        <v>1809</v>
      </c>
      <c r="M1150">
        <v>12.5</v>
      </c>
    </row>
    <row r="1151" spans="1:13" x14ac:dyDescent="0.25">
      <c r="A1151">
        <v>207509</v>
      </c>
      <c r="B1151" t="s">
        <v>1810</v>
      </c>
      <c r="M1151">
        <v>178.26</v>
      </c>
    </row>
    <row r="1152" spans="1:13" x14ac:dyDescent="0.25">
      <c r="A1152">
        <v>207540</v>
      </c>
      <c r="B1152" t="s">
        <v>1812</v>
      </c>
      <c r="M1152">
        <v>15.43</v>
      </c>
    </row>
    <row r="1153" spans="1:13" x14ac:dyDescent="0.25">
      <c r="A1153">
        <v>207589</v>
      </c>
      <c r="B1153" t="s">
        <v>1813</v>
      </c>
      <c r="M1153">
        <v>13.06</v>
      </c>
    </row>
    <row r="1154" spans="1:13" x14ac:dyDescent="0.25">
      <c r="A1154">
        <v>207611</v>
      </c>
      <c r="B1154" t="s">
        <v>853</v>
      </c>
      <c r="M1154">
        <v>181.08</v>
      </c>
    </row>
    <row r="1155" spans="1:13" x14ac:dyDescent="0.25">
      <c r="A1155">
        <v>207612</v>
      </c>
      <c r="B1155" t="s">
        <v>601</v>
      </c>
      <c r="M1155">
        <v>15.67</v>
      </c>
    </row>
    <row r="1156" spans="1:13" x14ac:dyDescent="0.25">
      <c r="A1156">
        <v>207741</v>
      </c>
      <c r="B1156" t="s">
        <v>1815</v>
      </c>
      <c r="M1156">
        <v>15.82</v>
      </c>
    </row>
    <row r="1157" spans="1:13" x14ac:dyDescent="0.25">
      <c r="A1157">
        <v>207742</v>
      </c>
      <c r="B1157" t="s">
        <v>1816</v>
      </c>
      <c r="M1157">
        <v>15.82</v>
      </c>
    </row>
    <row r="1158" spans="1:13" x14ac:dyDescent="0.25">
      <c r="A1158">
        <v>207746</v>
      </c>
      <c r="B1158" t="s">
        <v>1818</v>
      </c>
      <c r="M1158">
        <v>17.52</v>
      </c>
    </row>
    <row r="1159" spans="1:13" x14ac:dyDescent="0.25">
      <c r="A1159">
        <v>207781</v>
      </c>
      <c r="B1159" t="s">
        <v>1819</v>
      </c>
      <c r="M1159">
        <v>15.73</v>
      </c>
    </row>
    <row r="1160" spans="1:13" x14ac:dyDescent="0.25">
      <c r="A1160">
        <v>207783</v>
      </c>
      <c r="B1160" t="s">
        <v>1820</v>
      </c>
      <c r="M1160">
        <v>181.73</v>
      </c>
    </row>
    <row r="1161" spans="1:13" x14ac:dyDescent="0.25">
      <c r="A1161">
        <v>207820</v>
      </c>
      <c r="B1161" t="s">
        <v>1821</v>
      </c>
      <c r="M1161">
        <v>15.67</v>
      </c>
    </row>
    <row r="1162" spans="1:13" x14ac:dyDescent="0.25">
      <c r="A1162">
        <v>207822</v>
      </c>
      <c r="B1162" t="s">
        <v>1822</v>
      </c>
      <c r="M1162">
        <v>15.67</v>
      </c>
    </row>
    <row r="1163" spans="1:13" x14ac:dyDescent="0.25">
      <c r="A1163">
        <v>207896</v>
      </c>
      <c r="B1163" t="s">
        <v>1823</v>
      </c>
      <c r="M1163">
        <v>15.67</v>
      </c>
    </row>
    <row r="1164" spans="1:13" x14ac:dyDescent="0.25">
      <c r="A1164">
        <v>207897</v>
      </c>
      <c r="B1164" t="s">
        <v>1824</v>
      </c>
      <c r="M1164">
        <v>15.67</v>
      </c>
    </row>
    <row r="1165" spans="1:13" x14ac:dyDescent="0.25">
      <c r="A1165">
        <v>207898</v>
      </c>
      <c r="B1165" t="s">
        <v>1825</v>
      </c>
      <c r="M1165">
        <v>181.13</v>
      </c>
    </row>
    <row r="1166" spans="1:13" x14ac:dyDescent="0.25">
      <c r="A1166">
        <v>207912</v>
      </c>
      <c r="B1166" t="s">
        <v>1826</v>
      </c>
      <c r="M1166">
        <v>12.64</v>
      </c>
    </row>
    <row r="1167" spans="1:13" x14ac:dyDescent="0.25">
      <c r="A1167">
        <v>207917</v>
      </c>
      <c r="B1167" t="s">
        <v>1828</v>
      </c>
      <c r="M1167">
        <v>15.44</v>
      </c>
    </row>
    <row r="1168" spans="1:13" x14ac:dyDescent="0.25">
      <c r="A1168">
        <v>207921</v>
      </c>
      <c r="B1168" t="s">
        <v>1830</v>
      </c>
      <c r="M1168">
        <v>12.49</v>
      </c>
    </row>
    <row r="1169" spans="1:13" x14ac:dyDescent="0.25">
      <c r="A1169">
        <v>207922</v>
      </c>
      <c r="B1169" t="s">
        <v>1831</v>
      </c>
      <c r="M1169">
        <v>12.67</v>
      </c>
    </row>
    <row r="1170" spans="1:13" x14ac:dyDescent="0.25">
      <c r="A1170">
        <v>207924</v>
      </c>
      <c r="B1170" t="s">
        <v>1833</v>
      </c>
      <c r="M1170">
        <v>12.74</v>
      </c>
    </row>
    <row r="1171" spans="1:13" x14ac:dyDescent="0.25">
      <c r="A1171">
        <v>207925</v>
      </c>
      <c r="B1171" t="s">
        <v>1834</v>
      </c>
      <c r="M1171">
        <v>12.68</v>
      </c>
    </row>
    <row r="1172" spans="1:13" x14ac:dyDescent="0.25">
      <c r="A1172">
        <v>208108</v>
      </c>
      <c r="B1172" t="s">
        <v>1973</v>
      </c>
      <c r="M1172">
        <v>16.010000000000002</v>
      </c>
    </row>
    <row r="1173" spans="1:13" x14ac:dyDescent="0.25">
      <c r="A1173">
        <v>209031</v>
      </c>
      <c r="B1173" t="s">
        <v>1906</v>
      </c>
      <c r="M1173">
        <v>897.5</v>
      </c>
    </row>
    <row r="1174" spans="1:13" x14ac:dyDescent="0.25">
      <c r="A1174">
        <v>209386</v>
      </c>
      <c r="B1174" t="s">
        <v>1974</v>
      </c>
      <c r="M1174">
        <v>183.71</v>
      </c>
    </row>
    <row r="1175" spans="1:13" x14ac:dyDescent="0.25">
      <c r="A1175">
        <v>209747</v>
      </c>
      <c r="B1175" t="s">
        <v>1839</v>
      </c>
      <c r="M1175">
        <v>869.7</v>
      </c>
    </row>
    <row r="1176" spans="1:13" x14ac:dyDescent="0.25">
      <c r="A1176">
        <v>209748</v>
      </c>
      <c r="B1176" t="s">
        <v>1841</v>
      </c>
      <c r="M1176">
        <v>180.9</v>
      </c>
    </row>
    <row r="1177" spans="1:13" x14ac:dyDescent="0.25">
      <c r="A1177">
        <v>209749</v>
      </c>
      <c r="B1177" t="s">
        <v>1842</v>
      </c>
      <c r="M1177">
        <v>17.39</v>
      </c>
    </row>
    <row r="1178" spans="1:13" x14ac:dyDescent="0.25">
      <c r="A1178">
        <v>209752</v>
      </c>
      <c r="B1178" t="s">
        <v>1843</v>
      </c>
      <c r="M1178">
        <v>886.5</v>
      </c>
    </row>
    <row r="1179" spans="1:13" x14ac:dyDescent="0.25">
      <c r="A1179">
        <v>209753</v>
      </c>
      <c r="B1179" t="s">
        <v>1845</v>
      </c>
      <c r="M1179">
        <v>184.39</v>
      </c>
    </row>
    <row r="1180" spans="1:13" x14ac:dyDescent="0.25">
      <c r="A1180">
        <v>209754</v>
      </c>
      <c r="B1180" t="s">
        <v>1846</v>
      </c>
      <c r="M1180">
        <v>17.73</v>
      </c>
    </row>
    <row r="1181" spans="1:13" x14ac:dyDescent="0.25">
      <c r="A1181">
        <v>209757</v>
      </c>
      <c r="B1181" t="s">
        <v>1847</v>
      </c>
      <c r="M1181">
        <v>897.7</v>
      </c>
    </row>
    <row r="1182" spans="1:13" x14ac:dyDescent="0.25">
      <c r="A1182">
        <v>209758</v>
      </c>
      <c r="B1182" t="s">
        <v>1849</v>
      </c>
      <c r="M1182">
        <v>186.72</v>
      </c>
    </row>
    <row r="1183" spans="1:13" x14ac:dyDescent="0.25">
      <c r="A1183">
        <v>209762</v>
      </c>
      <c r="B1183" t="s">
        <v>1851</v>
      </c>
      <c r="M1183">
        <v>903.4</v>
      </c>
    </row>
    <row r="1184" spans="1:13" x14ac:dyDescent="0.25">
      <c r="A1184">
        <v>209880</v>
      </c>
      <c r="B1184" t="s">
        <v>1853</v>
      </c>
      <c r="M1184">
        <v>865.8</v>
      </c>
    </row>
    <row r="1185" spans="1:13" x14ac:dyDescent="0.25">
      <c r="A1185">
        <v>209881</v>
      </c>
      <c r="B1185" t="s">
        <v>1951</v>
      </c>
      <c r="M1185">
        <v>873.5</v>
      </c>
    </row>
    <row r="1186" spans="1:13" x14ac:dyDescent="0.25">
      <c r="A1186">
        <v>210254</v>
      </c>
      <c r="B1186" t="s">
        <v>602</v>
      </c>
      <c r="M1186">
        <v>177.63</v>
      </c>
    </row>
    <row r="1187" spans="1:13" x14ac:dyDescent="0.25">
      <c r="A1187">
        <v>210279</v>
      </c>
      <c r="B1187" t="s">
        <v>1854</v>
      </c>
      <c r="M1187">
        <v>870.8</v>
      </c>
    </row>
    <row r="1188" spans="1:13" x14ac:dyDescent="0.25">
      <c r="A1188">
        <v>210333</v>
      </c>
      <c r="B1188" t="s">
        <v>1856</v>
      </c>
      <c r="M1188">
        <v>13.23</v>
      </c>
    </row>
    <row r="1189" spans="1:13" x14ac:dyDescent="0.25">
      <c r="A1189">
        <v>210757</v>
      </c>
      <c r="B1189" t="s">
        <v>1857</v>
      </c>
      <c r="M1189">
        <v>17.75</v>
      </c>
    </row>
    <row r="1190" spans="1:13" x14ac:dyDescent="0.25">
      <c r="A1190">
        <v>210896</v>
      </c>
      <c r="B1190" t="s">
        <v>1975</v>
      </c>
      <c r="M1190">
        <v>914</v>
      </c>
    </row>
    <row r="1191" spans="1:13" x14ac:dyDescent="0.25">
      <c r="A1191">
        <v>210995</v>
      </c>
      <c r="B1191" t="s">
        <v>1859</v>
      </c>
      <c r="M1191">
        <v>15.63</v>
      </c>
    </row>
    <row r="1192" spans="1:13" x14ac:dyDescent="0.25">
      <c r="A1192">
        <v>210996</v>
      </c>
      <c r="B1192" t="s">
        <v>1861</v>
      </c>
      <c r="M1192">
        <v>12.2</v>
      </c>
    </row>
    <row r="1193" spans="1:13" x14ac:dyDescent="0.25">
      <c r="A1193">
        <v>210998</v>
      </c>
      <c r="B1193" t="s">
        <v>1862</v>
      </c>
      <c r="M1193">
        <v>15.31</v>
      </c>
    </row>
    <row r="1194" spans="1:13" x14ac:dyDescent="0.25">
      <c r="A1194">
        <v>211045</v>
      </c>
      <c r="B1194" t="s">
        <v>1976</v>
      </c>
      <c r="M1194">
        <v>13.64</v>
      </c>
    </row>
    <row r="1195" spans="1:13" x14ac:dyDescent="0.25">
      <c r="A1195">
        <v>211046</v>
      </c>
      <c r="B1195" t="s">
        <v>1977</v>
      </c>
      <c r="M1195">
        <v>177.34</v>
      </c>
    </row>
    <row r="1196" spans="1:13" x14ac:dyDescent="0.25">
      <c r="A1196">
        <v>211168</v>
      </c>
      <c r="B1196" t="s">
        <v>1864</v>
      </c>
      <c r="M1196">
        <v>966.34</v>
      </c>
    </row>
    <row r="1197" spans="1:13" x14ac:dyDescent="0.25">
      <c r="A1197">
        <v>211204</v>
      </c>
      <c r="B1197" t="s">
        <v>1908</v>
      </c>
      <c r="M1197">
        <v>15.731999999999999</v>
      </c>
    </row>
    <row r="1198" spans="1:13" x14ac:dyDescent="0.25">
      <c r="A1198">
        <v>211205</v>
      </c>
      <c r="B1198" t="s">
        <v>1866</v>
      </c>
      <c r="M1198">
        <v>183.66</v>
      </c>
    </row>
    <row r="1199" spans="1:13" x14ac:dyDescent="0.25">
      <c r="A1199">
        <v>211206</v>
      </c>
      <c r="B1199" t="s">
        <v>1867</v>
      </c>
      <c r="M1199">
        <v>13.11</v>
      </c>
    </row>
    <row r="1200" spans="1:13" x14ac:dyDescent="0.25">
      <c r="A1200">
        <v>211208</v>
      </c>
      <c r="B1200" t="s">
        <v>854</v>
      </c>
      <c r="M1200">
        <v>15.75</v>
      </c>
    </row>
    <row r="1201" spans="1:13" x14ac:dyDescent="0.25">
      <c r="A1201">
        <v>211210</v>
      </c>
      <c r="B1201" t="s">
        <v>1978</v>
      </c>
      <c r="M1201">
        <v>13.13</v>
      </c>
    </row>
    <row r="1202" spans="1:13" x14ac:dyDescent="0.25">
      <c r="A1202">
        <v>211211</v>
      </c>
      <c r="B1202" t="s">
        <v>603</v>
      </c>
      <c r="M1202">
        <v>182</v>
      </c>
    </row>
    <row r="1203" spans="1:13" x14ac:dyDescent="0.25">
      <c r="A1203">
        <v>211218</v>
      </c>
      <c r="B1203" t="s">
        <v>1868</v>
      </c>
      <c r="M1203">
        <v>182.42</v>
      </c>
    </row>
    <row r="1204" spans="1:13" x14ac:dyDescent="0.25">
      <c r="A1204">
        <v>211339</v>
      </c>
      <c r="B1204" t="s">
        <v>1910</v>
      </c>
      <c r="M1204">
        <v>177.32</v>
      </c>
    </row>
    <row r="1205" spans="1:13" x14ac:dyDescent="0.25">
      <c r="A1205">
        <v>211352</v>
      </c>
      <c r="B1205" t="s">
        <v>1953</v>
      </c>
      <c r="M1205">
        <v>15.31</v>
      </c>
    </row>
    <row r="1206" spans="1:13" x14ac:dyDescent="0.25">
      <c r="A1206">
        <v>211354</v>
      </c>
      <c r="B1206" t="s">
        <v>1869</v>
      </c>
      <c r="M1206">
        <v>13.61</v>
      </c>
    </row>
    <row r="1207" spans="1:13" x14ac:dyDescent="0.25">
      <c r="A1207">
        <v>211377</v>
      </c>
      <c r="B1207" t="s">
        <v>855</v>
      </c>
      <c r="M1207">
        <v>875.7</v>
      </c>
    </row>
    <row r="1208" spans="1:13" x14ac:dyDescent="0.25">
      <c r="A1208">
        <v>211378</v>
      </c>
      <c r="B1208" t="s">
        <v>604</v>
      </c>
      <c r="M1208">
        <v>182.15</v>
      </c>
    </row>
    <row r="1209" spans="1:13" x14ac:dyDescent="0.25">
      <c r="A1209">
        <v>211379</v>
      </c>
      <c r="B1209" t="s">
        <v>463</v>
      </c>
      <c r="M1209">
        <v>17.510000000000002</v>
      </c>
    </row>
    <row r="1210" spans="1:13" x14ac:dyDescent="0.25">
      <c r="A1210">
        <v>211757</v>
      </c>
      <c r="B1210" t="s">
        <v>1872</v>
      </c>
      <c r="M1210">
        <v>13.12</v>
      </c>
    </row>
    <row r="1211" spans="1:13" x14ac:dyDescent="0.25">
      <c r="A1211">
        <v>211768</v>
      </c>
      <c r="B1211" t="s">
        <v>1873</v>
      </c>
      <c r="M1211">
        <v>12.48</v>
      </c>
    </row>
    <row r="1212" spans="1:13" x14ac:dyDescent="0.25">
      <c r="A1212">
        <v>211800</v>
      </c>
      <c r="B1212" t="s">
        <v>1956</v>
      </c>
      <c r="M1212">
        <v>183.89</v>
      </c>
    </row>
    <row r="1213" spans="1:13" x14ac:dyDescent="0.25">
      <c r="A1213">
        <v>211803</v>
      </c>
      <c r="B1213" t="s">
        <v>605</v>
      </c>
      <c r="M1213">
        <v>183.89</v>
      </c>
    </row>
    <row r="1214" spans="1:13" x14ac:dyDescent="0.25">
      <c r="A1214">
        <v>211810</v>
      </c>
      <c r="B1214" t="s">
        <v>1874</v>
      </c>
      <c r="M1214">
        <v>15.74</v>
      </c>
    </row>
    <row r="1215" spans="1:13" x14ac:dyDescent="0.25">
      <c r="A1215">
        <v>211812</v>
      </c>
      <c r="B1215" t="s">
        <v>1875</v>
      </c>
      <c r="M1215">
        <v>181.38</v>
      </c>
    </row>
    <row r="1216" spans="1:13" x14ac:dyDescent="0.25">
      <c r="A1216">
        <v>211813</v>
      </c>
      <c r="B1216" t="s">
        <v>1876</v>
      </c>
      <c r="M1216">
        <v>17.440000000000001</v>
      </c>
    </row>
    <row r="1217" spans="1:13" x14ac:dyDescent="0.25">
      <c r="A1217">
        <v>211814</v>
      </c>
      <c r="B1217" t="s">
        <v>1877</v>
      </c>
      <c r="M1217">
        <v>872</v>
      </c>
    </row>
    <row r="1218" spans="1:13" x14ac:dyDescent="0.25">
      <c r="A1218">
        <v>211817</v>
      </c>
      <c r="B1218" t="s">
        <v>1878</v>
      </c>
      <c r="M1218">
        <v>181.38</v>
      </c>
    </row>
    <row r="1219" spans="1:13" x14ac:dyDescent="0.25">
      <c r="A1219">
        <v>211818</v>
      </c>
      <c r="B1219" t="s">
        <v>1879</v>
      </c>
      <c r="M1219">
        <v>17.440000000000001</v>
      </c>
    </row>
    <row r="1220" spans="1:13" x14ac:dyDescent="0.25">
      <c r="A1220">
        <v>211819</v>
      </c>
      <c r="B1220" t="s">
        <v>1979</v>
      </c>
      <c r="M1220">
        <v>13.08</v>
      </c>
    </row>
    <row r="1221" spans="1:13" x14ac:dyDescent="0.25">
      <c r="A1221">
        <v>211832</v>
      </c>
      <c r="B1221" t="s">
        <v>1880</v>
      </c>
      <c r="M1221">
        <v>15.76</v>
      </c>
    </row>
    <row r="1222" spans="1:13" x14ac:dyDescent="0.25">
      <c r="A1222">
        <v>211839</v>
      </c>
      <c r="B1222" t="s">
        <v>1881</v>
      </c>
      <c r="M1222">
        <v>13.01</v>
      </c>
    </row>
    <row r="1223" spans="1:13" x14ac:dyDescent="0.25">
      <c r="A1223">
        <v>211844</v>
      </c>
      <c r="B1223" t="s">
        <v>1957</v>
      </c>
      <c r="M1223">
        <v>182.1</v>
      </c>
    </row>
    <row r="1224" spans="1:13" x14ac:dyDescent="0.25">
      <c r="A1224">
        <v>211852</v>
      </c>
      <c r="B1224" t="s">
        <v>1883</v>
      </c>
      <c r="M1224">
        <v>182.1</v>
      </c>
    </row>
    <row r="1225" spans="1:13" x14ac:dyDescent="0.25">
      <c r="A1225">
        <v>211853</v>
      </c>
      <c r="B1225" t="s">
        <v>1980</v>
      </c>
      <c r="M1225">
        <v>17.510000000000002</v>
      </c>
    </row>
    <row r="1226" spans="1:13" x14ac:dyDescent="0.25">
      <c r="A1226">
        <v>211854</v>
      </c>
      <c r="B1226" t="s">
        <v>1884</v>
      </c>
      <c r="M1226">
        <v>13.13</v>
      </c>
    </row>
    <row r="1227" spans="1:13" x14ac:dyDescent="0.25">
      <c r="A1227">
        <v>211869</v>
      </c>
      <c r="B1227" t="s">
        <v>857</v>
      </c>
      <c r="M1227">
        <v>176.49</v>
      </c>
    </row>
    <row r="1228" spans="1:13" x14ac:dyDescent="0.25">
      <c r="A1228">
        <v>211893</v>
      </c>
      <c r="B1228" t="s">
        <v>606</v>
      </c>
      <c r="M1228">
        <v>17.57</v>
      </c>
    </row>
    <row r="1229" spans="1:13" x14ac:dyDescent="0.25">
      <c r="A1229">
        <v>211922</v>
      </c>
      <c r="B1229" t="s">
        <v>1911</v>
      </c>
      <c r="M1229">
        <v>15.29</v>
      </c>
    </row>
    <row r="1230" spans="1:13" x14ac:dyDescent="0.25">
      <c r="A1230">
        <v>212004</v>
      </c>
      <c r="B1230" t="s">
        <v>1981</v>
      </c>
      <c r="M1230">
        <v>10.18</v>
      </c>
    </row>
    <row r="1231" spans="1:13" x14ac:dyDescent="0.25">
      <c r="A1231">
        <v>212005</v>
      </c>
      <c r="B1231" t="s">
        <v>1885</v>
      </c>
      <c r="M1231">
        <v>15.27</v>
      </c>
    </row>
    <row r="1232" spans="1:13" x14ac:dyDescent="0.25">
      <c r="A1232">
        <v>212426</v>
      </c>
      <c r="B1232" t="s">
        <v>1982</v>
      </c>
      <c r="M1232">
        <v>10.199999999999999</v>
      </c>
    </row>
    <row r="1233" spans="1:13" x14ac:dyDescent="0.25">
      <c r="A1233">
        <v>212518</v>
      </c>
      <c r="B1233" t="s">
        <v>1983</v>
      </c>
      <c r="M1233">
        <v>177.01</v>
      </c>
    </row>
    <row r="1234" spans="1:13" x14ac:dyDescent="0.25">
      <c r="A1234">
        <v>212599</v>
      </c>
      <c r="B1234" t="s">
        <v>1913</v>
      </c>
      <c r="M1234">
        <v>184.7</v>
      </c>
    </row>
    <row r="1235" spans="1:13" x14ac:dyDescent="0.25">
      <c r="A1235">
        <v>212620</v>
      </c>
      <c r="B1235" t="s">
        <v>1914</v>
      </c>
      <c r="M1235">
        <v>187.62</v>
      </c>
    </row>
    <row r="1236" spans="1:13" x14ac:dyDescent="0.25">
      <c r="A1236">
        <v>212621</v>
      </c>
      <c r="B1236" t="s">
        <v>1915</v>
      </c>
      <c r="M1236">
        <v>180.34</v>
      </c>
    </row>
    <row r="1237" spans="1:13" x14ac:dyDescent="0.25">
      <c r="A1237">
        <v>212623</v>
      </c>
      <c r="B1237" t="s">
        <v>1984</v>
      </c>
      <c r="M1237">
        <v>179.3</v>
      </c>
    </row>
    <row r="1238" spans="1:13" x14ac:dyDescent="0.25">
      <c r="A1238">
        <v>212654</v>
      </c>
      <c r="B1238" t="s">
        <v>858</v>
      </c>
      <c r="M1238">
        <v>859.9</v>
      </c>
    </row>
    <row r="1239" spans="1:13" x14ac:dyDescent="0.25">
      <c r="A1239">
        <v>212880</v>
      </c>
      <c r="B1239" t="s">
        <v>1960</v>
      </c>
      <c r="M1239">
        <v>902.98</v>
      </c>
    </row>
    <row r="1240" spans="1:13" x14ac:dyDescent="0.25">
      <c r="A1240">
        <v>188130</v>
      </c>
      <c r="M1240">
        <v>16.93</v>
      </c>
    </row>
    <row r="1241" spans="1:13" x14ac:dyDescent="0.25">
      <c r="A1241">
        <v>198903</v>
      </c>
      <c r="M1241">
        <v>13.98</v>
      </c>
    </row>
    <row r="1242" spans="1:13" x14ac:dyDescent="0.25">
      <c r="A1242">
        <v>201262</v>
      </c>
      <c r="M1242">
        <v>21.83</v>
      </c>
    </row>
    <row r="1243" spans="1:13" x14ac:dyDescent="0.25">
      <c r="A1243">
        <v>203913</v>
      </c>
      <c r="M1243">
        <v>885</v>
      </c>
    </row>
    <row r="1244" spans="1:13" x14ac:dyDescent="0.25">
      <c r="A1244">
        <v>203914</v>
      </c>
      <c r="M1244">
        <v>897</v>
      </c>
    </row>
    <row r="1245" spans="1:13" x14ac:dyDescent="0.25">
      <c r="A1245">
        <v>203915</v>
      </c>
      <c r="M1245">
        <v>898</v>
      </c>
    </row>
    <row r="1246" spans="1:13" x14ac:dyDescent="0.25">
      <c r="A1246">
        <v>203917</v>
      </c>
      <c r="M1246">
        <v>902</v>
      </c>
    </row>
    <row r="1247" spans="1:13" x14ac:dyDescent="0.25">
      <c r="A1247">
        <v>203918</v>
      </c>
      <c r="M1247">
        <v>908</v>
      </c>
    </row>
    <row r="1248" spans="1:13" x14ac:dyDescent="0.25">
      <c r="A1248">
        <v>203921</v>
      </c>
      <c r="M1248">
        <v>895</v>
      </c>
    </row>
    <row r="1249" spans="1:13" x14ac:dyDescent="0.25">
      <c r="A1249">
        <v>203924</v>
      </c>
      <c r="M1249">
        <v>900</v>
      </c>
    </row>
    <row r="1250" spans="1:13" x14ac:dyDescent="0.25">
      <c r="A1250">
        <v>203925</v>
      </c>
      <c r="M1250">
        <v>916</v>
      </c>
    </row>
    <row r="1251" spans="1:13" x14ac:dyDescent="0.25">
      <c r="A1251">
        <v>208108</v>
      </c>
      <c r="M1251">
        <v>16.010000000000002</v>
      </c>
    </row>
    <row r="1252" spans="1:13" x14ac:dyDescent="0.25">
      <c r="A1252">
        <v>211046</v>
      </c>
      <c r="M1252">
        <v>177.34</v>
      </c>
    </row>
    <row r="1253" spans="1:13" x14ac:dyDescent="0.25">
      <c r="A1253">
        <v>211853</v>
      </c>
      <c r="M1253">
        <v>17.510000000000002</v>
      </c>
    </row>
    <row r="1254" spans="1:13" x14ac:dyDescent="0.25">
      <c r="A1254">
        <v>212004</v>
      </c>
      <c r="M1254">
        <v>10.18</v>
      </c>
    </row>
    <row r="1255" spans="1:13" x14ac:dyDescent="0.25">
      <c r="A1255">
        <v>188647</v>
      </c>
      <c r="B1255" s="4" t="s">
        <v>1985</v>
      </c>
      <c r="M1255" s="4">
        <v>17.010000000000002</v>
      </c>
    </row>
    <row r="1256" spans="1:13" x14ac:dyDescent="0.25">
      <c r="A1256">
        <v>194487</v>
      </c>
      <c r="B1256" s="4" t="s">
        <v>821</v>
      </c>
      <c r="M1256" s="4">
        <v>180.34</v>
      </c>
    </row>
    <row r="1257" spans="1:13" x14ac:dyDescent="0.25">
      <c r="A1257">
        <v>203919</v>
      </c>
      <c r="B1257" s="4" t="s">
        <v>1986</v>
      </c>
      <c r="M1257" s="4">
        <v>915</v>
      </c>
    </row>
    <row r="1258" spans="1:13" x14ac:dyDescent="0.25">
      <c r="A1258">
        <v>204774</v>
      </c>
      <c r="B1258" s="4" t="s">
        <v>1987</v>
      </c>
      <c r="M1258" s="4">
        <v>13.11</v>
      </c>
    </row>
    <row r="1259" spans="1:13" x14ac:dyDescent="0.25">
      <c r="A1259">
        <v>207610</v>
      </c>
      <c r="B1259" s="4" t="s">
        <v>1988</v>
      </c>
      <c r="M1259" s="4">
        <v>15.67</v>
      </c>
    </row>
    <row r="1260" spans="1:13" x14ac:dyDescent="0.25">
      <c r="A1260">
        <v>207745</v>
      </c>
      <c r="B1260" s="4" t="s">
        <v>1989</v>
      </c>
      <c r="M1260" s="4">
        <v>182.25</v>
      </c>
    </row>
    <row r="1261" spans="1:13" x14ac:dyDescent="0.25">
      <c r="A1261">
        <v>207782</v>
      </c>
      <c r="B1261" s="4" t="s">
        <v>1990</v>
      </c>
      <c r="M1261" s="4">
        <v>15.73</v>
      </c>
    </row>
    <row r="1262" spans="1:13" x14ac:dyDescent="0.25">
      <c r="A1262">
        <v>208109</v>
      </c>
      <c r="B1262" s="4" t="s">
        <v>1991</v>
      </c>
      <c r="M1262" s="4">
        <v>16.010000000000002</v>
      </c>
    </row>
    <row r="1263" spans="1:13" x14ac:dyDescent="0.25">
      <c r="A1263">
        <v>210755</v>
      </c>
      <c r="B1263" s="4" t="s">
        <v>790</v>
      </c>
      <c r="M1263" s="4">
        <v>184.58</v>
      </c>
    </row>
    <row r="1264" spans="1:13" x14ac:dyDescent="0.25">
      <c r="A1264">
        <v>211212</v>
      </c>
      <c r="B1264" s="4" t="s">
        <v>1992</v>
      </c>
      <c r="M1264" s="4">
        <v>15.75</v>
      </c>
    </row>
    <row r="1265" spans="1:13" x14ac:dyDescent="0.25">
      <c r="A1265">
        <v>211806</v>
      </c>
      <c r="B1265" s="4" t="s">
        <v>1993</v>
      </c>
      <c r="M1265" s="4">
        <v>13.26</v>
      </c>
    </row>
    <row r="1266" spans="1:13" x14ac:dyDescent="0.25">
      <c r="A1266">
        <v>214743</v>
      </c>
      <c r="B1266" s="4" t="s">
        <v>608</v>
      </c>
      <c r="M1266" s="4">
        <v>177.22</v>
      </c>
    </row>
    <row r="1267" spans="1:13" x14ac:dyDescent="0.25">
      <c r="A1267">
        <v>214745</v>
      </c>
      <c r="B1267" s="4" t="s">
        <v>1994</v>
      </c>
      <c r="M1267" s="4">
        <v>15.34</v>
      </c>
    </row>
    <row r="1268" spans="1:13" x14ac:dyDescent="0.25">
      <c r="A1268">
        <v>214748</v>
      </c>
      <c r="B1268" s="4" t="s">
        <v>1995</v>
      </c>
      <c r="M1268" s="4">
        <v>12.78</v>
      </c>
    </row>
    <row r="1269" spans="1:13" x14ac:dyDescent="0.25">
      <c r="A1269">
        <v>214772</v>
      </c>
      <c r="B1269" s="4" t="s">
        <v>1996</v>
      </c>
      <c r="M1269" s="4">
        <v>177.22</v>
      </c>
    </row>
    <row r="1270" spans="1:13" x14ac:dyDescent="0.25">
      <c r="A1270">
        <v>112538</v>
      </c>
      <c r="B1270" s="4" t="s">
        <v>1997</v>
      </c>
      <c r="M1270" s="4">
        <v>178.25</v>
      </c>
    </row>
    <row r="1271" spans="1:13" x14ac:dyDescent="0.25">
      <c r="A1271">
        <v>112538</v>
      </c>
      <c r="B1271" s="4" t="s">
        <v>1997</v>
      </c>
      <c r="M1271" s="4">
        <v>178.25</v>
      </c>
    </row>
    <row r="1272" spans="1:13" x14ac:dyDescent="0.25">
      <c r="A1272">
        <v>159825</v>
      </c>
      <c r="B1272" s="4" t="s">
        <v>1998</v>
      </c>
      <c r="M1272" s="4">
        <v>15.930999999999999</v>
      </c>
    </row>
    <row r="1273" spans="1:13" x14ac:dyDescent="0.25">
      <c r="A1273">
        <v>159825</v>
      </c>
      <c r="B1273" s="4" t="s">
        <v>1998</v>
      </c>
      <c r="M1273" s="4">
        <v>15.930999999999999</v>
      </c>
    </row>
    <row r="1274" spans="1:13" x14ac:dyDescent="0.25">
      <c r="A1274">
        <v>160258</v>
      </c>
      <c r="B1274" s="4" t="s">
        <v>1999</v>
      </c>
      <c r="M1274" s="4">
        <v>1</v>
      </c>
    </row>
    <row r="1275" spans="1:13" x14ac:dyDescent="0.25">
      <c r="A1275">
        <v>160258</v>
      </c>
      <c r="B1275" s="4" t="s">
        <v>1999</v>
      </c>
      <c r="M1275" s="4">
        <v>1</v>
      </c>
    </row>
    <row r="1276" spans="1:13" x14ac:dyDescent="0.25">
      <c r="A1276">
        <v>160371</v>
      </c>
      <c r="B1276" s="4" t="s">
        <v>2000</v>
      </c>
      <c r="M1276" s="4">
        <v>187.16</v>
      </c>
    </row>
    <row r="1277" spans="1:13" x14ac:dyDescent="0.25">
      <c r="A1277">
        <v>160371</v>
      </c>
      <c r="B1277" s="4" t="s">
        <v>2000</v>
      </c>
      <c r="M1277" s="4">
        <v>187.16</v>
      </c>
    </row>
    <row r="1278" spans="1:13" x14ac:dyDescent="0.25">
      <c r="A1278">
        <v>160371</v>
      </c>
      <c r="B1278" s="4" t="s">
        <v>2000</v>
      </c>
      <c r="M1278" s="4">
        <v>187.16</v>
      </c>
    </row>
    <row r="1279" spans="1:13" x14ac:dyDescent="0.25">
      <c r="A1279">
        <v>174679</v>
      </c>
      <c r="B1279" s="4" t="s">
        <v>2001</v>
      </c>
      <c r="M1279" s="4">
        <v>895</v>
      </c>
    </row>
    <row r="1280" spans="1:13" x14ac:dyDescent="0.25">
      <c r="A1280">
        <v>174679</v>
      </c>
      <c r="B1280" s="4" t="s">
        <v>2001</v>
      </c>
      <c r="M1280" s="4">
        <v>895</v>
      </c>
    </row>
    <row r="1281" spans="1:13" x14ac:dyDescent="0.25">
      <c r="A1281">
        <v>188647</v>
      </c>
      <c r="B1281" s="4" t="s">
        <v>1985</v>
      </c>
      <c r="M1281" s="4">
        <v>17.010000000000002</v>
      </c>
    </row>
    <row r="1282" spans="1:13" x14ac:dyDescent="0.25">
      <c r="A1282">
        <v>188647</v>
      </c>
      <c r="B1282" s="4" t="s">
        <v>1985</v>
      </c>
      <c r="M1282" s="4">
        <v>17.010000000000002</v>
      </c>
    </row>
    <row r="1283" spans="1:13" x14ac:dyDescent="0.25">
      <c r="A1283">
        <v>195033</v>
      </c>
      <c r="B1283" s="4" t="s">
        <v>2002</v>
      </c>
      <c r="M1283" s="4">
        <v>879</v>
      </c>
    </row>
    <row r="1284" spans="1:13" x14ac:dyDescent="0.25">
      <c r="A1284">
        <v>195033</v>
      </c>
      <c r="B1284" s="4" t="s">
        <v>2002</v>
      </c>
      <c r="M1284" s="4">
        <v>879</v>
      </c>
    </row>
    <row r="1285" spans="1:13" x14ac:dyDescent="0.25">
      <c r="A1285">
        <v>196186</v>
      </c>
      <c r="B1285" s="4" t="s">
        <v>2003</v>
      </c>
      <c r="M1285" s="4">
        <v>18.72</v>
      </c>
    </row>
    <row r="1286" spans="1:13" x14ac:dyDescent="0.25">
      <c r="A1286">
        <v>196186</v>
      </c>
      <c r="B1286" s="4" t="s">
        <v>2003</v>
      </c>
      <c r="M1286" s="4">
        <v>18.72</v>
      </c>
    </row>
    <row r="1287" spans="1:13" x14ac:dyDescent="0.25">
      <c r="A1287">
        <v>199064</v>
      </c>
      <c r="B1287" s="4" t="s">
        <v>2004</v>
      </c>
      <c r="M1287" s="4">
        <v>15.91</v>
      </c>
    </row>
    <row r="1288" spans="1:13" x14ac:dyDescent="0.25">
      <c r="A1288">
        <v>199064</v>
      </c>
      <c r="B1288" s="4" t="s">
        <v>2004</v>
      </c>
      <c r="M1288" s="4">
        <v>15.91</v>
      </c>
    </row>
    <row r="1289" spans="1:13" x14ac:dyDescent="0.25">
      <c r="A1289">
        <v>201364</v>
      </c>
      <c r="B1289" s="4" t="s">
        <v>2005</v>
      </c>
      <c r="M1289" s="4">
        <v>14.27</v>
      </c>
    </row>
    <row r="1290" spans="1:13" x14ac:dyDescent="0.25">
      <c r="A1290">
        <v>201364</v>
      </c>
      <c r="B1290" s="4" t="s">
        <v>2005</v>
      </c>
      <c r="M1290" s="4">
        <v>14.27</v>
      </c>
    </row>
    <row r="1291" spans="1:13" x14ac:dyDescent="0.25">
      <c r="A1291">
        <v>203920</v>
      </c>
      <c r="B1291" s="4" t="s">
        <v>757</v>
      </c>
      <c r="M1291" s="4">
        <v>891</v>
      </c>
    </row>
    <row r="1292" spans="1:13" x14ac:dyDescent="0.25">
      <c r="A1292">
        <v>203920</v>
      </c>
      <c r="B1292" s="4" t="s">
        <v>757</v>
      </c>
      <c r="M1292" s="4">
        <v>891</v>
      </c>
    </row>
    <row r="1293" spans="1:13" x14ac:dyDescent="0.25">
      <c r="A1293">
        <v>203920</v>
      </c>
      <c r="B1293" s="4" t="s">
        <v>757</v>
      </c>
      <c r="M1293" s="4">
        <v>891</v>
      </c>
    </row>
    <row r="1294" spans="1:13" x14ac:dyDescent="0.25">
      <c r="A1294">
        <v>204774</v>
      </c>
      <c r="B1294" s="4" t="s">
        <v>1987</v>
      </c>
      <c r="M1294" s="4">
        <v>13.11</v>
      </c>
    </row>
    <row r="1295" spans="1:13" x14ac:dyDescent="0.25">
      <c r="A1295">
        <v>204774</v>
      </c>
      <c r="B1295" s="4" t="s">
        <v>1987</v>
      </c>
      <c r="M1295" s="4">
        <v>13.11</v>
      </c>
    </row>
    <row r="1296" spans="1:13" x14ac:dyDescent="0.25">
      <c r="A1296">
        <v>207211</v>
      </c>
      <c r="B1296" s="4" t="s">
        <v>2006</v>
      </c>
      <c r="M1296" s="4">
        <v>21.19</v>
      </c>
    </row>
    <row r="1297" spans="1:13" x14ac:dyDescent="0.25">
      <c r="A1297">
        <v>207237</v>
      </c>
      <c r="B1297" s="4" t="s">
        <v>2007</v>
      </c>
      <c r="M1297" s="4">
        <v>178.38</v>
      </c>
    </row>
    <row r="1298" spans="1:13" x14ac:dyDescent="0.25">
      <c r="A1298">
        <v>207237</v>
      </c>
      <c r="B1298" s="4" t="s">
        <v>2007</v>
      </c>
      <c r="M1298" s="4">
        <v>178.38</v>
      </c>
    </row>
    <row r="1299" spans="1:13" x14ac:dyDescent="0.25">
      <c r="A1299">
        <v>207782</v>
      </c>
      <c r="B1299" s="4" t="s">
        <v>1990</v>
      </c>
      <c r="M1299" s="4">
        <v>15.73</v>
      </c>
    </row>
    <row r="1300" spans="1:13" x14ac:dyDescent="0.25">
      <c r="A1300">
        <v>207782</v>
      </c>
      <c r="B1300" s="4" t="s">
        <v>1990</v>
      </c>
      <c r="M1300" s="4">
        <v>15.73</v>
      </c>
    </row>
    <row r="1301" spans="1:13" x14ac:dyDescent="0.25">
      <c r="A1301">
        <v>208109</v>
      </c>
      <c r="B1301" s="4" t="s">
        <v>1991</v>
      </c>
      <c r="M1301" s="4">
        <v>16.010000000000002</v>
      </c>
    </row>
    <row r="1302" spans="1:13" x14ac:dyDescent="0.25">
      <c r="A1302">
        <v>208109</v>
      </c>
      <c r="B1302" s="4" t="s">
        <v>1991</v>
      </c>
      <c r="M1302" s="4">
        <v>16.010000000000002</v>
      </c>
    </row>
    <row r="1303" spans="1:13" x14ac:dyDescent="0.25">
      <c r="A1303">
        <v>210205</v>
      </c>
      <c r="B1303" s="4" t="s">
        <v>2008</v>
      </c>
      <c r="F1303"/>
      <c r="M1303">
        <v>1090</v>
      </c>
    </row>
    <row r="1304" spans="1:13" x14ac:dyDescent="0.25">
      <c r="A1304">
        <v>210755</v>
      </c>
      <c r="B1304" s="4" t="s">
        <v>790</v>
      </c>
      <c r="M1304" s="4">
        <v>184.58</v>
      </c>
    </row>
    <row r="1305" spans="1:13" x14ac:dyDescent="0.25">
      <c r="A1305">
        <v>210755</v>
      </c>
      <c r="B1305" s="4" t="s">
        <v>790</v>
      </c>
      <c r="M1305" s="4">
        <v>184.58</v>
      </c>
    </row>
    <row r="1306" spans="1:13" x14ac:dyDescent="0.25">
      <c r="A1306">
        <v>211212</v>
      </c>
      <c r="B1306" s="4" t="s">
        <v>1992</v>
      </c>
      <c r="M1306" s="4">
        <v>15.75</v>
      </c>
    </row>
    <row r="1307" spans="1:13" x14ac:dyDescent="0.25">
      <c r="A1307">
        <v>211212</v>
      </c>
      <c r="B1307" s="4" t="s">
        <v>1992</v>
      </c>
      <c r="M1307" s="4">
        <v>15.75</v>
      </c>
    </row>
    <row r="1308" spans="1:13" x14ac:dyDescent="0.25">
      <c r="A1308">
        <v>211756</v>
      </c>
      <c r="B1308" s="4" t="s">
        <v>2009</v>
      </c>
      <c r="M1308" s="4">
        <v>21.85</v>
      </c>
    </row>
    <row r="1309" spans="1:13" x14ac:dyDescent="0.25">
      <c r="A1309">
        <v>211756</v>
      </c>
      <c r="B1309" s="4" t="s">
        <v>2009</v>
      </c>
      <c r="M1309" s="4">
        <v>21.85</v>
      </c>
    </row>
    <row r="1310" spans="1:13" x14ac:dyDescent="0.25">
      <c r="A1310">
        <v>211806</v>
      </c>
      <c r="B1310" s="4" t="s">
        <v>1993</v>
      </c>
      <c r="M1310" s="4">
        <v>13.26</v>
      </c>
    </row>
    <row r="1311" spans="1:13" x14ac:dyDescent="0.25">
      <c r="A1311">
        <v>211806</v>
      </c>
      <c r="B1311" s="4" t="s">
        <v>1993</v>
      </c>
      <c r="M1311" s="4">
        <v>13.26</v>
      </c>
    </row>
    <row r="1312" spans="1:13" x14ac:dyDescent="0.25">
      <c r="A1312">
        <v>213217</v>
      </c>
      <c r="B1312" s="4" t="s">
        <v>2010</v>
      </c>
      <c r="M1312" s="4">
        <v>13.14</v>
      </c>
    </row>
    <row r="1313" spans="1:13" x14ac:dyDescent="0.25">
      <c r="A1313">
        <v>213217</v>
      </c>
      <c r="B1313" s="4" t="s">
        <v>2010</v>
      </c>
      <c r="M1313" s="4">
        <v>13.14</v>
      </c>
    </row>
    <row r="1314" spans="1:13" x14ac:dyDescent="0.25">
      <c r="A1314">
        <v>214727</v>
      </c>
      <c r="B1314" s="4" t="s">
        <v>2011</v>
      </c>
      <c r="M1314" s="4">
        <v>909</v>
      </c>
    </row>
    <row r="1315" spans="1:13" x14ac:dyDescent="0.25">
      <c r="A1315">
        <v>214727</v>
      </c>
      <c r="B1315" s="4" t="s">
        <v>2011</v>
      </c>
      <c r="M1315" s="4">
        <v>909</v>
      </c>
    </row>
    <row r="1316" spans="1:13" x14ac:dyDescent="0.25">
      <c r="A1316">
        <v>214743</v>
      </c>
      <c r="B1316" s="4" t="s">
        <v>608</v>
      </c>
      <c r="M1316" s="4">
        <v>177.22</v>
      </c>
    </row>
    <row r="1317" spans="1:13" x14ac:dyDescent="0.25">
      <c r="A1317">
        <v>214743</v>
      </c>
      <c r="B1317" s="4" t="s">
        <v>608</v>
      </c>
      <c r="M1317" s="4">
        <v>177.22</v>
      </c>
    </row>
    <row r="1318" spans="1:13" x14ac:dyDescent="0.25">
      <c r="A1318">
        <v>214745</v>
      </c>
      <c r="B1318" s="4" t="s">
        <v>1994</v>
      </c>
      <c r="M1318" s="4">
        <v>15.34</v>
      </c>
    </row>
    <row r="1319" spans="1:13" x14ac:dyDescent="0.25">
      <c r="A1319">
        <v>214745</v>
      </c>
      <c r="B1319" s="4" t="s">
        <v>1994</v>
      </c>
      <c r="M1319" s="4">
        <v>15.34</v>
      </c>
    </row>
    <row r="1320" spans="1:13" x14ac:dyDescent="0.25">
      <c r="A1320">
        <v>214748</v>
      </c>
      <c r="B1320" s="4" t="s">
        <v>1995</v>
      </c>
      <c r="M1320" s="4">
        <v>12.78</v>
      </c>
    </row>
    <row r="1321" spans="1:13" x14ac:dyDescent="0.25">
      <c r="A1321">
        <v>214748</v>
      </c>
      <c r="B1321" s="4" t="s">
        <v>1995</v>
      </c>
      <c r="M1321" s="4">
        <v>12.78</v>
      </c>
    </row>
    <row r="1322" spans="1:13" x14ac:dyDescent="0.25">
      <c r="A1322">
        <v>214772</v>
      </c>
      <c r="B1322" s="4" t="s">
        <v>1996</v>
      </c>
      <c r="M1322" s="4">
        <v>177.22</v>
      </c>
    </row>
    <row r="1323" spans="1:13" x14ac:dyDescent="0.25">
      <c r="A1323">
        <v>214772</v>
      </c>
      <c r="B1323" s="4" t="s">
        <v>1996</v>
      </c>
      <c r="M1323" s="4">
        <v>177.22</v>
      </c>
    </row>
    <row r="1324" spans="1:13" x14ac:dyDescent="0.25">
      <c r="A1324">
        <v>216845</v>
      </c>
      <c r="B1324" s="4" t="s">
        <v>2012</v>
      </c>
      <c r="M1324" s="4">
        <v>13.675000000000001</v>
      </c>
    </row>
    <row r="1325" spans="1:13" x14ac:dyDescent="0.25">
      <c r="A1325">
        <v>216845</v>
      </c>
      <c r="B1325" s="4" t="s">
        <v>2012</v>
      </c>
      <c r="M1325" s="4">
        <v>13.675000000000001</v>
      </c>
    </row>
    <row r="1326" spans="1:13" x14ac:dyDescent="0.25">
      <c r="A1326">
        <v>216846</v>
      </c>
      <c r="B1326" s="4" t="s">
        <v>2013</v>
      </c>
      <c r="M1326" s="4">
        <v>15.385</v>
      </c>
    </row>
    <row r="1327" spans="1:13" x14ac:dyDescent="0.25">
      <c r="A1327">
        <v>216846</v>
      </c>
      <c r="B1327" s="4" t="s">
        <v>2013</v>
      </c>
      <c r="M1327" s="4">
        <v>15.385</v>
      </c>
    </row>
    <row r="1328" spans="1:13" x14ac:dyDescent="0.25">
      <c r="A1328">
        <v>216849</v>
      </c>
      <c r="B1328" s="4" t="s">
        <v>610</v>
      </c>
      <c r="M1328" s="4">
        <v>177.84</v>
      </c>
    </row>
    <row r="1329" spans="1:13" x14ac:dyDescent="0.25">
      <c r="A1329">
        <v>216849</v>
      </c>
      <c r="B1329" s="4" t="s">
        <v>610</v>
      </c>
      <c r="M1329" s="4">
        <v>177.84</v>
      </c>
    </row>
    <row r="1330" spans="1:13" x14ac:dyDescent="0.25">
      <c r="A1330">
        <v>217561</v>
      </c>
      <c r="B1330" s="4" t="s">
        <v>499</v>
      </c>
      <c r="M1330" s="4">
        <v>916</v>
      </c>
    </row>
    <row r="1331" spans="1:13" x14ac:dyDescent="0.25">
      <c r="A1331">
        <v>217561</v>
      </c>
      <c r="B1331" s="4" t="s">
        <v>499</v>
      </c>
      <c r="M1331" s="4">
        <v>916</v>
      </c>
    </row>
    <row r="1332" spans="1:13" x14ac:dyDescent="0.25">
      <c r="A1332">
        <v>112538</v>
      </c>
      <c r="B1332" s="4" t="s">
        <v>1997</v>
      </c>
      <c r="M1332" s="4">
        <v>178.25</v>
      </c>
    </row>
    <row r="1333" spans="1:13" x14ac:dyDescent="0.25">
      <c r="A1333">
        <v>112538</v>
      </c>
      <c r="B1333" s="4" t="s">
        <v>1997</v>
      </c>
      <c r="M1333" s="4">
        <v>178.25</v>
      </c>
    </row>
    <row r="1334" spans="1:13" x14ac:dyDescent="0.25">
      <c r="A1334">
        <v>159825</v>
      </c>
      <c r="B1334" s="4" t="s">
        <v>1998</v>
      </c>
      <c r="M1334" s="4">
        <v>15.930999999999999</v>
      </c>
    </row>
    <row r="1335" spans="1:13" x14ac:dyDescent="0.25">
      <c r="A1335">
        <v>159825</v>
      </c>
      <c r="B1335" s="4" t="s">
        <v>1998</v>
      </c>
      <c r="M1335" s="4">
        <v>15.930999999999999</v>
      </c>
    </row>
    <row r="1336" spans="1:13" x14ac:dyDescent="0.25">
      <c r="A1336">
        <v>160371</v>
      </c>
      <c r="B1336" s="4" t="s">
        <v>2000</v>
      </c>
      <c r="F1336"/>
      <c r="M1336" s="4">
        <v>187.16</v>
      </c>
    </row>
    <row r="1337" spans="1:13" x14ac:dyDescent="0.25">
      <c r="A1337">
        <v>160371</v>
      </c>
      <c r="B1337" s="4" t="s">
        <v>2000</v>
      </c>
      <c r="F1337"/>
      <c r="M1337" s="4">
        <v>187.16</v>
      </c>
    </row>
    <row r="1338" spans="1:13" x14ac:dyDescent="0.25">
      <c r="A1338">
        <v>160371</v>
      </c>
      <c r="B1338" s="4" t="s">
        <v>2000</v>
      </c>
      <c r="M1338" s="4">
        <v>187.16</v>
      </c>
    </row>
    <row r="1339" spans="1:13" x14ac:dyDescent="0.25">
      <c r="A1339">
        <v>174679</v>
      </c>
      <c r="B1339" s="4" t="s">
        <v>2001</v>
      </c>
      <c r="M1339" s="4">
        <v>895</v>
      </c>
    </row>
    <row r="1340" spans="1:13" x14ac:dyDescent="0.25">
      <c r="A1340">
        <v>174679</v>
      </c>
      <c r="B1340" s="4" t="s">
        <v>2001</v>
      </c>
      <c r="M1340" s="4">
        <v>895</v>
      </c>
    </row>
    <row r="1341" spans="1:13" x14ac:dyDescent="0.25">
      <c r="A1341">
        <v>182557</v>
      </c>
      <c r="B1341" s="4" t="s">
        <v>815</v>
      </c>
      <c r="C1341" s="4" t="s">
        <v>1205</v>
      </c>
      <c r="M1341" s="4">
        <v>173.95</v>
      </c>
    </row>
    <row r="1342" spans="1:13" x14ac:dyDescent="0.25">
      <c r="A1342">
        <v>182557</v>
      </c>
      <c r="B1342" s="4" t="s">
        <v>815</v>
      </c>
      <c r="C1342" s="4" t="s">
        <v>1205</v>
      </c>
      <c r="M1342" s="4">
        <v>173.95</v>
      </c>
    </row>
    <row r="1343" spans="1:13" x14ac:dyDescent="0.25">
      <c r="A1343">
        <v>188647</v>
      </c>
      <c r="B1343" s="4" t="s">
        <v>1985</v>
      </c>
      <c r="M1343" s="4">
        <v>17.010000000000002</v>
      </c>
    </row>
    <row r="1344" spans="1:13" x14ac:dyDescent="0.25">
      <c r="A1344">
        <v>188647</v>
      </c>
      <c r="B1344" s="4" t="s">
        <v>1985</v>
      </c>
      <c r="M1344" s="4">
        <v>17.010000000000002</v>
      </c>
    </row>
    <row r="1345" spans="1:13" x14ac:dyDescent="0.25">
      <c r="A1345">
        <v>195033</v>
      </c>
      <c r="B1345" s="4" t="s">
        <v>2002</v>
      </c>
      <c r="M1345" s="4">
        <v>879</v>
      </c>
    </row>
    <row r="1346" spans="1:13" x14ac:dyDescent="0.25">
      <c r="A1346">
        <v>195033</v>
      </c>
      <c r="B1346" s="4" t="s">
        <v>2002</v>
      </c>
      <c r="M1346" s="4">
        <v>879</v>
      </c>
    </row>
    <row r="1347" spans="1:13" x14ac:dyDescent="0.25">
      <c r="A1347">
        <v>196186</v>
      </c>
      <c r="B1347" s="4" t="s">
        <v>2003</v>
      </c>
      <c r="M1347" s="4">
        <v>18.72</v>
      </c>
    </row>
    <row r="1348" spans="1:13" x14ac:dyDescent="0.25">
      <c r="A1348">
        <v>196186</v>
      </c>
      <c r="B1348" s="4" t="s">
        <v>2003</v>
      </c>
      <c r="M1348" s="4">
        <v>18.72</v>
      </c>
    </row>
    <row r="1349" spans="1:13" x14ac:dyDescent="0.25">
      <c r="A1349">
        <v>199064</v>
      </c>
      <c r="B1349" s="4" t="s">
        <v>2004</v>
      </c>
      <c r="M1349" s="4">
        <v>15.91</v>
      </c>
    </row>
    <row r="1350" spans="1:13" x14ac:dyDescent="0.25">
      <c r="A1350">
        <v>199064</v>
      </c>
      <c r="B1350" s="4" t="s">
        <v>2004</v>
      </c>
      <c r="M1350" s="4">
        <v>15.91</v>
      </c>
    </row>
    <row r="1351" spans="1:13" x14ac:dyDescent="0.25">
      <c r="A1351">
        <v>201364</v>
      </c>
      <c r="B1351" s="4" t="s">
        <v>2005</v>
      </c>
      <c r="M1351" s="4">
        <v>14.27</v>
      </c>
    </row>
    <row r="1352" spans="1:13" x14ac:dyDescent="0.25">
      <c r="A1352">
        <v>201364</v>
      </c>
      <c r="B1352" s="4" t="s">
        <v>2005</v>
      </c>
      <c r="M1352" s="4">
        <v>14.27</v>
      </c>
    </row>
    <row r="1353" spans="1:13" x14ac:dyDescent="0.25">
      <c r="A1353">
        <v>203919</v>
      </c>
      <c r="B1353" s="4" t="s">
        <v>1986</v>
      </c>
      <c r="M1353" s="4">
        <v>915</v>
      </c>
    </row>
    <row r="1354" spans="1:13" x14ac:dyDescent="0.25">
      <c r="A1354">
        <v>203919</v>
      </c>
      <c r="B1354" s="4" t="s">
        <v>1986</v>
      </c>
      <c r="M1354" s="4">
        <v>915</v>
      </c>
    </row>
    <row r="1355" spans="1:13" x14ac:dyDescent="0.25">
      <c r="A1355">
        <v>203919</v>
      </c>
      <c r="B1355" s="4" t="s">
        <v>1986</v>
      </c>
      <c r="M1355" s="4">
        <v>915</v>
      </c>
    </row>
    <row r="1356" spans="1:13" x14ac:dyDescent="0.25">
      <c r="A1356">
        <v>203920</v>
      </c>
      <c r="B1356" s="4" t="s">
        <v>757</v>
      </c>
      <c r="M1356" s="4">
        <v>891</v>
      </c>
    </row>
    <row r="1357" spans="1:13" x14ac:dyDescent="0.25">
      <c r="A1357">
        <v>203920</v>
      </c>
      <c r="B1357" s="4" t="s">
        <v>757</v>
      </c>
      <c r="M1357" s="4">
        <v>891</v>
      </c>
    </row>
    <row r="1358" spans="1:13" x14ac:dyDescent="0.25">
      <c r="A1358">
        <v>203920</v>
      </c>
      <c r="B1358" s="4" t="s">
        <v>757</v>
      </c>
      <c r="M1358" s="4">
        <v>891</v>
      </c>
    </row>
    <row r="1359" spans="1:13" x14ac:dyDescent="0.25">
      <c r="A1359">
        <v>204774</v>
      </c>
      <c r="B1359" s="4" t="s">
        <v>1987</v>
      </c>
      <c r="M1359" s="4">
        <v>13.11</v>
      </c>
    </row>
    <row r="1360" spans="1:13" x14ac:dyDescent="0.25">
      <c r="A1360">
        <v>204774</v>
      </c>
      <c r="B1360" s="4" t="s">
        <v>1987</v>
      </c>
      <c r="M1360" s="4">
        <v>13.11</v>
      </c>
    </row>
    <row r="1361" spans="1:13" x14ac:dyDescent="0.25">
      <c r="A1361">
        <v>207211</v>
      </c>
      <c r="B1361" s="4" t="s">
        <v>2006</v>
      </c>
      <c r="M1361" s="4">
        <v>21.19</v>
      </c>
    </row>
    <row r="1362" spans="1:13" x14ac:dyDescent="0.25">
      <c r="A1362">
        <v>207237</v>
      </c>
      <c r="B1362" s="4" t="s">
        <v>2007</v>
      </c>
      <c r="M1362" s="4">
        <v>178.38</v>
      </c>
    </row>
    <row r="1363" spans="1:13" x14ac:dyDescent="0.25">
      <c r="A1363">
        <v>207237</v>
      </c>
      <c r="B1363" s="4" t="s">
        <v>2007</v>
      </c>
      <c r="M1363" s="4">
        <v>178.38</v>
      </c>
    </row>
    <row r="1364" spans="1:13" x14ac:dyDescent="0.25">
      <c r="A1364">
        <v>207610</v>
      </c>
      <c r="B1364" s="4" t="s">
        <v>1988</v>
      </c>
      <c r="M1364" s="4">
        <v>15.67</v>
      </c>
    </row>
    <row r="1365" spans="1:13" x14ac:dyDescent="0.25">
      <c r="A1365">
        <v>207610</v>
      </c>
      <c r="B1365" s="4" t="s">
        <v>1988</v>
      </c>
      <c r="M1365" s="4">
        <v>15.67</v>
      </c>
    </row>
    <row r="1366" spans="1:13" x14ac:dyDescent="0.25">
      <c r="A1366">
        <v>207782</v>
      </c>
      <c r="B1366" s="4" t="s">
        <v>1990</v>
      </c>
      <c r="M1366" s="4">
        <v>15.73</v>
      </c>
    </row>
    <row r="1367" spans="1:13" x14ac:dyDescent="0.25">
      <c r="A1367">
        <v>207782</v>
      </c>
      <c r="B1367" s="4" t="s">
        <v>1990</v>
      </c>
      <c r="M1367" s="4">
        <v>15.73</v>
      </c>
    </row>
    <row r="1368" spans="1:13" x14ac:dyDescent="0.25">
      <c r="A1368">
        <v>208109</v>
      </c>
      <c r="B1368" s="4" t="s">
        <v>1991</v>
      </c>
      <c r="M1368" s="4">
        <v>16.010000000000002</v>
      </c>
    </row>
    <row r="1369" spans="1:13" x14ac:dyDescent="0.25">
      <c r="A1369">
        <v>208109</v>
      </c>
      <c r="B1369" s="4" t="s">
        <v>1991</v>
      </c>
      <c r="M1369" s="4">
        <v>16.010000000000002</v>
      </c>
    </row>
    <row r="1370" spans="1:13" x14ac:dyDescent="0.25">
      <c r="A1370">
        <v>210205</v>
      </c>
      <c r="B1370" s="4" t="s">
        <v>2008</v>
      </c>
      <c r="F1370"/>
      <c r="M1370">
        <v>1090</v>
      </c>
    </row>
    <row r="1371" spans="1:13" x14ac:dyDescent="0.25">
      <c r="A1371">
        <v>210755</v>
      </c>
      <c r="B1371" s="4" t="s">
        <v>790</v>
      </c>
      <c r="M1371" s="4">
        <v>184.58</v>
      </c>
    </row>
    <row r="1372" spans="1:13" x14ac:dyDescent="0.25">
      <c r="A1372">
        <v>210755</v>
      </c>
      <c r="B1372" s="4" t="s">
        <v>790</v>
      </c>
      <c r="M1372" s="4">
        <v>184.58</v>
      </c>
    </row>
    <row r="1373" spans="1:13" x14ac:dyDescent="0.25">
      <c r="A1373">
        <v>211212</v>
      </c>
      <c r="B1373" s="4" t="s">
        <v>1992</v>
      </c>
      <c r="M1373" s="4">
        <v>15.75</v>
      </c>
    </row>
    <row r="1374" spans="1:13" x14ac:dyDescent="0.25">
      <c r="A1374">
        <v>211212</v>
      </c>
      <c r="B1374" s="4" t="s">
        <v>1992</v>
      </c>
      <c r="M1374" s="4">
        <v>15.75</v>
      </c>
    </row>
    <row r="1375" spans="1:13" x14ac:dyDescent="0.25">
      <c r="A1375">
        <v>211756</v>
      </c>
      <c r="B1375" s="4" t="s">
        <v>2009</v>
      </c>
      <c r="M1375" s="4">
        <v>21.85</v>
      </c>
    </row>
    <row r="1376" spans="1:13" x14ac:dyDescent="0.25">
      <c r="A1376">
        <v>211756</v>
      </c>
      <c r="B1376" s="4" t="s">
        <v>2009</v>
      </c>
      <c r="M1376" s="4">
        <v>21.85</v>
      </c>
    </row>
    <row r="1377" spans="1:13" x14ac:dyDescent="0.25">
      <c r="A1377">
        <v>211806</v>
      </c>
      <c r="B1377" s="4" t="s">
        <v>1993</v>
      </c>
      <c r="M1377" s="4">
        <v>13.26</v>
      </c>
    </row>
    <row r="1378" spans="1:13" x14ac:dyDescent="0.25">
      <c r="A1378">
        <v>211806</v>
      </c>
      <c r="B1378" s="4" t="s">
        <v>1993</v>
      </c>
      <c r="M1378" s="4">
        <v>13.26</v>
      </c>
    </row>
    <row r="1379" spans="1:13" x14ac:dyDescent="0.25">
      <c r="A1379">
        <v>213217</v>
      </c>
      <c r="B1379" s="4" t="s">
        <v>2010</v>
      </c>
      <c r="M1379" s="4">
        <v>13.14</v>
      </c>
    </row>
    <row r="1380" spans="1:13" x14ac:dyDescent="0.25">
      <c r="A1380">
        <v>213217</v>
      </c>
      <c r="B1380" s="4" t="s">
        <v>2010</v>
      </c>
      <c r="M1380" s="4">
        <v>13.14</v>
      </c>
    </row>
    <row r="1381" spans="1:13" x14ac:dyDescent="0.25">
      <c r="A1381">
        <v>214727</v>
      </c>
      <c r="B1381" s="4" t="s">
        <v>2011</v>
      </c>
      <c r="M1381" s="4">
        <v>909</v>
      </c>
    </row>
    <row r="1382" spans="1:13" x14ac:dyDescent="0.25">
      <c r="A1382">
        <v>214727</v>
      </c>
      <c r="B1382" s="4" t="s">
        <v>2011</v>
      </c>
      <c r="M1382" s="4">
        <v>909</v>
      </c>
    </row>
    <row r="1383" spans="1:13" x14ac:dyDescent="0.25">
      <c r="A1383">
        <v>214743</v>
      </c>
      <c r="B1383" s="4" t="s">
        <v>608</v>
      </c>
      <c r="M1383" s="4">
        <v>177.22</v>
      </c>
    </row>
    <row r="1384" spans="1:13" x14ac:dyDescent="0.25">
      <c r="A1384">
        <v>214743</v>
      </c>
      <c r="B1384" s="4" t="s">
        <v>608</v>
      </c>
      <c r="M1384" s="4">
        <v>177.22</v>
      </c>
    </row>
    <row r="1385" spans="1:13" x14ac:dyDescent="0.25">
      <c r="A1385">
        <v>214745</v>
      </c>
      <c r="B1385" s="4" t="s">
        <v>1994</v>
      </c>
      <c r="M1385" s="4">
        <v>15.34</v>
      </c>
    </row>
    <row r="1386" spans="1:13" x14ac:dyDescent="0.25">
      <c r="A1386">
        <v>214745</v>
      </c>
      <c r="B1386" s="4" t="s">
        <v>1994</v>
      </c>
      <c r="M1386" s="4">
        <v>15.34</v>
      </c>
    </row>
    <row r="1387" spans="1:13" x14ac:dyDescent="0.25">
      <c r="A1387">
        <v>214748</v>
      </c>
      <c r="B1387" s="4" t="s">
        <v>1995</v>
      </c>
      <c r="M1387" s="4">
        <v>12.78</v>
      </c>
    </row>
    <row r="1388" spans="1:13" x14ac:dyDescent="0.25">
      <c r="A1388">
        <v>214748</v>
      </c>
      <c r="B1388" s="4" t="s">
        <v>1995</v>
      </c>
      <c r="M1388" s="4">
        <v>12.78</v>
      </c>
    </row>
    <row r="1389" spans="1:13" x14ac:dyDescent="0.25">
      <c r="A1389">
        <v>214772</v>
      </c>
      <c r="B1389" s="4" t="s">
        <v>1996</v>
      </c>
      <c r="M1389" s="4">
        <v>177.22</v>
      </c>
    </row>
    <row r="1390" spans="1:13" x14ac:dyDescent="0.25">
      <c r="A1390">
        <v>214772</v>
      </c>
      <c r="B1390" s="4" t="s">
        <v>1996</v>
      </c>
      <c r="M1390" s="4">
        <v>177.22</v>
      </c>
    </row>
    <row r="1391" spans="1:13" x14ac:dyDescent="0.25">
      <c r="A1391">
        <v>216845</v>
      </c>
      <c r="B1391" s="4" t="s">
        <v>2012</v>
      </c>
      <c r="M1391" s="4">
        <v>13.675000000000001</v>
      </c>
    </row>
    <row r="1392" spans="1:13" x14ac:dyDescent="0.25">
      <c r="A1392">
        <v>216845</v>
      </c>
      <c r="B1392" s="4" t="s">
        <v>2012</v>
      </c>
      <c r="M1392" s="4">
        <v>13.675000000000001</v>
      </c>
    </row>
    <row r="1393" spans="1:13" x14ac:dyDescent="0.25">
      <c r="A1393">
        <v>216846</v>
      </c>
      <c r="B1393" s="4" t="s">
        <v>2013</v>
      </c>
      <c r="M1393" s="4">
        <v>15.385</v>
      </c>
    </row>
    <row r="1394" spans="1:13" x14ac:dyDescent="0.25">
      <c r="A1394">
        <v>216846</v>
      </c>
      <c r="B1394" s="4" t="s">
        <v>2013</v>
      </c>
      <c r="M1394" s="4">
        <v>15.385</v>
      </c>
    </row>
    <row r="1395" spans="1:13" x14ac:dyDescent="0.25">
      <c r="A1395">
        <v>216849</v>
      </c>
      <c r="B1395" s="4" t="s">
        <v>610</v>
      </c>
      <c r="M1395" s="4">
        <v>177.84</v>
      </c>
    </row>
    <row r="1396" spans="1:13" x14ac:dyDescent="0.25">
      <c r="A1396">
        <v>216849</v>
      </c>
      <c r="B1396" s="4" t="s">
        <v>610</v>
      </c>
      <c r="M1396" s="4">
        <v>177.84</v>
      </c>
    </row>
    <row r="1397" spans="1:13" x14ac:dyDescent="0.25">
      <c r="A1397">
        <v>217561</v>
      </c>
      <c r="B1397" s="4" t="s">
        <v>499</v>
      </c>
      <c r="M1397" s="4">
        <v>916</v>
      </c>
    </row>
    <row r="1398" spans="1:13" x14ac:dyDescent="0.25">
      <c r="A1398">
        <v>217561</v>
      </c>
      <c r="B1398" s="4" t="s">
        <v>499</v>
      </c>
      <c r="M1398" s="4">
        <v>916</v>
      </c>
    </row>
    <row r="1399" spans="1:13" x14ac:dyDescent="0.25">
      <c r="A1399">
        <v>112538</v>
      </c>
      <c r="B1399" s="4" t="s">
        <v>1997</v>
      </c>
      <c r="M1399" s="4">
        <v>178.25</v>
      </c>
    </row>
    <row r="1400" spans="1:13" x14ac:dyDescent="0.25">
      <c r="A1400">
        <v>112538</v>
      </c>
      <c r="B1400" s="4" t="s">
        <v>1997</v>
      </c>
      <c r="M1400" s="4">
        <v>178.25</v>
      </c>
    </row>
    <row r="1401" spans="1:13" x14ac:dyDescent="0.25">
      <c r="A1401">
        <v>159825</v>
      </c>
      <c r="B1401" s="4" t="s">
        <v>1998</v>
      </c>
      <c r="M1401" s="4">
        <v>15.930999999999999</v>
      </c>
    </row>
    <row r="1402" spans="1:13" x14ac:dyDescent="0.25">
      <c r="A1402">
        <v>159825</v>
      </c>
      <c r="B1402" s="4" t="s">
        <v>1998</v>
      </c>
      <c r="M1402" s="4">
        <v>15.930999999999999</v>
      </c>
    </row>
    <row r="1403" spans="1:13" x14ac:dyDescent="0.25">
      <c r="A1403">
        <v>159880</v>
      </c>
      <c r="B1403" s="4" t="s">
        <v>809</v>
      </c>
      <c r="M1403" s="4">
        <v>17.440000000000001</v>
      </c>
    </row>
    <row r="1404" spans="1:13" x14ac:dyDescent="0.25">
      <c r="A1404">
        <v>159880</v>
      </c>
      <c r="B1404" s="4" t="s">
        <v>809</v>
      </c>
      <c r="M1404" s="4">
        <v>17.440000000000001</v>
      </c>
    </row>
    <row r="1405" spans="1:13" x14ac:dyDescent="0.25">
      <c r="A1405">
        <v>160371</v>
      </c>
      <c r="B1405" s="4" t="s">
        <v>2000</v>
      </c>
      <c r="M1405" s="4">
        <v>187.16</v>
      </c>
    </row>
    <row r="1406" spans="1:13" x14ac:dyDescent="0.25">
      <c r="A1406">
        <v>160371</v>
      </c>
      <c r="B1406" s="4" t="s">
        <v>2000</v>
      </c>
      <c r="M1406" s="4">
        <v>187.16</v>
      </c>
    </row>
    <row r="1407" spans="1:13" x14ac:dyDescent="0.25">
      <c r="A1407">
        <v>160371</v>
      </c>
      <c r="B1407" s="4" t="s">
        <v>2000</v>
      </c>
      <c r="M1407" s="4">
        <v>187.16</v>
      </c>
    </row>
    <row r="1408" spans="1:13" x14ac:dyDescent="0.25">
      <c r="A1408">
        <v>169159</v>
      </c>
      <c r="B1408" s="4" t="s">
        <v>2014</v>
      </c>
      <c r="M1408" s="4">
        <v>16.085000000000001</v>
      </c>
    </row>
    <row r="1409" spans="1:13" x14ac:dyDescent="0.25">
      <c r="A1409">
        <v>169159</v>
      </c>
      <c r="B1409" s="4" t="s">
        <v>2014</v>
      </c>
      <c r="M1409" s="4">
        <v>16.085000000000001</v>
      </c>
    </row>
    <row r="1410" spans="1:13" x14ac:dyDescent="0.25">
      <c r="A1410">
        <v>173567</v>
      </c>
      <c r="B1410" s="4" t="s">
        <v>2015</v>
      </c>
      <c r="M1410" s="4">
        <v>16.648</v>
      </c>
    </row>
    <row r="1411" spans="1:13" x14ac:dyDescent="0.25">
      <c r="A1411">
        <v>174679</v>
      </c>
      <c r="B1411" s="4" t="s">
        <v>2001</v>
      </c>
      <c r="M1411" s="4">
        <v>895</v>
      </c>
    </row>
    <row r="1412" spans="1:13" x14ac:dyDescent="0.25">
      <c r="A1412">
        <v>174679</v>
      </c>
      <c r="B1412" s="4" t="s">
        <v>2001</v>
      </c>
      <c r="M1412" s="4">
        <v>895</v>
      </c>
    </row>
    <row r="1413" spans="1:13" x14ac:dyDescent="0.25">
      <c r="A1413">
        <v>182557</v>
      </c>
      <c r="B1413" s="4" t="s">
        <v>815</v>
      </c>
      <c r="C1413" s="4" t="s">
        <v>1205</v>
      </c>
      <c r="M1413" s="4">
        <v>173.95</v>
      </c>
    </row>
    <row r="1414" spans="1:13" x14ac:dyDescent="0.25">
      <c r="A1414">
        <v>182557</v>
      </c>
      <c r="B1414" s="4" t="s">
        <v>815</v>
      </c>
      <c r="C1414" s="4" t="s">
        <v>1205</v>
      </c>
      <c r="M1414" s="4">
        <v>173.95</v>
      </c>
    </row>
    <row r="1415" spans="1:13" x14ac:dyDescent="0.25">
      <c r="A1415">
        <v>188647</v>
      </c>
      <c r="B1415" s="4" t="s">
        <v>1985</v>
      </c>
      <c r="M1415" s="4">
        <v>17.010000000000002</v>
      </c>
    </row>
    <row r="1416" spans="1:13" x14ac:dyDescent="0.25">
      <c r="A1416">
        <v>188647</v>
      </c>
      <c r="B1416" s="4" t="s">
        <v>1985</v>
      </c>
      <c r="M1416" s="4">
        <v>17.010000000000002</v>
      </c>
    </row>
    <row r="1417" spans="1:13" x14ac:dyDescent="0.25">
      <c r="A1417">
        <v>196186</v>
      </c>
      <c r="B1417" s="4" t="s">
        <v>2003</v>
      </c>
      <c r="M1417" s="4">
        <v>18.72</v>
      </c>
    </row>
    <row r="1418" spans="1:13" x14ac:dyDescent="0.25">
      <c r="A1418">
        <v>196186</v>
      </c>
      <c r="B1418" s="4" t="s">
        <v>2003</v>
      </c>
      <c r="M1418" s="4">
        <v>18.72</v>
      </c>
    </row>
    <row r="1419" spans="1:13" x14ac:dyDescent="0.25">
      <c r="A1419">
        <v>199064</v>
      </c>
      <c r="B1419" s="4" t="s">
        <v>2004</v>
      </c>
      <c r="M1419" s="4">
        <v>15.91</v>
      </c>
    </row>
    <row r="1420" spans="1:13" x14ac:dyDescent="0.25">
      <c r="A1420">
        <v>199064</v>
      </c>
      <c r="B1420" s="4" t="s">
        <v>2004</v>
      </c>
      <c r="M1420" s="4">
        <v>15.91</v>
      </c>
    </row>
    <row r="1421" spans="1:13" x14ac:dyDescent="0.25">
      <c r="A1421">
        <v>201364</v>
      </c>
      <c r="B1421" s="4" t="s">
        <v>2005</v>
      </c>
      <c r="M1421" s="4">
        <v>14.27</v>
      </c>
    </row>
    <row r="1422" spans="1:13" x14ac:dyDescent="0.25">
      <c r="A1422">
        <v>201364</v>
      </c>
      <c r="B1422" s="4" t="s">
        <v>2005</v>
      </c>
      <c r="M1422" s="4">
        <v>14.27</v>
      </c>
    </row>
    <row r="1423" spans="1:13" x14ac:dyDescent="0.25">
      <c r="A1423">
        <v>202307</v>
      </c>
      <c r="B1423" s="4" t="s">
        <v>2016</v>
      </c>
      <c r="M1423" s="4">
        <v>180.13</v>
      </c>
    </row>
    <row r="1424" spans="1:13" x14ac:dyDescent="0.25">
      <c r="A1424">
        <v>202307</v>
      </c>
      <c r="B1424" s="4" t="s">
        <v>2016</v>
      </c>
      <c r="M1424" s="4">
        <v>180.13</v>
      </c>
    </row>
    <row r="1425" spans="1:13" x14ac:dyDescent="0.25">
      <c r="A1425">
        <v>202307</v>
      </c>
      <c r="B1425" s="4" t="s">
        <v>2016</v>
      </c>
      <c r="M1425" s="4">
        <v>180.13</v>
      </c>
    </row>
    <row r="1426" spans="1:13" x14ac:dyDescent="0.25">
      <c r="A1426">
        <v>203916</v>
      </c>
      <c r="B1426" s="4" t="s">
        <v>2017</v>
      </c>
      <c r="M1426" s="4">
        <v>882</v>
      </c>
    </row>
    <row r="1427" spans="1:13" x14ac:dyDescent="0.25">
      <c r="A1427">
        <v>203916</v>
      </c>
      <c r="B1427" s="4" t="s">
        <v>2017</v>
      </c>
      <c r="M1427" s="4">
        <v>882</v>
      </c>
    </row>
    <row r="1428" spans="1:13" x14ac:dyDescent="0.25">
      <c r="A1428">
        <v>203916</v>
      </c>
      <c r="B1428" s="4" t="s">
        <v>2017</v>
      </c>
      <c r="M1428" s="4">
        <v>882</v>
      </c>
    </row>
    <row r="1429" spans="1:13" x14ac:dyDescent="0.25">
      <c r="A1429">
        <v>203919</v>
      </c>
      <c r="B1429" s="4" t="s">
        <v>1986</v>
      </c>
      <c r="M1429" s="4">
        <v>915</v>
      </c>
    </row>
    <row r="1430" spans="1:13" x14ac:dyDescent="0.25">
      <c r="A1430">
        <v>203919</v>
      </c>
      <c r="B1430" s="4" t="s">
        <v>1986</v>
      </c>
      <c r="M1430" s="4">
        <v>915</v>
      </c>
    </row>
    <row r="1431" spans="1:13" x14ac:dyDescent="0.25">
      <c r="A1431">
        <v>203919</v>
      </c>
      <c r="B1431" s="4" t="s">
        <v>1986</v>
      </c>
      <c r="M1431" s="4">
        <v>915</v>
      </c>
    </row>
    <row r="1432" spans="1:13" x14ac:dyDescent="0.25">
      <c r="A1432">
        <v>203920</v>
      </c>
      <c r="B1432" s="4" t="s">
        <v>757</v>
      </c>
      <c r="M1432" s="4">
        <v>891</v>
      </c>
    </row>
    <row r="1433" spans="1:13" x14ac:dyDescent="0.25">
      <c r="A1433">
        <v>203920</v>
      </c>
      <c r="B1433" s="4" t="s">
        <v>757</v>
      </c>
      <c r="M1433" s="4">
        <v>891</v>
      </c>
    </row>
    <row r="1434" spans="1:13" x14ac:dyDescent="0.25">
      <c r="A1434">
        <v>203920</v>
      </c>
      <c r="B1434" s="4" t="s">
        <v>757</v>
      </c>
      <c r="M1434" s="4">
        <v>891</v>
      </c>
    </row>
    <row r="1435" spans="1:13" x14ac:dyDescent="0.25">
      <c r="A1435">
        <v>204774</v>
      </c>
      <c r="B1435" s="4" t="s">
        <v>1987</v>
      </c>
      <c r="M1435" s="4">
        <v>13.11</v>
      </c>
    </row>
    <row r="1436" spans="1:13" x14ac:dyDescent="0.25">
      <c r="A1436">
        <v>204774</v>
      </c>
      <c r="B1436" s="4" t="s">
        <v>1987</v>
      </c>
      <c r="M1436" s="4">
        <v>13.11</v>
      </c>
    </row>
    <row r="1437" spans="1:13" x14ac:dyDescent="0.25">
      <c r="A1437">
        <v>207237</v>
      </c>
      <c r="B1437" s="4" t="s">
        <v>2007</v>
      </c>
      <c r="M1437" s="4">
        <v>178.38</v>
      </c>
    </row>
    <row r="1438" spans="1:13" x14ac:dyDescent="0.25">
      <c r="A1438">
        <v>207237</v>
      </c>
      <c r="B1438" s="4" t="s">
        <v>2007</v>
      </c>
      <c r="M1438" s="4">
        <v>178.38</v>
      </c>
    </row>
    <row r="1439" spans="1:13" x14ac:dyDescent="0.25">
      <c r="A1439">
        <v>207610</v>
      </c>
      <c r="B1439" s="4" t="s">
        <v>1988</v>
      </c>
      <c r="M1439" s="4">
        <v>15.67</v>
      </c>
    </row>
    <row r="1440" spans="1:13" x14ac:dyDescent="0.25">
      <c r="A1440">
        <v>207610</v>
      </c>
      <c r="B1440" s="4" t="s">
        <v>1988</v>
      </c>
      <c r="M1440" s="4">
        <v>15.67</v>
      </c>
    </row>
    <row r="1441" spans="1:13" x14ac:dyDescent="0.25">
      <c r="A1441">
        <v>207782</v>
      </c>
      <c r="B1441" s="4" t="s">
        <v>1990</v>
      </c>
      <c r="M1441" s="4">
        <v>15.73</v>
      </c>
    </row>
    <row r="1442" spans="1:13" x14ac:dyDescent="0.25">
      <c r="A1442">
        <v>211843</v>
      </c>
      <c r="B1442" s="4" t="s">
        <v>2018</v>
      </c>
      <c r="M1442" s="4">
        <v>15.76</v>
      </c>
    </row>
    <row r="1443" spans="1:13" x14ac:dyDescent="0.25">
      <c r="A1443">
        <v>211843</v>
      </c>
      <c r="B1443" s="4" t="s">
        <v>2018</v>
      </c>
      <c r="M1443" s="4">
        <v>15.76</v>
      </c>
    </row>
    <row r="1444" spans="1:13" x14ac:dyDescent="0.25">
      <c r="A1444">
        <v>214747</v>
      </c>
      <c r="B1444" s="4" t="s">
        <v>2019</v>
      </c>
      <c r="M1444" s="4">
        <v>17.04</v>
      </c>
    </row>
    <row r="1445" spans="1:13" x14ac:dyDescent="0.25">
      <c r="A1445">
        <v>214747</v>
      </c>
      <c r="B1445" s="4" t="s">
        <v>2019</v>
      </c>
      <c r="M1445" s="4">
        <v>17.04</v>
      </c>
    </row>
    <row r="1446" spans="1:13" x14ac:dyDescent="0.25">
      <c r="A1446">
        <v>214750</v>
      </c>
      <c r="B1446" s="4" t="s">
        <v>2020</v>
      </c>
      <c r="M1446" s="4">
        <v>852</v>
      </c>
    </row>
    <row r="1447" spans="1:13" x14ac:dyDescent="0.25">
      <c r="A1447">
        <v>214750</v>
      </c>
      <c r="B1447" s="4" t="s">
        <v>2020</v>
      </c>
      <c r="M1447" s="4">
        <v>852</v>
      </c>
    </row>
    <row r="1448" spans="1:13" x14ac:dyDescent="0.25">
      <c r="A1448">
        <v>215871</v>
      </c>
      <c r="B1448" s="4" t="s">
        <v>609</v>
      </c>
      <c r="M1448" s="4">
        <v>17.32</v>
      </c>
    </row>
    <row r="1449" spans="1:13" x14ac:dyDescent="0.25">
      <c r="A1449">
        <v>215871</v>
      </c>
      <c r="B1449" s="4" t="s">
        <v>609</v>
      </c>
      <c r="M1449" s="4">
        <v>17.32</v>
      </c>
    </row>
    <row r="1450" spans="1:13" x14ac:dyDescent="0.25">
      <c r="A1450">
        <v>217415</v>
      </c>
      <c r="B1450" s="4" t="s">
        <v>893</v>
      </c>
      <c r="M1450" s="4">
        <v>852.5</v>
      </c>
    </row>
    <row r="1451" spans="1:13" x14ac:dyDescent="0.25">
      <c r="A1451">
        <v>217415</v>
      </c>
      <c r="B1451" s="4" t="s">
        <v>893</v>
      </c>
      <c r="M1451" s="4">
        <v>852.5</v>
      </c>
    </row>
    <row r="1452" spans="1:13" x14ac:dyDescent="0.25">
      <c r="A1452">
        <v>217549</v>
      </c>
      <c r="B1452" s="4" t="s">
        <v>760</v>
      </c>
      <c r="M1452" s="4">
        <v>187.16</v>
      </c>
    </row>
    <row r="1453" spans="1:13" x14ac:dyDescent="0.25">
      <c r="A1453">
        <v>217549</v>
      </c>
      <c r="B1453" s="4" t="s">
        <v>760</v>
      </c>
      <c r="M1453" s="4">
        <v>187.16</v>
      </c>
    </row>
    <row r="1454" spans="1:13" x14ac:dyDescent="0.25">
      <c r="A1454">
        <v>217737</v>
      </c>
      <c r="B1454" s="4" t="s">
        <v>664</v>
      </c>
      <c r="M1454" s="4">
        <v>175.5</v>
      </c>
    </row>
    <row r="1455" spans="1:13" x14ac:dyDescent="0.25">
      <c r="A1455">
        <v>217737</v>
      </c>
      <c r="B1455" s="4" t="s">
        <v>664</v>
      </c>
      <c r="M1455" s="4">
        <v>175.5</v>
      </c>
    </row>
    <row r="1456" spans="1:13" x14ac:dyDescent="0.25">
      <c r="A1456">
        <v>216893</v>
      </c>
      <c r="B1456" s="4" t="s">
        <v>466</v>
      </c>
      <c r="M1456" s="4">
        <v>13.11</v>
      </c>
    </row>
    <row r="1457" spans="1:13" x14ac:dyDescent="0.25">
      <c r="A1457">
        <v>217094</v>
      </c>
      <c r="B1457" s="4" t="s">
        <v>2021</v>
      </c>
      <c r="M1457" s="4">
        <v>8.32</v>
      </c>
    </row>
    <row r="1458" spans="1:13" x14ac:dyDescent="0.25">
      <c r="A1458">
        <v>217173</v>
      </c>
      <c r="B1458" s="4" t="s">
        <v>2022</v>
      </c>
      <c r="M1458" s="4">
        <v>12.725</v>
      </c>
    </row>
    <row r="1459" spans="1:13" x14ac:dyDescent="0.25">
      <c r="A1459">
        <v>194563</v>
      </c>
      <c r="B1459" s="4" t="s">
        <v>2023</v>
      </c>
      <c r="M1459" s="4">
        <v>191.36</v>
      </c>
    </row>
    <row r="1460" spans="1:13" x14ac:dyDescent="0.25">
      <c r="A1460">
        <v>216961</v>
      </c>
      <c r="B1460" s="4" t="s">
        <v>474</v>
      </c>
      <c r="M1460" s="4">
        <v>10.388</v>
      </c>
    </row>
    <row r="1461" spans="1:13" x14ac:dyDescent="0.25">
      <c r="A1461">
        <v>216962</v>
      </c>
      <c r="B1461" s="4" t="s">
        <v>622</v>
      </c>
      <c r="M1461" s="4">
        <v>10.387</v>
      </c>
    </row>
    <row r="1462" spans="1:13" x14ac:dyDescent="0.25">
      <c r="A1462">
        <v>210897</v>
      </c>
      <c r="B1462" s="4" t="s">
        <v>2024</v>
      </c>
      <c r="M1462" s="4">
        <v>833.8</v>
      </c>
    </row>
    <row r="1463" spans="1:13" x14ac:dyDescent="0.25">
      <c r="A1463">
        <v>159395</v>
      </c>
      <c r="B1463" t="s">
        <v>2025</v>
      </c>
      <c r="C1463" t="s">
        <v>1217</v>
      </c>
      <c r="D1463" t="s">
        <v>1218</v>
      </c>
      <c r="E1463">
        <v>0</v>
      </c>
      <c r="F1463" t="s">
        <v>1254</v>
      </c>
      <c r="G1463" t="s">
        <v>1220</v>
      </c>
      <c r="H1463" t="s">
        <v>1221</v>
      </c>
      <c r="I1463" t="s">
        <v>1217</v>
      </c>
      <c r="J1463" t="s">
        <v>1222</v>
      </c>
      <c r="K1463" t="s">
        <v>217</v>
      </c>
      <c r="L1463">
        <v>16.942</v>
      </c>
      <c r="M1463">
        <v>15.641999999999999</v>
      </c>
    </row>
    <row r="1464" spans="1:13" x14ac:dyDescent="0.25">
      <c r="A1464">
        <v>216945</v>
      </c>
      <c r="B1464" t="s">
        <v>2026</v>
      </c>
      <c r="C1464" t="s">
        <v>1217</v>
      </c>
      <c r="D1464" t="s">
        <v>1218</v>
      </c>
      <c r="E1464">
        <v>500</v>
      </c>
      <c r="F1464" t="s">
        <v>1298</v>
      </c>
      <c r="G1464" t="s">
        <v>1220</v>
      </c>
      <c r="H1464" t="s">
        <v>1221</v>
      </c>
      <c r="I1464" t="s">
        <v>1217</v>
      </c>
      <c r="J1464" t="s">
        <v>1222</v>
      </c>
      <c r="K1464" t="s">
        <v>217</v>
      </c>
      <c r="L1464">
        <v>11.259</v>
      </c>
      <c r="M1464">
        <v>10.305</v>
      </c>
    </row>
    <row r="1465" spans="1:13" x14ac:dyDescent="0.25">
      <c r="A1465">
        <v>216947</v>
      </c>
      <c r="B1465" t="s">
        <v>470</v>
      </c>
      <c r="C1465" t="s">
        <v>1217</v>
      </c>
      <c r="D1465" t="s">
        <v>1218</v>
      </c>
      <c r="E1465">
        <v>500</v>
      </c>
      <c r="F1465" t="s">
        <v>1298</v>
      </c>
      <c r="G1465" t="s">
        <v>1220</v>
      </c>
      <c r="H1465" t="s">
        <v>1221</v>
      </c>
      <c r="I1465" t="s">
        <v>1217</v>
      </c>
      <c r="J1465" t="s">
        <v>1222</v>
      </c>
      <c r="K1465" t="s">
        <v>217</v>
      </c>
      <c r="L1465">
        <v>11.442</v>
      </c>
      <c r="M1465">
        <v>10.488</v>
      </c>
    </row>
    <row r="1466" spans="1:13" x14ac:dyDescent="0.25">
      <c r="A1466">
        <v>216957</v>
      </c>
      <c r="B1466" t="s">
        <v>869</v>
      </c>
      <c r="C1466" t="s">
        <v>1217</v>
      </c>
      <c r="D1466" t="s">
        <v>1218</v>
      </c>
      <c r="E1466">
        <v>500</v>
      </c>
      <c r="F1466" t="s">
        <v>1298</v>
      </c>
      <c r="G1466" t="s">
        <v>1220</v>
      </c>
      <c r="H1466" t="s">
        <v>1221</v>
      </c>
      <c r="I1466" t="s">
        <v>1217</v>
      </c>
      <c r="J1466" t="s">
        <v>1222</v>
      </c>
      <c r="K1466" t="s">
        <v>217</v>
      </c>
      <c r="L1466">
        <v>11.648</v>
      </c>
      <c r="M1466">
        <v>10.587</v>
      </c>
    </row>
    <row r="1467" spans="1:13" x14ac:dyDescent="0.25">
      <c r="A1467">
        <v>216995</v>
      </c>
      <c r="B1467" t="s">
        <v>873</v>
      </c>
      <c r="C1467" t="s">
        <v>1217</v>
      </c>
      <c r="D1467" t="s">
        <v>1218</v>
      </c>
      <c r="E1467">
        <v>500</v>
      </c>
      <c r="F1467" t="s">
        <v>1298</v>
      </c>
      <c r="G1467" t="s">
        <v>1220</v>
      </c>
      <c r="H1467" t="s">
        <v>1221</v>
      </c>
      <c r="I1467" t="s">
        <v>1217</v>
      </c>
      <c r="J1467" t="s">
        <v>1222</v>
      </c>
      <c r="K1467" t="s">
        <v>217</v>
      </c>
      <c r="L1467">
        <v>11.619</v>
      </c>
      <c r="M1467">
        <v>10.664999999999999</v>
      </c>
    </row>
    <row r="1468" spans="1:13" x14ac:dyDescent="0.25">
      <c r="A1468">
        <v>217036</v>
      </c>
      <c r="B1468" t="s">
        <v>640</v>
      </c>
      <c r="C1468" t="s">
        <v>1217</v>
      </c>
      <c r="D1468" t="s">
        <v>1218</v>
      </c>
      <c r="E1468">
        <v>500</v>
      </c>
      <c r="F1468" t="s">
        <v>1298</v>
      </c>
      <c r="G1468" t="s">
        <v>1220</v>
      </c>
      <c r="H1468" t="s">
        <v>1221</v>
      </c>
      <c r="I1468" t="s">
        <v>1217</v>
      </c>
      <c r="J1468" t="s">
        <v>1222</v>
      </c>
      <c r="K1468" t="s">
        <v>217</v>
      </c>
      <c r="L1468">
        <v>11.342000000000001</v>
      </c>
      <c r="M1468">
        <v>10.388</v>
      </c>
    </row>
    <row r="1469" spans="1:13" x14ac:dyDescent="0.25">
      <c r="A1469">
        <v>217049</v>
      </c>
      <c r="B1469" t="s">
        <v>487</v>
      </c>
      <c r="C1469" t="s">
        <v>1217</v>
      </c>
      <c r="D1469" t="s">
        <v>1218</v>
      </c>
      <c r="E1469">
        <v>500</v>
      </c>
      <c r="F1469" t="s">
        <v>1298</v>
      </c>
      <c r="G1469" t="s">
        <v>1220</v>
      </c>
      <c r="H1469" t="s">
        <v>1221</v>
      </c>
      <c r="I1469" t="s">
        <v>1217</v>
      </c>
      <c r="J1469" t="s">
        <v>1222</v>
      </c>
      <c r="K1469" t="s">
        <v>217</v>
      </c>
      <c r="L1469">
        <v>11.214</v>
      </c>
      <c r="M1469">
        <v>10.26</v>
      </c>
    </row>
    <row r="1470" spans="1:13" x14ac:dyDescent="0.25">
      <c r="A1470">
        <v>217114</v>
      </c>
      <c r="B1470" t="s">
        <v>496</v>
      </c>
      <c r="C1470" t="s">
        <v>1217</v>
      </c>
      <c r="D1470" t="s">
        <v>1218</v>
      </c>
      <c r="E1470">
        <v>500</v>
      </c>
      <c r="F1470" t="s">
        <v>1298</v>
      </c>
      <c r="G1470" t="s">
        <v>1220</v>
      </c>
      <c r="H1470" t="s">
        <v>1221</v>
      </c>
      <c r="I1470" t="s">
        <v>1217</v>
      </c>
      <c r="J1470" t="s">
        <v>1222</v>
      </c>
      <c r="K1470" t="s">
        <v>217</v>
      </c>
      <c r="L1470">
        <v>11.394</v>
      </c>
      <c r="M1470">
        <v>10.44</v>
      </c>
    </row>
    <row r="1471" spans="1:13" x14ac:dyDescent="0.25">
      <c r="A1471">
        <v>217115</v>
      </c>
      <c r="B1471" t="s">
        <v>2027</v>
      </c>
      <c r="C1471" t="s">
        <v>1217</v>
      </c>
      <c r="D1471" t="s">
        <v>1218</v>
      </c>
      <c r="E1471">
        <v>500</v>
      </c>
      <c r="F1471" t="s">
        <v>1298</v>
      </c>
      <c r="G1471" t="s">
        <v>1220</v>
      </c>
      <c r="H1471" t="s">
        <v>1221</v>
      </c>
      <c r="I1471" t="s">
        <v>1217</v>
      </c>
      <c r="J1471" t="s">
        <v>1222</v>
      </c>
      <c r="K1471" t="s">
        <v>217</v>
      </c>
      <c r="L1471">
        <v>11.500999999999999</v>
      </c>
      <c r="M1471">
        <v>10.44</v>
      </c>
    </row>
    <row r="1472" spans="1:13" x14ac:dyDescent="0.25">
      <c r="A1472">
        <v>218813</v>
      </c>
      <c r="B1472" t="s">
        <v>763</v>
      </c>
      <c r="C1472" t="s">
        <v>1217</v>
      </c>
      <c r="D1472" t="s">
        <v>1218</v>
      </c>
      <c r="E1472">
        <v>0</v>
      </c>
      <c r="F1472" t="s">
        <v>1219</v>
      </c>
      <c r="G1472" t="s">
        <v>1220</v>
      </c>
      <c r="H1472" t="s">
        <v>1221</v>
      </c>
      <c r="I1472" t="s">
        <v>1217</v>
      </c>
      <c r="J1472" t="s">
        <v>1222</v>
      </c>
      <c r="K1472" t="s">
        <v>217</v>
      </c>
      <c r="L1472">
        <v>196.83</v>
      </c>
      <c r="M1472">
        <v>182.18</v>
      </c>
    </row>
    <row r="1473" spans="1:13" x14ac:dyDescent="0.25">
      <c r="A1473">
        <v>218814</v>
      </c>
      <c r="B1473" t="s">
        <v>764</v>
      </c>
      <c r="C1473" t="s">
        <v>1217</v>
      </c>
      <c r="D1473" t="s">
        <v>1218</v>
      </c>
      <c r="E1473">
        <v>0</v>
      </c>
      <c r="F1473" t="s">
        <v>1289</v>
      </c>
      <c r="G1473" t="s">
        <v>1220</v>
      </c>
      <c r="H1473" t="s">
        <v>1221</v>
      </c>
      <c r="I1473" t="s">
        <v>1217</v>
      </c>
      <c r="J1473" t="s">
        <v>1222</v>
      </c>
      <c r="K1473" t="s">
        <v>217</v>
      </c>
      <c r="L1473">
        <v>948.7</v>
      </c>
      <c r="M1473">
        <v>888.7</v>
      </c>
    </row>
    <row r="1474" spans="1:13" x14ac:dyDescent="0.25">
      <c r="A1474">
        <v>216920</v>
      </c>
      <c r="B1474" s="4" t="s">
        <v>867</v>
      </c>
      <c r="M1474" s="4">
        <v>10.256</v>
      </c>
    </row>
    <row r="1475" spans="1:13" x14ac:dyDescent="0.25">
      <c r="A1475">
        <v>216956</v>
      </c>
      <c r="B1475" s="4" t="s">
        <v>473</v>
      </c>
      <c r="M1475" s="4">
        <v>10.59</v>
      </c>
    </row>
    <row r="1476" spans="1:13" x14ac:dyDescent="0.25">
      <c r="A1476">
        <v>217019</v>
      </c>
      <c r="B1476" s="4" t="s">
        <v>2028</v>
      </c>
      <c r="M1476" s="4">
        <v>10.65</v>
      </c>
    </row>
    <row r="1477" spans="1:13" x14ac:dyDescent="0.25">
      <c r="A1477">
        <v>217117</v>
      </c>
      <c r="B1477" s="4" t="s">
        <v>651</v>
      </c>
      <c r="M1477" s="4">
        <v>10.28</v>
      </c>
    </row>
    <row r="1478" spans="1:13" x14ac:dyDescent="0.25">
      <c r="A1478">
        <v>217128</v>
      </c>
      <c r="B1478" s="4" t="s">
        <v>656</v>
      </c>
      <c r="M1478" s="4">
        <v>8.4269999999999996</v>
      </c>
    </row>
    <row r="1479" spans="1:13" x14ac:dyDescent="0.25">
      <c r="A1479">
        <v>217130</v>
      </c>
      <c r="B1479" s="4" t="s">
        <v>657</v>
      </c>
      <c r="M1479" s="4">
        <v>8.327</v>
      </c>
    </row>
    <row r="1480" spans="1:13" x14ac:dyDescent="0.25">
      <c r="A1480">
        <v>218797</v>
      </c>
      <c r="B1480" s="4" t="s">
        <v>762</v>
      </c>
      <c r="M1480" s="4">
        <v>882</v>
      </c>
    </row>
    <row r="1481" spans="1:13" x14ac:dyDescent="0.25">
      <c r="A1481">
        <v>194596</v>
      </c>
      <c r="B1481" s="4" t="s">
        <v>2029</v>
      </c>
      <c r="M1481" s="4">
        <v>220.06</v>
      </c>
    </row>
    <row r="1482" spans="1:13" x14ac:dyDescent="0.25">
      <c r="A1482">
        <v>206371</v>
      </c>
      <c r="B1482" s="4" t="s">
        <v>2030</v>
      </c>
      <c r="M1482" s="4">
        <v>184.18</v>
      </c>
    </row>
    <row r="1483" spans="1:13" x14ac:dyDescent="0.25">
      <c r="A1483">
        <v>207163</v>
      </c>
      <c r="B1483" s="4" t="s">
        <v>2031</v>
      </c>
      <c r="M1483" s="4">
        <v>185.54</v>
      </c>
    </row>
    <row r="1484" spans="1:13" x14ac:dyDescent="0.25">
      <c r="A1484">
        <v>216883</v>
      </c>
      <c r="B1484" s="4" t="s">
        <v>465</v>
      </c>
      <c r="M1484" s="4">
        <v>13.002000000000001</v>
      </c>
    </row>
    <row r="1485" spans="1:13" x14ac:dyDescent="0.25">
      <c r="A1485">
        <v>216892</v>
      </c>
      <c r="B1485" s="4" t="s">
        <v>860</v>
      </c>
      <c r="M1485" s="4">
        <v>10.488</v>
      </c>
    </row>
    <row r="1486" spans="1:13" x14ac:dyDescent="0.25">
      <c r="A1486">
        <v>216903</v>
      </c>
      <c r="B1486" s="4" t="s">
        <v>613</v>
      </c>
      <c r="M1486" s="4">
        <v>10.603</v>
      </c>
    </row>
    <row r="1487" spans="1:13" x14ac:dyDescent="0.25">
      <c r="A1487">
        <v>216904</v>
      </c>
      <c r="B1487" s="4" t="s">
        <v>467</v>
      </c>
      <c r="M1487" s="4">
        <v>13.254</v>
      </c>
    </row>
    <row r="1488" spans="1:13" x14ac:dyDescent="0.25">
      <c r="A1488">
        <v>216906</v>
      </c>
      <c r="B1488" s="4" t="s">
        <v>863</v>
      </c>
      <c r="M1488" s="4">
        <v>10.345000000000001</v>
      </c>
    </row>
    <row r="1489" spans="1:13" x14ac:dyDescent="0.25">
      <c r="A1489">
        <v>216928</v>
      </c>
      <c r="B1489" s="4" t="s">
        <v>617</v>
      </c>
      <c r="M1489" s="4">
        <v>12.81</v>
      </c>
    </row>
    <row r="1490" spans="1:13" x14ac:dyDescent="0.25">
      <c r="A1490">
        <v>216934</v>
      </c>
      <c r="B1490" s="4" t="s">
        <v>2032</v>
      </c>
      <c r="M1490" s="4">
        <v>10.207000000000001</v>
      </c>
    </row>
    <row r="1491" spans="1:13" x14ac:dyDescent="0.25">
      <c r="A1491">
        <v>216935</v>
      </c>
      <c r="B1491" s="4" t="s">
        <v>2033</v>
      </c>
      <c r="M1491" s="4">
        <v>10.208</v>
      </c>
    </row>
    <row r="1492" spans="1:13" x14ac:dyDescent="0.25">
      <c r="A1492">
        <v>216938</v>
      </c>
      <c r="B1492" s="4" t="s">
        <v>2034</v>
      </c>
      <c r="M1492" s="4">
        <v>13.03</v>
      </c>
    </row>
    <row r="1493" spans="1:13" x14ac:dyDescent="0.25">
      <c r="A1493">
        <v>216952</v>
      </c>
      <c r="B1493" s="4" t="s">
        <v>2035</v>
      </c>
      <c r="M1493" s="4">
        <v>10.425000000000001</v>
      </c>
    </row>
    <row r="1494" spans="1:13" x14ac:dyDescent="0.25">
      <c r="A1494">
        <v>216956</v>
      </c>
      <c r="B1494" s="4" t="s">
        <v>473</v>
      </c>
      <c r="M1494" s="4">
        <v>10.59</v>
      </c>
    </row>
    <row r="1495" spans="1:13" x14ac:dyDescent="0.25">
      <c r="A1495">
        <v>216966</v>
      </c>
      <c r="B1495" s="4" t="s">
        <v>476</v>
      </c>
      <c r="M1495" s="4">
        <v>10.47</v>
      </c>
    </row>
    <row r="1496" spans="1:13" x14ac:dyDescent="0.25">
      <c r="A1496">
        <v>216968</v>
      </c>
      <c r="B1496" s="4" t="s">
        <v>623</v>
      </c>
      <c r="M1496" s="4">
        <v>10.587</v>
      </c>
    </row>
    <row r="1497" spans="1:13" x14ac:dyDescent="0.25">
      <c r="A1497">
        <v>216969</v>
      </c>
      <c r="B1497" s="4" t="s">
        <v>2036</v>
      </c>
      <c r="M1497" s="4">
        <v>10.462</v>
      </c>
    </row>
    <row r="1498" spans="1:13" x14ac:dyDescent="0.25">
      <c r="A1498">
        <v>216971</v>
      </c>
      <c r="B1498" s="4" t="s">
        <v>625</v>
      </c>
      <c r="M1498" s="4">
        <v>10.14</v>
      </c>
    </row>
    <row r="1499" spans="1:13" x14ac:dyDescent="0.25">
      <c r="A1499">
        <v>216985</v>
      </c>
      <c r="B1499" s="4" t="s">
        <v>480</v>
      </c>
      <c r="M1499" s="4">
        <v>10.473000000000001</v>
      </c>
    </row>
    <row r="1500" spans="1:13" x14ac:dyDescent="0.25">
      <c r="A1500">
        <v>216987</v>
      </c>
      <c r="B1500" s="4" t="s">
        <v>482</v>
      </c>
      <c r="M1500" s="4">
        <v>10.212999999999999</v>
      </c>
    </row>
    <row r="1501" spans="1:13" x14ac:dyDescent="0.25">
      <c r="A1501">
        <v>216991</v>
      </c>
      <c r="B1501" s="4" t="s">
        <v>628</v>
      </c>
      <c r="M1501" s="4">
        <v>10.62</v>
      </c>
    </row>
    <row r="1502" spans="1:13" x14ac:dyDescent="0.25">
      <c r="A1502">
        <v>216993</v>
      </c>
      <c r="B1502" s="4" t="s">
        <v>483</v>
      </c>
      <c r="M1502" s="4">
        <v>10.593</v>
      </c>
    </row>
    <row r="1503" spans="1:13" x14ac:dyDescent="0.25">
      <c r="A1503">
        <v>216996</v>
      </c>
      <c r="B1503" s="4" t="s">
        <v>874</v>
      </c>
      <c r="M1503" s="4">
        <v>10.455</v>
      </c>
    </row>
    <row r="1504" spans="1:13" x14ac:dyDescent="0.25">
      <c r="A1504">
        <v>216998</v>
      </c>
      <c r="B1504" s="4" t="s">
        <v>875</v>
      </c>
      <c r="M1504" s="4">
        <v>10.702</v>
      </c>
    </row>
    <row r="1505" spans="1:13" x14ac:dyDescent="0.25">
      <c r="A1505">
        <v>217000</v>
      </c>
      <c r="B1505" s="4" t="s">
        <v>2037</v>
      </c>
      <c r="M1505" s="4">
        <v>10.185</v>
      </c>
    </row>
    <row r="1506" spans="1:13" x14ac:dyDescent="0.25">
      <c r="A1506">
        <v>217002</v>
      </c>
      <c r="B1506" s="4" t="s">
        <v>630</v>
      </c>
      <c r="M1506" s="4">
        <v>182.42</v>
      </c>
    </row>
    <row r="1507" spans="1:13" x14ac:dyDescent="0.25">
      <c r="A1507">
        <v>217004</v>
      </c>
      <c r="B1507" s="4" t="s">
        <v>631</v>
      </c>
      <c r="M1507" s="4">
        <v>182</v>
      </c>
    </row>
    <row r="1508" spans="1:13" x14ac:dyDescent="0.25">
      <c r="A1508">
        <v>217012</v>
      </c>
      <c r="B1508" s="4" t="s">
        <v>634</v>
      </c>
      <c r="M1508" s="4">
        <v>177.01</v>
      </c>
    </row>
    <row r="1509" spans="1:13" x14ac:dyDescent="0.25">
      <c r="A1509">
        <v>217032</v>
      </c>
      <c r="B1509" s="4" t="s">
        <v>639</v>
      </c>
      <c r="M1509" s="4">
        <v>10.452999999999999</v>
      </c>
    </row>
    <row r="1510" spans="1:13" x14ac:dyDescent="0.25">
      <c r="A1510">
        <v>217035</v>
      </c>
      <c r="B1510" s="4" t="s">
        <v>880</v>
      </c>
      <c r="M1510" s="4">
        <v>10.387</v>
      </c>
    </row>
    <row r="1511" spans="1:13" x14ac:dyDescent="0.25">
      <c r="A1511">
        <v>217040</v>
      </c>
      <c r="B1511" s="4" t="s">
        <v>486</v>
      </c>
      <c r="M1511" s="4">
        <v>10.47</v>
      </c>
    </row>
    <row r="1512" spans="1:13" x14ac:dyDescent="0.25">
      <c r="A1512">
        <v>217042</v>
      </c>
      <c r="B1512" s="4" t="s">
        <v>2038</v>
      </c>
      <c r="M1512" s="4">
        <v>10.462</v>
      </c>
    </row>
    <row r="1513" spans="1:13" x14ac:dyDescent="0.25">
      <c r="A1513">
        <v>217044</v>
      </c>
      <c r="B1513" s="4" t="s">
        <v>643</v>
      </c>
      <c r="M1513" s="4">
        <v>10.515000000000001</v>
      </c>
    </row>
    <row r="1514" spans="1:13" x14ac:dyDescent="0.25">
      <c r="A1514">
        <v>217067</v>
      </c>
      <c r="B1514" s="4" t="s">
        <v>493</v>
      </c>
      <c r="M1514" s="4">
        <v>10.567</v>
      </c>
    </row>
    <row r="1515" spans="1:13" x14ac:dyDescent="0.25">
      <c r="A1515">
        <v>217120</v>
      </c>
      <c r="B1515" s="4" t="s">
        <v>2039</v>
      </c>
      <c r="M1515" s="4">
        <v>10.266999999999999</v>
      </c>
    </row>
    <row r="1516" spans="1:13" x14ac:dyDescent="0.25">
      <c r="A1516">
        <v>217121</v>
      </c>
      <c r="B1516" s="4" t="s">
        <v>653</v>
      </c>
      <c r="M1516" s="4">
        <v>8.3330000000000002</v>
      </c>
    </row>
    <row r="1517" spans="1:13" x14ac:dyDescent="0.25">
      <c r="A1517">
        <v>217124</v>
      </c>
      <c r="B1517" s="4" t="s">
        <v>654</v>
      </c>
      <c r="M1517" s="4">
        <v>182.25</v>
      </c>
    </row>
    <row r="1518" spans="1:13" x14ac:dyDescent="0.25">
      <c r="A1518">
        <v>217125</v>
      </c>
      <c r="B1518" s="4" t="s">
        <v>655</v>
      </c>
      <c r="M1518" s="4">
        <v>17.52</v>
      </c>
    </row>
    <row r="1519" spans="1:13" x14ac:dyDescent="0.25">
      <c r="A1519">
        <v>217128</v>
      </c>
      <c r="B1519" s="4" t="s">
        <v>656</v>
      </c>
      <c r="M1519" s="4">
        <v>8.4269999999999996</v>
      </c>
    </row>
    <row r="1520" spans="1:13" x14ac:dyDescent="0.25">
      <c r="A1520">
        <v>217165</v>
      </c>
      <c r="B1520" s="4" t="s">
        <v>892</v>
      </c>
      <c r="M1520" s="4">
        <v>10.507</v>
      </c>
    </row>
    <row r="1521" spans="1:13" x14ac:dyDescent="0.25">
      <c r="A1521">
        <v>217179</v>
      </c>
      <c r="B1521" s="4" t="s">
        <v>2040</v>
      </c>
      <c r="M1521" s="4">
        <v>10.185</v>
      </c>
    </row>
    <row r="1522" spans="1:13" x14ac:dyDescent="0.25">
      <c r="A1522">
        <v>217180</v>
      </c>
      <c r="B1522" s="4" t="s">
        <v>2041</v>
      </c>
      <c r="M1522" s="4">
        <v>10.18</v>
      </c>
    </row>
    <row r="1523" spans="1:13" x14ac:dyDescent="0.25">
      <c r="A1523">
        <v>217414</v>
      </c>
      <c r="B1523" s="4" t="s">
        <v>663</v>
      </c>
      <c r="M1523" s="4">
        <v>177.32</v>
      </c>
    </row>
    <row r="1524" spans="1:13" x14ac:dyDescent="0.25">
      <c r="A1524">
        <v>218796</v>
      </c>
      <c r="B1524" s="4" t="s">
        <v>761</v>
      </c>
      <c r="M1524" s="4">
        <v>180.13</v>
      </c>
    </row>
    <row r="1525" spans="1:13" x14ac:dyDescent="0.25">
      <c r="A1525">
        <v>218797</v>
      </c>
      <c r="B1525" s="4" t="s">
        <v>762</v>
      </c>
      <c r="M1525" s="4">
        <v>882</v>
      </c>
    </row>
    <row r="1526" spans="1:13" x14ac:dyDescent="0.25">
      <c r="A1526">
        <v>190567</v>
      </c>
      <c r="B1526" s="4" t="s">
        <v>2042</v>
      </c>
      <c r="M1526" s="4">
        <v>900.5</v>
      </c>
    </row>
    <row r="1527" spans="1:13" x14ac:dyDescent="0.25">
      <c r="A1527">
        <v>216936</v>
      </c>
      <c r="B1527" s="4" t="s">
        <v>618</v>
      </c>
      <c r="M1527" s="4">
        <v>10.427</v>
      </c>
    </row>
    <row r="1528" spans="1:13" x14ac:dyDescent="0.25">
      <c r="A1528">
        <v>216960</v>
      </c>
      <c r="B1528" s="4" t="s">
        <v>621</v>
      </c>
      <c r="M1528" s="4">
        <v>12.99</v>
      </c>
    </row>
    <row r="1529" spans="1:13" x14ac:dyDescent="0.25">
      <c r="A1529">
        <v>216980</v>
      </c>
      <c r="B1529" s="4" t="s">
        <v>478</v>
      </c>
      <c r="M1529" s="4">
        <v>15.32</v>
      </c>
    </row>
    <row r="1530" spans="1:13" x14ac:dyDescent="0.25">
      <c r="A1530">
        <v>216986</v>
      </c>
      <c r="B1530" s="4" t="s">
        <v>481</v>
      </c>
      <c r="M1530" s="4">
        <v>10.215</v>
      </c>
    </row>
    <row r="1531" spans="1:13" x14ac:dyDescent="0.25">
      <c r="A1531">
        <v>217047</v>
      </c>
      <c r="B1531" s="4" t="s">
        <v>2043</v>
      </c>
      <c r="M1531" s="4">
        <v>10.208</v>
      </c>
    </row>
    <row r="1532" spans="1:13" x14ac:dyDescent="0.25">
      <c r="A1532">
        <v>217095</v>
      </c>
      <c r="B1532" s="4" t="s">
        <v>648</v>
      </c>
      <c r="M1532" s="4">
        <v>10.62</v>
      </c>
    </row>
    <row r="1533" spans="1:13" x14ac:dyDescent="0.25">
      <c r="A1533">
        <v>217143</v>
      </c>
      <c r="B1533" s="4" t="s">
        <v>890</v>
      </c>
      <c r="M1533" s="4">
        <v>10.42</v>
      </c>
    </row>
    <row r="1534" spans="1:13" x14ac:dyDescent="0.25">
      <c r="A1534">
        <v>217168</v>
      </c>
      <c r="B1534" s="4" t="s">
        <v>661</v>
      </c>
      <c r="M1534" s="4">
        <v>13.01</v>
      </c>
    </row>
    <row r="1535" spans="1:13" x14ac:dyDescent="0.25">
      <c r="A1535">
        <v>217176</v>
      </c>
      <c r="B1535" s="4" t="s">
        <v>662</v>
      </c>
      <c r="M1535" s="4">
        <v>13.14</v>
      </c>
    </row>
    <row r="1536" spans="1:13" x14ac:dyDescent="0.25">
      <c r="A1536">
        <v>174256</v>
      </c>
      <c r="B1536" s="4" t="s">
        <v>2044</v>
      </c>
      <c r="M1536" s="4">
        <v>167</v>
      </c>
    </row>
    <row r="1537" spans="1:13" x14ac:dyDescent="0.25">
      <c r="A1537">
        <v>190567</v>
      </c>
      <c r="B1537" s="4" t="s">
        <v>2042</v>
      </c>
      <c r="M1537" s="4">
        <v>900.5</v>
      </c>
    </row>
    <row r="1538" spans="1:13" x14ac:dyDescent="0.25">
      <c r="A1538">
        <v>212655</v>
      </c>
      <c r="B1538" s="4" t="s">
        <v>859</v>
      </c>
      <c r="M1538" s="4">
        <v>178.86</v>
      </c>
    </row>
    <row r="1539" spans="1:13" x14ac:dyDescent="0.25">
      <c r="A1539">
        <v>213229</v>
      </c>
      <c r="B1539" s="4" t="s">
        <v>2045</v>
      </c>
      <c r="M1539" s="4">
        <v>12.77</v>
      </c>
    </row>
    <row r="1540" spans="1:13" x14ac:dyDescent="0.25">
      <c r="A1540">
        <v>213240</v>
      </c>
      <c r="B1540" s="4" t="s">
        <v>2046</v>
      </c>
      <c r="M1540" s="4">
        <v>15.33</v>
      </c>
    </row>
    <row r="1541" spans="1:13" x14ac:dyDescent="0.25">
      <c r="A1541">
        <v>213241</v>
      </c>
      <c r="B1541" s="4" t="s">
        <v>607</v>
      </c>
      <c r="M1541" s="4">
        <v>177.11</v>
      </c>
    </row>
    <row r="1542" spans="1:13" x14ac:dyDescent="0.25">
      <c r="A1542">
        <v>216895</v>
      </c>
      <c r="B1542" s="4" t="s">
        <v>2047</v>
      </c>
      <c r="M1542" s="4">
        <v>8.4</v>
      </c>
    </row>
    <row r="1543" spans="1:13" x14ac:dyDescent="0.25">
      <c r="A1543">
        <v>216896</v>
      </c>
      <c r="B1543" s="4" t="s">
        <v>861</v>
      </c>
      <c r="M1543" s="4">
        <v>8.48</v>
      </c>
    </row>
    <row r="1544" spans="1:13" x14ac:dyDescent="0.25">
      <c r="A1544">
        <v>216902</v>
      </c>
      <c r="B1544" s="4" t="s">
        <v>612</v>
      </c>
      <c r="M1544" s="4">
        <v>17.672000000000001</v>
      </c>
    </row>
    <row r="1545" spans="1:13" x14ac:dyDescent="0.25">
      <c r="A1545">
        <v>216911</v>
      </c>
      <c r="B1545" s="4" t="s">
        <v>468</v>
      </c>
      <c r="M1545" s="4">
        <v>10.14</v>
      </c>
    </row>
    <row r="1546" spans="1:13" x14ac:dyDescent="0.25">
      <c r="A1546">
        <v>216914</v>
      </c>
      <c r="B1546" s="4" t="s">
        <v>865</v>
      </c>
      <c r="M1546" s="4">
        <v>10.247</v>
      </c>
    </row>
    <row r="1547" spans="1:13" x14ac:dyDescent="0.25">
      <c r="A1547">
        <v>216921</v>
      </c>
      <c r="B1547" s="4" t="s">
        <v>616</v>
      </c>
      <c r="M1547" s="4">
        <v>10.257</v>
      </c>
    </row>
    <row r="1548" spans="1:13" x14ac:dyDescent="0.25">
      <c r="A1548">
        <v>216923</v>
      </c>
      <c r="B1548" s="4" t="s">
        <v>2048</v>
      </c>
      <c r="M1548" s="4">
        <v>12.673</v>
      </c>
    </row>
    <row r="1549" spans="1:13" x14ac:dyDescent="0.25">
      <c r="A1549">
        <v>216936</v>
      </c>
      <c r="B1549" s="4" t="s">
        <v>618</v>
      </c>
      <c r="M1549" s="4">
        <v>10.427</v>
      </c>
    </row>
    <row r="1550" spans="1:13" x14ac:dyDescent="0.25">
      <c r="A1550">
        <v>216944</v>
      </c>
      <c r="B1550" s="4" t="s">
        <v>469</v>
      </c>
      <c r="M1550" s="4">
        <v>12.99</v>
      </c>
    </row>
    <row r="1551" spans="1:13" x14ac:dyDescent="0.25">
      <c r="A1551">
        <v>216954</v>
      </c>
      <c r="B1551" s="4" t="s">
        <v>2049</v>
      </c>
      <c r="M1551" s="4">
        <v>12.81</v>
      </c>
    </row>
    <row r="1552" spans="1:13" x14ac:dyDescent="0.25">
      <c r="A1552">
        <v>216970</v>
      </c>
      <c r="B1552" s="4" t="s">
        <v>624</v>
      </c>
      <c r="M1552" s="4">
        <v>10.14</v>
      </c>
    </row>
    <row r="1553" spans="1:13" x14ac:dyDescent="0.25">
      <c r="A1553">
        <v>216972</v>
      </c>
      <c r="B1553" s="4" t="s">
        <v>871</v>
      </c>
      <c r="M1553" s="4">
        <v>10.154999999999999</v>
      </c>
    </row>
    <row r="1554" spans="1:13" x14ac:dyDescent="0.25">
      <c r="A1554">
        <v>216973</v>
      </c>
      <c r="B1554" s="4" t="s">
        <v>477</v>
      </c>
      <c r="M1554" s="4">
        <v>10.252000000000001</v>
      </c>
    </row>
    <row r="1555" spans="1:13" x14ac:dyDescent="0.25">
      <c r="A1555">
        <v>216980</v>
      </c>
      <c r="B1555" s="4" t="s">
        <v>478</v>
      </c>
      <c r="M1555" s="4">
        <v>15.32</v>
      </c>
    </row>
    <row r="1556" spans="1:13" x14ac:dyDescent="0.25">
      <c r="A1556">
        <v>216983</v>
      </c>
      <c r="B1556" s="4" t="s">
        <v>479</v>
      </c>
      <c r="M1556" s="4">
        <v>10.413</v>
      </c>
    </row>
    <row r="1557" spans="1:13" x14ac:dyDescent="0.25">
      <c r="A1557">
        <v>216986</v>
      </c>
      <c r="B1557" s="4" t="s">
        <v>481</v>
      </c>
      <c r="M1557" s="4">
        <v>10.215</v>
      </c>
    </row>
    <row r="1558" spans="1:13" x14ac:dyDescent="0.25">
      <c r="A1558">
        <v>216997</v>
      </c>
      <c r="B1558" s="4" t="s">
        <v>629</v>
      </c>
      <c r="M1558" s="4">
        <v>10.86</v>
      </c>
    </row>
    <row r="1559" spans="1:13" x14ac:dyDescent="0.25">
      <c r="A1559">
        <v>217011</v>
      </c>
      <c r="B1559" s="4" t="s">
        <v>633</v>
      </c>
      <c r="M1559" s="4">
        <v>176.18</v>
      </c>
    </row>
    <row r="1560" spans="1:13" x14ac:dyDescent="0.25">
      <c r="A1560">
        <v>217020</v>
      </c>
      <c r="B1560" s="4" t="s">
        <v>484</v>
      </c>
      <c r="M1560" s="4">
        <v>13.01</v>
      </c>
    </row>
    <row r="1561" spans="1:13" x14ac:dyDescent="0.25">
      <c r="A1561">
        <v>217034</v>
      </c>
      <c r="B1561" s="4" t="s">
        <v>2050</v>
      </c>
      <c r="M1561" s="4">
        <v>10.425000000000001</v>
      </c>
    </row>
    <row r="1562" spans="1:13" x14ac:dyDescent="0.25">
      <c r="A1562">
        <v>217047</v>
      </c>
      <c r="B1562" s="4" t="s">
        <v>2043</v>
      </c>
      <c r="M1562" s="4">
        <v>10.208</v>
      </c>
    </row>
    <row r="1563" spans="1:13" x14ac:dyDescent="0.25">
      <c r="A1563">
        <v>217048</v>
      </c>
      <c r="B1563" s="4" t="s">
        <v>882</v>
      </c>
      <c r="M1563" s="4">
        <v>10.253</v>
      </c>
    </row>
    <row r="1564" spans="1:13" x14ac:dyDescent="0.25">
      <c r="A1564">
        <v>217063</v>
      </c>
      <c r="B1564" s="4" t="s">
        <v>491</v>
      </c>
      <c r="M1564" s="4">
        <v>10.547000000000001</v>
      </c>
    </row>
    <row r="1565" spans="1:13" x14ac:dyDescent="0.25">
      <c r="A1565">
        <v>217075</v>
      </c>
      <c r="B1565" s="4" t="s">
        <v>2051</v>
      </c>
      <c r="M1565" s="4">
        <v>10.305</v>
      </c>
    </row>
    <row r="1566" spans="1:13" x14ac:dyDescent="0.25">
      <c r="A1566">
        <v>217083</v>
      </c>
      <c r="B1566" s="4" t="s">
        <v>2052</v>
      </c>
      <c r="M1566" s="4">
        <v>10.46</v>
      </c>
    </row>
    <row r="1567" spans="1:13" x14ac:dyDescent="0.25">
      <c r="A1567">
        <v>217084</v>
      </c>
      <c r="B1567" s="4" t="s">
        <v>885</v>
      </c>
      <c r="M1567" s="4">
        <v>13.28</v>
      </c>
    </row>
    <row r="1568" spans="1:13" x14ac:dyDescent="0.25">
      <c r="A1568">
        <v>217092</v>
      </c>
      <c r="B1568" s="4" t="s">
        <v>646</v>
      </c>
      <c r="M1568" s="4">
        <v>10.16</v>
      </c>
    </row>
    <row r="1569" spans="1:13" x14ac:dyDescent="0.25">
      <c r="A1569">
        <v>217093</v>
      </c>
      <c r="B1569" s="4" t="s">
        <v>647</v>
      </c>
      <c r="M1569" s="4">
        <v>10.220000000000001</v>
      </c>
    </row>
    <row r="1570" spans="1:13" x14ac:dyDescent="0.25">
      <c r="A1570">
        <v>217096</v>
      </c>
      <c r="B1570" s="4" t="s">
        <v>2053</v>
      </c>
      <c r="M1570" s="4">
        <v>182.37</v>
      </c>
    </row>
    <row r="1571" spans="1:13" x14ac:dyDescent="0.25">
      <c r="A1571">
        <v>217103</v>
      </c>
      <c r="B1571" s="4" t="s">
        <v>2054</v>
      </c>
      <c r="M1571" s="4">
        <v>13.11</v>
      </c>
    </row>
    <row r="1572" spans="1:13" x14ac:dyDescent="0.25">
      <c r="A1572">
        <v>217104</v>
      </c>
      <c r="B1572" s="4" t="s">
        <v>495</v>
      </c>
      <c r="M1572" s="4">
        <v>10.487</v>
      </c>
    </row>
    <row r="1573" spans="1:13" x14ac:dyDescent="0.25">
      <c r="A1573">
        <v>217119</v>
      </c>
      <c r="B1573" s="4" t="s">
        <v>2055</v>
      </c>
      <c r="M1573" s="4">
        <v>12.84</v>
      </c>
    </row>
    <row r="1574" spans="1:13" x14ac:dyDescent="0.25">
      <c r="A1574">
        <v>217143</v>
      </c>
      <c r="B1574" s="4" t="s">
        <v>890</v>
      </c>
      <c r="M1574" s="4">
        <v>10.42</v>
      </c>
    </row>
    <row r="1575" spans="1:13" x14ac:dyDescent="0.25">
      <c r="A1575">
        <v>217154</v>
      </c>
      <c r="B1575" s="4" t="s">
        <v>2056</v>
      </c>
      <c r="M1575" s="4">
        <v>10.208</v>
      </c>
    </row>
    <row r="1576" spans="1:13" x14ac:dyDescent="0.25">
      <c r="A1576">
        <v>217168</v>
      </c>
      <c r="B1576" s="4" t="s">
        <v>661</v>
      </c>
      <c r="M1576" s="4">
        <v>13.01</v>
      </c>
    </row>
    <row r="1577" spans="1:13" x14ac:dyDescent="0.25">
      <c r="A1577">
        <v>210758</v>
      </c>
      <c r="B1577" s="4" t="s">
        <v>791</v>
      </c>
      <c r="M1577">
        <v>183.27</v>
      </c>
    </row>
    <row r="1578" spans="1:13" x14ac:dyDescent="0.25">
      <c r="A1578">
        <v>210911</v>
      </c>
      <c r="B1578" s="4" t="s">
        <v>2057</v>
      </c>
      <c r="M1578">
        <v>1068.8</v>
      </c>
    </row>
    <row r="1579" spans="1:13" x14ac:dyDescent="0.25">
      <c r="A1579">
        <v>214726</v>
      </c>
      <c r="B1579" s="4" t="s">
        <v>2058</v>
      </c>
      <c r="M1579">
        <v>962.7</v>
      </c>
    </row>
    <row r="1580" spans="1:13" x14ac:dyDescent="0.25">
      <c r="A1580">
        <v>216890</v>
      </c>
      <c r="B1580" s="4" t="s">
        <v>2059</v>
      </c>
      <c r="M1580">
        <v>10.295</v>
      </c>
    </row>
    <row r="1581" spans="1:13" x14ac:dyDescent="0.25">
      <c r="A1581">
        <v>216930</v>
      </c>
      <c r="B1581" s="4" t="s">
        <v>2060</v>
      </c>
      <c r="M1581">
        <v>12.486000000000001</v>
      </c>
    </row>
    <row r="1582" spans="1:13" x14ac:dyDescent="0.25">
      <c r="A1582">
        <v>216931</v>
      </c>
      <c r="B1582" s="4" t="s">
        <v>2061</v>
      </c>
      <c r="M1582">
        <v>12.486000000000001</v>
      </c>
    </row>
    <row r="1583" spans="1:13" x14ac:dyDescent="0.25">
      <c r="A1583">
        <v>216946</v>
      </c>
      <c r="B1583" s="4" t="s">
        <v>2062</v>
      </c>
      <c r="M1583">
        <v>10.3</v>
      </c>
    </row>
    <row r="1584" spans="1:13" x14ac:dyDescent="0.25">
      <c r="A1584">
        <v>216979</v>
      </c>
      <c r="B1584" s="4" t="s">
        <v>627</v>
      </c>
      <c r="M1584">
        <v>17.02</v>
      </c>
    </row>
    <row r="1585" spans="1:13" x14ac:dyDescent="0.25">
      <c r="A1585">
        <v>216984</v>
      </c>
      <c r="B1585" s="4" t="s">
        <v>2063</v>
      </c>
      <c r="M1585">
        <v>13.02</v>
      </c>
    </row>
    <row r="1586" spans="1:13" x14ac:dyDescent="0.25">
      <c r="A1586">
        <v>216999</v>
      </c>
      <c r="B1586" s="4" t="s">
        <v>2064</v>
      </c>
      <c r="M1586">
        <v>10.18</v>
      </c>
    </row>
    <row r="1587" spans="1:13" x14ac:dyDescent="0.25">
      <c r="A1587">
        <v>217003</v>
      </c>
      <c r="B1587" s="4" t="s">
        <v>2065</v>
      </c>
      <c r="M1587">
        <v>182.21</v>
      </c>
    </row>
    <row r="1588" spans="1:13" x14ac:dyDescent="0.25">
      <c r="A1588">
        <v>217008</v>
      </c>
      <c r="B1588" s="4" t="s">
        <v>632</v>
      </c>
      <c r="M1588">
        <v>181.38</v>
      </c>
    </row>
    <row r="1589" spans="1:13" x14ac:dyDescent="0.25">
      <c r="A1589">
        <v>217014</v>
      </c>
      <c r="B1589" s="4" t="s">
        <v>876</v>
      </c>
      <c r="M1589">
        <v>177.01</v>
      </c>
    </row>
    <row r="1590" spans="1:13" x14ac:dyDescent="0.25">
      <c r="A1590">
        <v>217025</v>
      </c>
      <c r="B1590" s="4" t="s">
        <v>877</v>
      </c>
      <c r="M1590">
        <v>10.220000000000001</v>
      </c>
    </row>
    <row r="1591" spans="1:13" x14ac:dyDescent="0.25">
      <c r="A1591">
        <v>217026</v>
      </c>
      <c r="B1591" s="4" t="s">
        <v>637</v>
      </c>
      <c r="M1591">
        <v>12.77</v>
      </c>
    </row>
    <row r="1592" spans="1:13" x14ac:dyDescent="0.25">
      <c r="A1592">
        <v>217057</v>
      </c>
      <c r="B1592" s="4" t="s">
        <v>2066</v>
      </c>
      <c r="M1592">
        <v>10.407</v>
      </c>
    </row>
    <row r="1593" spans="1:13" x14ac:dyDescent="0.25">
      <c r="A1593">
        <v>217064</v>
      </c>
      <c r="B1593" s="4" t="s">
        <v>2067</v>
      </c>
      <c r="M1593">
        <v>10.532999999999999</v>
      </c>
    </row>
    <row r="1594" spans="1:13" x14ac:dyDescent="0.25">
      <c r="A1594">
        <v>217065</v>
      </c>
      <c r="B1594" s="4" t="s">
        <v>492</v>
      </c>
      <c r="M1594">
        <v>10.125</v>
      </c>
    </row>
    <row r="1595" spans="1:13" x14ac:dyDescent="0.25">
      <c r="A1595">
        <v>217141</v>
      </c>
      <c r="B1595" s="4" t="s">
        <v>497</v>
      </c>
      <c r="M1595">
        <v>13.23</v>
      </c>
    </row>
    <row r="1596" spans="1:13" x14ac:dyDescent="0.25">
      <c r="A1596">
        <v>217144</v>
      </c>
      <c r="B1596" s="4" t="s">
        <v>660</v>
      </c>
      <c r="M1596">
        <v>8.1329999999999991</v>
      </c>
    </row>
    <row r="1597" spans="1:13" x14ac:dyDescent="0.25">
      <c r="A1597">
        <v>217153</v>
      </c>
      <c r="B1597" s="4" t="s">
        <v>2068</v>
      </c>
      <c r="M1597">
        <v>10.207000000000001</v>
      </c>
    </row>
    <row r="1598" spans="1:13" x14ac:dyDescent="0.25">
      <c r="A1598">
        <v>217157</v>
      </c>
      <c r="B1598" s="4" t="s">
        <v>891</v>
      </c>
      <c r="M1598">
        <v>8.32</v>
      </c>
    </row>
    <row r="1599" spans="1:13" x14ac:dyDescent="0.25">
      <c r="A1599">
        <v>157658</v>
      </c>
      <c r="B1599" s="4" t="s">
        <v>804</v>
      </c>
      <c r="M1599" s="4">
        <v>883</v>
      </c>
    </row>
    <row r="1600" spans="1:13" x14ac:dyDescent="0.25">
      <c r="A1600">
        <v>211155</v>
      </c>
      <c r="B1600" s="4" t="s">
        <v>2069</v>
      </c>
      <c r="M1600" s="4">
        <v>180.09</v>
      </c>
    </row>
    <row r="1601" spans="1:13" x14ac:dyDescent="0.25">
      <c r="A1601">
        <v>211825</v>
      </c>
      <c r="B1601" s="4" t="s">
        <v>792</v>
      </c>
      <c r="M1601" s="4">
        <v>866.1</v>
      </c>
    </row>
    <row r="1602" spans="1:13" x14ac:dyDescent="0.25">
      <c r="A1602">
        <v>216898</v>
      </c>
      <c r="B1602" s="4" t="s">
        <v>2070</v>
      </c>
      <c r="M1602" s="4">
        <v>10.62</v>
      </c>
    </row>
    <row r="1603" spans="1:13" x14ac:dyDescent="0.25">
      <c r="A1603">
        <v>216909</v>
      </c>
      <c r="B1603" s="4" t="s">
        <v>864</v>
      </c>
      <c r="M1603" s="4">
        <v>12.93</v>
      </c>
    </row>
    <row r="1604" spans="1:13" x14ac:dyDescent="0.25">
      <c r="A1604">
        <v>216924</v>
      </c>
      <c r="B1604" s="4" t="s">
        <v>2071</v>
      </c>
      <c r="M1604" s="4">
        <v>12.675000000000001</v>
      </c>
    </row>
    <row r="1605" spans="1:13" x14ac:dyDescent="0.25">
      <c r="A1605">
        <v>216959</v>
      </c>
      <c r="B1605" s="4" t="s">
        <v>620</v>
      </c>
      <c r="M1605" s="4">
        <v>13.23</v>
      </c>
    </row>
    <row r="1606" spans="1:13" x14ac:dyDescent="0.25">
      <c r="A1606">
        <v>216967</v>
      </c>
      <c r="B1606" s="4" t="s">
        <v>2072</v>
      </c>
      <c r="M1606" s="4">
        <v>10.473000000000001</v>
      </c>
    </row>
    <row r="1607" spans="1:13" x14ac:dyDescent="0.25">
      <c r="A1607">
        <v>216992</v>
      </c>
      <c r="B1607" s="4" t="s">
        <v>2073</v>
      </c>
      <c r="M1607" s="4">
        <v>17.37</v>
      </c>
    </row>
    <row r="1608" spans="1:13" x14ac:dyDescent="0.25">
      <c r="A1608">
        <v>217010</v>
      </c>
      <c r="B1608" s="4" t="s">
        <v>2074</v>
      </c>
      <c r="M1608" s="4">
        <v>180.13</v>
      </c>
    </row>
    <row r="1609" spans="1:13" x14ac:dyDescent="0.25">
      <c r="A1609">
        <v>217013</v>
      </c>
      <c r="B1609" s="4" t="s">
        <v>635</v>
      </c>
      <c r="M1609" s="4">
        <v>178.46</v>
      </c>
    </row>
    <row r="1610" spans="1:13" x14ac:dyDescent="0.25">
      <c r="A1610">
        <v>217037</v>
      </c>
      <c r="B1610" s="4" t="s">
        <v>2075</v>
      </c>
      <c r="M1610" s="4">
        <v>12.99</v>
      </c>
    </row>
    <row r="1611" spans="1:13" x14ac:dyDescent="0.25">
      <c r="A1611">
        <v>217041</v>
      </c>
      <c r="B1611" s="4" t="s">
        <v>2076</v>
      </c>
      <c r="M1611" s="4">
        <v>10.46</v>
      </c>
    </row>
    <row r="1612" spans="1:13" x14ac:dyDescent="0.25">
      <c r="A1612">
        <v>217050</v>
      </c>
      <c r="B1612" s="4" t="s">
        <v>2077</v>
      </c>
      <c r="M1612" s="4">
        <v>12.82</v>
      </c>
    </row>
    <row r="1613" spans="1:13" x14ac:dyDescent="0.25">
      <c r="A1613">
        <v>217054</v>
      </c>
      <c r="B1613" s="4" t="s">
        <v>2078</v>
      </c>
      <c r="M1613" s="4">
        <v>10.407</v>
      </c>
    </row>
    <row r="1614" spans="1:13" x14ac:dyDescent="0.25">
      <c r="A1614">
        <v>217056</v>
      </c>
      <c r="B1614" s="4" t="s">
        <v>2079</v>
      </c>
      <c r="M1614" s="4">
        <v>13.25</v>
      </c>
    </row>
    <row r="1615" spans="1:13" x14ac:dyDescent="0.25">
      <c r="A1615">
        <v>217076</v>
      </c>
      <c r="B1615" s="4" t="s">
        <v>645</v>
      </c>
      <c r="M1615" s="4">
        <v>10.484999999999999</v>
      </c>
    </row>
    <row r="1616" spans="1:13" x14ac:dyDescent="0.25">
      <c r="A1616">
        <v>217079</v>
      </c>
      <c r="B1616" s="4" t="s">
        <v>2080</v>
      </c>
      <c r="M1616" s="4">
        <v>10.307</v>
      </c>
    </row>
    <row r="1617" spans="1:13" x14ac:dyDescent="0.25">
      <c r="A1617">
        <v>217098</v>
      </c>
      <c r="B1617" s="4" t="s">
        <v>2081</v>
      </c>
      <c r="M1617" s="4">
        <v>8.32</v>
      </c>
    </row>
    <row r="1618" spans="1:13" x14ac:dyDescent="0.25">
      <c r="A1618">
        <v>217101</v>
      </c>
      <c r="B1618" s="4" t="s">
        <v>886</v>
      </c>
      <c r="M1618" s="4">
        <v>13.28</v>
      </c>
    </row>
    <row r="1619" spans="1:13" x14ac:dyDescent="0.25">
      <c r="A1619">
        <v>217111</v>
      </c>
      <c r="B1619" s="4" t="s">
        <v>887</v>
      </c>
      <c r="M1619" s="4">
        <v>10.532999999999999</v>
      </c>
    </row>
    <row r="1620" spans="1:13" x14ac:dyDescent="0.25">
      <c r="A1620">
        <v>217118</v>
      </c>
      <c r="B1620" s="4" t="s">
        <v>652</v>
      </c>
      <c r="M1620" s="4">
        <v>8.4730000000000008</v>
      </c>
    </row>
    <row r="1621" spans="1:13" x14ac:dyDescent="0.25">
      <c r="A1621">
        <v>217132</v>
      </c>
      <c r="B1621" s="4" t="s">
        <v>658</v>
      </c>
      <c r="M1621" s="4">
        <v>8.4930000000000003</v>
      </c>
    </row>
    <row r="1622" spans="1:13" x14ac:dyDescent="0.25">
      <c r="A1622">
        <v>217174</v>
      </c>
      <c r="B1622" s="4" t="s">
        <v>2082</v>
      </c>
      <c r="M1622" s="4">
        <v>10.18</v>
      </c>
    </row>
    <row r="1623" spans="1:13" x14ac:dyDescent="0.25">
      <c r="A1623">
        <v>217216</v>
      </c>
      <c r="B1623" s="4" t="s">
        <v>2083</v>
      </c>
      <c r="M1623" s="4">
        <v>17.239999999999998</v>
      </c>
    </row>
    <row r="1624" spans="1:13" x14ac:dyDescent="0.25">
      <c r="A1624">
        <v>220596</v>
      </c>
      <c r="B1624" s="4" t="s">
        <v>793</v>
      </c>
      <c r="M1624" s="4">
        <v>875.7</v>
      </c>
    </row>
    <row r="1625" spans="1:13" x14ac:dyDescent="0.25">
      <c r="A1625">
        <v>216916</v>
      </c>
      <c r="B1625" s="4" t="s">
        <v>614</v>
      </c>
      <c r="M1625" s="4">
        <v>12.929</v>
      </c>
    </row>
    <row r="1626" spans="1:13" x14ac:dyDescent="0.25">
      <c r="A1626">
        <v>216948</v>
      </c>
      <c r="B1626" s="4" t="s">
        <v>619</v>
      </c>
      <c r="M1626" s="4">
        <v>10.356</v>
      </c>
    </row>
    <row r="1627" spans="1:13" x14ac:dyDescent="0.25">
      <c r="A1627">
        <v>217016</v>
      </c>
      <c r="B1627" s="4" t="s">
        <v>2084</v>
      </c>
      <c r="M1627" s="4">
        <v>180.54</v>
      </c>
    </row>
    <row r="1628" spans="1:13" x14ac:dyDescent="0.25">
      <c r="A1628">
        <v>217059</v>
      </c>
      <c r="B1628" s="4" t="s">
        <v>2085</v>
      </c>
      <c r="M1628" s="4">
        <v>10.407</v>
      </c>
    </row>
    <row r="1629" spans="1:13" x14ac:dyDescent="0.25">
      <c r="A1629">
        <v>217060</v>
      </c>
      <c r="B1629" s="4" t="s">
        <v>490</v>
      </c>
      <c r="M1629" s="4">
        <v>10.56</v>
      </c>
    </row>
    <row r="1630" spans="1:13" x14ac:dyDescent="0.25">
      <c r="A1630">
        <v>217106</v>
      </c>
      <c r="B1630" s="4" t="s">
        <v>2086</v>
      </c>
      <c r="M1630" s="4">
        <v>12.757999999999999</v>
      </c>
    </row>
    <row r="1631" spans="1:13" x14ac:dyDescent="0.25">
      <c r="A1631">
        <v>217110</v>
      </c>
      <c r="B1631" s="4" t="s">
        <v>650</v>
      </c>
      <c r="M1631" s="4">
        <v>12.99</v>
      </c>
    </row>
    <row r="1632" spans="1:13" x14ac:dyDescent="0.25">
      <c r="A1632">
        <v>217160</v>
      </c>
      <c r="B1632" s="4" t="s">
        <v>2087</v>
      </c>
      <c r="M1632" s="4">
        <v>15.74</v>
      </c>
    </row>
    <row r="1633" spans="1:13" x14ac:dyDescent="0.25">
      <c r="A1633">
        <v>217209</v>
      </c>
      <c r="B1633" s="4" t="s">
        <v>2088</v>
      </c>
      <c r="M1633" s="4">
        <v>176.68</v>
      </c>
    </row>
    <row r="1634" spans="1:13" x14ac:dyDescent="0.25">
      <c r="A1634">
        <v>194632</v>
      </c>
      <c r="B1634" s="4" t="s">
        <v>2089</v>
      </c>
      <c r="M1634" s="4">
        <v>184.29</v>
      </c>
    </row>
    <row r="1635" spans="1:13" x14ac:dyDescent="0.25">
      <c r="A1635">
        <v>209677</v>
      </c>
      <c r="B1635" s="4" t="s">
        <v>2090</v>
      </c>
      <c r="M1635" s="4">
        <v>849.2</v>
      </c>
    </row>
    <row r="1636" spans="1:13" x14ac:dyDescent="0.25">
      <c r="A1636">
        <v>216913</v>
      </c>
      <c r="B1636" s="4" t="s">
        <v>2091</v>
      </c>
      <c r="M1636" s="4">
        <v>12.48</v>
      </c>
    </row>
    <row r="1637" spans="1:13" x14ac:dyDescent="0.25">
      <c r="A1637">
        <v>217062</v>
      </c>
      <c r="B1637" s="4" t="s">
        <v>883</v>
      </c>
      <c r="M1637" s="4">
        <v>10.413</v>
      </c>
    </row>
    <row r="1638" spans="1:13" x14ac:dyDescent="0.25">
      <c r="A1638">
        <v>217070</v>
      </c>
      <c r="B1638" s="4" t="s">
        <v>2092</v>
      </c>
      <c r="M1638" s="4">
        <v>10.484999999999999</v>
      </c>
    </row>
    <row r="1639" spans="1:13" x14ac:dyDescent="0.25">
      <c r="A1639">
        <v>217109</v>
      </c>
      <c r="B1639" s="4" t="s">
        <v>2093</v>
      </c>
      <c r="M1639" s="4">
        <v>12.772</v>
      </c>
    </row>
    <row r="1640" spans="1:13" x14ac:dyDescent="0.25">
      <c r="A1640">
        <v>217147</v>
      </c>
      <c r="B1640" s="4" t="s">
        <v>2094</v>
      </c>
      <c r="M1640" s="4">
        <v>10.388</v>
      </c>
    </row>
    <row r="1641" spans="1:13" x14ac:dyDescent="0.25">
      <c r="A1641">
        <v>217148</v>
      </c>
      <c r="B1641" s="4" t="s">
        <v>2095</v>
      </c>
      <c r="M1641" s="4">
        <v>12.99</v>
      </c>
    </row>
    <row r="1642" spans="1:13" x14ac:dyDescent="0.25">
      <c r="A1642">
        <v>217149</v>
      </c>
      <c r="B1642" s="4" t="s">
        <v>2096</v>
      </c>
      <c r="M1642" s="4">
        <v>10.365</v>
      </c>
    </row>
    <row r="1643" spans="1:13" x14ac:dyDescent="0.25">
      <c r="A1643">
        <v>217177</v>
      </c>
      <c r="B1643" s="4" t="s">
        <v>2097</v>
      </c>
      <c r="M1643" s="4">
        <v>12.77</v>
      </c>
    </row>
    <row r="1644" spans="1:13" x14ac:dyDescent="0.25">
      <c r="A1644">
        <v>220571</v>
      </c>
      <c r="B1644" s="4" t="s">
        <v>2098</v>
      </c>
      <c r="M1644" s="4">
        <v>12.486000000000001</v>
      </c>
    </row>
    <row r="1645" spans="1:13" x14ac:dyDescent="0.25">
      <c r="A1645">
        <v>220597</v>
      </c>
      <c r="B1645" s="4" t="s">
        <v>668</v>
      </c>
      <c r="M1645" s="4">
        <v>182.15</v>
      </c>
    </row>
    <row r="1646" spans="1:13" x14ac:dyDescent="0.25">
      <c r="A1646">
        <v>221020</v>
      </c>
      <c r="B1646" s="4" t="s">
        <v>899</v>
      </c>
      <c r="M1646" s="4">
        <v>903</v>
      </c>
    </row>
    <row r="1647" spans="1:13" x14ac:dyDescent="0.25">
      <c r="A1647">
        <v>222313</v>
      </c>
      <c r="B1647" s="4" t="s">
        <v>768</v>
      </c>
      <c r="M1647" s="4">
        <v>17.739999999999998</v>
      </c>
    </row>
    <row r="1648" spans="1:13" x14ac:dyDescent="0.25">
      <c r="A1648">
        <v>217028</v>
      </c>
      <c r="B1648" s="4" t="s">
        <v>2099</v>
      </c>
      <c r="M1648" s="4">
        <v>10.14</v>
      </c>
    </row>
    <row r="1649" spans="1:13" x14ac:dyDescent="0.25">
      <c r="A1649">
        <v>217055</v>
      </c>
      <c r="B1649" s="4" t="s">
        <v>2100</v>
      </c>
      <c r="M1649" s="4">
        <v>10.6</v>
      </c>
    </row>
    <row r="1650" spans="1:13" x14ac:dyDescent="0.25">
      <c r="A1650">
        <v>161167</v>
      </c>
      <c r="B1650" s="4" t="s">
        <v>2101</v>
      </c>
      <c r="M1650" s="4">
        <v>17.46</v>
      </c>
    </row>
    <row r="1651" spans="1:13" x14ac:dyDescent="0.25">
      <c r="A1651">
        <v>194631</v>
      </c>
      <c r="B1651" s="4" t="s">
        <v>2102</v>
      </c>
      <c r="M1651" s="4">
        <v>185.54</v>
      </c>
    </row>
    <row r="1652" spans="1:13" x14ac:dyDescent="0.25">
      <c r="A1652">
        <v>210866</v>
      </c>
      <c r="B1652" s="4" t="s">
        <v>2103</v>
      </c>
      <c r="M1652" s="4">
        <v>21.18</v>
      </c>
    </row>
    <row r="1653" spans="1:13" x14ac:dyDescent="0.25">
      <c r="A1653">
        <v>216901</v>
      </c>
      <c r="B1653" s="4" t="s">
        <v>2104</v>
      </c>
      <c r="M1653" s="4">
        <v>15.904999999999999</v>
      </c>
    </row>
    <row r="1654" spans="1:13" x14ac:dyDescent="0.25">
      <c r="A1654">
        <v>216907</v>
      </c>
      <c r="B1654" s="4" t="s">
        <v>2105</v>
      </c>
      <c r="M1654" s="4">
        <v>21.55</v>
      </c>
    </row>
    <row r="1655" spans="1:13" x14ac:dyDescent="0.25">
      <c r="A1655">
        <v>216908</v>
      </c>
      <c r="B1655" s="4" t="s">
        <v>2106</v>
      </c>
      <c r="M1655" s="4">
        <v>10.345000000000001</v>
      </c>
    </row>
    <row r="1656" spans="1:13" x14ac:dyDescent="0.25">
      <c r="A1656">
        <v>216917</v>
      </c>
      <c r="B1656" s="4" t="s">
        <v>615</v>
      </c>
      <c r="M1656" s="4">
        <v>10.464</v>
      </c>
    </row>
    <row r="1657" spans="1:13" x14ac:dyDescent="0.25">
      <c r="A1657">
        <v>216978</v>
      </c>
      <c r="B1657" s="4" t="s">
        <v>872</v>
      </c>
      <c r="M1657" s="4">
        <v>16.93</v>
      </c>
    </row>
    <row r="1658" spans="1:13" x14ac:dyDescent="0.25">
      <c r="A1658">
        <v>217074</v>
      </c>
      <c r="B1658" s="4" t="s">
        <v>2107</v>
      </c>
      <c r="M1658" s="4">
        <v>10.56</v>
      </c>
    </row>
    <row r="1659" spans="1:13" x14ac:dyDescent="0.25">
      <c r="A1659">
        <v>217097</v>
      </c>
      <c r="B1659" s="4" t="s">
        <v>649</v>
      </c>
      <c r="M1659" s="4">
        <v>17.54</v>
      </c>
    </row>
    <row r="1660" spans="1:13" x14ac:dyDescent="0.25">
      <c r="A1660">
        <v>217100</v>
      </c>
      <c r="B1660" s="4" t="s">
        <v>494</v>
      </c>
      <c r="M1660" s="4">
        <v>10.425000000000001</v>
      </c>
    </row>
    <row r="1661" spans="1:13" x14ac:dyDescent="0.25">
      <c r="A1661">
        <v>217116</v>
      </c>
      <c r="B1661" s="4" t="s">
        <v>2108</v>
      </c>
      <c r="M1661" s="4">
        <v>178.19</v>
      </c>
    </row>
    <row r="1662" spans="1:13" x14ac:dyDescent="0.25">
      <c r="A1662">
        <v>217142</v>
      </c>
      <c r="B1662" s="4" t="s">
        <v>2109</v>
      </c>
      <c r="M1662" s="4">
        <v>12.824999999999999</v>
      </c>
    </row>
    <row r="1663" spans="1:13" x14ac:dyDescent="0.25">
      <c r="A1663">
        <v>217150</v>
      </c>
      <c r="B1663" s="4" t="s">
        <v>2110</v>
      </c>
      <c r="M1663" s="4">
        <v>10.365</v>
      </c>
    </row>
    <row r="1664" spans="1:13" x14ac:dyDescent="0.25">
      <c r="A1664">
        <v>217162</v>
      </c>
      <c r="B1664" s="4" t="s">
        <v>2111</v>
      </c>
      <c r="M1664" s="4">
        <v>13.08</v>
      </c>
    </row>
    <row r="1665" spans="1:13" x14ac:dyDescent="0.25">
      <c r="A1665">
        <v>221021</v>
      </c>
      <c r="B1665" s="4" t="s">
        <v>900</v>
      </c>
      <c r="M1665" s="4">
        <v>187.82</v>
      </c>
    </row>
    <row r="1666" spans="1:13" x14ac:dyDescent="0.25">
      <c r="A1666">
        <v>174545</v>
      </c>
      <c r="B1666" s="4" t="s">
        <v>2112</v>
      </c>
      <c r="M1666" s="4">
        <v>22.24</v>
      </c>
    </row>
    <row r="1667" spans="1:13" x14ac:dyDescent="0.25">
      <c r="A1667">
        <v>216963</v>
      </c>
      <c r="B1667" s="4" t="s">
        <v>2113</v>
      </c>
      <c r="M1667" s="4">
        <v>10.702</v>
      </c>
    </row>
    <row r="1668" spans="1:13" x14ac:dyDescent="0.25">
      <c r="A1668">
        <v>216989</v>
      </c>
      <c r="B1668" s="4" t="s">
        <v>2114</v>
      </c>
      <c r="M1668" s="4">
        <v>17.02</v>
      </c>
    </row>
    <row r="1669" spans="1:13" x14ac:dyDescent="0.25">
      <c r="A1669">
        <v>217021</v>
      </c>
      <c r="B1669" s="4" t="s">
        <v>2115</v>
      </c>
      <c r="M1669" s="4">
        <v>13.11</v>
      </c>
    </row>
    <row r="1670" spans="1:13" x14ac:dyDescent="0.25">
      <c r="A1670">
        <v>217045</v>
      </c>
      <c r="B1670" s="4" t="s">
        <v>644</v>
      </c>
      <c r="M1670" s="4">
        <v>10.52</v>
      </c>
    </row>
    <row r="1671" spans="1:13" x14ac:dyDescent="0.25">
      <c r="A1671">
        <v>217099</v>
      </c>
      <c r="B1671" s="4" t="s">
        <v>2116</v>
      </c>
      <c r="M1671" s="4">
        <v>10.42</v>
      </c>
    </row>
    <row r="1672" spans="1:13" x14ac:dyDescent="0.25">
      <c r="A1672">
        <v>217102</v>
      </c>
      <c r="B1672" s="4" t="s">
        <v>2117</v>
      </c>
      <c r="M1672" s="4">
        <v>10.62</v>
      </c>
    </row>
    <row r="1673" spans="1:13" x14ac:dyDescent="0.25">
      <c r="A1673">
        <v>217133</v>
      </c>
      <c r="B1673" s="4" t="s">
        <v>659</v>
      </c>
      <c r="M1673" s="4">
        <v>8.4930000000000003</v>
      </c>
    </row>
    <row r="1674" spans="1:13" x14ac:dyDescent="0.25">
      <c r="A1674">
        <v>217181</v>
      </c>
      <c r="B1674" s="4" t="s">
        <v>2118</v>
      </c>
      <c r="M1674" s="4">
        <v>176.38</v>
      </c>
    </row>
    <row r="1675" spans="1:13" x14ac:dyDescent="0.25">
      <c r="A1675">
        <v>219236</v>
      </c>
      <c r="B1675" s="4" t="s">
        <v>2119</v>
      </c>
      <c r="M1675" s="4">
        <v>176.18</v>
      </c>
    </row>
    <row r="1676" spans="1:13" x14ac:dyDescent="0.25">
      <c r="A1676">
        <v>220188</v>
      </c>
      <c r="B1676" s="4" t="s">
        <v>503</v>
      </c>
      <c r="M1676" s="4">
        <v>17.489999999999998</v>
      </c>
    </row>
    <row r="1677" spans="1:13" x14ac:dyDescent="0.25">
      <c r="A1677">
        <v>220598</v>
      </c>
      <c r="B1677" s="4" t="s">
        <v>897</v>
      </c>
      <c r="M1677" s="4">
        <v>17.510000000000002</v>
      </c>
    </row>
    <row r="1678" spans="1:13" x14ac:dyDescent="0.25">
      <c r="A1678">
        <v>221022</v>
      </c>
      <c r="B1678" s="4" t="s">
        <v>2120</v>
      </c>
      <c r="M1678" s="4">
        <v>18.059999999999999</v>
      </c>
    </row>
    <row r="1679" spans="1:13" x14ac:dyDescent="0.25">
      <c r="A1679">
        <v>222829</v>
      </c>
      <c r="B1679" s="4" t="s">
        <v>2121</v>
      </c>
      <c r="M1679" s="4">
        <v>21.19</v>
      </c>
    </row>
    <row r="1680" spans="1:13" x14ac:dyDescent="0.25">
      <c r="A1680">
        <v>222991</v>
      </c>
      <c r="B1680" s="4" t="s">
        <v>2122</v>
      </c>
      <c r="M1680" s="4">
        <v>16.55</v>
      </c>
    </row>
    <row r="1681" spans="1:13" x14ac:dyDescent="0.25">
      <c r="A1681">
        <v>182802</v>
      </c>
      <c r="B1681" s="4" t="s">
        <v>2123</v>
      </c>
      <c r="M1681" s="4">
        <v>868.8</v>
      </c>
    </row>
    <row r="1682" spans="1:13" x14ac:dyDescent="0.25">
      <c r="A1682">
        <v>194693</v>
      </c>
      <c r="B1682" s="4" t="s">
        <v>581</v>
      </c>
      <c r="M1682" s="4">
        <v>187.3</v>
      </c>
    </row>
    <row r="1683" spans="1:13" x14ac:dyDescent="0.25">
      <c r="A1683">
        <v>216951</v>
      </c>
      <c r="B1683" s="4" t="s">
        <v>2124</v>
      </c>
      <c r="M1683" s="4">
        <v>13.03</v>
      </c>
    </row>
    <row r="1684" spans="1:13" x14ac:dyDescent="0.25">
      <c r="A1684">
        <v>216953</v>
      </c>
      <c r="B1684" s="4" t="s">
        <v>2125</v>
      </c>
      <c r="M1684" s="4">
        <v>10.427</v>
      </c>
    </row>
    <row r="1685" spans="1:13" x14ac:dyDescent="0.25">
      <c r="A1685">
        <v>217039</v>
      </c>
      <c r="B1685" s="4" t="s">
        <v>881</v>
      </c>
      <c r="M1685" s="4">
        <v>13.1</v>
      </c>
    </row>
    <row r="1686" spans="1:13" x14ac:dyDescent="0.25">
      <c r="A1686">
        <v>217068</v>
      </c>
      <c r="B1686" s="4" t="s">
        <v>2126</v>
      </c>
      <c r="M1686" s="4">
        <v>10.26</v>
      </c>
    </row>
    <row r="1687" spans="1:13" x14ac:dyDescent="0.25">
      <c r="A1687">
        <v>218946</v>
      </c>
      <c r="B1687" s="4" t="s">
        <v>2127</v>
      </c>
      <c r="M1687" s="4">
        <v>15.77</v>
      </c>
    </row>
    <row r="1688" spans="1:13" x14ac:dyDescent="0.25">
      <c r="A1688">
        <v>220459</v>
      </c>
      <c r="B1688" s="4" t="s">
        <v>667</v>
      </c>
      <c r="M1688" s="4">
        <v>183.33</v>
      </c>
    </row>
    <row r="1689" spans="1:13" x14ac:dyDescent="0.25">
      <c r="A1689">
        <v>220780</v>
      </c>
      <c r="B1689" s="4" t="s">
        <v>898</v>
      </c>
      <c r="M1689" s="4">
        <v>13.14</v>
      </c>
    </row>
    <row r="1690" spans="1:13" x14ac:dyDescent="0.25">
      <c r="A1690">
        <v>222723</v>
      </c>
      <c r="B1690" s="4" t="s">
        <v>671</v>
      </c>
      <c r="M1690" s="4">
        <v>10.15</v>
      </c>
    </row>
    <row r="1691" spans="1:13" x14ac:dyDescent="0.25">
      <c r="A1691">
        <v>222724</v>
      </c>
      <c r="B1691" s="4" t="s">
        <v>672</v>
      </c>
      <c r="M1691" s="4">
        <v>175.95</v>
      </c>
    </row>
    <row r="1692" spans="1:13" x14ac:dyDescent="0.25">
      <c r="A1692">
        <v>222726</v>
      </c>
      <c r="B1692" s="4" t="s">
        <v>514</v>
      </c>
      <c r="M1692" s="4">
        <v>10.18</v>
      </c>
    </row>
    <row r="1693" spans="1:13" x14ac:dyDescent="0.25">
      <c r="A1693">
        <v>222727</v>
      </c>
      <c r="B1693" s="4" t="s">
        <v>673</v>
      </c>
      <c r="M1693" s="4">
        <v>176.51</v>
      </c>
    </row>
    <row r="1694" spans="1:13" x14ac:dyDescent="0.25">
      <c r="A1694">
        <v>222743</v>
      </c>
      <c r="B1694" s="4" t="s">
        <v>515</v>
      </c>
      <c r="M1694" s="4">
        <v>10.29</v>
      </c>
    </row>
    <row r="1695" spans="1:13" x14ac:dyDescent="0.25">
      <c r="A1695">
        <v>222744</v>
      </c>
      <c r="B1695" s="4" t="s">
        <v>675</v>
      </c>
      <c r="M1695" s="4">
        <v>178.42</v>
      </c>
    </row>
    <row r="1696" spans="1:13" x14ac:dyDescent="0.25">
      <c r="A1696">
        <v>222754</v>
      </c>
      <c r="B1696" s="4" t="s">
        <v>904</v>
      </c>
      <c r="M1696" s="4">
        <v>10.199999999999999</v>
      </c>
    </row>
    <row r="1697" spans="1:13" x14ac:dyDescent="0.25">
      <c r="A1697">
        <v>222852</v>
      </c>
      <c r="B1697" s="4" t="s">
        <v>2128</v>
      </c>
      <c r="M1697" s="4">
        <v>10.208</v>
      </c>
    </row>
    <row r="1698" spans="1:13" x14ac:dyDescent="0.25">
      <c r="A1698">
        <v>223782</v>
      </c>
      <c r="B1698" s="4" t="s">
        <v>682</v>
      </c>
      <c r="M1698" s="4">
        <v>896.2</v>
      </c>
    </row>
    <row r="1699" spans="1:13" x14ac:dyDescent="0.25">
      <c r="A1699">
        <v>223785</v>
      </c>
      <c r="B1699" s="4" t="s">
        <v>684</v>
      </c>
      <c r="M1699" s="4">
        <v>186.41</v>
      </c>
    </row>
    <row r="1700" spans="1:13" x14ac:dyDescent="0.25">
      <c r="A1700">
        <v>223788</v>
      </c>
      <c r="B1700" s="4" t="s">
        <v>2129</v>
      </c>
      <c r="M1700" s="4">
        <v>901.5</v>
      </c>
    </row>
    <row r="1701" spans="1:13" x14ac:dyDescent="0.25">
      <c r="A1701">
        <v>201667</v>
      </c>
      <c r="B1701" s="4" t="s">
        <v>2130</v>
      </c>
      <c r="M1701" s="4">
        <v>15.71</v>
      </c>
    </row>
    <row r="1702" spans="1:13" x14ac:dyDescent="0.25">
      <c r="A1702">
        <v>216919</v>
      </c>
      <c r="B1702" s="4" t="s">
        <v>2131</v>
      </c>
      <c r="M1702" s="4">
        <v>10.416</v>
      </c>
    </row>
    <row r="1703" spans="1:13" x14ac:dyDescent="0.25">
      <c r="A1703">
        <v>216939</v>
      </c>
      <c r="B1703" s="4" t="s">
        <v>868</v>
      </c>
      <c r="M1703" s="4">
        <v>17.37</v>
      </c>
    </row>
    <row r="1704" spans="1:13" x14ac:dyDescent="0.25">
      <c r="A1704">
        <v>216964</v>
      </c>
      <c r="B1704" s="4" t="s">
        <v>475</v>
      </c>
      <c r="M1704" s="4">
        <v>10.7</v>
      </c>
    </row>
    <row r="1705" spans="1:13" x14ac:dyDescent="0.25">
      <c r="A1705">
        <v>217122</v>
      </c>
      <c r="B1705" s="4" t="s">
        <v>2132</v>
      </c>
      <c r="M1705" s="4">
        <v>13.06</v>
      </c>
    </row>
    <row r="1706" spans="1:13" x14ac:dyDescent="0.25">
      <c r="A1706">
        <v>220458</v>
      </c>
      <c r="B1706" s="4" t="s">
        <v>666</v>
      </c>
      <c r="M1706" s="4">
        <v>17.63</v>
      </c>
    </row>
    <row r="1707" spans="1:13" x14ac:dyDescent="0.25">
      <c r="A1707">
        <v>220792</v>
      </c>
      <c r="B1707" s="4" t="s">
        <v>669</v>
      </c>
      <c r="M1707" s="4">
        <v>175.7</v>
      </c>
    </row>
    <row r="1708" spans="1:13" x14ac:dyDescent="0.25">
      <c r="A1708">
        <v>220891</v>
      </c>
      <c r="B1708" s="4" t="s">
        <v>2133</v>
      </c>
      <c r="M1708" s="4">
        <v>174.6</v>
      </c>
    </row>
    <row r="1709" spans="1:13" x14ac:dyDescent="0.25">
      <c r="A1709">
        <v>221010</v>
      </c>
      <c r="B1709" s="4" t="s">
        <v>767</v>
      </c>
      <c r="M1709" s="4">
        <v>911</v>
      </c>
    </row>
    <row r="1710" spans="1:13" x14ac:dyDescent="0.25">
      <c r="A1710">
        <v>221228</v>
      </c>
      <c r="B1710" s="4" t="s">
        <v>2134</v>
      </c>
      <c r="M1710" s="4">
        <v>180.09</v>
      </c>
    </row>
    <row r="1711" spans="1:13" x14ac:dyDescent="0.25">
      <c r="A1711">
        <v>222753</v>
      </c>
      <c r="B1711" s="4" t="s">
        <v>903</v>
      </c>
      <c r="M1711" s="4">
        <v>10.199999999999999</v>
      </c>
    </row>
    <row r="1712" spans="1:13" x14ac:dyDescent="0.25">
      <c r="A1712">
        <v>222760</v>
      </c>
      <c r="B1712" s="4" t="s">
        <v>677</v>
      </c>
      <c r="M1712" s="4">
        <v>10.18</v>
      </c>
    </row>
    <row r="1713" spans="1:13" x14ac:dyDescent="0.25">
      <c r="A1713">
        <v>222850</v>
      </c>
      <c r="B1713" s="4" t="s">
        <v>905</v>
      </c>
      <c r="M1713" s="4">
        <v>177.01</v>
      </c>
    </row>
    <row r="1714" spans="1:13" x14ac:dyDescent="0.25">
      <c r="A1714">
        <v>222851</v>
      </c>
      <c r="B1714" s="4" t="s">
        <v>906</v>
      </c>
      <c r="M1714" s="4">
        <v>10.207000000000001</v>
      </c>
    </row>
    <row r="1715" spans="1:13" x14ac:dyDescent="0.25">
      <c r="A1715">
        <v>223499</v>
      </c>
      <c r="B1715" s="4" t="s">
        <v>794</v>
      </c>
      <c r="M1715" s="4">
        <v>872.2</v>
      </c>
    </row>
    <row r="1716" spans="1:13" x14ac:dyDescent="0.25">
      <c r="A1716">
        <v>223520</v>
      </c>
      <c r="B1716" s="4" t="s">
        <v>517</v>
      </c>
      <c r="M1716" s="4">
        <v>12.69</v>
      </c>
    </row>
    <row r="1717" spans="1:13" x14ac:dyDescent="0.25">
      <c r="A1717">
        <v>223770</v>
      </c>
      <c r="B1717" s="4" t="s">
        <v>519</v>
      </c>
      <c r="M1717" s="4">
        <v>866.6</v>
      </c>
    </row>
    <row r="1718" spans="1:13" x14ac:dyDescent="0.25">
      <c r="A1718">
        <v>223771</v>
      </c>
      <c r="B1718" s="4" t="s">
        <v>679</v>
      </c>
      <c r="M1718" s="4">
        <v>17.329999999999998</v>
      </c>
    </row>
    <row r="1719" spans="1:13" x14ac:dyDescent="0.25">
      <c r="A1719">
        <v>223774</v>
      </c>
      <c r="B1719" s="4" t="s">
        <v>681</v>
      </c>
      <c r="M1719" s="4">
        <v>180.25</v>
      </c>
    </row>
    <row r="1720" spans="1:13" x14ac:dyDescent="0.25">
      <c r="A1720">
        <v>223776</v>
      </c>
      <c r="B1720" s="4" t="s">
        <v>520</v>
      </c>
      <c r="M1720" s="4">
        <v>884</v>
      </c>
    </row>
    <row r="1721" spans="1:13" x14ac:dyDescent="0.25">
      <c r="A1721">
        <v>223777</v>
      </c>
      <c r="B1721" s="4" t="s">
        <v>521</v>
      </c>
      <c r="M1721" s="4">
        <v>17.68</v>
      </c>
    </row>
    <row r="1722" spans="1:13" x14ac:dyDescent="0.25">
      <c r="A1722">
        <v>223779</v>
      </c>
      <c r="B1722" s="4" t="s">
        <v>523</v>
      </c>
      <c r="M1722" s="4">
        <v>183.87</v>
      </c>
    </row>
    <row r="1723" spans="1:13" x14ac:dyDescent="0.25">
      <c r="A1723">
        <v>223780</v>
      </c>
      <c r="B1723" s="4" t="s">
        <v>524</v>
      </c>
      <c r="M1723" s="4">
        <v>183.87</v>
      </c>
    </row>
    <row r="1724" spans="1:13" x14ac:dyDescent="0.25">
      <c r="A1724">
        <v>223783</v>
      </c>
      <c r="B1724" s="4" t="s">
        <v>683</v>
      </c>
      <c r="M1724" s="4">
        <v>17.920000000000002</v>
      </c>
    </row>
    <row r="1725" spans="1:13" x14ac:dyDescent="0.25">
      <c r="A1725">
        <v>223786</v>
      </c>
      <c r="B1725" s="4" t="s">
        <v>2135</v>
      </c>
      <c r="M1725" s="4">
        <v>186.41</v>
      </c>
    </row>
    <row r="1726" spans="1:13" x14ac:dyDescent="0.25">
      <c r="A1726">
        <v>216887</v>
      </c>
      <c r="B1726" s="4" t="s">
        <v>2136</v>
      </c>
      <c r="M1726" s="4">
        <v>15.930999999999999</v>
      </c>
    </row>
    <row r="1727" spans="1:13" x14ac:dyDescent="0.25">
      <c r="A1727">
        <v>216900</v>
      </c>
      <c r="B1727" s="4" t="s">
        <v>862</v>
      </c>
      <c r="M1727" s="4">
        <v>17.239999999999998</v>
      </c>
    </row>
    <row r="1728" spans="1:13" x14ac:dyDescent="0.25">
      <c r="A1728">
        <v>217023</v>
      </c>
      <c r="B1728" s="4" t="s">
        <v>636</v>
      </c>
      <c r="M1728" s="4">
        <v>10.220000000000001</v>
      </c>
    </row>
    <row r="1729" spans="1:13" x14ac:dyDescent="0.25">
      <c r="A1729">
        <v>217024</v>
      </c>
      <c r="B1729" s="4" t="s">
        <v>485</v>
      </c>
      <c r="M1729" s="4">
        <v>10.222</v>
      </c>
    </row>
    <row r="1730" spans="1:13" x14ac:dyDescent="0.25">
      <c r="A1730">
        <v>217027</v>
      </c>
      <c r="B1730" s="4" t="s">
        <v>878</v>
      </c>
      <c r="M1730" s="4">
        <v>10.14</v>
      </c>
    </row>
    <row r="1731" spans="1:13" x14ac:dyDescent="0.25">
      <c r="A1731">
        <v>217030</v>
      </c>
      <c r="B1731" s="4" t="s">
        <v>879</v>
      </c>
      <c r="M1731" s="4">
        <v>10.154999999999999</v>
      </c>
    </row>
    <row r="1732" spans="1:13" x14ac:dyDescent="0.25">
      <c r="A1732">
        <v>217123</v>
      </c>
      <c r="B1732" s="4" t="s">
        <v>2137</v>
      </c>
      <c r="M1732" s="4">
        <v>10.446999999999999</v>
      </c>
    </row>
    <row r="1733" spans="1:13" x14ac:dyDescent="0.25">
      <c r="A1733">
        <v>217140</v>
      </c>
      <c r="B1733" s="4" t="s">
        <v>2138</v>
      </c>
      <c r="M1733" s="4">
        <v>10.3</v>
      </c>
    </row>
    <row r="1734" spans="1:13" x14ac:dyDescent="0.25">
      <c r="A1734">
        <v>219253</v>
      </c>
      <c r="B1734" s="4" t="s">
        <v>895</v>
      </c>
      <c r="M1734" s="4">
        <v>18.010000000000002</v>
      </c>
    </row>
    <row r="1735" spans="1:13" x14ac:dyDescent="0.25">
      <c r="A1735">
        <v>220149</v>
      </c>
      <c r="B1735" s="4" t="s">
        <v>2139</v>
      </c>
      <c r="M1735" s="4">
        <v>187.89</v>
      </c>
    </row>
    <row r="1736" spans="1:13" x14ac:dyDescent="0.25">
      <c r="A1736">
        <v>220152</v>
      </c>
      <c r="B1736" s="4" t="s">
        <v>665</v>
      </c>
      <c r="M1736" s="4">
        <v>185.18</v>
      </c>
    </row>
    <row r="1737" spans="1:13" x14ac:dyDescent="0.25">
      <c r="A1737">
        <v>220949</v>
      </c>
      <c r="B1737" s="4" t="s">
        <v>507</v>
      </c>
      <c r="M1737" s="4">
        <v>186.76</v>
      </c>
    </row>
    <row r="1738" spans="1:13" x14ac:dyDescent="0.25">
      <c r="A1738">
        <v>220991</v>
      </c>
      <c r="B1738" s="4" t="s">
        <v>765</v>
      </c>
      <c r="M1738" s="4">
        <v>930</v>
      </c>
    </row>
    <row r="1739" spans="1:13" x14ac:dyDescent="0.25">
      <c r="A1739">
        <v>220993</v>
      </c>
      <c r="B1739" s="4" t="s">
        <v>766</v>
      </c>
      <c r="M1739" s="4">
        <v>190.03</v>
      </c>
    </row>
    <row r="1740" spans="1:13" x14ac:dyDescent="0.25">
      <c r="A1740">
        <v>220998</v>
      </c>
      <c r="B1740" s="4" t="s">
        <v>510</v>
      </c>
      <c r="M1740" s="4">
        <v>962.7</v>
      </c>
    </row>
    <row r="1741" spans="1:13" x14ac:dyDescent="0.25">
      <c r="A1741">
        <v>221000</v>
      </c>
      <c r="B1741" s="4" t="s">
        <v>512</v>
      </c>
      <c r="M1741" s="4">
        <v>948</v>
      </c>
    </row>
    <row r="1742" spans="1:13" x14ac:dyDescent="0.25">
      <c r="A1742">
        <v>222747</v>
      </c>
      <c r="B1742" s="4" t="s">
        <v>676</v>
      </c>
      <c r="M1742" s="4">
        <v>10.18</v>
      </c>
    </row>
    <row r="1743" spans="1:13" x14ac:dyDescent="0.25">
      <c r="A1743">
        <v>223229</v>
      </c>
      <c r="B1743" s="4" t="s">
        <v>678</v>
      </c>
      <c r="M1743" s="4">
        <v>10.15</v>
      </c>
    </row>
    <row r="1744" spans="1:13" x14ac:dyDescent="0.25">
      <c r="A1744">
        <v>223773</v>
      </c>
      <c r="B1744" s="4" t="s">
        <v>680</v>
      </c>
      <c r="M1744" s="4">
        <v>180.25</v>
      </c>
    </row>
    <row r="1745" spans="1:13" x14ac:dyDescent="0.25">
      <c r="A1745">
        <v>223789</v>
      </c>
      <c r="B1745" s="4" t="s">
        <v>685</v>
      </c>
      <c r="M1745" s="4">
        <v>187.51</v>
      </c>
    </row>
    <row r="1746" spans="1:13" x14ac:dyDescent="0.25">
      <c r="A1746">
        <v>223795</v>
      </c>
      <c r="B1746" s="4" t="s">
        <v>907</v>
      </c>
      <c r="M1746" s="4">
        <v>184.1</v>
      </c>
    </row>
    <row r="1747" spans="1:13" x14ac:dyDescent="0.25">
      <c r="A1747">
        <v>207548</v>
      </c>
      <c r="B1747" s="4" t="s">
        <v>852</v>
      </c>
      <c r="M1747" s="4">
        <v>865</v>
      </c>
    </row>
    <row r="1748" spans="1:13" x14ac:dyDescent="0.25">
      <c r="A1748">
        <v>217136</v>
      </c>
      <c r="B1748" s="4" t="s">
        <v>889</v>
      </c>
      <c r="M1748" s="4">
        <v>10.692</v>
      </c>
    </row>
    <row r="1749" spans="1:13" x14ac:dyDescent="0.25">
      <c r="A1749">
        <v>217156</v>
      </c>
      <c r="B1749" s="4" t="s">
        <v>2140</v>
      </c>
      <c r="M1749" s="4">
        <v>13.26</v>
      </c>
    </row>
    <row r="1750" spans="1:13" x14ac:dyDescent="0.25">
      <c r="A1750">
        <v>219237</v>
      </c>
      <c r="B1750" s="4" t="s">
        <v>894</v>
      </c>
      <c r="M1750" s="4">
        <v>16.88</v>
      </c>
    </row>
    <row r="1751" spans="1:13" x14ac:dyDescent="0.25">
      <c r="A1751">
        <v>221001</v>
      </c>
      <c r="B1751" s="4" t="s">
        <v>513</v>
      </c>
      <c r="M1751" s="4">
        <v>192.905</v>
      </c>
    </row>
    <row r="1752" spans="1:13" x14ac:dyDescent="0.25">
      <c r="A1752">
        <v>224159</v>
      </c>
      <c r="B1752" s="4" t="s">
        <v>796</v>
      </c>
      <c r="M1752" s="4">
        <v>178.76</v>
      </c>
    </row>
    <row r="1753" spans="1:13" x14ac:dyDescent="0.25">
      <c r="A1753">
        <v>224180</v>
      </c>
      <c r="B1753" s="4" t="s">
        <v>527</v>
      </c>
      <c r="M1753" s="4">
        <v>17.18</v>
      </c>
    </row>
    <row r="1754" spans="1:13" x14ac:dyDescent="0.25">
      <c r="A1754">
        <v>224182</v>
      </c>
      <c r="B1754" s="4" t="s">
        <v>686</v>
      </c>
      <c r="M1754" s="4">
        <v>179.3</v>
      </c>
    </row>
    <row r="1755" spans="1:13" x14ac:dyDescent="0.25">
      <c r="A1755">
        <v>224183</v>
      </c>
      <c r="B1755" s="4" t="s">
        <v>687</v>
      </c>
      <c r="M1755" s="4">
        <v>17.239999999999998</v>
      </c>
    </row>
    <row r="1756" spans="1:13" x14ac:dyDescent="0.25">
      <c r="A1756">
        <v>224294</v>
      </c>
      <c r="B1756" s="4" t="s">
        <v>2141</v>
      </c>
      <c r="M1756" s="4">
        <v>17.013000000000002</v>
      </c>
    </row>
    <row r="1757" spans="1:13" x14ac:dyDescent="0.25">
      <c r="A1757">
        <v>216965</v>
      </c>
      <c r="B1757" s="4" t="s">
        <v>870</v>
      </c>
      <c r="M1757" s="4">
        <v>13.11</v>
      </c>
    </row>
    <row r="1758" spans="1:13" x14ac:dyDescent="0.25">
      <c r="A1758">
        <v>223781</v>
      </c>
      <c r="B1758" s="4" t="s">
        <v>2142</v>
      </c>
      <c r="M1758" s="4">
        <v>176.8</v>
      </c>
    </row>
    <row r="1759" spans="1:13" x14ac:dyDescent="0.25">
      <c r="A1759">
        <v>216899</v>
      </c>
      <c r="B1759" s="4" t="s">
        <v>611</v>
      </c>
      <c r="M1759" s="4">
        <v>10.512</v>
      </c>
    </row>
    <row r="1760" spans="1:13" x14ac:dyDescent="0.25">
      <c r="A1760">
        <v>216955</v>
      </c>
      <c r="B1760" s="4" t="s">
        <v>472</v>
      </c>
      <c r="M1760" s="4">
        <v>13.23</v>
      </c>
    </row>
    <row r="1761" spans="1:13" x14ac:dyDescent="0.25">
      <c r="A1761">
        <v>217029</v>
      </c>
      <c r="B1761" s="4" t="s">
        <v>638</v>
      </c>
      <c r="M1761" s="4">
        <v>10.128</v>
      </c>
    </row>
    <row r="1762" spans="1:13" x14ac:dyDescent="0.25">
      <c r="A1762">
        <v>217033</v>
      </c>
      <c r="B1762" s="4" t="s">
        <v>2143</v>
      </c>
      <c r="M1762" s="4">
        <v>13.03</v>
      </c>
    </row>
    <row r="1763" spans="1:13" x14ac:dyDescent="0.25">
      <c r="A1763">
        <v>217043</v>
      </c>
      <c r="B1763" s="4" t="s">
        <v>642</v>
      </c>
      <c r="M1763" s="4">
        <v>13.23</v>
      </c>
    </row>
    <row r="1764" spans="1:13" x14ac:dyDescent="0.25">
      <c r="A1764">
        <v>217046</v>
      </c>
      <c r="B1764" s="4" t="s">
        <v>2144</v>
      </c>
      <c r="M1764" s="4">
        <v>10.188000000000001</v>
      </c>
    </row>
    <row r="1765" spans="1:13" x14ac:dyDescent="0.25">
      <c r="A1765">
        <v>217081</v>
      </c>
      <c r="B1765" s="4" t="s">
        <v>884</v>
      </c>
      <c r="M1765" s="4">
        <v>10.763999999999999</v>
      </c>
    </row>
    <row r="1766" spans="1:13" x14ac:dyDescent="0.25">
      <c r="A1766">
        <v>217131</v>
      </c>
      <c r="B1766" s="4" t="s">
        <v>888</v>
      </c>
      <c r="M1766" s="4">
        <v>8.4770000000000003</v>
      </c>
    </row>
    <row r="1767" spans="1:13" x14ac:dyDescent="0.25">
      <c r="A1767">
        <v>222745</v>
      </c>
      <c r="B1767" s="4" t="s">
        <v>901</v>
      </c>
      <c r="M1767" s="4">
        <v>10.19</v>
      </c>
    </row>
    <row r="1768" spans="1:13" x14ac:dyDescent="0.25">
      <c r="A1768">
        <v>224045</v>
      </c>
      <c r="B1768" s="4" t="s">
        <v>909</v>
      </c>
      <c r="M1768" s="4">
        <v>10.188000000000001</v>
      </c>
    </row>
    <row r="1769" spans="1:13" x14ac:dyDescent="0.25">
      <c r="A1769">
        <v>216977</v>
      </c>
      <c r="B1769" s="4" t="s">
        <v>626</v>
      </c>
      <c r="M1769" s="4">
        <v>10.151999999999999</v>
      </c>
    </row>
    <row r="1770" spans="1:13" x14ac:dyDescent="0.25">
      <c r="A1770">
        <v>217038</v>
      </c>
      <c r="B1770" s="4" t="s">
        <v>641</v>
      </c>
      <c r="M1770" s="4">
        <v>10.488</v>
      </c>
    </row>
    <row r="1771" spans="1:13" x14ac:dyDescent="0.25">
      <c r="A1771">
        <v>217053</v>
      </c>
      <c r="B1771" s="4" t="s">
        <v>489</v>
      </c>
      <c r="M1771" s="4">
        <v>10.484999999999999</v>
      </c>
    </row>
    <row r="1772" spans="1:13" x14ac:dyDescent="0.25">
      <c r="A1772">
        <v>222742</v>
      </c>
      <c r="B1772" s="4" t="s">
        <v>674</v>
      </c>
      <c r="M1772" s="4">
        <v>10.29</v>
      </c>
    </row>
    <row r="1773" spans="1:13" x14ac:dyDescent="0.25">
      <c r="A1773">
        <v>223891</v>
      </c>
      <c r="B1773" s="4" t="s">
        <v>2145</v>
      </c>
      <c r="M1773" s="4">
        <v>874.7</v>
      </c>
    </row>
    <row r="1774" spans="1:13" x14ac:dyDescent="0.25">
      <c r="A1774">
        <v>224642</v>
      </c>
      <c r="B1774" s="4" t="s">
        <v>2146</v>
      </c>
      <c r="M1774" s="4">
        <v>176.41</v>
      </c>
    </row>
    <row r="1775" spans="1:13" x14ac:dyDescent="0.25">
      <c r="A1775">
        <v>225056</v>
      </c>
      <c r="B1775" s="4" t="s">
        <v>2023</v>
      </c>
      <c r="M1775" s="4">
        <v>193.65</v>
      </c>
    </row>
    <row r="1776" spans="1:13" x14ac:dyDescent="0.25">
      <c r="A1776">
        <v>225125</v>
      </c>
      <c r="B1776" s="4" t="s">
        <v>528</v>
      </c>
      <c r="M1776" s="4">
        <v>177.84</v>
      </c>
    </row>
    <row r="1777" spans="1:13" x14ac:dyDescent="0.25">
      <c r="A1777">
        <v>216915</v>
      </c>
      <c r="B1777" s="4" t="s">
        <v>866</v>
      </c>
      <c r="M1777" s="4">
        <v>10.5</v>
      </c>
    </row>
    <row r="1778" spans="1:13" x14ac:dyDescent="0.25">
      <c r="A1778">
        <v>216950</v>
      </c>
      <c r="B1778" s="4" t="s">
        <v>471</v>
      </c>
      <c r="M1778" s="4">
        <v>10.416</v>
      </c>
    </row>
    <row r="1779" spans="1:13" x14ac:dyDescent="0.25">
      <c r="A1779">
        <v>217017</v>
      </c>
      <c r="B1779" s="4" t="s">
        <v>2147</v>
      </c>
      <c r="M1779" s="4">
        <v>10.5</v>
      </c>
    </row>
    <row r="1780" spans="1:13" x14ac:dyDescent="0.25">
      <c r="A1780">
        <v>217705</v>
      </c>
      <c r="B1780" s="4" t="s">
        <v>2148</v>
      </c>
      <c r="M1780" s="4">
        <v>22.08</v>
      </c>
    </row>
    <row r="1781" spans="1:13" x14ac:dyDescent="0.25">
      <c r="A1781">
        <v>222722</v>
      </c>
      <c r="B1781" s="4" t="s">
        <v>670</v>
      </c>
      <c r="M1781" s="4">
        <v>10.15</v>
      </c>
    </row>
    <row r="1782" spans="1:13" x14ac:dyDescent="0.25">
      <c r="A1782">
        <v>223989</v>
      </c>
      <c r="B1782" s="4" t="s">
        <v>526</v>
      </c>
      <c r="M1782" s="4">
        <v>180</v>
      </c>
    </row>
    <row r="1783" spans="1:13" x14ac:dyDescent="0.25">
      <c r="A1783">
        <v>224030</v>
      </c>
      <c r="B1783" s="4" t="s">
        <v>908</v>
      </c>
      <c r="M1783" s="4">
        <v>17.3</v>
      </c>
    </row>
    <row r="1784" spans="1:13" x14ac:dyDescent="0.25">
      <c r="A1784">
        <v>224367</v>
      </c>
      <c r="B1784" s="4" t="s">
        <v>688</v>
      </c>
      <c r="M1784" s="4">
        <v>174.304</v>
      </c>
    </row>
    <row r="1785" spans="1:13" x14ac:dyDescent="0.25">
      <c r="A1785">
        <v>224509</v>
      </c>
      <c r="B1785" s="4" t="s">
        <v>934</v>
      </c>
      <c r="M1785" s="4">
        <v>873</v>
      </c>
    </row>
    <row r="1786" spans="1:13" x14ac:dyDescent="0.25">
      <c r="A1786">
        <v>224824</v>
      </c>
      <c r="B1786" s="4" t="s">
        <v>910</v>
      </c>
      <c r="M1786" s="4">
        <v>175.84</v>
      </c>
    </row>
    <row r="1787" spans="1:13" x14ac:dyDescent="0.25">
      <c r="A1787">
        <v>225300</v>
      </c>
      <c r="B1787" s="4" t="s">
        <v>911</v>
      </c>
      <c r="M1787" s="4">
        <v>176.9</v>
      </c>
    </row>
    <row r="1788" spans="1:13" x14ac:dyDescent="0.25">
      <c r="A1788">
        <v>225584</v>
      </c>
      <c r="B1788" s="4" t="s">
        <v>531</v>
      </c>
      <c r="M1788" s="4">
        <v>10.36</v>
      </c>
    </row>
    <row r="1789" spans="1:13" x14ac:dyDescent="0.25">
      <c r="A1789">
        <v>225742</v>
      </c>
      <c r="B1789" s="4" t="s">
        <v>2149</v>
      </c>
      <c r="M1789" s="4">
        <v>182.23</v>
      </c>
    </row>
    <row r="1790" spans="1:13" x14ac:dyDescent="0.25">
      <c r="A1790">
        <v>225956</v>
      </c>
      <c r="B1790" s="4" t="s">
        <v>2150</v>
      </c>
      <c r="M1790" s="4">
        <v>17.02</v>
      </c>
    </row>
    <row r="1791" spans="1:13" x14ac:dyDescent="0.25">
      <c r="A1791">
        <v>217051</v>
      </c>
      <c r="B1791" s="4" t="s">
        <v>488</v>
      </c>
      <c r="M1791" s="4">
        <v>10.224</v>
      </c>
    </row>
    <row r="1792" spans="1:13" x14ac:dyDescent="0.25">
      <c r="A1792">
        <v>217127</v>
      </c>
      <c r="B1792" s="4" t="s">
        <v>2151</v>
      </c>
      <c r="M1792" s="4">
        <v>10.464</v>
      </c>
    </row>
    <row r="1793" spans="1:13" x14ac:dyDescent="0.25">
      <c r="A1793">
        <v>217129</v>
      </c>
      <c r="B1793" s="4" t="s">
        <v>2152</v>
      </c>
      <c r="M1793" s="4">
        <v>876</v>
      </c>
    </row>
    <row r="1794" spans="1:13" x14ac:dyDescent="0.25">
      <c r="A1794">
        <v>217159</v>
      </c>
      <c r="B1794" s="4" t="s">
        <v>2153</v>
      </c>
      <c r="M1794" s="4">
        <v>876</v>
      </c>
    </row>
    <row r="1795" spans="1:13" x14ac:dyDescent="0.25">
      <c r="A1795">
        <v>220153</v>
      </c>
      <c r="B1795" s="4" t="s">
        <v>2154</v>
      </c>
      <c r="M1795" s="4">
        <v>17.8</v>
      </c>
    </row>
    <row r="1796" spans="1:13" x14ac:dyDescent="0.25">
      <c r="A1796">
        <v>224289</v>
      </c>
      <c r="B1796" s="4" t="s">
        <v>2155</v>
      </c>
      <c r="M1796" s="4">
        <v>10.76</v>
      </c>
    </row>
    <row r="1797" spans="1:13" x14ac:dyDescent="0.25">
      <c r="A1797">
        <v>224778</v>
      </c>
      <c r="B1797" s="4" t="s">
        <v>2156</v>
      </c>
      <c r="M1797" s="4">
        <v>176.82</v>
      </c>
    </row>
    <row r="1798" spans="1:13" x14ac:dyDescent="0.25">
      <c r="A1798">
        <v>225226</v>
      </c>
      <c r="B1798" s="4" t="s">
        <v>769</v>
      </c>
      <c r="M1798" s="4">
        <v>16.71</v>
      </c>
    </row>
    <row r="1799" spans="1:13" x14ac:dyDescent="0.25">
      <c r="A1799">
        <v>225529</v>
      </c>
      <c r="B1799" s="4" t="s">
        <v>2157</v>
      </c>
      <c r="M1799" s="4">
        <v>10.45</v>
      </c>
    </row>
    <row r="1800" spans="1:13" x14ac:dyDescent="0.25">
      <c r="A1800">
        <v>225569</v>
      </c>
      <c r="B1800" s="4" t="s">
        <v>2158</v>
      </c>
      <c r="M1800" s="4">
        <v>10.45</v>
      </c>
    </row>
    <row r="1801" spans="1:13" x14ac:dyDescent="0.25">
      <c r="A1801">
        <v>225644</v>
      </c>
      <c r="B1801" s="4" t="s">
        <v>2159</v>
      </c>
      <c r="M1801" s="4">
        <v>178.15</v>
      </c>
    </row>
    <row r="1802" spans="1:13" x14ac:dyDescent="0.25">
      <c r="A1802">
        <v>196917</v>
      </c>
      <c r="B1802" s="4" t="s">
        <v>838</v>
      </c>
      <c r="M1802" s="4">
        <v>180.96</v>
      </c>
    </row>
    <row r="1803" spans="1:13" x14ac:dyDescent="0.25">
      <c r="A1803">
        <v>222110</v>
      </c>
      <c r="B1803" s="4" t="s">
        <v>2160</v>
      </c>
      <c r="M1803" s="4">
        <v>17.96</v>
      </c>
    </row>
    <row r="1804" spans="1:13" x14ac:dyDescent="0.25">
      <c r="A1804">
        <v>224548</v>
      </c>
      <c r="B1804" s="4" t="s">
        <v>689</v>
      </c>
      <c r="M1804" s="4">
        <v>176.8</v>
      </c>
    </row>
    <row r="1805" spans="1:13" x14ac:dyDescent="0.25">
      <c r="A1805">
        <v>225518</v>
      </c>
      <c r="B1805" s="4" t="s">
        <v>2161</v>
      </c>
      <c r="M1805" s="4">
        <v>180.88</v>
      </c>
    </row>
    <row r="1806" spans="1:13" x14ac:dyDescent="0.25">
      <c r="A1806">
        <v>225817</v>
      </c>
      <c r="B1806" s="4" t="s">
        <v>2162</v>
      </c>
      <c r="M1806" s="4">
        <v>10.44</v>
      </c>
    </row>
    <row r="1807" spans="1:13" x14ac:dyDescent="0.25">
      <c r="A1807">
        <v>226144</v>
      </c>
      <c r="B1807" s="4" t="s">
        <v>694</v>
      </c>
      <c r="M1807" s="4">
        <v>10.29</v>
      </c>
    </row>
    <row r="1808" spans="1:13" x14ac:dyDescent="0.25">
      <c r="A1808">
        <v>226211</v>
      </c>
      <c r="B1808" s="4" t="s">
        <v>915</v>
      </c>
      <c r="M1808" s="4">
        <v>180.21</v>
      </c>
    </row>
    <row r="1809" spans="1:13" x14ac:dyDescent="0.25">
      <c r="A1809">
        <v>225248</v>
      </c>
      <c r="B1809" s="4" t="s">
        <v>770</v>
      </c>
      <c r="M1809" s="4">
        <v>171.26</v>
      </c>
    </row>
    <row r="1810" spans="1:13" x14ac:dyDescent="0.25">
      <c r="A1810">
        <v>207372</v>
      </c>
      <c r="B1810" s="4" t="s">
        <v>851</v>
      </c>
      <c r="M1810" s="4">
        <v>876.2</v>
      </c>
    </row>
    <row r="1811" spans="1:13" x14ac:dyDescent="0.25">
      <c r="A1811">
        <v>211846</v>
      </c>
      <c r="B1811" s="4" t="s">
        <v>2163</v>
      </c>
      <c r="M1811" s="4">
        <v>15.75</v>
      </c>
    </row>
    <row r="1812" spans="1:13" x14ac:dyDescent="0.25">
      <c r="A1812">
        <v>222728</v>
      </c>
      <c r="B1812" s="4" t="s">
        <v>2164</v>
      </c>
      <c r="M1812" s="4">
        <v>12.73</v>
      </c>
    </row>
    <row r="1813" spans="1:13" x14ac:dyDescent="0.25">
      <c r="A1813">
        <v>224179</v>
      </c>
      <c r="B1813" s="4" t="s">
        <v>2165</v>
      </c>
      <c r="M1813" s="4">
        <v>13.14</v>
      </c>
    </row>
    <row r="1814" spans="1:13" x14ac:dyDescent="0.25">
      <c r="A1814">
        <v>225494</v>
      </c>
      <c r="B1814" s="4" t="s">
        <v>690</v>
      </c>
      <c r="M1814" s="4">
        <v>183.66</v>
      </c>
    </row>
    <row r="1815" spans="1:13" x14ac:dyDescent="0.25">
      <c r="A1815">
        <v>225896</v>
      </c>
      <c r="B1815" s="4" t="s">
        <v>912</v>
      </c>
      <c r="M1815" s="4">
        <v>10.38</v>
      </c>
    </row>
    <row r="1816" spans="1:13" x14ac:dyDescent="0.25">
      <c r="A1816">
        <v>225911</v>
      </c>
      <c r="B1816" s="4" t="s">
        <v>691</v>
      </c>
      <c r="M1816" s="4">
        <v>8.07</v>
      </c>
    </row>
    <row r="1817" spans="1:13" x14ac:dyDescent="0.25">
      <c r="A1817">
        <v>226123</v>
      </c>
      <c r="B1817" s="4" t="s">
        <v>693</v>
      </c>
      <c r="M1817" s="4">
        <v>176.51</v>
      </c>
    </row>
    <row r="1818" spans="1:13" x14ac:dyDescent="0.25">
      <c r="A1818">
        <v>226199</v>
      </c>
      <c r="B1818" s="4" t="s">
        <v>696</v>
      </c>
      <c r="M1818" s="4">
        <v>10.4</v>
      </c>
    </row>
    <row r="1819" spans="1:13" x14ac:dyDescent="0.25">
      <c r="A1819">
        <v>226210</v>
      </c>
      <c r="B1819" s="4" t="s">
        <v>697</v>
      </c>
      <c r="M1819" s="4">
        <v>10.4</v>
      </c>
    </row>
    <row r="1820" spans="1:13" x14ac:dyDescent="0.25">
      <c r="A1820">
        <v>226275</v>
      </c>
      <c r="B1820" s="4" t="s">
        <v>698</v>
      </c>
      <c r="M1820" s="4">
        <v>10.45</v>
      </c>
    </row>
    <row r="1821" spans="1:13" x14ac:dyDescent="0.25">
      <c r="A1821">
        <v>226276</v>
      </c>
      <c r="B1821" s="4" t="s">
        <v>699</v>
      </c>
      <c r="M1821" s="4">
        <v>10.45</v>
      </c>
    </row>
    <row r="1822" spans="1:13" x14ac:dyDescent="0.25">
      <c r="A1822">
        <v>226342</v>
      </c>
      <c r="B1822" s="4" t="s">
        <v>702</v>
      </c>
      <c r="M1822" s="4">
        <v>180.21</v>
      </c>
    </row>
    <row r="1823" spans="1:13" x14ac:dyDescent="0.25">
      <c r="A1823">
        <v>226343</v>
      </c>
      <c r="B1823" s="4" t="s">
        <v>703</v>
      </c>
      <c r="M1823" s="4">
        <v>10.4</v>
      </c>
    </row>
    <row r="1824" spans="1:13" x14ac:dyDescent="0.25">
      <c r="A1824">
        <v>226438</v>
      </c>
      <c r="B1824" s="4" t="s">
        <v>917</v>
      </c>
      <c r="M1824" s="4">
        <v>16.98</v>
      </c>
    </row>
    <row r="1825" spans="1:13" x14ac:dyDescent="0.25">
      <c r="A1825">
        <v>226445</v>
      </c>
      <c r="B1825" s="4" t="s">
        <v>706</v>
      </c>
      <c r="M1825" s="4">
        <v>176.57</v>
      </c>
    </row>
    <row r="1826" spans="1:13" x14ac:dyDescent="0.25">
      <c r="A1826">
        <v>225267</v>
      </c>
      <c r="B1826" s="4" t="s">
        <v>2166</v>
      </c>
      <c r="M1826" s="4">
        <v>174.78</v>
      </c>
    </row>
    <row r="1827" spans="1:13" x14ac:dyDescent="0.25">
      <c r="A1827">
        <v>225898</v>
      </c>
      <c r="B1827" s="4" t="s">
        <v>532</v>
      </c>
      <c r="M1827" s="4">
        <v>10.51</v>
      </c>
    </row>
    <row r="1828" spans="1:13" x14ac:dyDescent="0.25">
      <c r="A1828">
        <v>226122</v>
      </c>
      <c r="B1828" s="4" t="s">
        <v>533</v>
      </c>
      <c r="M1828" s="4">
        <v>10.18</v>
      </c>
    </row>
    <row r="1829" spans="1:13" x14ac:dyDescent="0.25">
      <c r="A1829">
        <v>226344</v>
      </c>
      <c r="B1829" s="4" t="s">
        <v>704</v>
      </c>
      <c r="M1829" s="4">
        <v>10.4</v>
      </c>
    </row>
    <row r="1830" spans="1:13" x14ac:dyDescent="0.25">
      <c r="A1830">
        <v>226735</v>
      </c>
      <c r="B1830" s="4" t="s">
        <v>771</v>
      </c>
      <c r="M1830" s="4">
        <v>17.100000000000001</v>
      </c>
    </row>
    <row r="1831" spans="1:13" x14ac:dyDescent="0.25">
      <c r="A1831">
        <v>211851</v>
      </c>
      <c r="B1831" s="4" t="s">
        <v>856</v>
      </c>
      <c r="M1831" s="4">
        <v>15.75</v>
      </c>
    </row>
    <row r="1832" spans="1:13" x14ac:dyDescent="0.25">
      <c r="A1832">
        <v>216974</v>
      </c>
      <c r="B1832" s="4" t="s">
        <v>2167</v>
      </c>
      <c r="M1832" s="4">
        <v>10.236000000000001</v>
      </c>
    </row>
    <row r="1833" spans="1:13" x14ac:dyDescent="0.25">
      <c r="A1833">
        <v>217031</v>
      </c>
      <c r="B1833" s="4" t="s">
        <v>2168</v>
      </c>
      <c r="M1833" s="4">
        <v>12.48</v>
      </c>
    </row>
    <row r="1834" spans="1:13" x14ac:dyDescent="0.25">
      <c r="A1834">
        <v>217066</v>
      </c>
      <c r="B1834" s="4" t="s">
        <v>2169</v>
      </c>
      <c r="M1834" s="4">
        <v>10.127000000000001</v>
      </c>
    </row>
    <row r="1835" spans="1:13" x14ac:dyDescent="0.25">
      <c r="A1835">
        <v>226855</v>
      </c>
      <c r="B1835" s="4" t="s">
        <v>2170</v>
      </c>
      <c r="M1835" s="4">
        <v>12.77</v>
      </c>
    </row>
    <row r="1836" spans="1:13" x14ac:dyDescent="0.25">
      <c r="A1836">
        <v>226856</v>
      </c>
      <c r="B1836" s="4" t="s">
        <v>2171</v>
      </c>
      <c r="M1836" s="4">
        <v>17.02</v>
      </c>
    </row>
    <row r="1837" spans="1:13" x14ac:dyDescent="0.25">
      <c r="A1837">
        <v>226857</v>
      </c>
      <c r="B1837" s="4" t="s">
        <v>2172</v>
      </c>
      <c r="M1837" s="4">
        <v>177.05</v>
      </c>
    </row>
    <row r="1838" spans="1:13" x14ac:dyDescent="0.25">
      <c r="A1838">
        <v>226858</v>
      </c>
      <c r="B1838" s="4" t="s">
        <v>921</v>
      </c>
      <c r="M1838" s="4">
        <v>12.73</v>
      </c>
    </row>
    <row r="1839" spans="1:13" x14ac:dyDescent="0.25">
      <c r="A1839">
        <v>226859</v>
      </c>
      <c r="B1839" s="4" t="s">
        <v>2173</v>
      </c>
      <c r="M1839" s="4">
        <v>16.97</v>
      </c>
    </row>
    <row r="1840" spans="1:13" x14ac:dyDescent="0.25">
      <c r="A1840">
        <v>226880</v>
      </c>
      <c r="B1840" s="4" t="s">
        <v>2174</v>
      </c>
      <c r="M1840" s="4">
        <v>176.51</v>
      </c>
    </row>
    <row r="1841" spans="1:13" x14ac:dyDescent="0.25">
      <c r="A1841">
        <v>226881</v>
      </c>
      <c r="B1841" s="4" t="s">
        <v>2175</v>
      </c>
      <c r="M1841" s="4">
        <v>13.02</v>
      </c>
    </row>
    <row r="1842" spans="1:13" x14ac:dyDescent="0.25">
      <c r="A1842">
        <v>226883</v>
      </c>
      <c r="B1842" s="4" t="s">
        <v>2176</v>
      </c>
      <c r="M1842" s="4">
        <v>180.57</v>
      </c>
    </row>
    <row r="1843" spans="1:13" x14ac:dyDescent="0.25">
      <c r="A1843">
        <v>208429</v>
      </c>
      <c r="B1843" s="4" t="s">
        <v>1112</v>
      </c>
      <c r="M1843" s="4">
        <v>869.1</v>
      </c>
    </row>
    <row r="1844" spans="1:13" x14ac:dyDescent="0.25">
      <c r="A1844">
        <v>217090</v>
      </c>
      <c r="B1844" s="4" t="s">
        <v>2177</v>
      </c>
      <c r="M1844" s="4">
        <v>868</v>
      </c>
    </row>
    <row r="1845" spans="1:13" x14ac:dyDescent="0.25">
      <c r="A1845">
        <v>222748</v>
      </c>
      <c r="B1845" s="4" t="s">
        <v>902</v>
      </c>
      <c r="M1845" s="4">
        <v>10.188000000000001</v>
      </c>
    </row>
    <row r="1846" spans="1:13" x14ac:dyDescent="0.25">
      <c r="A1846">
        <v>226293</v>
      </c>
      <c r="B1846" s="4" t="s">
        <v>701</v>
      </c>
      <c r="M1846" s="4">
        <v>173.68</v>
      </c>
    </row>
    <row r="1847" spans="1:13" x14ac:dyDescent="0.25">
      <c r="A1847">
        <v>226730</v>
      </c>
      <c r="B1847" s="4" t="s">
        <v>709</v>
      </c>
      <c r="M1847" s="4">
        <v>173.68</v>
      </c>
    </row>
    <row r="1848" spans="1:13" x14ac:dyDescent="0.25">
      <c r="A1848">
        <v>225052</v>
      </c>
      <c r="B1848" s="4" t="s">
        <v>2178</v>
      </c>
      <c r="M1848" s="4">
        <v>10.688000000000001</v>
      </c>
    </row>
    <row r="1849" spans="1:13" x14ac:dyDescent="0.25">
      <c r="A1849">
        <v>226121</v>
      </c>
      <c r="B1849" s="4" t="s">
        <v>692</v>
      </c>
      <c r="M1849" s="4">
        <v>10.18</v>
      </c>
    </row>
    <row r="1850" spans="1:13" x14ac:dyDescent="0.25">
      <c r="A1850">
        <v>226277</v>
      </c>
      <c r="B1850" s="4" t="s">
        <v>700</v>
      </c>
      <c r="M1850" s="4">
        <v>181.19</v>
      </c>
    </row>
    <row r="1851" spans="1:13" x14ac:dyDescent="0.25">
      <c r="A1851">
        <v>226346</v>
      </c>
      <c r="B1851" s="4" t="s">
        <v>705</v>
      </c>
      <c r="M1851" s="4">
        <v>13</v>
      </c>
    </row>
    <row r="1852" spans="1:13" x14ac:dyDescent="0.25">
      <c r="A1852">
        <v>227236</v>
      </c>
      <c r="B1852" s="4" t="s">
        <v>2179</v>
      </c>
      <c r="M1852" s="4">
        <v>834</v>
      </c>
    </row>
    <row r="1853" spans="1:13" x14ac:dyDescent="0.25">
      <c r="A1853">
        <v>226234</v>
      </c>
      <c r="B1853" s="4" t="s">
        <v>798</v>
      </c>
      <c r="M1853">
        <v>1090</v>
      </c>
    </row>
    <row r="1854" spans="1:13" x14ac:dyDescent="0.25">
      <c r="A1854">
        <v>226585</v>
      </c>
      <c r="B1854" s="4" t="s">
        <v>2180</v>
      </c>
      <c r="M1854" s="4">
        <v>12.74</v>
      </c>
    </row>
    <row r="1855" spans="1:13" x14ac:dyDescent="0.25">
      <c r="A1855">
        <v>226586</v>
      </c>
      <c r="B1855" s="4" t="s">
        <v>918</v>
      </c>
      <c r="M1855" s="4">
        <v>176.59</v>
      </c>
    </row>
    <row r="1856" spans="1:13" x14ac:dyDescent="0.25">
      <c r="A1856">
        <v>226588</v>
      </c>
      <c r="B1856" s="4" t="s">
        <v>919</v>
      </c>
      <c r="M1856" s="4">
        <v>180.54</v>
      </c>
    </row>
    <row r="1857" spans="1:13" x14ac:dyDescent="0.25">
      <c r="A1857">
        <v>226603</v>
      </c>
      <c r="B1857" s="4" t="s">
        <v>708</v>
      </c>
      <c r="M1857" s="4">
        <v>177.01</v>
      </c>
    </row>
    <row r="1858" spans="1:13" x14ac:dyDescent="0.25">
      <c r="A1858">
        <v>226713</v>
      </c>
      <c r="B1858" s="4" t="s">
        <v>920</v>
      </c>
      <c r="M1858" s="4">
        <v>170.1</v>
      </c>
    </row>
    <row r="1859" spans="1:13" x14ac:dyDescent="0.25">
      <c r="A1859">
        <v>227235</v>
      </c>
      <c r="B1859" s="4" t="s">
        <v>2181</v>
      </c>
      <c r="M1859" s="4">
        <v>173.47</v>
      </c>
    </row>
    <row r="1860" spans="1:13" x14ac:dyDescent="0.25">
      <c r="A1860">
        <v>220874</v>
      </c>
      <c r="B1860" s="4" t="s">
        <v>2182</v>
      </c>
      <c r="M1860" s="4">
        <v>178.36</v>
      </c>
    </row>
    <row r="1861" spans="1:13" x14ac:dyDescent="0.25">
      <c r="A1861">
        <v>226420</v>
      </c>
      <c r="B1861" s="4" t="s">
        <v>2183</v>
      </c>
      <c r="M1861" s="4">
        <v>868.2</v>
      </c>
    </row>
    <row r="1862" spans="1:13" x14ac:dyDescent="0.25">
      <c r="A1862">
        <v>226602</v>
      </c>
      <c r="B1862" s="4" t="s">
        <v>707</v>
      </c>
      <c r="M1862" s="4">
        <v>12.77</v>
      </c>
    </row>
    <row r="1863" spans="1:13" x14ac:dyDescent="0.25">
      <c r="A1863">
        <v>226990</v>
      </c>
      <c r="B1863" s="4" t="s">
        <v>772</v>
      </c>
      <c r="M1863" s="4">
        <v>17.02</v>
      </c>
    </row>
    <row r="1864" spans="1:13" x14ac:dyDescent="0.25">
      <c r="A1864">
        <v>220150</v>
      </c>
      <c r="B1864" s="4" t="s">
        <v>896</v>
      </c>
      <c r="M1864" s="4">
        <v>18.059999999999999</v>
      </c>
    </row>
    <row r="1865" spans="1:13" x14ac:dyDescent="0.25">
      <c r="A1865">
        <v>224169</v>
      </c>
      <c r="B1865" s="4" t="s">
        <v>2184</v>
      </c>
      <c r="M1865" s="4">
        <v>176.68</v>
      </c>
    </row>
    <row r="1866" spans="1:13" x14ac:dyDescent="0.25">
      <c r="A1866">
        <v>227387</v>
      </c>
      <c r="B1866" s="4" t="s">
        <v>2185</v>
      </c>
      <c r="M1866" s="4">
        <v>12.75</v>
      </c>
    </row>
    <row r="1867" spans="1:13" x14ac:dyDescent="0.25">
      <c r="A1867">
        <v>227388</v>
      </c>
      <c r="B1867" s="4" t="s">
        <v>2186</v>
      </c>
      <c r="M1867" s="4">
        <v>176.8</v>
      </c>
    </row>
    <row r="1868" spans="1:13" x14ac:dyDescent="0.25">
      <c r="A1868">
        <v>227389</v>
      </c>
      <c r="B1868" s="4" t="s">
        <v>710</v>
      </c>
      <c r="M1868" s="4">
        <v>12.72</v>
      </c>
    </row>
    <row r="1869" spans="1:13" x14ac:dyDescent="0.25">
      <c r="A1869">
        <v>227470</v>
      </c>
      <c r="B1869" s="4" t="s">
        <v>2187</v>
      </c>
      <c r="M1869" s="4">
        <v>176.38</v>
      </c>
    </row>
    <row r="1870" spans="1:13" x14ac:dyDescent="0.25">
      <c r="A1870">
        <v>226125</v>
      </c>
      <c r="B1870" s="4" t="s">
        <v>914</v>
      </c>
      <c r="M1870" s="4">
        <v>10.15</v>
      </c>
    </row>
    <row r="1871" spans="1:13" x14ac:dyDescent="0.25">
      <c r="A1871">
        <v>226427</v>
      </c>
      <c r="B1871" s="4" t="s">
        <v>537</v>
      </c>
      <c r="M1871" s="4">
        <v>873.1</v>
      </c>
    </row>
    <row r="1872" spans="1:13" x14ac:dyDescent="0.25">
      <c r="A1872">
        <v>226428</v>
      </c>
      <c r="B1872" s="4" t="s">
        <v>916</v>
      </c>
      <c r="M1872" s="4">
        <v>181.6</v>
      </c>
    </row>
    <row r="1873" spans="1:13" x14ac:dyDescent="0.25">
      <c r="A1873">
        <v>226429</v>
      </c>
      <c r="B1873" s="4" t="s">
        <v>538</v>
      </c>
      <c r="M1873" s="4">
        <v>17.46</v>
      </c>
    </row>
    <row r="1874" spans="1:13" x14ac:dyDescent="0.25">
      <c r="A1874">
        <v>227820</v>
      </c>
      <c r="B1874" s="4" t="s">
        <v>541</v>
      </c>
      <c r="M1874" s="4">
        <v>13</v>
      </c>
    </row>
    <row r="1875" spans="1:13" x14ac:dyDescent="0.25">
      <c r="A1875">
        <v>218374</v>
      </c>
      <c r="B1875" s="4" t="s">
        <v>2188</v>
      </c>
      <c r="M1875" s="4">
        <v>13.2</v>
      </c>
    </row>
    <row r="1876" spans="1:13" x14ac:dyDescent="0.25">
      <c r="A1876">
        <v>224044</v>
      </c>
      <c r="B1876" s="4" t="s">
        <v>2189</v>
      </c>
      <c r="M1876" s="4">
        <v>10.220000000000001</v>
      </c>
    </row>
    <row r="1877" spans="1:13" x14ac:dyDescent="0.25">
      <c r="A1877">
        <v>226124</v>
      </c>
      <c r="B1877" s="4" t="s">
        <v>913</v>
      </c>
      <c r="M1877" s="4">
        <v>10.15</v>
      </c>
    </row>
    <row r="1878" spans="1:13" x14ac:dyDescent="0.25">
      <c r="A1878">
        <v>227989</v>
      </c>
      <c r="B1878" s="4" t="s">
        <v>712</v>
      </c>
      <c r="M1878" s="4">
        <v>10.19</v>
      </c>
    </row>
    <row r="1879" spans="1:13" x14ac:dyDescent="0.25">
      <c r="A1879">
        <v>228089</v>
      </c>
      <c r="B1879" s="4" t="s">
        <v>713</v>
      </c>
      <c r="M1879" s="4">
        <v>183.81</v>
      </c>
    </row>
    <row r="1880" spans="1:13" x14ac:dyDescent="0.25">
      <c r="A1880">
        <v>228090</v>
      </c>
      <c r="B1880" s="4" t="s">
        <v>773</v>
      </c>
      <c r="M1880" s="4">
        <v>17.670000000000002</v>
      </c>
    </row>
    <row r="1881" spans="1:13" x14ac:dyDescent="0.25">
      <c r="A1881">
        <v>228093</v>
      </c>
      <c r="B1881" s="4" t="s">
        <v>774</v>
      </c>
      <c r="M1881" s="4">
        <v>182.89</v>
      </c>
    </row>
    <row r="1882" spans="1:13" x14ac:dyDescent="0.25">
      <c r="A1882">
        <v>228094</v>
      </c>
      <c r="B1882" s="4" t="s">
        <v>775</v>
      </c>
      <c r="M1882" s="4">
        <v>17.59</v>
      </c>
    </row>
    <row r="1883" spans="1:13" x14ac:dyDescent="0.25">
      <c r="A1883">
        <v>228141</v>
      </c>
      <c r="B1883" s="4" t="s">
        <v>714</v>
      </c>
      <c r="M1883" s="4">
        <v>185.35</v>
      </c>
    </row>
    <row r="1884" spans="1:13" x14ac:dyDescent="0.25">
      <c r="A1884">
        <v>228144</v>
      </c>
      <c r="B1884" s="4" t="s">
        <v>715</v>
      </c>
      <c r="M1884" s="4">
        <v>185.54</v>
      </c>
    </row>
    <row r="1885" spans="1:13" x14ac:dyDescent="0.25">
      <c r="A1885">
        <v>228145</v>
      </c>
      <c r="B1885" s="4" t="s">
        <v>716</v>
      </c>
      <c r="M1885" s="4">
        <v>17.84</v>
      </c>
    </row>
    <row r="1886" spans="1:13" x14ac:dyDescent="0.25">
      <c r="A1886">
        <v>228184</v>
      </c>
      <c r="B1886" s="4" t="s">
        <v>717</v>
      </c>
      <c r="M1886" s="4">
        <v>184.7</v>
      </c>
    </row>
    <row r="1887" spans="1:13" x14ac:dyDescent="0.25">
      <c r="A1887">
        <v>228185</v>
      </c>
      <c r="B1887" s="4" t="s">
        <v>776</v>
      </c>
      <c r="M1887" s="4">
        <v>17.760000000000002</v>
      </c>
    </row>
    <row r="1888" spans="1:13" x14ac:dyDescent="0.25">
      <c r="A1888">
        <v>228188</v>
      </c>
      <c r="B1888" s="4" t="s">
        <v>777</v>
      </c>
      <c r="M1888" s="4">
        <v>181.58</v>
      </c>
    </row>
    <row r="1889" spans="1:13" x14ac:dyDescent="0.25">
      <c r="A1889">
        <v>228267</v>
      </c>
      <c r="B1889" s="4" t="s">
        <v>2190</v>
      </c>
      <c r="M1889" s="4">
        <v>186.24</v>
      </c>
    </row>
    <row r="1890" spans="1:13" x14ac:dyDescent="0.25">
      <c r="A1890">
        <v>228303</v>
      </c>
      <c r="B1890" s="4" t="s">
        <v>778</v>
      </c>
      <c r="M1890" s="4">
        <v>181.16</v>
      </c>
    </row>
    <row r="1891" spans="1:13" x14ac:dyDescent="0.25">
      <c r="A1891">
        <v>228347</v>
      </c>
      <c r="B1891" s="4" t="s">
        <v>2191</v>
      </c>
      <c r="M1891" s="4">
        <v>827</v>
      </c>
    </row>
    <row r="1892" spans="1:13" x14ac:dyDescent="0.25">
      <c r="A1892">
        <v>211804</v>
      </c>
      <c r="B1892" s="4" t="s">
        <v>2192</v>
      </c>
      <c r="M1892" s="4">
        <v>17.68</v>
      </c>
    </row>
    <row r="1893" spans="1:13" x14ac:dyDescent="0.25">
      <c r="A1893">
        <v>226145</v>
      </c>
      <c r="B1893" s="4" t="s">
        <v>695</v>
      </c>
      <c r="M1893" s="4">
        <v>10.29</v>
      </c>
    </row>
    <row r="1894" spans="1:13" x14ac:dyDescent="0.25">
      <c r="A1894">
        <v>226345</v>
      </c>
      <c r="B1894" s="4" t="s">
        <v>2193</v>
      </c>
      <c r="M1894" s="4">
        <v>13</v>
      </c>
    </row>
    <row r="1895" spans="1:13" x14ac:dyDescent="0.25">
      <c r="A1895">
        <v>227502</v>
      </c>
      <c r="B1895" s="4" t="s">
        <v>711</v>
      </c>
      <c r="M1895" s="4">
        <v>180.65</v>
      </c>
    </row>
    <row r="1896" spans="1:13" x14ac:dyDescent="0.25">
      <c r="A1896">
        <v>228346</v>
      </c>
      <c r="B1896" s="4" t="s">
        <v>922</v>
      </c>
      <c r="M1896" s="4">
        <v>172</v>
      </c>
    </row>
    <row r="1897" spans="1:13" x14ac:dyDescent="0.25">
      <c r="A1897">
        <v>228361</v>
      </c>
      <c r="B1897" s="4" t="s">
        <v>2194</v>
      </c>
      <c r="M1897" s="4">
        <v>827</v>
      </c>
    </row>
    <row r="1898" spans="1:13" x14ac:dyDescent="0.25">
      <c r="A1898">
        <v>221199</v>
      </c>
      <c r="B1898" s="4" t="s">
        <v>2195</v>
      </c>
      <c r="M1898" s="4">
        <v>175.22</v>
      </c>
    </row>
    <row r="1899" spans="1:13" x14ac:dyDescent="0.25">
      <c r="A1899">
        <v>227202</v>
      </c>
      <c r="B1899" s="4" t="s">
        <v>2196</v>
      </c>
      <c r="M1899" s="4">
        <v>8.4</v>
      </c>
    </row>
    <row r="1900" spans="1:13" x14ac:dyDescent="0.25">
      <c r="A1900">
        <v>225403</v>
      </c>
      <c r="B1900" s="4" t="s">
        <v>797</v>
      </c>
      <c r="M1900" s="4">
        <v>862</v>
      </c>
    </row>
    <row r="1901" spans="1:13" x14ac:dyDescent="0.25">
      <c r="A1901">
        <v>228638</v>
      </c>
      <c r="B1901" s="4" t="s">
        <v>923</v>
      </c>
      <c r="M1901" s="4">
        <v>22.13</v>
      </c>
    </row>
    <row r="1902" spans="1:13" x14ac:dyDescent="0.25">
      <c r="A1902">
        <v>228592</v>
      </c>
      <c r="B1902" s="4" t="s">
        <v>2473</v>
      </c>
      <c r="M1902" s="4">
        <v>181.376</v>
      </c>
    </row>
    <row r="1903" spans="1:13" x14ac:dyDescent="0.25">
      <c r="A1903">
        <v>229006</v>
      </c>
      <c r="B1903" s="4" t="s">
        <v>2472</v>
      </c>
      <c r="M1903" s="4">
        <v>187.53</v>
      </c>
    </row>
    <row r="1904" spans="1:13" x14ac:dyDescent="0.25">
      <c r="A1904">
        <v>220875</v>
      </c>
      <c r="B1904" s="4" t="s">
        <v>2489</v>
      </c>
      <c r="M1904" s="4">
        <v>17.149999999999999</v>
      </c>
    </row>
    <row r="1905" spans="1:13" x14ac:dyDescent="0.25">
      <c r="A1905">
        <v>227501</v>
      </c>
      <c r="B1905" s="4" t="s">
        <v>2490</v>
      </c>
      <c r="M1905" s="4">
        <v>17.37</v>
      </c>
    </row>
    <row r="1906" spans="1:13" x14ac:dyDescent="0.25">
      <c r="A1906">
        <v>228469</v>
      </c>
      <c r="B1906" s="4" t="s">
        <v>2491</v>
      </c>
      <c r="M1906" s="4">
        <v>890</v>
      </c>
    </row>
    <row r="1907" spans="1:13" x14ac:dyDescent="0.25">
      <c r="A1907">
        <v>228986</v>
      </c>
      <c r="B1907" s="4" t="s">
        <v>2488</v>
      </c>
      <c r="M1907" s="4">
        <v>176.38</v>
      </c>
    </row>
    <row r="1908" spans="1:13" x14ac:dyDescent="0.25">
      <c r="A1908">
        <v>216926</v>
      </c>
      <c r="B1908" s="4" t="s">
        <v>2514</v>
      </c>
      <c r="M1908" s="4">
        <v>17.925999999999998</v>
      </c>
    </row>
    <row r="1909" spans="1:13" x14ac:dyDescent="0.25">
      <c r="A1909">
        <v>217006</v>
      </c>
      <c r="B1909" s="4" t="s">
        <v>2515</v>
      </c>
      <c r="M1909" s="4">
        <v>186.37</v>
      </c>
    </row>
    <row r="1910" spans="1:13" x14ac:dyDescent="0.25">
      <c r="A1910">
        <v>224368</v>
      </c>
      <c r="B1910" s="4" t="s">
        <v>2512</v>
      </c>
      <c r="M1910" s="4">
        <v>19.266999999999999</v>
      </c>
    </row>
    <row r="1911" spans="1:13" x14ac:dyDescent="0.25">
      <c r="A1911">
        <v>226587</v>
      </c>
      <c r="B1911" s="4" t="s">
        <v>2516</v>
      </c>
      <c r="M1911" s="4">
        <v>13.02</v>
      </c>
    </row>
    <row r="1912" spans="1:13" x14ac:dyDescent="0.25">
      <c r="A1912">
        <v>227155</v>
      </c>
      <c r="B1912" s="4" t="s">
        <v>2517</v>
      </c>
      <c r="M1912" s="4">
        <v>869.4</v>
      </c>
    </row>
    <row r="1913" spans="1:13" x14ac:dyDescent="0.25">
      <c r="A1913">
        <v>228806</v>
      </c>
      <c r="B1913" s="4" t="s">
        <v>2518</v>
      </c>
      <c r="M1913" s="4">
        <v>176</v>
      </c>
    </row>
    <row r="1914" spans="1:13" x14ac:dyDescent="0.25">
      <c r="A1914">
        <v>228839</v>
      </c>
      <c r="B1914" s="4" t="s">
        <v>2519</v>
      </c>
      <c r="M1914" s="4">
        <v>10.52</v>
      </c>
    </row>
    <row r="1915" spans="1:13" x14ac:dyDescent="0.25">
      <c r="A1915">
        <v>228135</v>
      </c>
      <c r="B1915" s="4" t="s">
        <v>2531</v>
      </c>
      <c r="M1915" s="4">
        <v>13.14</v>
      </c>
    </row>
    <row r="1916" spans="1:13" x14ac:dyDescent="0.25">
      <c r="A1916">
        <v>228923</v>
      </c>
      <c r="B1916" s="4" t="s">
        <v>2532</v>
      </c>
      <c r="M1916" s="4">
        <v>177.34</v>
      </c>
    </row>
    <row r="1917" spans="1:13" x14ac:dyDescent="0.25">
      <c r="A1917">
        <v>229204</v>
      </c>
      <c r="B1917" s="4" t="s">
        <v>2529</v>
      </c>
      <c r="M1917" s="4">
        <v>178.98</v>
      </c>
    </row>
    <row r="1918" spans="1:13" x14ac:dyDescent="0.25">
      <c r="A1918">
        <v>229206</v>
      </c>
      <c r="B1918" s="4" t="s">
        <v>2533</v>
      </c>
      <c r="M1918" s="4">
        <v>860.5</v>
      </c>
    </row>
    <row r="1919" spans="1:13" x14ac:dyDescent="0.25">
      <c r="A1919">
        <v>229287</v>
      </c>
      <c r="B1919" s="4" t="s">
        <v>2530</v>
      </c>
      <c r="M1919" s="4">
        <v>10.130000000000001</v>
      </c>
    </row>
    <row r="1920" spans="1:13" x14ac:dyDescent="0.25">
      <c r="A1920">
        <v>217137</v>
      </c>
      <c r="B1920" s="4" t="s">
        <v>2559</v>
      </c>
      <c r="M1920" s="4">
        <v>180.77</v>
      </c>
    </row>
    <row r="1921" spans="1:13" x14ac:dyDescent="0.25">
      <c r="A1921">
        <v>226583</v>
      </c>
      <c r="B1921" s="4" t="s">
        <v>2560</v>
      </c>
      <c r="M1921" s="4">
        <v>12.69</v>
      </c>
    </row>
    <row r="1922" spans="1:13" x14ac:dyDescent="0.25">
      <c r="A1922">
        <v>228134</v>
      </c>
      <c r="B1922" s="4" t="s">
        <v>2562</v>
      </c>
      <c r="M1922" s="4">
        <v>10.51</v>
      </c>
    </row>
    <row r="1923" spans="1:13" x14ac:dyDescent="0.25">
      <c r="A1923">
        <v>229366</v>
      </c>
      <c r="B1923" s="4" t="s">
        <v>1983</v>
      </c>
      <c r="M1923" s="4">
        <v>176.03</v>
      </c>
    </row>
    <row r="1924" spans="1:13" x14ac:dyDescent="0.25">
      <c r="A1924">
        <v>229754</v>
      </c>
      <c r="B1924" s="4" t="s">
        <v>2572</v>
      </c>
      <c r="M1924" s="4">
        <v>913</v>
      </c>
    </row>
    <row r="1925" spans="1:13" x14ac:dyDescent="0.25">
      <c r="A1925">
        <v>229755</v>
      </c>
      <c r="B1925" s="4" t="s">
        <v>2573</v>
      </c>
      <c r="M1925" s="4">
        <v>187.17</v>
      </c>
    </row>
    <row r="1926" spans="1:13" x14ac:dyDescent="0.25">
      <c r="A1926">
        <v>223660</v>
      </c>
      <c r="B1926" s="4" t="s">
        <v>2574</v>
      </c>
      <c r="M1926" s="4">
        <v>860.3</v>
      </c>
    </row>
    <row r="1927" spans="1:13" x14ac:dyDescent="0.25">
      <c r="A1927">
        <v>229194</v>
      </c>
      <c r="B1927" s="4" t="s">
        <v>2575</v>
      </c>
      <c r="M1927" s="4">
        <v>177.42</v>
      </c>
    </row>
    <row r="1928" spans="1:13" x14ac:dyDescent="0.25">
      <c r="A1928">
        <v>229368</v>
      </c>
      <c r="B1928" s="4" t="s">
        <v>2056</v>
      </c>
      <c r="M1928" s="4">
        <v>10.16</v>
      </c>
    </row>
    <row r="1929" spans="1:13" x14ac:dyDescent="0.25">
      <c r="A1929">
        <v>226584</v>
      </c>
      <c r="B1929" s="4" t="s">
        <v>2593</v>
      </c>
      <c r="M1929" s="4">
        <v>175.96799999999999</v>
      </c>
    </row>
    <row r="1930" spans="1:13" x14ac:dyDescent="0.25">
      <c r="A1930">
        <v>228143</v>
      </c>
      <c r="B1930" s="4" t="s">
        <v>2594</v>
      </c>
      <c r="M1930" s="4">
        <v>891.1</v>
      </c>
    </row>
    <row r="1931" spans="1:13" x14ac:dyDescent="0.25">
      <c r="A1931">
        <v>229286</v>
      </c>
      <c r="B1931" s="4" t="s">
        <v>2595</v>
      </c>
      <c r="M1931" s="4">
        <v>175.44</v>
      </c>
    </row>
    <row r="1932" spans="1:13" x14ac:dyDescent="0.25">
      <c r="A1932">
        <v>229288</v>
      </c>
      <c r="B1932" s="4" t="s">
        <v>2596</v>
      </c>
      <c r="M1932" s="4">
        <v>12.66</v>
      </c>
    </row>
    <row r="1933" spans="1:13" x14ac:dyDescent="0.25">
      <c r="A1933">
        <v>217087</v>
      </c>
      <c r="B1933" s="4" t="s">
        <v>2615</v>
      </c>
      <c r="M1933" s="4">
        <v>13.035</v>
      </c>
    </row>
    <row r="1934" spans="1:13" x14ac:dyDescent="0.25">
      <c r="A1934">
        <v>228490</v>
      </c>
      <c r="B1934" s="4" t="s">
        <v>2609</v>
      </c>
      <c r="M1934" s="4">
        <v>13.28</v>
      </c>
    </row>
    <row r="1935" spans="1:13" x14ac:dyDescent="0.25">
      <c r="A1935">
        <v>228491</v>
      </c>
      <c r="B1935" s="4" t="s">
        <v>2616</v>
      </c>
      <c r="M1935" s="4">
        <v>17.7</v>
      </c>
    </row>
    <row r="1936" spans="1:13" x14ac:dyDescent="0.25">
      <c r="A1936">
        <v>228637</v>
      </c>
      <c r="B1936" s="4" t="s">
        <v>2617</v>
      </c>
      <c r="M1936" s="4">
        <v>21.9</v>
      </c>
    </row>
    <row r="1937" spans="1:13" x14ac:dyDescent="0.25">
      <c r="A1937">
        <v>229195</v>
      </c>
      <c r="B1937" s="4" t="s">
        <v>2611</v>
      </c>
      <c r="M1937" s="4">
        <v>17.059999999999999</v>
      </c>
    </row>
    <row r="1938" spans="1:13" x14ac:dyDescent="0.25">
      <c r="A1938">
        <v>229316</v>
      </c>
      <c r="B1938" s="4" t="s">
        <v>2618</v>
      </c>
      <c r="M1938" s="4">
        <v>179.05</v>
      </c>
    </row>
    <row r="1939" spans="1:13" x14ac:dyDescent="0.25">
      <c r="A1939">
        <v>230123</v>
      </c>
      <c r="B1939" s="4" t="s">
        <v>2613</v>
      </c>
      <c r="M1939" s="4">
        <v>17.239999999999998</v>
      </c>
    </row>
    <row r="1940" spans="1:13" x14ac:dyDescent="0.25">
      <c r="A1940">
        <v>230125</v>
      </c>
      <c r="B1940" s="4" t="s">
        <v>2614</v>
      </c>
      <c r="M1940" s="4">
        <v>17.190000000000001</v>
      </c>
    </row>
    <row r="1941" spans="1:13" x14ac:dyDescent="0.25">
      <c r="A1941">
        <v>196876</v>
      </c>
      <c r="B1941" s="4" t="s">
        <v>2340</v>
      </c>
      <c r="M1941" s="4">
        <v>30.5</v>
      </c>
    </row>
    <row r="1942" spans="1:13" x14ac:dyDescent="0.25">
      <c r="A1942">
        <v>226126</v>
      </c>
      <c r="B1942" s="4" t="s">
        <v>2632</v>
      </c>
      <c r="M1942" s="4">
        <v>348.34</v>
      </c>
    </row>
    <row r="1943" spans="1:13" x14ac:dyDescent="0.25">
      <c r="A1943">
        <v>226146</v>
      </c>
      <c r="B1943" s="4" t="s">
        <v>2633</v>
      </c>
      <c r="M1943" s="4">
        <v>309.08999999999997</v>
      </c>
    </row>
    <row r="1944" spans="1:13" x14ac:dyDescent="0.25">
      <c r="A1944">
        <v>228924</v>
      </c>
      <c r="B1944" s="4" t="s">
        <v>2634</v>
      </c>
      <c r="M1944" s="4">
        <v>40.39</v>
      </c>
    </row>
    <row r="1945" spans="1:13" x14ac:dyDescent="0.25">
      <c r="A1945">
        <v>229367</v>
      </c>
      <c r="B1945" s="4" t="s">
        <v>2068</v>
      </c>
      <c r="M1945" s="4">
        <v>27.97</v>
      </c>
    </row>
    <row r="1946" spans="1:13" x14ac:dyDescent="0.25">
      <c r="A1946">
        <v>230220</v>
      </c>
      <c r="B1946" s="4" t="s">
        <v>2631</v>
      </c>
      <c r="M1946" s="4">
        <v>415.14</v>
      </c>
    </row>
    <row r="1947" spans="1:13" x14ac:dyDescent="0.25">
      <c r="A1947">
        <v>175396</v>
      </c>
      <c r="B1947" s="4" t="s">
        <v>2270</v>
      </c>
      <c r="M1947" s="4">
        <v>18.07</v>
      </c>
    </row>
    <row r="1948" spans="1:13" x14ac:dyDescent="0.25">
      <c r="A1948">
        <v>208450</v>
      </c>
      <c r="B1948" s="4" t="s">
        <v>2646</v>
      </c>
      <c r="M1948" s="4">
        <v>180.77</v>
      </c>
    </row>
    <row r="1949" spans="1:13" x14ac:dyDescent="0.25">
      <c r="A1949">
        <v>217018</v>
      </c>
      <c r="B1949" s="4" t="s">
        <v>2647</v>
      </c>
      <c r="M1949" s="4">
        <v>10.704000000000001</v>
      </c>
    </row>
    <row r="1950" spans="1:13" x14ac:dyDescent="0.25">
      <c r="A1950">
        <v>217088</v>
      </c>
      <c r="B1950" s="4" t="s">
        <v>2648</v>
      </c>
      <c r="M1950" s="4">
        <v>180.54400000000001</v>
      </c>
    </row>
    <row r="1951" spans="1:13" x14ac:dyDescent="0.25">
      <c r="A1951">
        <v>217089</v>
      </c>
      <c r="B1951" s="4" t="s">
        <v>2649</v>
      </c>
      <c r="M1951" s="4">
        <v>17.36</v>
      </c>
    </row>
    <row r="1952" spans="1:13" x14ac:dyDescent="0.25">
      <c r="A1952">
        <v>222756</v>
      </c>
      <c r="B1952" s="4" t="s">
        <v>2650</v>
      </c>
      <c r="M1952" s="4">
        <v>176.88</v>
      </c>
    </row>
    <row r="1953" spans="1:13" x14ac:dyDescent="0.25">
      <c r="A1953">
        <v>229205</v>
      </c>
      <c r="B1953" s="4" t="s">
        <v>2643</v>
      </c>
      <c r="M1953" s="4">
        <v>17.21</v>
      </c>
    </row>
    <row r="1954" spans="1:13" x14ac:dyDescent="0.25">
      <c r="A1954">
        <v>230377</v>
      </c>
      <c r="B1954" s="4" t="s">
        <v>2651</v>
      </c>
      <c r="M1954" s="4">
        <v>185.81</v>
      </c>
    </row>
    <row r="1955" spans="1:13" x14ac:dyDescent="0.25">
      <c r="A1955">
        <v>230391</v>
      </c>
      <c r="B1955" s="4" t="s">
        <v>2652</v>
      </c>
      <c r="M1955" s="4">
        <v>178.24</v>
      </c>
    </row>
    <row r="1956" spans="1:13" x14ac:dyDescent="0.25">
      <c r="A1956">
        <v>228925</v>
      </c>
      <c r="B1956" s="4" t="s">
        <v>2667</v>
      </c>
      <c r="M1956" s="4">
        <v>12.79</v>
      </c>
    </row>
    <row r="1957" spans="1:13" x14ac:dyDescent="0.25">
      <c r="A1957">
        <v>229388</v>
      </c>
      <c r="B1957" s="4" t="s">
        <v>2668</v>
      </c>
      <c r="M1957" s="4">
        <v>179.05</v>
      </c>
    </row>
    <row r="1958" spans="1:13" x14ac:dyDescent="0.25">
      <c r="A1958">
        <v>230672</v>
      </c>
      <c r="B1958" s="4" t="s">
        <v>2669</v>
      </c>
      <c r="M1958" s="4">
        <v>17.38</v>
      </c>
    </row>
    <row r="1959" spans="1:13" x14ac:dyDescent="0.25">
      <c r="A1959">
        <v>229701</v>
      </c>
      <c r="B1959" s="4" t="s">
        <v>2692</v>
      </c>
      <c r="M1959" s="4">
        <v>16.899999999999999</v>
      </c>
    </row>
    <row r="1960" spans="1:13" x14ac:dyDescent="0.25">
      <c r="A1960">
        <v>230304</v>
      </c>
      <c r="B1960" s="4" t="s">
        <v>2690</v>
      </c>
      <c r="M1960" s="4">
        <v>16.899999999999999</v>
      </c>
    </row>
    <row r="1961" spans="1:13" x14ac:dyDescent="0.25">
      <c r="A1961">
        <v>230363</v>
      </c>
      <c r="B1961" s="4" t="s">
        <v>2693</v>
      </c>
      <c r="M1961" s="4">
        <v>181.58</v>
      </c>
    </row>
    <row r="1962" spans="1:13" x14ac:dyDescent="0.25">
      <c r="A1962">
        <v>230364</v>
      </c>
      <c r="B1962" s="4" t="s">
        <v>2694</v>
      </c>
      <c r="M1962" s="4">
        <v>179.94</v>
      </c>
    </row>
    <row r="1963" spans="1:13" x14ac:dyDescent="0.25">
      <c r="A1963">
        <v>230583</v>
      </c>
      <c r="B1963" s="4" t="s">
        <v>2689</v>
      </c>
      <c r="M1963" s="4">
        <v>17.05</v>
      </c>
    </row>
    <row r="1964" spans="1:13" x14ac:dyDescent="0.25">
      <c r="A1964">
        <v>230305</v>
      </c>
      <c r="B1964" s="4" t="s">
        <v>2701</v>
      </c>
      <c r="M1964" s="4">
        <v>18.260000000000002</v>
      </c>
    </row>
    <row r="1965" spans="1:13" x14ac:dyDescent="0.25">
      <c r="A1965">
        <v>229689</v>
      </c>
      <c r="B1965" s="4" t="s">
        <v>2755</v>
      </c>
      <c r="M1965" s="4">
        <v>188.95</v>
      </c>
    </row>
    <row r="1966" spans="1:13" x14ac:dyDescent="0.25">
      <c r="A1966">
        <v>230874</v>
      </c>
      <c r="B1966" s="4" t="s">
        <v>2702</v>
      </c>
      <c r="M1966" s="4">
        <v>935.4</v>
      </c>
    </row>
    <row r="1967" spans="1:13" x14ac:dyDescent="0.25">
      <c r="A1967">
        <v>228809</v>
      </c>
      <c r="B1967" s="4" t="s">
        <v>2756</v>
      </c>
      <c r="M1967" s="4">
        <v>190</v>
      </c>
    </row>
    <row r="1968" spans="1:13" x14ac:dyDescent="0.25">
      <c r="A1968">
        <v>229403</v>
      </c>
      <c r="B1968" s="4" t="s">
        <v>2757</v>
      </c>
      <c r="M1968" s="4">
        <v>18.260000000000002</v>
      </c>
    </row>
    <row r="1969" spans="1:13" x14ac:dyDescent="0.25">
      <c r="A1969">
        <v>229689</v>
      </c>
      <c r="B1969" s="4" t="s">
        <v>2755</v>
      </c>
      <c r="M1969" s="4">
        <v>188.95</v>
      </c>
    </row>
    <row r="1970" spans="1:13" x14ac:dyDescent="0.25">
      <c r="A1970">
        <v>230151</v>
      </c>
      <c r="B1970" s="4" t="s">
        <v>2758</v>
      </c>
      <c r="M1970" s="4">
        <v>194.45</v>
      </c>
    </row>
    <row r="1971" spans="1:13" x14ac:dyDescent="0.25">
      <c r="A1971">
        <v>230169</v>
      </c>
      <c r="B1971" s="4" t="s">
        <v>2759</v>
      </c>
      <c r="M1971" s="4">
        <v>11.59</v>
      </c>
    </row>
    <row r="1972" spans="1:13" x14ac:dyDescent="0.25">
      <c r="A1972">
        <v>230210</v>
      </c>
      <c r="B1972" s="4" t="s">
        <v>2707</v>
      </c>
      <c r="M1972" s="4">
        <v>11.62</v>
      </c>
    </row>
    <row r="1973" spans="1:13" x14ac:dyDescent="0.25">
      <c r="A1973">
        <v>230211</v>
      </c>
      <c r="B1973" s="4" t="s">
        <v>2708</v>
      </c>
      <c r="M1973" s="4">
        <v>14.27</v>
      </c>
    </row>
    <row r="1974" spans="1:13" x14ac:dyDescent="0.25">
      <c r="A1974">
        <v>230362</v>
      </c>
      <c r="B1974" s="4" t="s">
        <v>2710</v>
      </c>
      <c r="M1974" s="4">
        <v>18.86</v>
      </c>
    </row>
    <row r="1975" spans="1:13" x14ac:dyDescent="0.25">
      <c r="A1975">
        <v>230699</v>
      </c>
      <c r="B1975" s="4" t="s">
        <v>2760</v>
      </c>
      <c r="M1975" s="4">
        <v>197.48</v>
      </c>
    </row>
    <row r="1976" spans="1:13" x14ac:dyDescent="0.25">
      <c r="A1976">
        <v>230874</v>
      </c>
      <c r="B1976" s="4" t="s">
        <v>2702</v>
      </c>
      <c r="M1976" s="4">
        <v>935.4</v>
      </c>
    </row>
    <row r="1977" spans="1:13" x14ac:dyDescent="0.25">
      <c r="A1977">
        <v>230914</v>
      </c>
      <c r="B1977" s="4" t="s">
        <v>2761</v>
      </c>
      <c r="M1977" s="4">
        <v>11.18</v>
      </c>
    </row>
    <row r="1978" spans="1:13" x14ac:dyDescent="0.25">
      <c r="A1978">
        <v>230915</v>
      </c>
      <c r="B1978" s="4" t="s">
        <v>2711</v>
      </c>
      <c r="M1978" s="4">
        <v>11.28</v>
      </c>
    </row>
    <row r="1979" spans="1:13" x14ac:dyDescent="0.25">
      <c r="A1979">
        <v>231056</v>
      </c>
      <c r="B1979" s="4" t="s">
        <v>2762</v>
      </c>
      <c r="M1979" s="4">
        <v>191.22</v>
      </c>
    </row>
    <row r="1980" spans="1:13" x14ac:dyDescent="0.25">
      <c r="A1980">
        <v>223787</v>
      </c>
      <c r="B1980" s="4" t="s">
        <v>5076</v>
      </c>
      <c r="M1980" s="4">
        <v>179.24</v>
      </c>
    </row>
    <row r="1981" spans="1:13" x14ac:dyDescent="0.25">
      <c r="A1981">
        <v>225897</v>
      </c>
      <c r="B1981" s="4" t="s">
        <v>5165</v>
      </c>
      <c r="M1981" s="4">
        <v>17.29</v>
      </c>
    </row>
    <row r="1982" spans="1:13" x14ac:dyDescent="0.25">
      <c r="A1982">
        <v>229402</v>
      </c>
      <c r="B1982" s="4" t="s">
        <v>5342</v>
      </c>
      <c r="M1982" s="4">
        <v>175.34</v>
      </c>
    </row>
    <row r="1983" spans="1:13" x14ac:dyDescent="0.25">
      <c r="A1983">
        <v>230150</v>
      </c>
      <c r="B1983" s="4" t="s">
        <v>2822</v>
      </c>
      <c r="M1983" s="4">
        <v>864.4</v>
      </c>
    </row>
    <row r="1984" spans="1:13" x14ac:dyDescent="0.25">
      <c r="A1984">
        <v>228580</v>
      </c>
      <c r="B1984" s="4" t="s">
        <v>5312</v>
      </c>
      <c r="M1984" s="4">
        <v>849</v>
      </c>
    </row>
    <row r="1985" spans="1:13" x14ac:dyDescent="0.25">
      <c r="A1985">
        <v>229317</v>
      </c>
      <c r="B1985" s="4" t="s">
        <v>5337</v>
      </c>
      <c r="M1985" s="4">
        <v>176.51</v>
      </c>
    </row>
    <row r="1986" spans="1:13" x14ac:dyDescent="0.25">
      <c r="A1986">
        <v>229669</v>
      </c>
      <c r="B1986" s="4" t="s">
        <v>5358</v>
      </c>
      <c r="M1986" s="4">
        <v>175.76</v>
      </c>
    </row>
    <row r="1987" spans="1:13" x14ac:dyDescent="0.25">
      <c r="A1987">
        <v>230543</v>
      </c>
      <c r="B1987" s="4" t="s">
        <v>5383</v>
      </c>
      <c r="M1987" s="4">
        <v>17.28</v>
      </c>
    </row>
    <row r="1988" spans="1:13" x14ac:dyDescent="0.25">
      <c r="A1988">
        <v>230988</v>
      </c>
      <c r="B1988" s="4" t="s">
        <v>5404</v>
      </c>
      <c r="M1988" s="4">
        <v>827</v>
      </c>
    </row>
    <row r="1989" spans="1:13" x14ac:dyDescent="0.25">
      <c r="A1989">
        <v>230994</v>
      </c>
      <c r="B1989" s="4" t="s">
        <v>5407</v>
      </c>
      <c r="M1989" s="4">
        <v>17.850000000000001</v>
      </c>
    </row>
    <row r="1990" spans="1:13" x14ac:dyDescent="0.25">
      <c r="A1990">
        <v>231028</v>
      </c>
      <c r="B1990" s="4" t="s">
        <v>5409</v>
      </c>
      <c r="M1990" s="4">
        <v>177.05</v>
      </c>
    </row>
    <row r="1991" spans="1:13" x14ac:dyDescent="0.25">
      <c r="A1991">
        <v>231354</v>
      </c>
      <c r="B1991" s="4" t="s">
        <v>5422</v>
      </c>
      <c r="M1991" s="4">
        <v>892.5</v>
      </c>
    </row>
    <row r="1992" spans="1:13" x14ac:dyDescent="0.25">
      <c r="A1992">
        <v>231405</v>
      </c>
      <c r="B1992" s="4" t="s">
        <v>5424</v>
      </c>
      <c r="M1992" s="4">
        <v>17.3</v>
      </c>
    </row>
    <row r="1993" spans="1:13" x14ac:dyDescent="0.25">
      <c r="A1993">
        <v>231450</v>
      </c>
      <c r="B1993" s="4" t="s">
        <v>5426</v>
      </c>
      <c r="M1993" s="4">
        <v>12.96</v>
      </c>
    </row>
    <row r="1994" spans="1:13" x14ac:dyDescent="0.25">
      <c r="A1994">
        <v>231631</v>
      </c>
      <c r="B1994" s="4" t="s">
        <v>5816</v>
      </c>
      <c r="M1994" s="4">
        <v>8.4600000000000009</v>
      </c>
    </row>
    <row r="1995" spans="1:13" x14ac:dyDescent="0.25">
      <c r="A1995">
        <v>231953</v>
      </c>
      <c r="B1995" s="4" t="s">
        <v>5817</v>
      </c>
      <c r="M1995" s="4">
        <v>854.7</v>
      </c>
    </row>
    <row r="1996" spans="1:13" x14ac:dyDescent="0.25">
      <c r="A1996">
        <v>220567</v>
      </c>
      <c r="B1996" s="4" t="s">
        <v>5013</v>
      </c>
      <c r="M1996" s="4">
        <v>915</v>
      </c>
    </row>
    <row r="1997" spans="1:13" x14ac:dyDescent="0.25">
      <c r="A1997">
        <v>230916</v>
      </c>
      <c r="B1997" s="4" t="s">
        <v>5402</v>
      </c>
      <c r="M1997" s="4">
        <v>17.22</v>
      </c>
    </row>
    <row r="1998" spans="1:13" x14ac:dyDescent="0.25">
      <c r="A1998">
        <v>231631</v>
      </c>
      <c r="B1998" s="4" t="s">
        <v>5816</v>
      </c>
      <c r="M1998" s="4">
        <v>8.4600000000000009</v>
      </c>
    </row>
    <row r="1999" spans="1:13" x14ac:dyDescent="0.25">
      <c r="A1999">
        <v>231587</v>
      </c>
      <c r="B1999" s="4" t="s">
        <v>5850</v>
      </c>
      <c r="M1999" s="4">
        <v>8.32</v>
      </c>
    </row>
    <row r="2000" spans="1:13" x14ac:dyDescent="0.25">
      <c r="A2000">
        <v>231882</v>
      </c>
      <c r="B2000" s="4" t="s">
        <v>5851</v>
      </c>
      <c r="M2000" s="4">
        <v>10.42</v>
      </c>
    </row>
    <row r="2001" spans="1:13" x14ac:dyDescent="0.25">
      <c r="A2001">
        <v>231884</v>
      </c>
      <c r="B2001" s="4" t="s">
        <v>5852</v>
      </c>
      <c r="M2001" s="4">
        <v>179.77</v>
      </c>
    </row>
    <row r="2002" spans="1:13" x14ac:dyDescent="0.25">
      <c r="A2002">
        <v>232138</v>
      </c>
      <c r="B2002" s="4" t="s">
        <v>5853</v>
      </c>
      <c r="M2002" s="4">
        <v>179.3</v>
      </c>
    </row>
    <row r="2003" spans="1:13" x14ac:dyDescent="0.25">
      <c r="A2003">
        <v>227737</v>
      </c>
      <c r="B2003" s="4" t="s">
        <v>5257</v>
      </c>
      <c r="M2003" s="4">
        <v>180</v>
      </c>
    </row>
    <row r="2004" spans="1:13" x14ac:dyDescent="0.25">
      <c r="A2004">
        <v>159895</v>
      </c>
      <c r="B2004" s="4" t="s">
        <v>3431</v>
      </c>
      <c r="M2004" s="4">
        <v>17.5</v>
      </c>
    </row>
    <row r="2005" spans="1:13" x14ac:dyDescent="0.25">
      <c r="A2005">
        <v>194678</v>
      </c>
      <c r="B2005" s="4" t="s">
        <v>3997</v>
      </c>
      <c r="M2005" s="4">
        <v>182.208</v>
      </c>
    </row>
    <row r="2006" spans="1:13" x14ac:dyDescent="0.25">
      <c r="A2006">
        <v>224304</v>
      </c>
      <c r="B2006" s="4" t="s">
        <v>5102</v>
      </c>
      <c r="M2006" s="4">
        <v>17.459</v>
      </c>
    </row>
    <row r="2007" spans="1:13" x14ac:dyDescent="0.25">
      <c r="A2007">
        <v>226511</v>
      </c>
      <c r="B2007" s="4" t="s">
        <v>5203</v>
      </c>
      <c r="M2007" s="4">
        <v>17.46</v>
      </c>
    </row>
    <row r="2008" spans="1:13" x14ac:dyDescent="0.25">
      <c r="A2008">
        <v>229666</v>
      </c>
      <c r="B2008" s="4" t="s">
        <v>5355</v>
      </c>
      <c r="M2008" s="4">
        <v>175.64</v>
      </c>
    </row>
    <row r="2009" spans="1:13" x14ac:dyDescent="0.25">
      <c r="A2009">
        <v>229667</v>
      </c>
      <c r="B2009" s="4" t="s">
        <v>5356</v>
      </c>
      <c r="M2009" s="4">
        <v>16.89</v>
      </c>
    </row>
    <row r="2010" spans="1:13" x14ac:dyDescent="0.25">
      <c r="A2010">
        <v>231404</v>
      </c>
      <c r="B2010" s="4" t="s">
        <v>5423</v>
      </c>
      <c r="M2010" s="4">
        <v>179.94</v>
      </c>
    </row>
    <row r="2011" spans="1:13" x14ac:dyDescent="0.25">
      <c r="A2011">
        <v>231952</v>
      </c>
      <c r="B2011" s="4" t="s">
        <v>5854</v>
      </c>
      <c r="M2011" s="4">
        <v>845.9</v>
      </c>
    </row>
    <row r="2012" spans="1:13" x14ac:dyDescent="0.25">
      <c r="A2012">
        <v>232121</v>
      </c>
      <c r="B2012" s="4" t="s">
        <v>5855</v>
      </c>
      <c r="M2012" s="4">
        <v>177.57</v>
      </c>
    </row>
    <row r="2013" spans="1:13" x14ac:dyDescent="0.25">
      <c r="A2013">
        <v>232133</v>
      </c>
      <c r="B2013" s="4" t="s">
        <v>5856</v>
      </c>
      <c r="M2013" s="4">
        <v>180.63</v>
      </c>
    </row>
    <row r="2014" spans="1:13" x14ac:dyDescent="0.25">
      <c r="A2014">
        <v>160821</v>
      </c>
      <c r="B2014" s="4" t="s">
        <v>2250</v>
      </c>
      <c r="M2014" s="4">
        <v>9.6</v>
      </c>
    </row>
    <row r="2015" spans="1:13" x14ac:dyDescent="0.25">
      <c r="A2015">
        <v>220187</v>
      </c>
      <c r="B2015" s="4" t="s">
        <v>4998</v>
      </c>
      <c r="M2015" s="4">
        <v>182.624</v>
      </c>
    </row>
    <row r="2016" spans="1:13" x14ac:dyDescent="0.25">
      <c r="A2016">
        <v>228304</v>
      </c>
      <c r="B2016" s="4" t="s">
        <v>5299</v>
      </c>
      <c r="M2016" s="4">
        <v>883.7</v>
      </c>
    </row>
    <row r="2017" spans="1:13" x14ac:dyDescent="0.25">
      <c r="A2017">
        <v>188142</v>
      </c>
      <c r="B2017" s="4" t="s">
        <v>3864</v>
      </c>
      <c r="M2017" s="4">
        <v>15.57</v>
      </c>
    </row>
    <row r="2018" spans="1:13" x14ac:dyDescent="0.25">
      <c r="A2018">
        <v>217126</v>
      </c>
      <c r="B2018" s="4" t="s">
        <v>4937</v>
      </c>
      <c r="M2018" s="4">
        <v>10.512</v>
      </c>
    </row>
    <row r="2019" spans="1:13" x14ac:dyDescent="0.25">
      <c r="A2019">
        <v>225900</v>
      </c>
      <c r="B2019" s="4" t="s">
        <v>5167</v>
      </c>
      <c r="M2019" s="4">
        <v>177.05</v>
      </c>
    </row>
    <row r="2020" spans="1:13" x14ac:dyDescent="0.25">
      <c r="A2020">
        <v>231593</v>
      </c>
      <c r="B2020" s="4" t="s">
        <v>5434</v>
      </c>
      <c r="M2020" s="4">
        <v>12.8</v>
      </c>
    </row>
    <row r="2021" spans="1:13" x14ac:dyDescent="0.25">
      <c r="A2021">
        <v>231744</v>
      </c>
      <c r="B2021" s="4" t="s">
        <v>5903</v>
      </c>
      <c r="M2021" s="4">
        <v>10.119999999999999</v>
      </c>
    </row>
    <row r="2022" spans="1:13" x14ac:dyDescent="0.25">
      <c r="A2022">
        <v>231883</v>
      </c>
      <c r="B2022" s="4" t="s">
        <v>5904</v>
      </c>
      <c r="M2022" s="4">
        <v>10.42</v>
      </c>
    </row>
    <row r="2023" spans="1:13" x14ac:dyDescent="0.25">
      <c r="A2023">
        <v>232120</v>
      </c>
      <c r="B2023" s="4" t="s">
        <v>5905</v>
      </c>
      <c r="M2023" s="4">
        <v>15.37</v>
      </c>
    </row>
    <row r="2024" spans="1:13" x14ac:dyDescent="0.25">
      <c r="A2024">
        <v>232158</v>
      </c>
      <c r="B2024" s="4" t="s">
        <v>5906</v>
      </c>
      <c r="M2024" s="4">
        <v>10.24</v>
      </c>
    </row>
    <row r="2025" spans="1:13" x14ac:dyDescent="0.25">
      <c r="A2025">
        <v>232159</v>
      </c>
      <c r="B2025" s="4" t="s">
        <v>5907</v>
      </c>
      <c r="M2025" s="4">
        <v>177.47</v>
      </c>
    </row>
    <row r="2026" spans="1:13" x14ac:dyDescent="0.25">
      <c r="A2026">
        <v>232170</v>
      </c>
      <c r="B2026" s="4" t="s">
        <v>5908</v>
      </c>
      <c r="M2026" s="4">
        <v>10.24</v>
      </c>
    </row>
    <row r="2027" spans="1:13" x14ac:dyDescent="0.25">
      <c r="A2027">
        <v>226004</v>
      </c>
      <c r="B2027" s="4" t="s">
        <v>1045</v>
      </c>
      <c r="M2027" s="4">
        <v>12.754</v>
      </c>
    </row>
    <row r="2028" spans="1:13" x14ac:dyDescent="0.25">
      <c r="A2028">
        <v>231595</v>
      </c>
      <c r="B2028" s="4" t="s">
        <v>5436</v>
      </c>
      <c r="M2028" s="4">
        <v>177.47</v>
      </c>
    </row>
    <row r="2029" spans="1:13" x14ac:dyDescent="0.25">
      <c r="A2029">
        <v>232168</v>
      </c>
      <c r="B2029" s="4" t="s">
        <v>5970</v>
      </c>
      <c r="M2029" s="4">
        <v>17.510000000000002</v>
      </c>
    </row>
    <row r="2030" spans="1:13" x14ac:dyDescent="0.25">
      <c r="A2030">
        <v>200738</v>
      </c>
      <c r="B2030" s="4" t="s">
        <v>4210</v>
      </c>
      <c r="M2030" s="4">
        <v>852</v>
      </c>
    </row>
    <row r="2031" spans="1:13" x14ac:dyDescent="0.25">
      <c r="A2031">
        <v>232489</v>
      </c>
      <c r="B2031" s="4" t="s">
        <v>5967</v>
      </c>
      <c r="M2031" s="4">
        <v>868.5</v>
      </c>
    </row>
    <row r="2032" spans="1:13" x14ac:dyDescent="0.25">
      <c r="A2032">
        <v>229405</v>
      </c>
      <c r="B2032" s="4" t="s">
        <v>5344</v>
      </c>
      <c r="M2032" s="4">
        <v>174.39</v>
      </c>
    </row>
    <row r="2033" spans="1:13" x14ac:dyDescent="0.25">
      <c r="A2033">
        <v>231057</v>
      </c>
      <c r="B2033" s="4" t="s">
        <v>5412</v>
      </c>
      <c r="M2033" s="4">
        <v>10.19</v>
      </c>
    </row>
    <row r="2034" spans="1:13" x14ac:dyDescent="0.25">
      <c r="A2034">
        <v>231483</v>
      </c>
      <c r="B2034" s="4" t="s">
        <v>5427</v>
      </c>
      <c r="M2034" s="4">
        <v>178.24</v>
      </c>
    </row>
    <row r="2035" spans="1:13" x14ac:dyDescent="0.25">
      <c r="A2035">
        <v>231526</v>
      </c>
      <c r="B2035" s="4" t="s">
        <v>5430</v>
      </c>
      <c r="M2035" s="4">
        <v>17.37</v>
      </c>
    </row>
    <row r="2036" spans="1:13" x14ac:dyDescent="0.25">
      <c r="A2036">
        <v>232058</v>
      </c>
      <c r="B2036" s="4" t="s">
        <v>5966</v>
      </c>
      <c r="M2036" s="4">
        <v>174.72</v>
      </c>
    </row>
    <row r="2037" spans="1:13" x14ac:dyDescent="0.25">
      <c r="A2037">
        <v>232134</v>
      </c>
      <c r="B2037" s="4" t="s">
        <v>5968</v>
      </c>
      <c r="M2037" s="4">
        <v>10.15</v>
      </c>
    </row>
    <row r="2038" spans="1:13" x14ac:dyDescent="0.25">
      <c r="A2038">
        <v>232166</v>
      </c>
      <c r="B2038" s="4" t="s">
        <v>5969</v>
      </c>
      <c r="M2038" s="4">
        <v>182.06</v>
      </c>
    </row>
    <row r="2039" spans="1:13" x14ac:dyDescent="0.25">
      <c r="A2039">
        <v>232169</v>
      </c>
      <c r="B2039" s="4" t="s">
        <v>5971</v>
      </c>
      <c r="M2039" s="4">
        <v>13.13</v>
      </c>
    </row>
    <row r="2040" spans="1:13" x14ac:dyDescent="0.25">
      <c r="A2040">
        <v>232230</v>
      </c>
      <c r="B2040" s="4" t="s">
        <v>6029</v>
      </c>
      <c r="M2040" s="4">
        <v>876.1</v>
      </c>
    </row>
    <row r="2041" spans="1:13" x14ac:dyDescent="0.25">
      <c r="A2041">
        <v>232318</v>
      </c>
      <c r="B2041" s="4" t="s">
        <v>6030</v>
      </c>
      <c r="M2041" s="4">
        <v>10.23</v>
      </c>
    </row>
    <row r="2042" spans="1:13" x14ac:dyDescent="0.25">
      <c r="A2042">
        <v>232458</v>
      </c>
      <c r="B2042" s="4" t="s">
        <v>6031</v>
      </c>
      <c r="M2042" s="4">
        <v>188.55</v>
      </c>
    </row>
    <row r="2043" spans="1:13" x14ac:dyDescent="0.25">
      <c r="A2043" s="12">
        <v>223661</v>
      </c>
      <c r="B2043" s="4" t="s">
        <v>5072</v>
      </c>
      <c r="M2043" s="4">
        <v>178.94</v>
      </c>
    </row>
    <row r="2044" spans="1:13" x14ac:dyDescent="0.25">
      <c r="A2044" s="12">
        <v>231055</v>
      </c>
      <c r="B2044" s="4" t="s">
        <v>5411</v>
      </c>
      <c r="M2044" s="4">
        <v>10.19</v>
      </c>
    </row>
    <row r="2045" spans="1:13" x14ac:dyDescent="0.25">
      <c r="A2045" s="12">
        <v>231527</v>
      </c>
      <c r="B2045" s="4" t="s">
        <v>5431</v>
      </c>
      <c r="M2045" s="4">
        <v>181.58</v>
      </c>
    </row>
    <row r="2046" spans="1:13" x14ac:dyDescent="0.25">
      <c r="A2046" s="12">
        <v>232466</v>
      </c>
      <c r="B2046" s="4" t="s">
        <v>6090</v>
      </c>
      <c r="M2046" s="4">
        <v>10.16</v>
      </c>
    </row>
    <row r="2047" spans="1:13" x14ac:dyDescent="0.25">
      <c r="A2047" s="12">
        <v>232480</v>
      </c>
      <c r="B2047" s="4" t="s">
        <v>6091</v>
      </c>
      <c r="M2047" s="4">
        <v>12.65</v>
      </c>
    </row>
    <row r="2048" spans="1:13" x14ac:dyDescent="0.25">
      <c r="A2048" s="12">
        <v>232812</v>
      </c>
      <c r="B2048" s="4" t="s">
        <v>6092</v>
      </c>
      <c r="M2048" s="4">
        <v>176.82</v>
      </c>
    </row>
    <row r="2049" spans="1:13" x14ac:dyDescent="0.25">
      <c r="A2049" s="12">
        <v>233006</v>
      </c>
      <c r="B2049" s="4" t="s">
        <v>6093</v>
      </c>
      <c r="M2049" s="4">
        <v>894.8</v>
      </c>
    </row>
    <row r="2050" spans="1:13" x14ac:dyDescent="0.25">
      <c r="A2050">
        <v>225910</v>
      </c>
      <c r="B2050" s="4" t="s">
        <v>5168</v>
      </c>
      <c r="M2050" s="4">
        <v>10.51</v>
      </c>
    </row>
    <row r="2051" spans="1:13" x14ac:dyDescent="0.25">
      <c r="A2051">
        <v>232171</v>
      </c>
      <c r="B2051" s="4" t="s">
        <v>6201</v>
      </c>
      <c r="M2051" s="4">
        <v>12.8</v>
      </c>
    </row>
    <row r="2052" spans="1:13" x14ac:dyDescent="0.25">
      <c r="A2052">
        <v>232178</v>
      </c>
      <c r="B2052" s="4" t="s">
        <v>6134</v>
      </c>
      <c r="M2052" s="4">
        <v>10.24</v>
      </c>
    </row>
    <row r="2053" spans="1:13" x14ac:dyDescent="0.25">
      <c r="A2053">
        <v>233022</v>
      </c>
      <c r="B2053" s="4" t="s">
        <v>6203</v>
      </c>
      <c r="M2053" s="4">
        <v>17.22</v>
      </c>
    </row>
    <row r="2054" spans="1:13" x14ac:dyDescent="0.25">
      <c r="A2054">
        <v>233411</v>
      </c>
      <c r="B2054" s="4" t="s">
        <v>6204</v>
      </c>
      <c r="M2054" s="4">
        <v>13.23</v>
      </c>
    </row>
    <row r="2055" spans="1:13" x14ac:dyDescent="0.25">
      <c r="A2055">
        <v>194538</v>
      </c>
      <c r="B2055" s="4" t="s">
        <v>3969</v>
      </c>
      <c r="M2055" s="4">
        <v>182.02</v>
      </c>
    </row>
    <row r="2056" spans="1:13" x14ac:dyDescent="0.25">
      <c r="A2056">
        <v>211802</v>
      </c>
      <c r="B2056" s="4" t="s">
        <v>4568</v>
      </c>
      <c r="M2056" s="4">
        <v>15.91</v>
      </c>
    </row>
    <row r="2057" spans="1:13" x14ac:dyDescent="0.25">
      <c r="A2057">
        <v>226510</v>
      </c>
      <c r="B2057" s="4" t="s">
        <v>5202</v>
      </c>
      <c r="M2057" s="4">
        <v>181.48</v>
      </c>
    </row>
    <row r="2058" spans="1:13" x14ac:dyDescent="0.25">
      <c r="A2058">
        <v>230765</v>
      </c>
      <c r="B2058" s="4" t="s">
        <v>5395</v>
      </c>
      <c r="M2058" s="4">
        <v>17.61</v>
      </c>
    </row>
    <row r="2059" spans="1:13" x14ac:dyDescent="0.25">
      <c r="A2059">
        <v>231489</v>
      </c>
      <c r="B2059" s="4" t="s">
        <v>5429</v>
      </c>
      <c r="M2059" s="4">
        <v>864</v>
      </c>
    </row>
    <row r="2060" spans="1:13" x14ac:dyDescent="0.25">
      <c r="A2060">
        <v>231622</v>
      </c>
      <c r="B2060" s="4" t="s">
        <v>6205</v>
      </c>
      <c r="M2060" s="4">
        <v>176.55</v>
      </c>
    </row>
    <row r="2061" spans="1:13" x14ac:dyDescent="0.25">
      <c r="A2061">
        <v>231859</v>
      </c>
      <c r="B2061" s="4" t="s">
        <v>6133</v>
      </c>
      <c r="M2061" s="4">
        <v>8.2799999999999994</v>
      </c>
    </row>
    <row r="2062" spans="1:13" x14ac:dyDescent="0.25">
      <c r="A2062">
        <v>232038</v>
      </c>
      <c r="B2062" s="4" t="s">
        <v>6206</v>
      </c>
      <c r="M2062" s="4">
        <v>179.65</v>
      </c>
    </row>
    <row r="2063" spans="1:13" x14ac:dyDescent="0.25">
      <c r="A2063">
        <v>232126</v>
      </c>
      <c r="B2063" s="4" t="s">
        <v>6207</v>
      </c>
      <c r="M2063" s="4">
        <v>174.72</v>
      </c>
    </row>
    <row r="2064" spans="1:13" x14ac:dyDescent="0.25">
      <c r="A2064">
        <v>207755</v>
      </c>
      <c r="B2064" s="4" t="s">
        <v>4442</v>
      </c>
      <c r="M2064" s="4">
        <v>15.75</v>
      </c>
    </row>
    <row r="2065" spans="1:13" x14ac:dyDescent="0.25">
      <c r="A2065">
        <v>228894</v>
      </c>
      <c r="B2065" s="4" t="s">
        <v>5324</v>
      </c>
      <c r="M2065" s="4">
        <v>186.29</v>
      </c>
    </row>
    <row r="2066" spans="1:13" x14ac:dyDescent="0.25">
      <c r="A2066">
        <v>232082</v>
      </c>
      <c r="B2066" s="4" t="s">
        <v>6277</v>
      </c>
      <c r="M2066" s="4">
        <v>185.64</v>
      </c>
    </row>
    <row r="2067" spans="1:13" x14ac:dyDescent="0.25">
      <c r="A2067">
        <v>232951</v>
      </c>
      <c r="B2067" s="4" t="s">
        <v>6275</v>
      </c>
      <c r="M2067" s="4">
        <v>865</v>
      </c>
    </row>
    <row r="2068" spans="1:13" x14ac:dyDescent="0.25">
      <c r="A2068">
        <v>233086</v>
      </c>
      <c r="B2068" s="4" t="s">
        <v>6278</v>
      </c>
      <c r="M2068" s="4">
        <v>176.72</v>
      </c>
    </row>
    <row r="2069" spans="1:13" x14ac:dyDescent="0.25">
      <c r="A2069">
        <v>233326</v>
      </c>
      <c r="B2069" s="4" t="s">
        <v>6279</v>
      </c>
      <c r="M2069" s="4">
        <v>17.05</v>
      </c>
    </row>
    <row r="2070" spans="1:13" x14ac:dyDescent="0.25">
      <c r="A2070">
        <v>233327</v>
      </c>
      <c r="B2070" s="4" t="s">
        <v>6276</v>
      </c>
      <c r="M2070" s="4">
        <v>17.36</v>
      </c>
    </row>
    <row r="2071" spans="1:13" x14ac:dyDescent="0.25">
      <c r="A2071">
        <v>233558</v>
      </c>
      <c r="B2071" s="4" t="s">
        <v>6280</v>
      </c>
      <c r="M2071" s="4">
        <v>836.2</v>
      </c>
    </row>
    <row r="2072" spans="1:13" x14ac:dyDescent="0.25">
      <c r="A2072">
        <v>229710</v>
      </c>
      <c r="B2072" s="4" t="s">
        <v>5360</v>
      </c>
      <c r="M2072" s="4">
        <v>16.760000000000002</v>
      </c>
    </row>
    <row r="2073" spans="1:13" x14ac:dyDescent="0.25">
      <c r="A2073">
        <v>229865</v>
      </c>
      <c r="B2073" s="4" t="s">
        <v>5366</v>
      </c>
      <c r="M2073" s="4">
        <v>176.32</v>
      </c>
    </row>
    <row r="2074" spans="1:13" x14ac:dyDescent="0.25">
      <c r="A2074">
        <v>230878</v>
      </c>
      <c r="B2074" s="4" t="s">
        <v>5401</v>
      </c>
      <c r="M2074" s="4">
        <v>180.59</v>
      </c>
    </row>
    <row r="2075" spans="1:13" x14ac:dyDescent="0.25">
      <c r="A2075">
        <v>231484</v>
      </c>
      <c r="B2075" s="4" t="s">
        <v>5428</v>
      </c>
      <c r="M2075" s="4">
        <v>17.14</v>
      </c>
    </row>
    <row r="2076" spans="1:13" x14ac:dyDescent="0.25">
      <c r="A2076">
        <v>232177</v>
      </c>
      <c r="B2076" s="4" t="s">
        <v>6370</v>
      </c>
      <c r="M2076" s="4">
        <v>177.47</v>
      </c>
    </row>
    <row r="2077" spans="1:13" x14ac:dyDescent="0.25">
      <c r="A2077">
        <v>232194</v>
      </c>
      <c r="B2077" s="4" t="s">
        <v>6366</v>
      </c>
      <c r="M2077" s="4">
        <v>874.4</v>
      </c>
    </row>
    <row r="2078" spans="1:13" x14ac:dyDescent="0.25">
      <c r="A2078">
        <v>232813</v>
      </c>
      <c r="B2078" s="4" t="s">
        <v>6371</v>
      </c>
      <c r="M2078" s="4">
        <v>17</v>
      </c>
    </row>
    <row r="2079" spans="1:13" x14ac:dyDescent="0.25">
      <c r="A2079">
        <v>232867</v>
      </c>
      <c r="B2079" s="4" t="s">
        <v>6372</v>
      </c>
      <c r="M2079" s="4">
        <v>176.51</v>
      </c>
    </row>
    <row r="2080" spans="1:13" x14ac:dyDescent="0.25">
      <c r="A2080">
        <v>232870</v>
      </c>
      <c r="B2080" s="4" t="s">
        <v>6373</v>
      </c>
      <c r="M2080" s="4">
        <v>12.73</v>
      </c>
    </row>
    <row r="2081" spans="1:13" x14ac:dyDescent="0.25">
      <c r="A2081">
        <v>233088</v>
      </c>
      <c r="B2081" s="4" t="s">
        <v>6374</v>
      </c>
      <c r="M2081" s="4">
        <v>10.199999999999999</v>
      </c>
    </row>
    <row r="2082" spans="1:13" x14ac:dyDescent="0.25">
      <c r="A2082">
        <v>233101</v>
      </c>
      <c r="B2082" s="4" t="s">
        <v>6375</v>
      </c>
      <c r="M2082" s="4">
        <v>12.74</v>
      </c>
    </row>
    <row r="2083" spans="1:13" x14ac:dyDescent="0.25">
      <c r="A2083">
        <v>233514</v>
      </c>
      <c r="B2083" s="4" t="s">
        <v>6376</v>
      </c>
      <c r="M2083" s="4">
        <v>17.04</v>
      </c>
    </row>
    <row r="2084" spans="1:13" x14ac:dyDescent="0.25">
      <c r="A2084">
        <v>222052</v>
      </c>
      <c r="B2084" s="4" t="s">
        <v>2772</v>
      </c>
      <c r="M2084" s="4">
        <v>180</v>
      </c>
    </row>
  </sheetData>
  <autoFilter ref="A1:BR2042" xr:uid="{00000000-0001-0000-0900-000000000000}"/>
  <sortState xmlns:xlrd2="http://schemas.microsoft.com/office/spreadsheetml/2017/richdata2" ref="A1959:B1963">
    <sortCondition ref="A1959:A1963"/>
  </sortState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6"/>
  <dimension ref="A1:WXZ8707"/>
  <sheetViews>
    <sheetView topLeftCell="A8691" workbookViewId="0">
      <selection activeCell="F8700" sqref="F8700"/>
    </sheetView>
  </sheetViews>
  <sheetFormatPr defaultRowHeight="15" x14ac:dyDescent="0.25"/>
  <cols>
    <col min="1" max="1" width="10.7109375" customWidth="1"/>
    <col min="2" max="2" width="42" style="4" bestFit="1" customWidth="1"/>
    <col min="3" max="3" width="9.85546875" style="4" bestFit="1" customWidth="1"/>
    <col min="4" max="4" width="4.7109375" style="4" customWidth="1"/>
    <col min="5" max="5" width="10.7109375" style="4" customWidth="1"/>
    <col min="6" max="6" width="5.7109375" style="4" customWidth="1"/>
    <col min="7" max="7" width="6.7109375" style="4" customWidth="1"/>
    <col min="8" max="8" width="13.7109375" style="4" customWidth="1"/>
    <col min="9" max="9" width="12.7109375" style="4" customWidth="1"/>
    <col min="10" max="10" width="8.7109375" style="4" customWidth="1"/>
    <col min="11" max="11" width="4.7109375" style="4" customWidth="1"/>
    <col min="12" max="12" width="10.7109375" style="4" customWidth="1"/>
    <col min="13" max="14" width="9.7109375" style="4" customWidth="1"/>
    <col min="15" max="15" width="7.7109375" style="4" customWidth="1"/>
    <col min="16" max="16" width="9.7109375" style="4" customWidth="1"/>
    <col min="17" max="17" width="14.7109375" style="4" customWidth="1"/>
    <col min="18" max="19" width="6.7109375" style="4" customWidth="1"/>
    <col min="20" max="20" width="2.7109375" style="4" customWidth="1"/>
    <col min="21" max="21" width="4.7109375" style="4" customWidth="1"/>
    <col min="22" max="22" width="14.7109375" style="4" customWidth="1"/>
    <col min="23" max="23" width="10.7109375" style="4" customWidth="1"/>
    <col min="24" max="25" width="11.7109375" style="4" customWidth="1"/>
    <col min="26" max="26" width="3.7109375" style="4" customWidth="1"/>
    <col min="27" max="27" width="6.7109375" style="4" customWidth="1"/>
    <col min="28" max="28" width="20.7109375" style="4" customWidth="1"/>
    <col min="29" max="29" width="8.7109375" style="4" customWidth="1"/>
    <col min="30" max="30" width="4.7109375" style="4" customWidth="1"/>
    <col min="31" max="31" width="10.7109375" style="4" customWidth="1"/>
    <col min="32" max="33" width="3.7109375" style="4" customWidth="1"/>
    <col min="34" max="34" width="11.7109375" style="4" customWidth="1"/>
    <col min="35" max="35" width="15.7109375" style="4" customWidth="1"/>
    <col min="36" max="36" width="2.7109375" style="4" customWidth="1"/>
    <col min="37" max="37" width="3.7109375" style="4" customWidth="1"/>
    <col min="38" max="38" width="6.7109375" style="4" customWidth="1"/>
    <col min="39" max="39" width="10.7109375" style="4" customWidth="1"/>
    <col min="40" max="40" width="3.7109375" style="4" customWidth="1"/>
    <col min="41" max="41" width="4.7109375" style="4" customWidth="1"/>
    <col min="42" max="42" width="12.7109375" style="4" customWidth="1"/>
    <col min="43" max="43" width="6.7109375" style="4" customWidth="1"/>
    <col min="44" max="44" width="5.7109375" style="4" customWidth="1"/>
    <col min="45" max="45" width="10.7109375" style="4" customWidth="1"/>
    <col min="46" max="46" width="2.7109375" style="4" customWidth="1"/>
    <col min="47" max="47" width="5.7109375" style="4" customWidth="1"/>
    <col min="48" max="48" width="4.7109375" style="4" customWidth="1"/>
    <col min="49" max="49" width="2.7109375" style="4" customWidth="1"/>
    <col min="50" max="50" width="13.7109375" style="4" customWidth="1"/>
    <col min="51" max="51" width="3.7109375" style="4" customWidth="1"/>
    <col min="52" max="52" width="6.7109375" style="4" customWidth="1"/>
    <col min="53" max="53" width="10.7109375" style="4" customWidth="1"/>
    <col min="54" max="54" width="4.7109375" style="4" customWidth="1"/>
    <col min="55" max="55" width="3.7109375" style="4" customWidth="1"/>
    <col min="56" max="56" width="11.7109375" style="4" customWidth="1"/>
    <col min="57" max="57" width="4.7109375" style="4" customWidth="1"/>
    <col min="58" max="58" width="10.7109375" style="4" customWidth="1"/>
    <col min="59" max="59" width="12.7109375" style="4" customWidth="1"/>
    <col min="60" max="60" width="4.7109375" style="4" customWidth="1"/>
    <col min="61" max="61" width="3.7109375" style="4" customWidth="1"/>
    <col min="62" max="62" width="2.7109375" style="4" customWidth="1"/>
    <col min="63" max="63" width="4.7109375" style="4" customWidth="1"/>
    <col min="64" max="64" width="3.7109375" style="4" customWidth="1"/>
    <col min="65" max="65" width="12.7109375" style="4" customWidth="1"/>
    <col min="66" max="66" width="8.7109375" style="4" customWidth="1"/>
    <col min="67" max="67" width="12.7109375" style="4" customWidth="1"/>
    <col min="68" max="68" width="11.7109375" style="4" customWidth="1"/>
    <col min="69" max="69" width="4.7109375" style="4" customWidth="1"/>
    <col min="70" max="70" width="16.7109375" style="4" customWidth="1"/>
    <col min="257" max="257" width="8.7109375" style="4" customWidth="1"/>
    <col min="258" max="258" width="33.7109375" style="4" customWidth="1"/>
    <col min="259" max="260" width="4.7109375" style="4" customWidth="1"/>
    <col min="261" max="261" width="10.7109375" style="4" customWidth="1"/>
    <col min="262" max="262" width="5.7109375" style="4" customWidth="1"/>
    <col min="263" max="263" width="6.7109375" style="4" customWidth="1"/>
    <col min="264" max="264" width="13.7109375" style="4" customWidth="1"/>
    <col min="265" max="265" width="12.7109375" style="4" customWidth="1"/>
    <col min="266" max="266" width="8.7109375" style="4" customWidth="1"/>
    <col min="267" max="267" width="4.7109375" style="4" customWidth="1"/>
    <col min="268" max="268" width="10.7109375" style="4" customWidth="1"/>
    <col min="269" max="270" width="9.7109375" style="4" customWidth="1"/>
    <col min="271" max="271" width="7.7109375" style="4" customWidth="1"/>
    <col min="272" max="272" width="9.7109375" style="4" customWidth="1"/>
    <col min="273" max="273" width="14.7109375" style="4" customWidth="1"/>
    <col min="274" max="275" width="6.7109375" style="4" customWidth="1"/>
    <col min="276" max="276" width="2.7109375" style="4" customWidth="1"/>
    <col min="277" max="277" width="4.7109375" style="4" customWidth="1"/>
    <col min="278" max="278" width="14.7109375" style="4" customWidth="1"/>
    <col min="279" max="279" width="10.7109375" style="4" customWidth="1"/>
    <col min="280" max="281" width="11.7109375" style="4" customWidth="1"/>
    <col min="282" max="282" width="3.7109375" style="4" customWidth="1"/>
    <col min="283" max="283" width="6.7109375" style="4" customWidth="1"/>
    <col min="284" max="284" width="20.7109375" style="4" customWidth="1"/>
    <col min="285" max="285" width="8.7109375" style="4" customWidth="1"/>
    <col min="286" max="286" width="4.7109375" style="4" customWidth="1"/>
    <col min="287" max="287" width="10.7109375" style="4" customWidth="1"/>
    <col min="288" max="289" width="3.7109375" style="4" customWidth="1"/>
    <col min="290" max="290" width="11.7109375" style="4" customWidth="1"/>
    <col min="291" max="291" width="15.7109375" style="4" customWidth="1"/>
    <col min="292" max="292" width="2.7109375" style="4" customWidth="1"/>
    <col min="293" max="293" width="3.7109375" style="4" customWidth="1"/>
    <col min="294" max="294" width="6.7109375" style="4" customWidth="1"/>
    <col min="295" max="295" width="10.7109375" style="4" customWidth="1"/>
    <col min="296" max="296" width="3.7109375" style="4" customWidth="1"/>
    <col min="297" max="297" width="4.7109375" style="4" customWidth="1"/>
    <col min="298" max="298" width="12.7109375" style="4" customWidth="1"/>
    <col min="299" max="299" width="6.7109375" style="4" customWidth="1"/>
    <col min="300" max="300" width="5.7109375" style="4" customWidth="1"/>
    <col min="301" max="301" width="10.7109375" style="4" customWidth="1"/>
    <col min="302" max="302" width="2.7109375" style="4" customWidth="1"/>
    <col min="303" max="303" width="5.7109375" style="4" customWidth="1"/>
    <col min="304" max="304" width="4.7109375" style="4" customWidth="1"/>
    <col min="305" max="305" width="2.7109375" style="4" customWidth="1"/>
    <col min="306" max="306" width="13.7109375" style="4" customWidth="1"/>
    <col min="307" max="307" width="3.7109375" style="4" customWidth="1"/>
    <col min="308" max="308" width="6.7109375" style="4" customWidth="1"/>
    <col min="309" max="309" width="10.7109375" style="4" customWidth="1"/>
    <col min="310" max="310" width="4.7109375" style="4" customWidth="1"/>
    <col min="311" max="311" width="3.7109375" style="4" customWidth="1"/>
    <col min="312" max="312" width="11.7109375" style="4" customWidth="1"/>
    <col min="313" max="313" width="4.7109375" style="4" customWidth="1"/>
    <col min="314" max="314" width="10.7109375" style="4" customWidth="1"/>
    <col min="315" max="315" width="12.7109375" style="4" customWidth="1"/>
    <col min="316" max="316" width="4.7109375" style="4" customWidth="1"/>
    <col min="317" max="317" width="3.7109375" style="4" customWidth="1"/>
    <col min="318" max="318" width="2.7109375" style="4" customWidth="1"/>
    <col min="319" max="319" width="4.7109375" style="4" customWidth="1"/>
    <col min="320" max="320" width="3.7109375" style="4" customWidth="1"/>
    <col min="321" max="321" width="12.7109375" style="4" customWidth="1"/>
    <col min="322" max="322" width="8.7109375" style="4" customWidth="1"/>
    <col min="323" max="323" width="12.7109375" style="4" customWidth="1"/>
    <col min="324" max="324" width="11.7109375" style="4" customWidth="1"/>
    <col min="325" max="325" width="4.7109375" style="4" customWidth="1"/>
    <col min="326" max="326" width="16.7109375" style="4" customWidth="1"/>
    <col min="513" max="513" width="8.7109375" style="4" customWidth="1"/>
    <col min="514" max="514" width="33.7109375" style="4" customWidth="1"/>
    <col min="515" max="516" width="4.7109375" style="4" customWidth="1"/>
    <col min="517" max="517" width="10.7109375" style="4" customWidth="1"/>
    <col min="518" max="518" width="5.7109375" style="4" customWidth="1"/>
    <col min="519" max="519" width="6.7109375" style="4" customWidth="1"/>
    <col min="520" max="520" width="13.7109375" style="4" customWidth="1"/>
    <col min="521" max="521" width="12.7109375" style="4" customWidth="1"/>
    <col min="522" max="522" width="8.7109375" style="4" customWidth="1"/>
    <col min="523" max="523" width="4.7109375" style="4" customWidth="1"/>
    <col min="524" max="524" width="10.7109375" style="4" customWidth="1"/>
    <col min="525" max="526" width="9.7109375" style="4" customWidth="1"/>
    <col min="527" max="527" width="7.7109375" style="4" customWidth="1"/>
    <col min="528" max="528" width="9.7109375" style="4" customWidth="1"/>
    <col min="529" max="529" width="14.7109375" style="4" customWidth="1"/>
    <col min="530" max="531" width="6.7109375" style="4" customWidth="1"/>
    <col min="532" max="532" width="2.7109375" style="4" customWidth="1"/>
    <col min="533" max="533" width="4.7109375" style="4" customWidth="1"/>
    <col min="534" max="534" width="14.7109375" style="4" customWidth="1"/>
    <col min="535" max="535" width="10.7109375" style="4" customWidth="1"/>
    <col min="536" max="537" width="11.7109375" style="4" customWidth="1"/>
    <col min="538" max="538" width="3.7109375" style="4" customWidth="1"/>
    <col min="539" max="539" width="6.7109375" style="4" customWidth="1"/>
    <col min="540" max="540" width="20.7109375" style="4" customWidth="1"/>
    <col min="541" max="541" width="8.7109375" style="4" customWidth="1"/>
    <col min="542" max="542" width="4.7109375" style="4" customWidth="1"/>
    <col min="543" max="543" width="10.7109375" style="4" customWidth="1"/>
    <col min="544" max="545" width="3.7109375" style="4" customWidth="1"/>
    <col min="546" max="546" width="11.7109375" style="4" customWidth="1"/>
    <col min="547" max="547" width="15.7109375" style="4" customWidth="1"/>
    <col min="548" max="548" width="2.7109375" style="4" customWidth="1"/>
    <col min="549" max="549" width="3.7109375" style="4" customWidth="1"/>
    <col min="550" max="550" width="6.7109375" style="4" customWidth="1"/>
    <col min="551" max="551" width="10.7109375" style="4" customWidth="1"/>
    <col min="552" max="552" width="3.7109375" style="4" customWidth="1"/>
    <col min="553" max="553" width="4.7109375" style="4" customWidth="1"/>
    <col min="554" max="554" width="12.7109375" style="4" customWidth="1"/>
    <col min="555" max="555" width="6.7109375" style="4" customWidth="1"/>
    <col min="556" max="556" width="5.7109375" style="4" customWidth="1"/>
    <col min="557" max="557" width="10.7109375" style="4" customWidth="1"/>
    <col min="558" max="558" width="2.7109375" style="4" customWidth="1"/>
    <col min="559" max="559" width="5.7109375" style="4" customWidth="1"/>
    <col min="560" max="560" width="4.7109375" style="4" customWidth="1"/>
    <col min="561" max="561" width="2.7109375" style="4" customWidth="1"/>
    <col min="562" max="562" width="13.7109375" style="4" customWidth="1"/>
    <col min="563" max="563" width="3.7109375" style="4" customWidth="1"/>
    <col min="564" max="564" width="6.7109375" style="4" customWidth="1"/>
    <col min="565" max="565" width="10.7109375" style="4" customWidth="1"/>
    <col min="566" max="566" width="4.7109375" style="4" customWidth="1"/>
    <col min="567" max="567" width="3.7109375" style="4" customWidth="1"/>
    <col min="568" max="568" width="11.7109375" style="4" customWidth="1"/>
    <col min="569" max="569" width="4.7109375" style="4" customWidth="1"/>
    <col min="570" max="570" width="10.7109375" style="4" customWidth="1"/>
    <col min="571" max="571" width="12.7109375" style="4" customWidth="1"/>
    <col min="572" max="572" width="4.7109375" style="4" customWidth="1"/>
    <col min="573" max="573" width="3.7109375" style="4" customWidth="1"/>
    <col min="574" max="574" width="2.7109375" style="4" customWidth="1"/>
    <col min="575" max="575" width="4.7109375" style="4" customWidth="1"/>
    <col min="576" max="576" width="3.7109375" style="4" customWidth="1"/>
    <col min="577" max="577" width="12.7109375" style="4" customWidth="1"/>
    <col min="578" max="578" width="8.7109375" style="4" customWidth="1"/>
    <col min="579" max="579" width="12.7109375" style="4" customWidth="1"/>
    <col min="580" max="580" width="11.7109375" style="4" customWidth="1"/>
    <col min="581" max="581" width="4.7109375" style="4" customWidth="1"/>
    <col min="582" max="582" width="16.7109375" style="4" customWidth="1"/>
    <col min="769" max="769" width="8.7109375" style="4" customWidth="1"/>
    <col min="770" max="770" width="33.7109375" style="4" customWidth="1"/>
    <col min="771" max="772" width="4.7109375" style="4" customWidth="1"/>
    <col min="773" max="773" width="10.7109375" style="4" customWidth="1"/>
    <col min="774" max="774" width="5.7109375" style="4" customWidth="1"/>
    <col min="775" max="775" width="6.7109375" style="4" customWidth="1"/>
    <col min="776" max="776" width="13.7109375" style="4" customWidth="1"/>
    <col min="777" max="777" width="12.7109375" style="4" customWidth="1"/>
    <col min="778" max="778" width="8.7109375" style="4" customWidth="1"/>
    <col min="779" max="779" width="4.7109375" style="4" customWidth="1"/>
    <col min="780" max="780" width="10.7109375" style="4" customWidth="1"/>
    <col min="781" max="782" width="9.7109375" style="4" customWidth="1"/>
    <col min="783" max="783" width="7.7109375" style="4" customWidth="1"/>
    <col min="784" max="784" width="9.7109375" style="4" customWidth="1"/>
    <col min="785" max="785" width="14.7109375" style="4" customWidth="1"/>
    <col min="786" max="787" width="6.7109375" style="4" customWidth="1"/>
    <col min="788" max="788" width="2.7109375" style="4" customWidth="1"/>
    <col min="789" max="789" width="4.7109375" style="4" customWidth="1"/>
    <col min="790" max="790" width="14.7109375" style="4" customWidth="1"/>
    <col min="791" max="791" width="10.7109375" style="4" customWidth="1"/>
    <col min="792" max="793" width="11.7109375" style="4" customWidth="1"/>
    <col min="794" max="794" width="3.7109375" style="4" customWidth="1"/>
    <col min="795" max="795" width="6.7109375" style="4" customWidth="1"/>
    <col min="796" max="796" width="20.7109375" style="4" customWidth="1"/>
    <col min="797" max="797" width="8.7109375" style="4" customWidth="1"/>
    <col min="798" max="798" width="4.7109375" style="4" customWidth="1"/>
    <col min="799" max="799" width="10.7109375" style="4" customWidth="1"/>
    <col min="800" max="801" width="3.7109375" style="4" customWidth="1"/>
    <col min="802" max="802" width="11.7109375" style="4" customWidth="1"/>
    <col min="803" max="803" width="15.7109375" style="4" customWidth="1"/>
    <col min="804" max="804" width="2.7109375" style="4" customWidth="1"/>
    <col min="805" max="805" width="3.7109375" style="4" customWidth="1"/>
    <col min="806" max="806" width="6.7109375" style="4" customWidth="1"/>
    <col min="807" max="807" width="10.7109375" style="4" customWidth="1"/>
    <col min="808" max="808" width="3.7109375" style="4" customWidth="1"/>
    <col min="809" max="809" width="4.7109375" style="4" customWidth="1"/>
    <col min="810" max="810" width="12.7109375" style="4" customWidth="1"/>
    <col min="811" max="811" width="6.7109375" style="4" customWidth="1"/>
    <col min="812" max="812" width="5.7109375" style="4" customWidth="1"/>
    <col min="813" max="813" width="10.7109375" style="4" customWidth="1"/>
    <col min="814" max="814" width="2.7109375" style="4" customWidth="1"/>
    <col min="815" max="815" width="5.7109375" style="4" customWidth="1"/>
    <col min="816" max="816" width="4.7109375" style="4" customWidth="1"/>
    <col min="817" max="817" width="2.7109375" style="4" customWidth="1"/>
    <col min="818" max="818" width="13.7109375" style="4" customWidth="1"/>
    <col min="819" max="819" width="3.7109375" style="4" customWidth="1"/>
    <col min="820" max="820" width="6.7109375" style="4" customWidth="1"/>
    <col min="821" max="821" width="10.7109375" style="4" customWidth="1"/>
    <col min="822" max="822" width="4.7109375" style="4" customWidth="1"/>
    <col min="823" max="823" width="3.7109375" style="4" customWidth="1"/>
    <col min="824" max="824" width="11.7109375" style="4" customWidth="1"/>
    <col min="825" max="825" width="4.7109375" style="4" customWidth="1"/>
    <col min="826" max="826" width="10.7109375" style="4" customWidth="1"/>
    <col min="827" max="827" width="12.7109375" style="4" customWidth="1"/>
    <col min="828" max="828" width="4.7109375" style="4" customWidth="1"/>
    <col min="829" max="829" width="3.7109375" style="4" customWidth="1"/>
    <col min="830" max="830" width="2.7109375" style="4" customWidth="1"/>
    <col min="831" max="831" width="4.7109375" style="4" customWidth="1"/>
    <col min="832" max="832" width="3.7109375" style="4" customWidth="1"/>
    <col min="833" max="833" width="12.7109375" style="4" customWidth="1"/>
    <col min="834" max="834" width="8.7109375" style="4" customWidth="1"/>
    <col min="835" max="835" width="12.7109375" style="4" customWidth="1"/>
    <col min="836" max="836" width="11.7109375" style="4" customWidth="1"/>
    <col min="837" max="837" width="4.7109375" style="4" customWidth="1"/>
    <col min="838" max="838" width="16.7109375" style="4" customWidth="1"/>
    <col min="1025" max="1025" width="8.7109375" style="4" customWidth="1"/>
    <col min="1026" max="1026" width="33.7109375" style="4" customWidth="1"/>
    <col min="1027" max="1028" width="4.7109375" style="4" customWidth="1"/>
    <col min="1029" max="1029" width="10.7109375" style="4" customWidth="1"/>
    <col min="1030" max="1030" width="5.7109375" style="4" customWidth="1"/>
    <col min="1031" max="1031" width="6.7109375" style="4" customWidth="1"/>
    <col min="1032" max="1032" width="13.7109375" style="4" customWidth="1"/>
    <col min="1033" max="1033" width="12.7109375" style="4" customWidth="1"/>
    <col min="1034" max="1034" width="8.7109375" style="4" customWidth="1"/>
    <col min="1035" max="1035" width="4.7109375" style="4" customWidth="1"/>
    <col min="1036" max="1036" width="10.7109375" style="4" customWidth="1"/>
    <col min="1037" max="1038" width="9.7109375" style="4" customWidth="1"/>
    <col min="1039" max="1039" width="7.7109375" style="4" customWidth="1"/>
    <col min="1040" max="1040" width="9.7109375" style="4" customWidth="1"/>
    <col min="1041" max="1041" width="14.7109375" style="4" customWidth="1"/>
    <col min="1042" max="1043" width="6.7109375" style="4" customWidth="1"/>
    <col min="1044" max="1044" width="2.7109375" style="4" customWidth="1"/>
    <col min="1045" max="1045" width="4.7109375" style="4" customWidth="1"/>
    <col min="1046" max="1046" width="14.7109375" style="4" customWidth="1"/>
    <col min="1047" max="1047" width="10.7109375" style="4" customWidth="1"/>
    <col min="1048" max="1049" width="11.7109375" style="4" customWidth="1"/>
    <col min="1050" max="1050" width="3.7109375" style="4" customWidth="1"/>
    <col min="1051" max="1051" width="6.7109375" style="4" customWidth="1"/>
    <col min="1052" max="1052" width="20.7109375" style="4" customWidth="1"/>
    <col min="1053" max="1053" width="8.7109375" style="4" customWidth="1"/>
    <col min="1054" max="1054" width="4.7109375" style="4" customWidth="1"/>
    <col min="1055" max="1055" width="10.7109375" style="4" customWidth="1"/>
    <col min="1056" max="1057" width="3.7109375" style="4" customWidth="1"/>
    <col min="1058" max="1058" width="11.7109375" style="4" customWidth="1"/>
    <col min="1059" max="1059" width="15.7109375" style="4" customWidth="1"/>
    <col min="1060" max="1060" width="2.7109375" style="4" customWidth="1"/>
    <col min="1061" max="1061" width="3.7109375" style="4" customWidth="1"/>
    <col min="1062" max="1062" width="6.7109375" style="4" customWidth="1"/>
    <col min="1063" max="1063" width="10.7109375" style="4" customWidth="1"/>
    <col min="1064" max="1064" width="3.7109375" style="4" customWidth="1"/>
    <col min="1065" max="1065" width="4.7109375" style="4" customWidth="1"/>
    <col min="1066" max="1066" width="12.7109375" style="4" customWidth="1"/>
    <col min="1067" max="1067" width="6.7109375" style="4" customWidth="1"/>
    <col min="1068" max="1068" width="5.7109375" style="4" customWidth="1"/>
    <col min="1069" max="1069" width="10.7109375" style="4" customWidth="1"/>
    <col min="1070" max="1070" width="2.7109375" style="4" customWidth="1"/>
    <col min="1071" max="1071" width="5.7109375" style="4" customWidth="1"/>
    <col min="1072" max="1072" width="4.7109375" style="4" customWidth="1"/>
    <col min="1073" max="1073" width="2.7109375" style="4" customWidth="1"/>
    <col min="1074" max="1074" width="13.7109375" style="4" customWidth="1"/>
    <col min="1075" max="1075" width="3.7109375" style="4" customWidth="1"/>
    <col min="1076" max="1076" width="6.7109375" style="4" customWidth="1"/>
    <col min="1077" max="1077" width="10.7109375" style="4" customWidth="1"/>
    <col min="1078" max="1078" width="4.7109375" style="4" customWidth="1"/>
    <col min="1079" max="1079" width="3.7109375" style="4" customWidth="1"/>
    <col min="1080" max="1080" width="11.7109375" style="4" customWidth="1"/>
    <col min="1081" max="1081" width="4.7109375" style="4" customWidth="1"/>
    <col min="1082" max="1082" width="10.7109375" style="4" customWidth="1"/>
    <col min="1083" max="1083" width="12.7109375" style="4" customWidth="1"/>
    <col min="1084" max="1084" width="4.7109375" style="4" customWidth="1"/>
    <col min="1085" max="1085" width="3.7109375" style="4" customWidth="1"/>
    <col min="1086" max="1086" width="2.7109375" style="4" customWidth="1"/>
    <col min="1087" max="1087" width="4.7109375" style="4" customWidth="1"/>
    <col min="1088" max="1088" width="3.7109375" style="4" customWidth="1"/>
    <col min="1089" max="1089" width="12.7109375" style="4" customWidth="1"/>
    <col min="1090" max="1090" width="8.7109375" style="4" customWidth="1"/>
    <col min="1091" max="1091" width="12.7109375" style="4" customWidth="1"/>
    <col min="1092" max="1092" width="11.7109375" style="4" customWidth="1"/>
    <col min="1093" max="1093" width="4.7109375" style="4" customWidth="1"/>
    <col min="1094" max="1094" width="16.7109375" style="4" customWidth="1"/>
    <col min="1281" max="1281" width="8.7109375" style="4" customWidth="1"/>
    <col min="1282" max="1282" width="33.7109375" style="4" customWidth="1"/>
    <col min="1283" max="1284" width="4.7109375" style="4" customWidth="1"/>
    <col min="1285" max="1285" width="10.7109375" style="4" customWidth="1"/>
    <col min="1286" max="1286" width="5.7109375" style="4" customWidth="1"/>
    <col min="1287" max="1287" width="6.7109375" style="4" customWidth="1"/>
    <col min="1288" max="1288" width="13.7109375" style="4" customWidth="1"/>
    <col min="1289" max="1289" width="12.7109375" style="4" customWidth="1"/>
    <col min="1290" max="1290" width="8.7109375" style="4" customWidth="1"/>
    <col min="1291" max="1291" width="4.7109375" style="4" customWidth="1"/>
    <col min="1292" max="1292" width="10.7109375" style="4" customWidth="1"/>
    <col min="1293" max="1294" width="9.7109375" style="4" customWidth="1"/>
    <col min="1295" max="1295" width="7.7109375" style="4" customWidth="1"/>
    <col min="1296" max="1296" width="9.7109375" style="4" customWidth="1"/>
    <col min="1297" max="1297" width="14.7109375" style="4" customWidth="1"/>
    <col min="1298" max="1299" width="6.7109375" style="4" customWidth="1"/>
    <col min="1300" max="1300" width="2.7109375" style="4" customWidth="1"/>
    <col min="1301" max="1301" width="4.7109375" style="4" customWidth="1"/>
    <col min="1302" max="1302" width="14.7109375" style="4" customWidth="1"/>
    <col min="1303" max="1303" width="10.7109375" style="4" customWidth="1"/>
    <col min="1304" max="1305" width="11.7109375" style="4" customWidth="1"/>
    <col min="1306" max="1306" width="3.7109375" style="4" customWidth="1"/>
    <col min="1307" max="1307" width="6.7109375" style="4" customWidth="1"/>
    <col min="1308" max="1308" width="20.7109375" style="4" customWidth="1"/>
    <col min="1309" max="1309" width="8.7109375" style="4" customWidth="1"/>
    <col min="1310" max="1310" width="4.7109375" style="4" customWidth="1"/>
    <col min="1311" max="1311" width="10.7109375" style="4" customWidth="1"/>
    <col min="1312" max="1313" width="3.7109375" style="4" customWidth="1"/>
    <col min="1314" max="1314" width="11.7109375" style="4" customWidth="1"/>
    <col min="1315" max="1315" width="15.7109375" style="4" customWidth="1"/>
    <col min="1316" max="1316" width="2.7109375" style="4" customWidth="1"/>
    <col min="1317" max="1317" width="3.7109375" style="4" customWidth="1"/>
    <col min="1318" max="1318" width="6.7109375" style="4" customWidth="1"/>
    <col min="1319" max="1319" width="10.7109375" style="4" customWidth="1"/>
    <col min="1320" max="1320" width="3.7109375" style="4" customWidth="1"/>
    <col min="1321" max="1321" width="4.7109375" style="4" customWidth="1"/>
    <col min="1322" max="1322" width="12.7109375" style="4" customWidth="1"/>
    <col min="1323" max="1323" width="6.7109375" style="4" customWidth="1"/>
    <col min="1324" max="1324" width="5.7109375" style="4" customWidth="1"/>
    <col min="1325" max="1325" width="10.7109375" style="4" customWidth="1"/>
    <col min="1326" max="1326" width="2.7109375" style="4" customWidth="1"/>
    <col min="1327" max="1327" width="5.7109375" style="4" customWidth="1"/>
    <col min="1328" max="1328" width="4.7109375" style="4" customWidth="1"/>
    <col min="1329" max="1329" width="2.7109375" style="4" customWidth="1"/>
    <col min="1330" max="1330" width="13.7109375" style="4" customWidth="1"/>
    <col min="1331" max="1331" width="3.7109375" style="4" customWidth="1"/>
    <col min="1332" max="1332" width="6.7109375" style="4" customWidth="1"/>
    <col min="1333" max="1333" width="10.7109375" style="4" customWidth="1"/>
    <col min="1334" max="1334" width="4.7109375" style="4" customWidth="1"/>
    <col min="1335" max="1335" width="3.7109375" style="4" customWidth="1"/>
    <col min="1336" max="1336" width="11.7109375" style="4" customWidth="1"/>
    <col min="1337" max="1337" width="4.7109375" style="4" customWidth="1"/>
    <col min="1338" max="1338" width="10.7109375" style="4" customWidth="1"/>
    <col min="1339" max="1339" width="12.7109375" style="4" customWidth="1"/>
    <col min="1340" max="1340" width="4.7109375" style="4" customWidth="1"/>
    <col min="1341" max="1341" width="3.7109375" style="4" customWidth="1"/>
    <col min="1342" max="1342" width="2.7109375" style="4" customWidth="1"/>
    <col min="1343" max="1343" width="4.7109375" style="4" customWidth="1"/>
    <col min="1344" max="1344" width="3.7109375" style="4" customWidth="1"/>
    <col min="1345" max="1345" width="12.7109375" style="4" customWidth="1"/>
    <col min="1346" max="1346" width="8.7109375" style="4" customWidth="1"/>
    <col min="1347" max="1347" width="12.7109375" style="4" customWidth="1"/>
    <col min="1348" max="1348" width="11.7109375" style="4" customWidth="1"/>
    <col min="1349" max="1349" width="4.7109375" style="4" customWidth="1"/>
    <col min="1350" max="1350" width="16.7109375" style="4" customWidth="1"/>
    <col min="1537" max="1537" width="8.7109375" style="4" customWidth="1"/>
    <col min="1538" max="1538" width="33.7109375" style="4" customWidth="1"/>
    <col min="1539" max="1540" width="4.7109375" style="4" customWidth="1"/>
    <col min="1541" max="1541" width="10.7109375" style="4" customWidth="1"/>
    <col min="1542" max="1542" width="5.7109375" style="4" customWidth="1"/>
    <col min="1543" max="1543" width="6.7109375" style="4" customWidth="1"/>
    <col min="1544" max="1544" width="13.7109375" style="4" customWidth="1"/>
    <col min="1545" max="1545" width="12.7109375" style="4" customWidth="1"/>
    <col min="1546" max="1546" width="8.7109375" style="4" customWidth="1"/>
    <col min="1547" max="1547" width="4.7109375" style="4" customWidth="1"/>
    <col min="1548" max="1548" width="10.7109375" style="4" customWidth="1"/>
    <col min="1549" max="1550" width="9.7109375" style="4" customWidth="1"/>
    <col min="1551" max="1551" width="7.7109375" style="4" customWidth="1"/>
    <col min="1552" max="1552" width="9.7109375" style="4" customWidth="1"/>
    <col min="1553" max="1553" width="14.7109375" style="4" customWidth="1"/>
    <col min="1554" max="1555" width="6.7109375" style="4" customWidth="1"/>
    <col min="1556" max="1556" width="2.7109375" style="4" customWidth="1"/>
    <col min="1557" max="1557" width="4.7109375" style="4" customWidth="1"/>
    <col min="1558" max="1558" width="14.7109375" style="4" customWidth="1"/>
    <col min="1559" max="1559" width="10.7109375" style="4" customWidth="1"/>
    <col min="1560" max="1561" width="11.7109375" style="4" customWidth="1"/>
    <col min="1562" max="1562" width="3.7109375" style="4" customWidth="1"/>
    <col min="1563" max="1563" width="6.7109375" style="4" customWidth="1"/>
    <col min="1564" max="1564" width="20.7109375" style="4" customWidth="1"/>
    <col min="1565" max="1565" width="8.7109375" style="4" customWidth="1"/>
    <col min="1566" max="1566" width="4.7109375" style="4" customWidth="1"/>
    <col min="1567" max="1567" width="10.7109375" style="4" customWidth="1"/>
    <col min="1568" max="1569" width="3.7109375" style="4" customWidth="1"/>
    <col min="1570" max="1570" width="11.7109375" style="4" customWidth="1"/>
    <col min="1571" max="1571" width="15.7109375" style="4" customWidth="1"/>
    <col min="1572" max="1572" width="2.7109375" style="4" customWidth="1"/>
    <col min="1573" max="1573" width="3.7109375" style="4" customWidth="1"/>
    <col min="1574" max="1574" width="6.7109375" style="4" customWidth="1"/>
    <col min="1575" max="1575" width="10.7109375" style="4" customWidth="1"/>
    <col min="1576" max="1576" width="3.7109375" style="4" customWidth="1"/>
    <col min="1577" max="1577" width="4.7109375" style="4" customWidth="1"/>
    <col min="1578" max="1578" width="12.7109375" style="4" customWidth="1"/>
    <col min="1579" max="1579" width="6.7109375" style="4" customWidth="1"/>
    <col min="1580" max="1580" width="5.7109375" style="4" customWidth="1"/>
    <col min="1581" max="1581" width="10.7109375" style="4" customWidth="1"/>
    <col min="1582" max="1582" width="2.7109375" style="4" customWidth="1"/>
    <col min="1583" max="1583" width="5.7109375" style="4" customWidth="1"/>
    <col min="1584" max="1584" width="4.7109375" style="4" customWidth="1"/>
    <col min="1585" max="1585" width="2.7109375" style="4" customWidth="1"/>
    <col min="1586" max="1586" width="13.7109375" style="4" customWidth="1"/>
    <col min="1587" max="1587" width="3.7109375" style="4" customWidth="1"/>
    <col min="1588" max="1588" width="6.7109375" style="4" customWidth="1"/>
    <col min="1589" max="1589" width="10.7109375" style="4" customWidth="1"/>
    <col min="1590" max="1590" width="4.7109375" style="4" customWidth="1"/>
    <col min="1591" max="1591" width="3.7109375" style="4" customWidth="1"/>
    <col min="1592" max="1592" width="11.7109375" style="4" customWidth="1"/>
    <col min="1593" max="1593" width="4.7109375" style="4" customWidth="1"/>
    <col min="1594" max="1594" width="10.7109375" style="4" customWidth="1"/>
    <col min="1595" max="1595" width="12.7109375" style="4" customWidth="1"/>
    <col min="1596" max="1596" width="4.7109375" style="4" customWidth="1"/>
    <col min="1597" max="1597" width="3.7109375" style="4" customWidth="1"/>
    <col min="1598" max="1598" width="2.7109375" style="4" customWidth="1"/>
    <col min="1599" max="1599" width="4.7109375" style="4" customWidth="1"/>
    <col min="1600" max="1600" width="3.7109375" style="4" customWidth="1"/>
    <col min="1601" max="1601" width="12.7109375" style="4" customWidth="1"/>
    <col min="1602" max="1602" width="8.7109375" style="4" customWidth="1"/>
    <col min="1603" max="1603" width="12.7109375" style="4" customWidth="1"/>
    <col min="1604" max="1604" width="11.7109375" style="4" customWidth="1"/>
    <col min="1605" max="1605" width="4.7109375" style="4" customWidth="1"/>
    <col min="1606" max="1606" width="16.7109375" style="4" customWidth="1"/>
    <col min="1793" max="1793" width="8.7109375" style="4" customWidth="1"/>
    <col min="1794" max="1794" width="33.7109375" style="4" customWidth="1"/>
    <col min="1795" max="1796" width="4.7109375" style="4" customWidth="1"/>
    <col min="1797" max="1797" width="10.7109375" style="4" customWidth="1"/>
    <col min="1798" max="1798" width="5.7109375" style="4" customWidth="1"/>
    <col min="1799" max="1799" width="6.7109375" style="4" customWidth="1"/>
    <col min="1800" max="1800" width="13.7109375" style="4" customWidth="1"/>
    <col min="1801" max="1801" width="12.7109375" style="4" customWidth="1"/>
    <col min="1802" max="1802" width="8.7109375" style="4" customWidth="1"/>
    <col min="1803" max="1803" width="4.7109375" style="4" customWidth="1"/>
    <col min="1804" max="1804" width="10.7109375" style="4" customWidth="1"/>
    <col min="1805" max="1806" width="9.7109375" style="4" customWidth="1"/>
    <col min="1807" max="1807" width="7.7109375" style="4" customWidth="1"/>
    <col min="1808" max="1808" width="9.7109375" style="4" customWidth="1"/>
    <col min="1809" max="1809" width="14.7109375" style="4" customWidth="1"/>
    <col min="1810" max="1811" width="6.7109375" style="4" customWidth="1"/>
    <col min="1812" max="1812" width="2.7109375" style="4" customWidth="1"/>
    <col min="1813" max="1813" width="4.7109375" style="4" customWidth="1"/>
    <col min="1814" max="1814" width="14.7109375" style="4" customWidth="1"/>
    <col min="1815" max="1815" width="10.7109375" style="4" customWidth="1"/>
    <col min="1816" max="1817" width="11.7109375" style="4" customWidth="1"/>
    <col min="1818" max="1818" width="3.7109375" style="4" customWidth="1"/>
    <col min="1819" max="1819" width="6.7109375" style="4" customWidth="1"/>
    <col min="1820" max="1820" width="20.7109375" style="4" customWidth="1"/>
    <col min="1821" max="1821" width="8.7109375" style="4" customWidth="1"/>
    <col min="1822" max="1822" width="4.7109375" style="4" customWidth="1"/>
    <col min="1823" max="1823" width="10.7109375" style="4" customWidth="1"/>
    <col min="1824" max="1825" width="3.7109375" style="4" customWidth="1"/>
    <col min="1826" max="1826" width="11.7109375" style="4" customWidth="1"/>
    <col min="1827" max="1827" width="15.7109375" style="4" customWidth="1"/>
    <col min="1828" max="1828" width="2.7109375" style="4" customWidth="1"/>
    <col min="1829" max="1829" width="3.7109375" style="4" customWidth="1"/>
    <col min="1830" max="1830" width="6.7109375" style="4" customWidth="1"/>
    <col min="1831" max="1831" width="10.7109375" style="4" customWidth="1"/>
    <col min="1832" max="1832" width="3.7109375" style="4" customWidth="1"/>
    <col min="1833" max="1833" width="4.7109375" style="4" customWidth="1"/>
    <col min="1834" max="1834" width="12.7109375" style="4" customWidth="1"/>
    <col min="1835" max="1835" width="6.7109375" style="4" customWidth="1"/>
    <col min="1836" max="1836" width="5.7109375" style="4" customWidth="1"/>
    <col min="1837" max="1837" width="10.7109375" style="4" customWidth="1"/>
    <col min="1838" max="1838" width="2.7109375" style="4" customWidth="1"/>
    <col min="1839" max="1839" width="5.7109375" style="4" customWidth="1"/>
    <col min="1840" max="1840" width="4.7109375" style="4" customWidth="1"/>
    <col min="1841" max="1841" width="2.7109375" style="4" customWidth="1"/>
    <col min="1842" max="1842" width="13.7109375" style="4" customWidth="1"/>
    <col min="1843" max="1843" width="3.7109375" style="4" customWidth="1"/>
    <col min="1844" max="1844" width="6.7109375" style="4" customWidth="1"/>
    <col min="1845" max="1845" width="10.7109375" style="4" customWidth="1"/>
    <col min="1846" max="1846" width="4.7109375" style="4" customWidth="1"/>
    <col min="1847" max="1847" width="3.7109375" style="4" customWidth="1"/>
    <col min="1848" max="1848" width="11.7109375" style="4" customWidth="1"/>
    <col min="1849" max="1849" width="4.7109375" style="4" customWidth="1"/>
    <col min="1850" max="1850" width="10.7109375" style="4" customWidth="1"/>
    <col min="1851" max="1851" width="12.7109375" style="4" customWidth="1"/>
    <col min="1852" max="1852" width="4.7109375" style="4" customWidth="1"/>
    <col min="1853" max="1853" width="3.7109375" style="4" customWidth="1"/>
    <col min="1854" max="1854" width="2.7109375" style="4" customWidth="1"/>
    <col min="1855" max="1855" width="4.7109375" style="4" customWidth="1"/>
    <col min="1856" max="1856" width="3.7109375" style="4" customWidth="1"/>
    <col min="1857" max="1857" width="12.7109375" style="4" customWidth="1"/>
    <col min="1858" max="1858" width="8.7109375" style="4" customWidth="1"/>
    <col min="1859" max="1859" width="12.7109375" style="4" customWidth="1"/>
    <col min="1860" max="1860" width="11.7109375" style="4" customWidth="1"/>
    <col min="1861" max="1861" width="4.7109375" style="4" customWidth="1"/>
    <col min="1862" max="1862" width="16.7109375" style="4" customWidth="1"/>
    <col min="2049" max="2049" width="8.7109375" style="4" customWidth="1"/>
    <col min="2050" max="2050" width="33.7109375" style="4" customWidth="1"/>
    <col min="2051" max="2052" width="4.7109375" style="4" customWidth="1"/>
    <col min="2053" max="2053" width="10.7109375" style="4" customWidth="1"/>
    <col min="2054" max="2054" width="5.7109375" style="4" customWidth="1"/>
    <col min="2055" max="2055" width="6.7109375" style="4" customWidth="1"/>
    <col min="2056" max="2056" width="13.7109375" style="4" customWidth="1"/>
    <col min="2057" max="2057" width="12.7109375" style="4" customWidth="1"/>
    <col min="2058" max="2058" width="8.7109375" style="4" customWidth="1"/>
    <col min="2059" max="2059" width="4.7109375" style="4" customWidth="1"/>
    <col min="2060" max="2060" width="10.7109375" style="4" customWidth="1"/>
    <col min="2061" max="2062" width="9.7109375" style="4" customWidth="1"/>
    <col min="2063" max="2063" width="7.7109375" style="4" customWidth="1"/>
    <col min="2064" max="2064" width="9.7109375" style="4" customWidth="1"/>
    <col min="2065" max="2065" width="14.7109375" style="4" customWidth="1"/>
    <col min="2066" max="2067" width="6.7109375" style="4" customWidth="1"/>
    <col min="2068" max="2068" width="2.7109375" style="4" customWidth="1"/>
    <col min="2069" max="2069" width="4.7109375" style="4" customWidth="1"/>
    <col min="2070" max="2070" width="14.7109375" style="4" customWidth="1"/>
    <col min="2071" max="2071" width="10.7109375" style="4" customWidth="1"/>
    <col min="2072" max="2073" width="11.7109375" style="4" customWidth="1"/>
    <col min="2074" max="2074" width="3.7109375" style="4" customWidth="1"/>
    <col min="2075" max="2075" width="6.7109375" style="4" customWidth="1"/>
    <col min="2076" max="2076" width="20.7109375" style="4" customWidth="1"/>
    <col min="2077" max="2077" width="8.7109375" style="4" customWidth="1"/>
    <col min="2078" max="2078" width="4.7109375" style="4" customWidth="1"/>
    <col min="2079" max="2079" width="10.7109375" style="4" customWidth="1"/>
    <col min="2080" max="2081" width="3.7109375" style="4" customWidth="1"/>
    <col min="2082" max="2082" width="11.7109375" style="4" customWidth="1"/>
    <col min="2083" max="2083" width="15.7109375" style="4" customWidth="1"/>
    <col min="2084" max="2084" width="2.7109375" style="4" customWidth="1"/>
    <col min="2085" max="2085" width="3.7109375" style="4" customWidth="1"/>
    <col min="2086" max="2086" width="6.7109375" style="4" customWidth="1"/>
    <col min="2087" max="2087" width="10.7109375" style="4" customWidth="1"/>
    <col min="2088" max="2088" width="3.7109375" style="4" customWidth="1"/>
    <col min="2089" max="2089" width="4.7109375" style="4" customWidth="1"/>
    <col min="2090" max="2090" width="12.7109375" style="4" customWidth="1"/>
    <col min="2091" max="2091" width="6.7109375" style="4" customWidth="1"/>
    <col min="2092" max="2092" width="5.7109375" style="4" customWidth="1"/>
    <col min="2093" max="2093" width="10.7109375" style="4" customWidth="1"/>
    <col min="2094" max="2094" width="2.7109375" style="4" customWidth="1"/>
    <col min="2095" max="2095" width="5.7109375" style="4" customWidth="1"/>
    <col min="2096" max="2096" width="4.7109375" style="4" customWidth="1"/>
    <col min="2097" max="2097" width="2.7109375" style="4" customWidth="1"/>
    <col min="2098" max="2098" width="13.7109375" style="4" customWidth="1"/>
    <col min="2099" max="2099" width="3.7109375" style="4" customWidth="1"/>
    <col min="2100" max="2100" width="6.7109375" style="4" customWidth="1"/>
    <col min="2101" max="2101" width="10.7109375" style="4" customWidth="1"/>
    <col min="2102" max="2102" width="4.7109375" style="4" customWidth="1"/>
    <col min="2103" max="2103" width="3.7109375" style="4" customWidth="1"/>
    <col min="2104" max="2104" width="11.7109375" style="4" customWidth="1"/>
    <col min="2105" max="2105" width="4.7109375" style="4" customWidth="1"/>
    <col min="2106" max="2106" width="10.7109375" style="4" customWidth="1"/>
    <col min="2107" max="2107" width="12.7109375" style="4" customWidth="1"/>
    <col min="2108" max="2108" width="4.7109375" style="4" customWidth="1"/>
    <col min="2109" max="2109" width="3.7109375" style="4" customWidth="1"/>
    <col min="2110" max="2110" width="2.7109375" style="4" customWidth="1"/>
    <col min="2111" max="2111" width="4.7109375" style="4" customWidth="1"/>
    <col min="2112" max="2112" width="3.7109375" style="4" customWidth="1"/>
    <col min="2113" max="2113" width="12.7109375" style="4" customWidth="1"/>
    <col min="2114" max="2114" width="8.7109375" style="4" customWidth="1"/>
    <col min="2115" max="2115" width="12.7109375" style="4" customWidth="1"/>
    <col min="2116" max="2116" width="11.7109375" style="4" customWidth="1"/>
    <col min="2117" max="2117" width="4.7109375" style="4" customWidth="1"/>
    <col min="2118" max="2118" width="16.7109375" style="4" customWidth="1"/>
    <col min="2305" max="2305" width="8.7109375" style="4" customWidth="1"/>
    <col min="2306" max="2306" width="33.7109375" style="4" customWidth="1"/>
    <col min="2307" max="2308" width="4.7109375" style="4" customWidth="1"/>
    <col min="2309" max="2309" width="10.7109375" style="4" customWidth="1"/>
    <col min="2310" max="2310" width="5.7109375" style="4" customWidth="1"/>
    <col min="2311" max="2311" width="6.7109375" style="4" customWidth="1"/>
    <col min="2312" max="2312" width="13.7109375" style="4" customWidth="1"/>
    <col min="2313" max="2313" width="12.7109375" style="4" customWidth="1"/>
    <col min="2314" max="2314" width="8.7109375" style="4" customWidth="1"/>
    <col min="2315" max="2315" width="4.7109375" style="4" customWidth="1"/>
    <col min="2316" max="2316" width="10.7109375" style="4" customWidth="1"/>
    <col min="2317" max="2318" width="9.7109375" style="4" customWidth="1"/>
    <col min="2319" max="2319" width="7.7109375" style="4" customWidth="1"/>
    <col min="2320" max="2320" width="9.7109375" style="4" customWidth="1"/>
    <col min="2321" max="2321" width="14.7109375" style="4" customWidth="1"/>
    <col min="2322" max="2323" width="6.7109375" style="4" customWidth="1"/>
    <col min="2324" max="2324" width="2.7109375" style="4" customWidth="1"/>
    <col min="2325" max="2325" width="4.7109375" style="4" customWidth="1"/>
    <col min="2326" max="2326" width="14.7109375" style="4" customWidth="1"/>
    <col min="2327" max="2327" width="10.7109375" style="4" customWidth="1"/>
    <col min="2328" max="2329" width="11.7109375" style="4" customWidth="1"/>
    <col min="2330" max="2330" width="3.7109375" style="4" customWidth="1"/>
    <col min="2331" max="2331" width="6.7109375" style="4" customWidth="1"/>
    <col min="2332" max="2332" width="20.7109375" style="4" customWidth="1"/>
    <col min="2333" max="2333" width="8.7109375" style="4" customWidth="1"/>
    <col min="2334" max="2334" width="4.7109375" style="4" customWidth="1"/>
    <col min="2335" max="2335" width="10.7109375" style="4" customWidth="1"/>
    <col min="2336" max="2337" width="3.7109375" style="4" customWidth="1"/>
    <col min="2338" max="2338" width="11.7109375" style="4" customWidth="1"/>
    <col min="2339" max="2339" width="15.7109375" style="4" customWidth="1"/>
    <col min="2340" max="2340" width="2.7109375" style="4" customWidth="1"/>
    <col min="2341" max="2341" width="3.7109375" style="4" customWidth="1"/>
    <col min="2342" max="2342" width="6.7109375" style="4" customWidth="1"/>
    <col min="2343" max="2343" width="10.7109375" style="4" customWidth="1"/>
    <col min="2344" max="2344" width="3.7109375" style="4" customWidth="1"/>
    <col min="2345" max="2345" width="4.7109375" style="4" customWidth="1"/>
    <col min="2346" max="2346" width="12.7109375" style="4" customWidth="1"/>
    <col min="2347" max="2347" width="6.7109375" style="4" customWidth="1"/>
    <col min="2348" max="2348" width="5.7109375" style="4" customWidth="1"/>
    <col min="2349" max="2349" width="10.7109375" style="4" customWidth="1"/>
    <col min="2350" max="2350" width="2.7109375" style="4" customWidth="1"/>
    <col min="2351" max="2351" width="5.7109375" style="4" customWidth="1"/>
    <col min="2352" max="2352" width="4.7109375" style="4" customWidth="1"/>
    <col min="2353" max="2353" width="2.7109375" style="4" customWidth="1"/>
    <col min="2354" max="2354" width="13.7109375" style="4" customWidth="1"/>
    <col min="2355" max="2355" width="3.7109375" style="4" customWidth="1"/>
    <col min="2356" max="2356" width="6.7109375" style="4" customWidth="1"/>
    <col min="2357" max="2357" width="10.7109375" style="4" customWidth="1"/>
    <col min="2358" max="2358" width="4.7109375" style="4" customWidth="1"/>
    <col min="2359" max="2359" width="3.7109375" style="4" customWidth="1"/>
    <col min="2360" max="2360" width="11.7109375" style="4" customWidth="1"/>
    <col min="2361" max="2361" width="4.7109375" style="4" customWidth="1"/>
    <col min="2362" max="2362" width="10.7109375" style="4" customWidth="1"/>
    <col min="2363" max="2363" width="12.7109375" style="4" customWidth="1"/>
    <col min="2364" max="2364" width="4.7109375" style="4" customWidth="1"/>
    <col min="2365" max="2365" width="3.7109375" style="4" customWidth="1"/>
    <col min="2366" max="2366" width="2.7109375" style="4" customWidth="1"/>
    <col min="2367" max="2367" width="4.7109375" style="4" customWidth="1"/>
    <col min="2368" max="2368" width="3.7109375" style="4" customWidth="1"/>
    <col min="2369" max="2369" width="12.7109375" style="4" customWidth="1"/>
    <col min="2370" max="2370" width="8.7109375" style="4" customWidth="1"/>
    <col min="2371" max="2371" width="12.7109375" style="4" customWidth="1"/>
    <col min="2372" max="2372" width="11.7109375" style="4" customWidth="1"/>
    <col min="2373" max="2373" width="4.7109375" style="4" customWidth="1"/>
    <col min="2374" max="2374" width="16.7109375" style="4" customWidth="1"/>
    <col min="2561" max="2561" width="8.7109375" style="4" customWidth="1"/>
    <col min="2562" max="2562" width="33.7109375" style="4" customWidth="1"/>
    <col min="2563" max="2564" width="4.7109375" style="4" customWidth="1"/>
    <col min="2565" max="2565" width="10.7109375" style="4" customWidth="1"/>
    <col min="2566" max="2566" width="5.7109375" style="4" customWidth="1"/>
    <col min="2567" max="2567" width="6.7109375" style="4" customWidth="1"/>
    <col min="2568" max="2568" width="13.7109375" style="4" customWidth="1"/>
    <col min="2569" max="2569" width="12.7109375" style="4" customWidth="1"/>
    <col min="2570" max="2570" width="8.7109375" style="4" customWidth="1"/>
    <col min="2571" max="2571" width="4.7109375" style="4" customWidth="1"/>
    <col min="2572" max="2572" width="10.7109375" style="4" customWidth="1"/>
    <col min="2573" max="2574" width="9.7109375" style="4" customWidth="1"/>
    <col min="2575" max="2575" width="7.7109375" style="4" customWidth="1"/>
    <col min="2576" max="2576" width="9.7109375" style="4" customWidth="1"/>
    <col min="2577" max="2577" width="14.7109375" style="4" customWidth="1"/>
    <col min="2578" max="2579" width="6.7109375" style="4" customWidth="1"/>
    <col min="2580" max="2580" width="2.7109375" style="4" customWidth="1"/>
    <col min="2581" max="2581" width="4.7109375" style="4" customWidth="1"/>
    <col min="2582" max="2582" width="14.7109375" style="4" customWidth="1"/>
    <col min="2583" max="2583" width="10.7109375" style="4" customWidth="1"/>
    <col min="2584" max="2585" width="11.7109375" style="4" customWidth="1"/>
    <col min="2586" max="2586" width="3.7109375" style="4" customWidth="1"/>
    <col min="2587" max="2587" width="6.7109375" style="4" customWidth="1"/>
    <col min="2588" max="2588" width="20.7109375" style="4" customWidth="1"/>
    <col min="2589" max="2589" width="8.7109375" style="4" customWidth="1"/>
    <col min="2590" max="2590" width="4.7109375" style="4" customWidth="1"/>
    <col min="2591" max="2591" width="10.7109375" style="4" customWidth="1"/>
    <col min="2592" max="2593" width="3.7109375" style="4" customWidth="1"/>
    <col min="2594" max="2594" width="11.7109375" style="4" customWidth="1"/>
    <col min="2595" max="2595" width="15.7109375" style="4" customWidth="1"/>
    <col min="2596" max="2596" width="2.7109375" style="4" customWidth="1"/>
    <col min="2597" max="2597" width="3.7109375" style="4" customWidth="1"/>
    <col min="2598" max="2598" width="6.7109375" style="4" customWidth="1"/>
    <col min="2599" max="2599" width="10.7109375" style="4" customWidth="1"/>
    <col min="2600" max="2600" width="3.7109375" style="4" customWidth="1"/>
    <col min="2601" max="2601" width="4.7109375" style="4" customWidth="1"/>
    <col min="2602" max="2602" width="12.7109375" style="4" customWidth="1"/>
    <col min="2603" max="2603" width="6.7109375" style="4" customWidth="1"/>
    <col min="2604" max="2604" width="5.7109375" style="4" customWidth="1"/>
    <col min="2605" max="2605" width="10.7109375" style="4" customWidth="1"/>
    <col min="2606" max="2606" width="2.7109375" style="4" customWidth="1"/>
    <col min="2607" max="2607" width="5.7109375" style="4" customWidth="1"/>
    <col min="2608" max="2608" width="4.7109375" style="4" customWidth="1"/>
    <col min="2609" max="2609" width="2.7109375" style="4" customWidth="1"/>
    <col min="2610" max="2610" width="13.7109375" style="4" customWidth="1"/>
    <col min="2611" max="2611" width="3.7109375" style="4" customWidth="1"/>
    <col min="2612" max="2612" width="6.7109375" style="4" customWidth="1"/>
    <col min="2613" max="2613" width="10.7109375" style="4" customWidth="1"/>
    <col min="2614" max="2614" width="4.7109375" style="4" customWidth="1"/>
    <col min="2615" max="2615" width="3.7109375" style="4" customWidth="1"/>
    <col min="2616" max="2616" width="11.7109375" style="4" customWidth="1"/>
    <col min="2617" max="2617" width="4.7109375" style="4" customWidth="1"/>
    <col min="2618" max="2618" width="10.7109375" style="4" customWidth="1"/>
    <col min="2619" max="2619" width="12.7109375" style="4" customWidth="1"/>
    <col min="2620" max="2620" width="4.7109375" style="4" customWidth="1"/>
    <col min="2621" max="2621" width="3.7109375" style="4" customWidth="1"/>
    <col min="2622" max="2622" width="2.7109375" style="4" customWidth="1"/>
    <col min="2623" max="2623" width="4.7109375" style="4" customWidth="1"/>
    <col min="2624" max="2624" width="3.7109375" style="4" customWidth="1"/>
    <col min="2625" max="2625" width="12.7109375" style="4" customWidth="1"/>
    <col min="2626" max="2626" width="8.7109375" style="4" customWidth="1"/>
    <col min="2627" max="2627" width="12.7109375" style="4" customWidth="1"/>
    <col min="2628" max="2628" width="11.7109375" style="4" customWidth="1"/>
    <col min="2629" max="2629" width="4.7109375" style="4" customWidth="1"/>
    <col min="2630" max="2630" width="16.7109375" style="4" customWidth="1"/>
    <col min="2817" max="2817" width="8.7109375" style="4" customWidth="1"/>
    <col min="2818" max="2818" width="33.7109375" style="4" customWidth="1"/>
    <col min="2819" max="2820" width="4.7109375" style="4" customWidth="1"/>
    <col min="2821" max="2821" width="10.7109375" style="4" customWidth="1"/>
    <col min="2822" max="2822" width="5.7109375" style="4" customWidth="1"/>
    <col min="2823" max="2823" width="6.7109375" style="4" customWidth="1"/>
    <col min="2824" max="2824" width="13.7109375" style="4" customWidth="1"/>
    <col min="2825" max="2825" width="12.7109375" style="4" customWidth="1"/>
    <col min="2826" max="2826" width="8.7109375" style="4" customWidth="1"/>
    <col min="2827" max="2827" width="4.7109375" style="4" customWidth="1"/>
    <col min="2828" max="2828" width="10.7109375" style="4" customWidth="1"/>
    <col min="2829" max="2830" width="9.7109375" style="4" customWidth="1"/>
    <col min="2831" max="2831" width="7.7109375" style="4" customWidth="1"/>
    <col min="2832" max="2832" width="9.7109375" style="4" customWidth="1"/>
    <col min="2833" max="2833" width="14.7109375" style="4" customWidth="1"/>
    <col min="2834" max="2835" width="6.7109375" style="4" customWidth="1"/>
    <col min="2836" max="2836" width="2.7109375" style="4" customWidth="1"/>
    <col min="2837" max="2837" width="4.7109375" style="4" customWidth="1"/>
    <col min="2838" max="2838" width="14.7109375" style="4" customWidth="1"/>
    <col min="2839" max="2839" width="10.7109375" style="4" customWidth="1"/>
    <col min="2840" max="2841" width="11.7109375" style="4" customWidth="1"/>
    <col min="2842" max="2842" width="3.7109375" style="4" customWidth="1"/>
    <col min="2843" max="2843" width="6.7109375" style="4" customWidth="1"/>
    <col min="2844" max="2844" width="20.7109375" style="4" customWidth="1"/>
    <col min="2845" max="2845" width="8.7109375" style="4" customWidth="1"/>
    <col min="2846" max="2846" width="4.7109375" style="4" customWidth="1"/>
    <col min="2847" max="2847" width="10.7109375" style="4" customWidth="1"/>
    <col min="2848" max="2849" width="3.7109375" style="4" customWidth="1"/>
    <col min="2850" max="2850" width="11.7109375" style="4" customWidth="1"/>
    <col min="2851" max="2851" width="15.7109375" style="4" customWidth="1"/>
    <col min="2852" max="2852" width="2.7109375" style="4" customWidth="1"/>
    <col min="2853" max="2853" width="3.7109375" style="4" customWidth="1"/>
    <col min="2854" max="2854" width="6.7109375" style="4" customWidth="1"/>
    <col min="2855" max="2855" width="10.7109375" style="4" customWidth="1"/>
    <col min="2856" max="2856" width="3.7109375" style="4" customWidth="1"/>
    <col min="2857" max="2857" width="4.7109375" style="4" customWidth="1"/>
    <col min="2858" max="2858" width="12.7109375" style="4" customWidth="1"/>
    <col min="2859" max="2859" width="6.7109375" style="4" customWidth="1"/>
    <col min="2860" max="2860" width="5.7109375" style="4" customWidth="1"/>
    <col min="2861" max="2861" width="10.7109375" style="4" customWidth="1"/>
    <col min="2862" max="2862" width="2.7109375" style="4" customWidth="1"/>
    <col min="2863" max="2863" width="5.7109375" style="4" customWidth="1"/>
    <col min="2864" max="2864" width="4.7109375" style="4" customWidth="1"/>
    <col min="2865" max="2865" width="2.7109375" style="4" customWidth="1"/>
    <col min="2866" max="2866" width="13.7109375" style="4" customWidth="1"/>
    <col min="2867" max="2867" width="3.7109375" style="4" customWidth="1"/>
    <col min="2868" max="2868" width="6.7109375" style="4" customWidth="1"/>
    <col min="2869" max="2869" width="10.7109375" style="4" customWidth="1"/>
    <col min="2870" max="2870" width="4.7109375" style="4" customWidth="1"/>
    <col min="2871" max="2871" width="3.7109375" style="4" customWidth="1"/>
    <col min="2872" max="2872" width="11.7109375" style="4" customWidth="1"/>
    <col min="2873" max="2873" width="4.7109375" style="4" customWidth="1"/>
    <col min="2874" max="2874" width="10.7109375" style="4" customWidth="1"/>
    <col min="2875" max="2875" width="12.7109375" style="4" customWidth="1"/>
    <col min="2876" max="2876" width="4.7109375" style="4" customWidth="1"/>
    <col min="2877" max="2877" width="3.7109375" style="4" customWidth="1"/>
    <col min="2878" max="2878" width="2.7109375" style="4" customWidth="1"/>
    <col min="2879" max="2879" width="4.7109375" style="4" customWidth="1"/>
    <col min="2880" max="2880" width="3.7109375" style="4" customWidth="1"/>
    <col min="2881" max="2881" width="12.7109375" style="4" customWidth="1"/>
    <col min="2882" max="2882" width="8.7109375" style="4" customWidth="1"/>
    <col min="2883" max="2883" width="12.7109375" style="4" customWidth="1"/>
    <col min="2884" max="2884" width="11.7109375" style="4" customWidth="1"/>
    <col min="2885" max="2885" width="4.7109375" style="4" customWidth="1"/>
    <col min="2886" max="2886" width="16.7109375" style="4" customWidth="1"/>
    <col min="3073" max="3073" width="8.7109375" style="4" customWidth="1"/>
    <col min="3074" max="3074" width="33.7109375" style="4" customWidth="1"/>
    <col min="3075" max="3076" width="4.7109375" style="4" customWidth="1"/>
    <col min="3077" max="3077" width="10.7109375" style="4" customWidth="1"/>
    <col min="3078" max="3078" width="5.7109375" style="4" customWidth="1"/>
    <col min="3079" max="3079" width="6.7109375" style="4" customWidth="1"/>
    <col min="3080" max="3080" width="13.7109375" style="4" customWidth="1"/>
    <col min="3081" max="3081" width="12.7109375" style="4" customWidth="1"/>
    <col min="3082" max="3082" width="8.7109375" style="4" customWidth="1"/>
    <col min="3083" max="3083" width="4.7109375" style="4" customWidth="1"/>
    <col min="3084" max="3084" width="10.7109375" style="4" customWidth="1"/>
    <col min="3085" max="3086" width="9.7109375" style="4" customWidth="1"/>
    <col min="3087" max="3087" width="7.7109375" style="4" customWidth="1"/>
    <col min="3088" max="3088" width="9.7109375" style="4" customWidth="1"/>
    <col min="3089" max="3089" width="14.7109375" style="4" customWidth="1"/>
    <col min="3090" max="3091" width="6.7109375" style="4" customWidth="1"/>
    <col min="3092" max="3092" width="2.7109375" style="4" customWidth="1"/>
    <col min="3093" max="3093" width="4.7109375" style="4" customWidth="1"/>
    <col min="3094" max="3094" width="14.7109375" style="4" customWidth="1"/>
    <col min="3095" max="3095" width="10.7109375" style="4" customWidth="1"/>
    <col min="3096" max="3097" width="11.7109375" style="4" customWidth="1"/>
    <col min="3098" max="3098" width="3.7109375" style="4" customWidth="1"/>
    <col min="3099" max="3099" width="6.7109375" style="4" customWidth="1"/>
    <col min="3100" max="3100" width="20.7109375" style="4" customWidth="1"/>
    <col min="3101" max="3101" width="8.7109375" style="4" customWidth="1"/>
    <col min="3102" max="3102" width="4.7109375" style="4" customWidth="1"/>
    <col min="3103" max="3103" width="10.7109375" style="4" customWidth="1"/>
    <col min="3104" max="3105" width="3.7109375" style="4" customWidth="1"/>
    <col min="3106" max="3106" width="11.7109375" style="4" customWidth="1"/>
    <col min="3107" max="3107" width="15.7109375" style="4" customWidth="1"/>
    <col min="3108" max="3108" width="2.7109375" style="4" customWidth="1"/>
    <col min="3109" max="3109" width="3.7109375" style="4" customWidth="1"/>
    <col min="3110" max="3110" width="6.7109375" style="4" customWidth="1"/>
    <col min="3111" max="3111" width="10.7109375" style="4" customWidth="1"/>
    <col min="3112" max="3112" width="3.7109375" style="4" customWidth="1"/>
    <col min="3113" max="3113" width="4.7109375" style="4" customWidth="1"/>
    <col min="3114" max="3114" width="12.7109375" style="4" customWidth="1"/>
    <col min="3115" max="3115" width="6.7109375" style="4" customWidth="1"/>
    <col min="3116" max="3116" width="5.7109375" style="4" customWidth="1"/>
    <col min="3117" max="3117" width="10.7109375" style="4" customWidth="1"/>
    <col min="3118" max="3118" width="2.7109375" style="4" customWidth="1"/>
    <col min="3119" max="3119" width="5.7109375" style="4" customWidth="1"/>
    <col min="3120" max="3120" width="4.7109375" style="4" customWidth="1"/>
    <col min="3121" max="3121" width="2.7109375" style="4" customWidth="1"/>
    <col min="3122" max="3122" width="13.7109375" style="4" customWidth="1"/>
    <col min="3123" max="3123" width="3.7109375" style="4" customWidth="1"/>
    <col min="3124" max="3124" width="6.7109375" style="4" customWidth="1"/>
    <col min="3125" max="3125" width="10.7109375" style="4" customWidth="1"/>
    <col min="3126" max="3126" width="4.7109375" style="4" customWidth="1"/>
    <col min="3127" max="3127" width="3.7109375" style="4" customWidth="1"/>
    <col min="3128" max="3128" width="11.7109375" style="4" customWidth="1"/>
    <col min="3129" max="3129" width="4.7109375" style="4" customWidth="1"/>
    <col min="3130" max="3130" width="10.7109375" style="4" customWidth="1"/>
    <col min="3131" max="3131" width="12.7109375" style="4" customWidth="1"/>
    <col min="3132" max="3132" width="4.7109375" style="4" customWidth="1"/>
    <col min="3133" max="3133" width="3.7109375" style="4" customWidth="1"/>
    <col min="3134" max="3134" width="2.7109375" style="4" customWidth="1"/>
    <col min="3135" max="3135" width="4.7109375" style="4" customWidth="1"/>
    <col min="3136" max="3136" width="3.7109375" style="4" customWidth="1"/>
    <col min="3137" max="3137" width="12.7109375" style="4" customWidth="1"/>
    <col min="3138" max="3138" width="8.7109375" style="4" customWidth="1"/>
    <col min="3139" max="3139" width="12.7109375" style="4" customWidth="1"/>
    <col min="3140" max="3140" width="11.7109375" style="4" customWidth="1"/>
    <col min="3141" max="3141" width="4.7109375" style="4" customWidth="1"/>
    <col min="3142" max="3142" width="16.7109375" style="4" customWidth="1"/>
    <col min="3329" max="3329" width="8.7109375" style="4" customWidth="1"/>
    <col min="3330" max="3330" width="33.7109375" style="4" customWidth="1"/>
    <col min="3331" max="3332" width="4.7109375" style="4" customWidth="1"/>
    <col min="3333" max="3333" width="10.7109375" style="4" customWidth="1"/>
    <col min="3334" max="3334" width="5.7109375" style="4" customWidth="1"/>
    <col min="3335" max="3335" width="6.7109375" style="4" customWidth="1"/>
    <col min="3336" max="3336" width="13.7109375" style="4" customWidth="1"/>
    <col min="3337" max="3337" width="12.7109375" style="4" customWidth="1"/>
    <col min="3338" max="3338" width="8.7109375" style="4" customWidth="1"/>
    <col min="3339" max="3339" width="4.7109375" style="4" customWidth="1"/>
    <col min="3340" max="3340" width="10.7109375" style="4" customWidth="1"/>
    <col min="3341" max="3342" width="9.7109375" style="4" customWidth="1"/>
    <col min="3343" max="3343" width="7.7109375" style="4" customWidth="1"/>
    <col min="3344" max="3344" width="9.7109375" style="4" customWidth="1"/>
    <col min="3345" max="3345" width="14.7109375" style="4" customWidth="1"/>
    <col min="3346" max="3347" width="6.7109375" style="4" customWidth="1"/>
    <col min="3348" max="3348" width="2.7109375" style="4" customWidth="1"/>
    <col min="3349" max="3349" width="4.7109375" style="4" customWidth="1"/>
    <col min="3350" max="3350" width="14.7109375" style="4" customWidth="1"/>
    <col min="3351" max="3351" width="10.7109375" style="4" customWidth="1"/>
    <col min="3352" max="3353" width="11.7109375" style="4" customWidth="1"/>
    <col min="3354" max="3354" width="3.7109375" style="4" customWidth="1"/>
    <col min="3355" max="3355" width="6.7109375" style="4" customWidth="1"/>
    <col min="3356" max="3356" width="20.7109375" style="4" customWidth="1"/>
    <col min="3357" max="3357" width="8.7109375" style="4" customWidth="1"/>
    <col min="3358" max="3358" width="4.7109375" style="4" customWidth="1"/>
    <col min="3359" max="3359" width="10.7109375" style="4" customWidth="1"/>
    <col min="3360" max="3361" width="3.7109375" style="4" customWidth="1"/>
    <col min="3362" max="3362" width="11.7109375" style="4" customWidth="1"/>
    <col min="3363" max="3363" width="15.7109375" style="4" customWidth="1"/>
    <col min="3364" max="3364" width="2.7109375" style="4" customWidth="1"/>
    <col min="3365" max="3365" width="3.7109375" style="4" customWidth="1"/>
    <col min="3366" max="3366" width="6.7109375" style="4" customWidth="1"/>
    <col min="3367" max="3367" width="10.7109375" style="4" customWidth="1"/>
    <col min="3368" max="3368" width="3.7109375" style="4" customWidth="1"/>
    <col min="3369" max="3369" width="4.7109375" style="4" customWidth="1"/>
    <col min="3370" max="3370" width="12.7109375" style="4" customWidth="1"/>
    <col min="3371" max="3371" width="6.7109375" style="4" customWidth="1"/>
    <col min="3372" max="3372" width="5.7109375" style="4" customWidth="1"/>
    <col min="3373" max="3373" width="10.7109375" style="4" customWidth="1"/>
    <col min="3374" max="3374" width="2.7109375" style="4" customWidth="1"/>
    <col min="3375" max="3375" width="5.7109375" style="4" customWidth="1"/>
    <col min="3376" max="3376" width="4.7109375" style="4" customWidth="1"/>
    <col min="3377" max="3377" width="2.7109375" style="4" customWidth="1"/>
    <col min="3378" max="3378" width="13.7109375" style="4" customWidth="1"/>
    <col min="3379" max="3379" width="3.7109375" style="4" customWidth="1"/>
    <col min="3380" max="3380" width="6.7109375" style="4" customWidth="1"/>
    <col min="3381" max="3381" width="10.7109375" style="4" customWidth="1"/>
    <col min="3382" max="3382" width="4.7109375" style="4" customWidth="1"/>
    <col min="3383" max="3383" width="3.7109375" style="4" customWidth="1"/>
    <col min="3384" max="3384" width="11.7109375" style="4" customWidth="1"/>
    <col min="3385" max="3385" width="4.7109375" style="4" customWidth="1"/>
    <col min="3386" max="3386" width="10.7109375" style="4" customWidth="1"/>
    <col min="3387" max="3387" width="12.7109375" style="4" customWidth="1"/>
    <col min="3388" max="3388" width="4.7109375" style="4" customWidth="1"/>
    <col min="3389" max="3389" width="3.7109375" style="4" customWidth="1"/>
    <col min="3390" max="3390" width="2.7109375" style="4" customWidth="1"/>
    <col min="3391" max="3391" width="4.7109375" style="4" customWidth="1"/>
    <col min="3392" max="3392" width="3.7109375" style="4" customWidth="1"/>
    <col min="3393" max="3393" width="12.7109375" style="4" customWidth="1"/>
    <col min="3394" max="3394" width="8.7109375" style="4" customWidth="1"/>
    <col min="3395" max="3395" width="12.7109375" style="4" customWidth="1"/>
    <col min="3396" max="3396" width="11.7109375" style="4" customWidth="1"/>
    <col min="3397" max="3397" width="4.7109375" style="4" customWidth="1"/>
    <col min="3398" max="3398" width="16.7109375" style="4" customWidth="1"/>
    <col min="3585" max="3585" width="8.7109375" style="4" customWidth="1"/>
    <col min="3586" max="3586" width="33.7109375" style="4" customWidth="1"/>
    <col min="3587" max="3588" width="4.7109375" style="4" customWidth="1"/>
    <col min="3589" max="3589" width="10.7109375" style="4" customWidth="1"/>
    <col min="3590" max="3590" width="5.7109375" style="4" customWidth="1"/>
    <col min="3591" max="3591" width="6.7109375" style="4" customWidth="1"/>
    <col min="3592" max="3592" width="13.7109375" style="4" customWidth="1"/>
    <col min="3593" max="3593" width="12.7109375" style="4" customWidth="1"/>
    <col min="3594" max="3594" width="8.7109375" style="4" customWidth="1"/>
    <col min="3595" max="3595" width="4.7109375" style="4" customWidth="1"/>
    <col min="3596" max="3596" width="10.7109375" style="4" customWidth="1"/>
    <col min="3597" max="3598" width="9.7109375" style="4" customWidth="1"/>
    <col min="3599" max="3599" width="7.7109375" style="4" customWidth="1"/>
    <col min="3600" max="3600" width="9.7109375" style="4" customWidth="1"/>
    <col min="3601" max="3601" width="14.7109375" style="4" customWidth="1"/>
    <col min="3602" max="3603" width="6.7109375" style="4" customWidth="1"/>
    <col min="3604" max="3604" width="2.7109375" style="4" customWidth="1"/>
    <col min="3605" max="3605" width="4.7109375" style="4" customWidth="1"/>
    <col min="3606" max="3606" width="14.7109375" style="4" customWidth="1"/>
    <col min="3607" max="3607" width="10.7109375" style="4" customWidth="1"/>
    <col min="3608" max="3609" width="11.7109375" style="4" customWidth="1"/>
    <col min="3610" max="3610" width="3.7109375" style="4" customWidth="1"/>
    <col min="3611" max="3611" width="6.7109375" style="4" customWidth="1"/>
    <col min="3612" max="3612" width="20.7109375" style="4" customWidth="1"/>
    <col min="3613" max="3613" width="8.7109375" style="4" customWidth="1"/>
    <col min="3614" max="3614" width="4.7109375" style="4" customWidth="1"/>
    <col min="3615" max="3615" width="10.7109375" style="4" customWidth="1"/>
    <col min="3616" max="3617" width="3.7109375" style="4" customWidth="1"/>
    <col min="3618" max="3618" width="11.7109375" style="4" customWidth="1"/>
    <col min="3619" max="3619" width="15.7109375" style="4" customWidth="1"/>
    <col min="3620" max="3620" width="2.7109375" style="4" customWidth="1"/>
    <col min="3621" max="3621" width="3.7109375" style="4" customWidth="1"/>
    <col min="3622" max="3622" width="6.7109375" style="4" customWidth="1"/>
    <col min="3623" max="3623" width="10.7109375" style="4" customWidth="1"/>
    <col min="3624" max="3624" width="3.7109375" style="4" customWidth="1"/>
    <col min="3625" max="3625" width="4.7109375" style="4" customWidth="1"/>
    <col min="3626" max="3626" width="12.7109375" style="4" customWidth="1"/>
    <col min="3627" max="3627" width="6.7109375" style="4" customWidth="1"/>
    <col min="3628" max="3628" width="5.7109375" style="4" customWidth="1"/>
    <col min="3629" max="3629" width="10.7109375" style="4" customWidth="1"/>
    <col min="3630" max="3630" width="2.7109375" style="4" customWidth="1"/>
    <col min="3631" max="3631" width="5.7109375" style="4" customWidth="1"/>
    <col min="3632" max="3632" width="4.7109375" style="4" customWidth="1"/>
    <col min="3633" max="3633" width="2.7109375" style="4" customWidth="1"/>
    <col min="3634" max="3634" width="13.7109375" style="4" customWidth="1"/>
    <col min="3635" max="3635" width="3.7109375" style="4" customWidth="1"/>
    <col min="3636" max="3636" width="6.7109375" style="4" customWidth="1"/>
    <col min="3637" max="3637" width="10.7109375" style="4" customWidth="1"/>
    <col min="3638" max="3638" width="4.7109375" style="4" customWidth="1"/>
    <col min="3639" max="3639" width="3.7109375" style="4" customWidth="1"/>
    <col min="3640" max="3640" width="11.7109375" style="4" customWidth="1"/>
    <col min="3641" max="3641" width="4.7109375" style="4" customWidth="1"/>
    <col min="3642" max="3642" width="10.7109375" style="4" customWidth="1"/>
    <col min="3643" max="3643" width="12.7109375" style="4" customWidth="1"/>
    <col min="3644" max="3644" width="4.7109375" style="4" customWidth="1"/>
    <col min="3645" max="3645" width="3.7109375" style="4" customWidth="1"/>
    <col min="3646" max="3646" width="2.7109375" style="4" customWidth="1"/>
    <col min="3647" max="3647" width="4.7109375" style="4" customWidth="1"/>
    <col min="3648" max="3648" width="3.7109375" style="4" customWidth="1"/>
    <col min="3649" max="3649" width="12.7109375" style="4" customWidth="1"/>
    <col min="3650" max="3650" width="8.7109375" style="4" customWidth="1"/>
    <col min="3651" max="3651" width="12.7109375" style="4" customWidth="1"/>
    <col min="3652" max="3652" width="11.7109375" style="4" customWidth="1"/>
    <col min="3653" max="3653" width="4.7109375" style="4" customWidth="1"/>
    <col min="3654" max="3654" width="16.7109375" style="4" customWidth="1"/>
    <col min="3841" max="3841" width="8.7109375" style="4" customWidth="1"/>
    <col min="3842" max="3842" width="33.7109375" style="4" customWidth="1"/>
    <col min="3843" max="3844" width="4.7109375" style="4" customWidth="1"/>
    <col min="3845" max="3845" width="10.7109375" style="4" customWidth="1"/>
    <col min="3846" max="3846" width="5.7109375" style="4" customWidth="1"/>
    <col min="3847" max="3847" width="6.7109375" style="4" customWidth="1"/>
    <col min="3848" max="3848" width="13.7109375" style="4" customWidth="1"/>
    <col min="3849" max="3849" width="12.7109375" style="4" customWidth="1"/>
    <col min="3850" max="3850" width="8.7109375" style="4" customWidth="1"/>
    <col min="3851" max="3851" width="4.7109375" style="4" customWidth="1"/>
    <col min="3852" max="3852" width="10.7109375" style="4" customWidth="1"/>
    <col min="3853" max="3854" width="9.7109375" style="4" customWidth="1"/>
    <col min="3855" max="3855" width="7.7109375" style="4" customWidth="1"/>
    <col min="3856" max="3856" width="9.7109375" style="4" customWidth="1"/>
    <col min="3857" max="3857" width="14.7109375" style="4" customWidth="1"/>
    <col min="3858" max="3859" width="6.7109375" style="4" customWidth="1"/>
    <col min="3860" max="3860" width="2.7109375" style="4" customWidth="1"/>
    <col min="3861" max="3861" width="4.7109375" style="4" customWidth="1"/>
    <col min="3862" max="3862" width="14.7109375" style="4" customWidth="1"/>
    <col min="3863" max="3863" width="10.7109375" style="4" customWidth="1"/>
    <col min="3864" max="3865" width="11.7109375" style="4" customWidth="1"/>
    <col min="3866" max="3866" width="3.7109375" style="4" customWidth="1"/>
    <col min="3867" max="3867" width="6.7109375" style="4" customWidth="1"/>
    <col min="3868" max="3868" width="20.7109375" style="4" customWidth="1"/>
    <col min="3869" max="3869" width="8.7109375" style="4" customWidth="1"/>
    <col min="3870" max="3870" width="4.7109375" style="4" customWidth="1"/>
    <col min="3871" max="3871" width="10.7109375" style="4" customWidth="1"/>
    <col min="3872" max="3873" width="3.7109375" style="4" customWidth="1"/>
    <col min="3874" max="3874" width="11.7109375" style="4" customWidth="1"/>
    <col min="3875" max="3875" width="15.7109375" style="4" customWidth="1"/>
    <col min="3876" max="3876" width="2.7109375" style="4" customWidth="1"/>
    <col min="3877" max="3877" width="3.7109375" style="4" customWidth="1"/>
    <col min="3878" max="3878" width="6.7109375" style="4" customWidth="1"/>
    <col min="3879" max="3879" width="10.7109375" style="4" customWidth="1"/>
    <col min="3880" max="3880" width="3.7109375" style="4" customWidth="1"/>
    <col min="3881" max="3881" width="4.7109375" style="4" customWidth="1"/>
    <col min="3882" max="3882" width="12.7109375" style="4" customWidth="1"/>
    <col min="3883" max="3883" width="6.7109375" style="4" customWidth="1"/>
    <col min="3884" max="3884" width="5.7109375" style="4" customWidth="1"/>
    <col min="3885" max="3885" width="10.7109375" style="4" customWidth="1"/>
    <col min="3886" max="3886" width="2.7109375" style="4" customWidth="1"/>
    <col min="3887" max="3887" width="5.7109375" style="4" customWidth="1"/>
    <col min="3888" max="3888" width="4.7109375" style="4" customWidth="1"/>
    <col min="3889" max="3889" width="2.7109375" style="4" customWidth="1"/>
    <col min="3890" max="3890" width="13.7109375" style="4" customWidth="1"/>
    <col min="3891" max="3891" width="3.7109375" style="4" customWidth="1"/>
    <col min="3892" max="3892" width="6.7109375" style="4" customWidth="1"/>
    <col min="3893" max="3893" width="10.7109375" style="4" customWidth="1"/>
    <col min="3894" max="3894" width="4.7109375" style="4" customWidth="1"/>
    <col min="3895" max="3895" width="3.7109375" style="4" customWidth="1"/>
    <col min="3896" max="3896" width="11.7109375" style="4" customWidth="1"/>
    <col min="3897" max="3897" width="4.7109375" style="4" customWidth="1"/>
    <col min="3898" max="3898" width="10.7109375" style="4" customWidth="1"/>
    <col min="3899" max="3899" width="12.7109375" style="4" customWidth="1"/>
    <col min="3900" max="3900" width="4.7109375" style="4" customWidth="1"/>
    <col min="3901" max="3901" width="3.7109375" style="4" customWidth="1"/>
    <col min="3902" max="3902" width="2.7109375" style="4" customWidth="1"/>
    <col min="3903" max="3903" width="4.7109375" style="4" customWidth="1"/>
    <col min="3904" max="3904" width="3.7109375" style="4" customWidth="1"/>
    <col min="3905" max="3905" width="12.7109375" style="4" customWidth="1"/>
    <col min="3906" max="3906" width="8.7109375" style="4" customWidth="1"/>
    <col min="3907" max="3907" width="12.7109375" style="4" customWidth="1"/>
    <col min="3908" max="3908" width="11.7109375" style="4" customWidth="1"/>
    <col min="3909" max="3909" width="4.7109375" style="4" customWidth="1"/>
    <col min="3910" max="3910" width="16.7109375" style="4" customWidth="1"/>
    <col min="4097" max="4097" width="8.7109375" style="4" customWidth="1"/>
    <col min="4098" max="4098" width="33.7109375" style="4" customWidth="1"/>
    <col min="4099" max="4100" width="4.7109375" style="4" customWidth="1"/>
    <col min="4101" max="4101" width="10.7109375" style="4" customWidth="1"/>
    <col min="4102" max="4102" width="5.7109375" style="4" customWidth="1"/>
    <col min="4103" max="4103" width="6.7109375" style="4" customWidth="1"/>
    <col min="4104" max="4104" width="13.7109375" style="4" customWidth="1"/>
    <col min="4105" max="4105" width="12.7109375" style="4" customWidth="1"/>
    <col min="4106" max="4106" width="8.7109375" style="4" customWidth="1"/>
    <col min="4107" max="4107" width="4.7109375" style="4" customWidth="1"/>
    <col min="4108" max="4108" width="10.7109375" style="4" customWidth="1"/>
    <col min="4109" max="4110" width="9.7109375" style="4" customWidth="1"/>
    <col min="4111" max="4111" width="7.7109375" style="4" customWidth="1"/>
    <col min="4112" max="4112" width="9.7109375" style="4" customWidth="1"/>
    <col min="4113" max="4113" width="14.7109375" style="4" customWidth="1"/>
    <col min="4114" max="4115" width="6.7109375" style="4" customWidth="1"/>
    <col min="4116" max="4116" width="2.7109375" style="4" customWidth="1"/>
    <col min="4117" max="4117" width="4.7109375" style="4" customWidth="1"/>
    <col min="4118" max="4118" width="14.7109375" style="4" customWidth="1"/>
    <col min="4119" max="4119" width="10.7109375" style="4" customWidth="1"/>
    <col min="4120" max="4121" width="11.7109375" style="4" customWidth="1"/>
    <col min="4122" max="4122" width="3.7109375" style="4" customWidth="1"/>
    <col min="4123" max="4123" width="6.7109375" style="4" customWidth="1"/>
    <col min="4124" max="4124" width="20.7109375" style="4" customWidth="1"/>
    <col min="4125" max="4125" width="8.7109375" style="4" customWidth="1"/>
    <col min="4126" max="4126" width="4.7109375" style="4" customWidth="1"/>
    <col min="4127" max="4127" width="10.7109375" style="4" customWidth="1"/>
    <col min="4128" max="4129" width="3.7109375" style="4" customWidth="1"/>
    <col min="4130" max="4130" width="11.7109375" style="4" customWidth="1"/>
    <col min="4131" max="4131" width="15.7109375" style="4" customWidth="1"/>
    <col min="4132" max="4132" width="2.7109375" style="4" customWidth="1"/>
    <col min="4133" max="4133" width="3.7109375" style="4" customWidth="1"/>
    <col min="4134" max="4134" width="6.7109375" style="4" customWidth="1"/>
    <col min="4135" max="4135" width="10.7109375" style="4" customWidth="1"/>
    <col min="4136" max="4136" width="3.7109375" style="4" customWidth="1"/>
    <col min="4137" max="4137" width="4.7109375" style="4" customWidth="1"/>
    <col min="4138" max="4138" width="12.7109375" style="4" customWidth="1"/>
    <col min="4139" max="4139" width="6.7109375" style="4" customWidth="1"/>
    <col min="4140" max="4140" width="5.7109375" style="4" customWidth="1"/>
    <col min="4141" max="4141" width="10.7109375" style="4" customWidth="1"/>
    <col min="4142" max="4142" width="2.7109375" style="4" customWidth="1"/>
    <col min="4143" max="4143" width="5.7109375" style="4" customWidth="1"/>
    <col min="4144" max="4144" width="4.7109375" style="4" customWidth="1"/>
    <col min="4145" max="4145" width="2.7109375" style="4" customWidth="1"/>
    <col min="4146" max="4146" width="13.7109375" style="4" customWidth="1"/>
    <col min="4147" max="4147" width="3.7109375" style="4" customWidth="1"/>
    <col min="4148" max="4148" width="6.7109375" style="4" customWidth="1"/>
    <col min="4149" max="4149" width="10.7109375" style="4" customWidth="1"/>
    <col min="4150" max="4150" width="4.7109375" style="4" customWidth="1"/>
    <col min="4151" max="4151" width="3.7109375" style="4" customWidth="1"/>
    <col min="4152" max="4152" width="11.7109375" style="4" customWidth="1"/>
    <col min="4153" max="4153" width="4.7109375" style="4" customWidth="1"/>
    <col min="4154" max="4154" width="10.7109375" style="4" customWidth="1"/>
    <col min="4155" max="4155" width="12.7109375" style="4" customWidth="1"/>
    <col min="4156" max="4156" width="4.7109375" style="4" customWidth="1"/>
    <col min="4157" max="4157" width="3.7109375" style="4" customWidth="1"/>
    <col min="4158" max="4158" width="2.7109375" style="4" customWidth="1"/>
    <col min="4159" max="4159" width="4.7109375" style="4" customWidth="1"/>
    <col min="4160" max="4160" width="3.7109375" style="4" customWidth="1"/>
    <col min="4161" max="4161" width="12.7109375" style="4" customWidth="1"/>
    <col min="4162" max="4162" width="8.7109375" style="4" customWidth="1"/>
    <col min="4163" max="4163" width="12.7109375" style="4" customWidth="1"/>
    <col min="4164" max="4164" width="11.7109375" style="4" customWidth="1"/>
    <col min="4165" max="4165" width="4.7109375" style="4" customWidth="1"/>
    <col min="4166" max="4166" width="16.7109375" style="4" customWidth="1"/>
    <col min="4353" max="4353" width="8.7109375" style="4" customWidth="1"/>
    <col min="4354" max="4354" width="33.7109375" style="4" customWidth="1"/>
    <col min="4355" max="4356" width="4.7109375" style="4" customWidth="1"/>
    <col min="4357" max="4357" width="10.7109375" style="4" customWidth="1"/>
    <col min="4358" max="4358" width="5.7109375" style="4" customWidth="1"/>
    <col min="4359" max="4359" width="6.7109375" style="4" customWidth="1"/>
    <col min="4360" max="4360" width="13.7109375" style="4" customWidth="1"/>
    <col min="4361" max="4361" width="12.7109375" style="4" customWidth="1"/>
    <col min="4362" max="4362" width="8.7109375" style="4" customWidth="1"/>
    <col min="4363" max="4363" width="4.7109375" style="4" customWidth="1"/>
    <col min="4364" max="4364" width="10.7109375" style="4" customWidth="1"/>
    <col min="4365" max="4366" width="9.7109375" style="4" customWidth="1"/>
    <col min="4367" max="4367" width="7.7109375" style="4" customWidth="1"/>
    <col min="4368" max="4368" width="9.7109375" style="4" customWidth="1"/>
    <col min="4369" max="4369" width="14.7109375" style="4" customWidth="1"/>
    <col min="4370" max="4371" width="6.7109375" style="4" customWidth="1"/>
    <col min="4372" max="4372" width="2.7109375" style="4" customWidth="1"/>
    <col min="4373" max="4373" width="4.7109375" style="4" customWidth="1"/>
    <col min="4374" max="4374" width="14.7109375" style="4" customWidth="1"/>
    <col min="4375" max="4375" width="10.7109375" style="4" customWidth="1"/>
    <col min="4376" max="4377" width="11.7109375" style="4" customWidth="1"/>
    <col min="4378" max="4378" width="3.7109375" style="4" customWidth="1"/>
    <col min="4379" max="4379" width="6.7109375" style="4" customWidth="1"/>
    <col min="4380" max="4380" width="20.7109375" style="4" customWidth="1"/>
    <col min="4381" max="4381" width="8.7109375" style="4" customWidth="1"/>
    <col min="4382" max="4382" width="4.7109375" style="4" customWidth="1"/>
    <col min="4383" max="4383" width="10.7109375" style="4" customWidth="1"/>
    <col min="4384" max="4385" width="3.7109375" style="4" customWidth="1"/>
    <col min="4386" max="4386" width="11.7109375" style="4" customWidth="1"/>
    <col min="4387" max="4387" width="15.7109375" style="4" customWidth="1"/>
    <col min="4388" max="4388" width="2.7109375" style="4" customWidth="1"/>
    <col min="4389" max="4389" width="3.7109375" style="4" customWidth="1"/>
    <col min="4390" max="4390" width="6.7109375" style="4" customWidth="1"/>
    <col min="4391" max="4391" width="10.7109375" style="4" customWidth="1"/>
    <col min="4392" max="4392" width="3.7109375" style="4" customWidth="1"/>
    <col min="4393" max="4393" width="4.7109375" style="4" customWidth="1"/>
    <col min="4394" max="4394" width="12.7109375" style="4" customWidth="1"/>
    <col min="4395" max="4395" width="6.7109375" style="4" customWidth="1"/>
    <col min="4396" max="4396" width="5.7109375" style="4" customWidth="1"/>
    <col min="4397" max="4397" width="10.7109375" style="4" customWidth="1"/>
    <col min="4398" max="4398" width="2.7109375" style="4" customWidth="1"/>
    <col min="4399" max="4399" width="5.7109375" style="4" customWidth="1"/>
    <col min="4400" max="4400" width="4.7109375" style="4" customWidth="1"/>
    <col min="4401" max="4401" width="2.7109375" style="4" customWidth="1"/>
    <col min="4402" max="4402" width="13.7109375" style="4" customWidth="1"/>
    <col min="4403" max="4403" width="3.7109375" style="4" customWidth="1"/>
    <col min="4404" max="4404" width="6.7109375" style="4" customWidth="1"/>
    <col min="4405" max="4405" width="10.7109375" style="4" customWidth="1"/>
    <col min="4406" max="4406" width="4.7109375" style="4" customWidth="1"/>
    <col min="4407" max="4407" width="3.7109375" style="4" customWidth="1"/>
    <col min="4408" max="4408" width="11.7109375" style="4" customWidth="1"/>
    <col min="4409" max="4409" width="4.7109375" style="4" customWidth="1"/>
    <col min="4410" max="4410" width="10.7109375" style="4" customWidth="1"/>
    <col min="4411" max="4411" width="12.7109375" style="4" customWidth="1"/>
    <col min="4412" max="4412" width="4.7109375" style="4" customWidth="1"/>
    <col min="4413" max="4413" width="3.7109375" style="4" customWidth="1"/>
    <col min="4414" max="4414" width="2.7109375" style="4" customWidth="1"/>
    <col min="4415" max="4415" width="4.7109375" style="4" customWidth="1"/>
    <col min="4416" max="4416" width="3.7109375" style="4" customWidth="1"/>
    <col min="4417" max="4417" width="12.7109375" style="4" customWidth="1"/>
    <col min="4418" max="4418" width="8.7109375" style="4" customWidth="1"/>
    <col min="4419" max="4419" width="12.7109375" style="4" customWidth="1"/>
    <col min="4420" max="4420" width="11.7109375" style="4" customWidth="1"/>
    <col min="4421" max="4421" width="4.7109375" style="4" customWidth="1"/>
    <col min="4422" max="4422" width="16.7109375" style="4" customWidth="1"/>
    <col min="4609" max="4609" width="8.7109375" style="4" customWidth="1"/>
    <col min="4610" max="4610" width="33.7109375" style="4" customWidth="1"/>
    <col min="4611" max="4612" width="4.7109375" style="4" customWidth="1"/>
    <col min="4613" max="4613" width="10.7109375" style="4" customWidth="1"/>
    <col min="4614" max="4614" width="5.7109375" style="4" customWidth="1"/>
    <col min="4615" max="4615" width="6.7109375" style="4" customWidth="1"/>
    <col min="4616" max="4616" width="13.7109375" style="4" customWidth="1"/>
    <col min="4617" max="4617" width="12.7109375" style="4" customWidth="1"/>
    <col min="4618" max="4618" width="8.7109375" style="4" customWidth="1"/>
    <col min="4619" max="4619" width="4.7109375" style="4" customWidth="1"/>
    <col min="4620" max="4620" width="10.7109375" style="4" customWidth="1"/>
    <col min="4621" max="4622" width="9.7109375" style="4" customWidth="1"/>
    <col min="4623" max="4623" width="7.7109375" style="4" customWidth="1"/>
    <col min="4624" max="4624" width="9.7109375" style="4" customWidth="1"/>
    <col min="4625" max="4625" width="14.7109375" style="4" customWidth="1"/>
    <col min="4626" max="4627" width="6.7109375" style="4" customWidth="1"/>
    <col min="4628" max="4628" width="2.7109375" style="4" customWidth="1"/>
    <col min="4629" max="4629" width="4.7109375" style="4" customWidth="1"/>
    <col min="4630" max="4630" width="14.7109375" style="4" customWidth="1"/>
    <col min="4631" max="4631" width="10.7109375" style="4" customWidth="1"/>
    <col min="4632" max="4633" width="11.7109375" style="4" customWidth="1"/>
    <col min="4634" max="4634" width="3.7109375" style="4" customWidth="1"/>
    <col min="4635" max="4635" width="6.7109375" style="4" customWidth="1"/>
    <col min="4636" max="4636" width="20.7109375" style="4" customWidth="1"/>
    <col min="4637" max="4637" width="8.7109375" style="4" customWidth="1"/>
    <col min="4638" max="4638" width="4.7109375" style="4" customWidth="1"/>
    <col min="4639" max="4639" width="10.7109375" style="4" customWidth="1"/>
    <col min="4640" max="4641" width="3.7109375" style="4" customWidth="1"/>
    <col min="4642" max="4642" width="11.7109375" style="4" customWidth="1"/>
    <col min="4643" max="4643" width="15.7109375" style="4" customWidth="1"/>
    <col min="4644" max="4644" width="2.7109375" style="4" customWidth="1"/>
    <col min="4645" max="4645" width="3.7109375" style="4" customWidth="1"/>
    <col min="4646" max="4646" width="6.7109375" style="4" customWidth="1"/>
    <col min="4647" max="4647" width="10.7109375" style="4" customWidth="1"/>
    <col min="4648" max="4648" width="3.7109375" style="4" customWidth="1"/>
    <col min="4649" max="4649" width="4.7109375" style="4" customWidth="1"/>
    <col min="4650" max="4650" width="12.7109375" style="4" customWidth="1"/>
    <col min="4651" max="4651" width="6.7109375" style="4" customWidth="1"/>
    <col min="4652" max="4652" width="5.7109375" style="4" customWidth="1"/>
    <col min="4653" max="4653" width="10.7109375" style="4" customWidth="1"/>
    <col min="4654" max="4654" width="2.7109375" style="4" customWidth="1"/>
    <col min="4655" max="4655" width="5.7109375" style="4" customWidth="1"/>
    <col min="4656" max="4656" width="4.7109375" style="4" customWidth="1"/>
    <col min="4657" max="4657" width="2.7109375" style="4" customWidth="1"/>
    <col min="4658" max="4658" width="13.7109375" style="4" customWidth="1"/>
    <col min="4659" max="4659" width="3.7109375" style="4" customWidth="1"/>
    <col min="4660" max="4660" width="6.7109375" style="4" customWidth="1"/>
    <col min="4661" max="4661" width="10.7109375" style="4" customWidth="1"/>
    <col min="4662" max="4662" width="4.7109375" style="4" customWidth="1"/>
    <col min="4663" max="4663" width="3.7109375" style="4" customWidth="1"/>
    <col min="4664" max="4664" width="11.7109375" style="4" customWidth="1"/>
    <col min="4665" max="4665" width="4.7109375" style="4" customWidth="1"/>
    <col min="4666" max="4666" width="10.7109375" style="4" customWidth="1"/>
    <col min="4667" max="4667" width="12.7109375" style="4" customWidth="1"/>
    <col min="4668" max="4668" width="4.7109375" style="4" customWidth="1"/>
    <col min="4669" max="4669" width="3.7109375" style="4" customWidth="1"/>
    <col min="4670" max="4670" width="2.7109375" style="4" customWidth="1"/>
    <col min="4671" max="4671" width="4.7109375" style="4" customWidth="1"/>
    <col min="4672" max="4672" width="3.7109375" style="4" customWidth="1"/>
    <col min="4673" max="4673" width="12.7109375" style="4" customWidth="1"/>
    <col min="4674" max="4674" width="8.7109375" style="4" customWidth="1"/>
    <col min="4675" max="4675" width="12.7109375" style="4" customWidth="1"/>
    <col min="4676" max="4676" width="11.7109375" style="4" customWidth="1"/>
    <col min="4677" max="4677" width="4.7109375" style="4" customWidth="1"/>
    <col min="4678" max="4678" width="16.7109375" style="4" customWidth="1"/>
    <col min="4865" max="4865" width="8.7109375" style="4" customWidth="1"/>
    <col min="4866" max="4866" width="33.7109375" style="4" customWidth="1"/>
    <col min="4867" max="4868" width="4.7109375" style="4" customWidth="1"/>
    <col min="4869" max="4869" width="10.7109375" style="4" customWidth="1"/>
    <col min="4870" max="4870" width="5.7109375" style="4" customWidth="1"/>
    <col min="4871" max="4871" width="6.7109375" style="4" customWidth="1"/>
    <col min="4872" max="4872" width="13.7109375" style="4" customWidth="1"/>
    <col min="4873" max="4873" width="12.7109375" style="4" customWidth="1"/>
    <col min="4874" max="4874" width="8.7109375" style="4" customWidth="1"/>
    <col min="4875" max="4875" width="4.7109375" style="4" customWidth="1"/>
    <col min="4876" max="4876" width="10.7109375" style="4" customWidth="1"/>
    <col min="4877" max="4878" width="9.7109375" style="4" customWidth="1"/>
    <col min="4879" max="4879" width="7.7109375" style="4" customWidth="1"/>
    <col min="4880" max="4880" width="9.7109375" style="4" customWidth="1"/>
    <col min="4881" max="4881" width="14.7109375" style="4" customWidth="1"/>
    <col min="4882" max="4883" width="6.7109375" style="4" customWidth="1"/>
    <col min="4884" max="4884" width="2.7109375" style="4" customWidth="1"/>
    <col min="4885" max="4885" width="4.7109375" style="4" customWidth="1"/>
    <col min="4886" max="4886" width="14.7109375" style="4" customWidth="1"/>
    <col min="4887" max="4887" width="10.7109375" style="4" customWidth="1"/>
    <col min="4888" max="4889" width="11.7109375" style="4" customWidth="1"/>
    <col min="4890" max="4890" width="3.7109375" style="4" customWidth="1"/>
    <col min="4891" max="4891" width="6.7109375" style="4" customWidth="1"/>
    <col min="4892" max="4892" width="20.7109375" style="4" customWidth="1"/>
    <col min="4893" max="4893" width="8.7109375" style="4" customWidth="1"/>
    <col min="4894" max="4894" width="4.7109375" style="4" customWidth="1"/>
    <col min="4895" max="4895" width="10.7109375" style="4" customWidth="1"/>
    <col min="4896" max="4897" width="3.7109375" style="4" customWidth="1"/>
    <col min="4898" max="4898" width="11.7109375" style="4" customWidth="1"/>
    <col min="4899" max="4899" width="15.7109375" style="4" customWidth="1"/>
    <col min="4900" max="4900" width="2.7109375" style="4" customWidth="1"/>
    <col min="4901" max="4901" width="3.7109375" style="4" customWidth="1"/>
    <col min="4902" max="4902" width="6.7109375" style="4" customWidth="1"/>
    <col min="4903" max="4903" width="10.7109375" style="4" customWidth="1"/>
    <col min="4904" max="4904" width="3.7109375" style="4" customWidth="1"/>
    <col min="4905" max="4905" width="4.7109375" style="4" customWidth="1"/>
    <col min="4906" max="4906" width="12.7109375" style="4" customWidth="1"/>
    <col min="4907" max="4907" width="6.7109375" style="4" customWidth="1"/>
    <col min="4908" max="4908" width="5.7109375" style="4" customWidth="1"/>
    <col min="4909" max="4909" width="10.7109375" style="4" customWidth="1"/>
    <col min="4910" max="4910" width="2.7109375" style="4" customWidth="1"/>
    <col min="4911" max="4911" width="5.7109375" style="4" customWidth="1"/>
    <col min="4912" max="4912" width="4.7109375" style="4" customWidth="1"/>
    <col min="4913" max="4913" width="2.7109375" style="4" customWidth="1"/>
    <col min="4914" max="4914" width="13.7109375" style="4" customWidth="1"/>
    <col min="4915" max="4915" width="3.7109375" style="4" customWidth="1"/>
    <col min="4916" max="4916" width="6.7109375" style="4" customWidth="1"/>
    <col min="4917" max="4917" width="10.7109375" style="4" customWidth="1"/>
    <col min="4918" max="4918" width="4.7109375" style="4" customWidth="1"/>
    <col min="4919" max="4919" width="3.7109375" style="4" customWidth="1"/>
    <col min="4920" max="4920" width="11.7109375" style="4" customWidth="1"/>
    <col min="4921" max="4921" width="4.7109375" style="4" customWidth="1"/>
    <col min="4922" max="4922" width="10.7109375" style="4" customWidth="1"/>
    <col min="4923" max="4923" width="12.7109375" style="4" customWidth="1"/>
    <col min="4924" max="4924" width="4.7109375" style="4" customWidth="1"/>
    <col min="4925" max="4925" width="3.7109375" style="4" customWidth="1"/>
    <col min="4926" max="4926" width="2.7109375" style="4" customWidth="1"/>
    <col min="4927" max="4927" width="4.7109375" style="4" customWidth="1"/>
    <col min="4928" max="4928" width="3.7109375" style="4" customWidth="1"/>
    <col min="4929" max="4929" width="12.7109375" style="4" customWidth="1"/>
    <col min="4930" max="4930" width="8.7109375" style="4" customWidth="1"/>
    <col min="4931" max="4931" width="12.7109375" style="4" customWidth="1"/>
    <col min="4932" max="4932" width="11.7109375" style="4" customWidth="1"/>
    <col min="4933" max="4933" width="4.7109375" style="4" customWidth="1"/>
    <col min="4934" max="4934" width="16.7109375" style="4" customWidth="1"/>
    <col min="5121" max="5121" width="8.7109375" style="4" customWidth="1"/>
    <col min="5122" max="5122" width="33.7109375" style="4" customWidth="1"/>
    <col min="5123" max="5124" width="4.7109375" style="4" customWidth="1"/>
    <col min="5125" max="5125" width="10.7109375" style="4" customWidth="1"/>
    <col min="5126" max="5126" width="5.7109375" style="4" customWidth="1"/>
    <col min="5127" max="5127" width="6.7109375" style="4" customWidth="1"/>
    <col min="5128" max="5128" width="13.7109375" style="4" customWidth="1"/>
    <col min="5129" max="5129" width="12.7109375" style="4" customWidth="1"/>
    <col min="5130" max="5130" width="8.7109375" style="4" customWidth="1"/>
    <col min="5131" max="5131" width="4.7109375" style="4" customWidth="1"/>
    <col min="5132" max="5132" width="10.7109375" style="4" customWidth="1"/>
    <col min="5133" max="5134" width="9.7109375" style="4" customWidth="1"/>
    <col min="5135" max="5135" width="7.7109375" style="4" customWidth="1"/>
    <col min="5136" max="5136" width="9.7109375" style="4" customWidth="1"/>
    <col min="5137" max="5137" width="14.7109375" style="4" customWidth="1"/>
    <col min="5138" max="5139" width="6.7109375" style="4" customWidth="1"/>
    <col min="5140" max="5140" width="2.7109375" style="4" customWidth="1"/>
    <col min="5141" max="5141" width="4.7109375" style="4" customWidth="1"/>
    <col min="5142" max="5142" width="14.7109375" style="4" customWidth="1"/>
    <col min="5143" max="5143" width="10.7109375" style="4" customWidth="1"/>
    <col min="5144" max="5145" width="11.7109375" style="4" customWidth="1"/>
    <col min="5146" max="5146" width="3.7109375" style="4" customWidth="1"/>
    <col min="5147" max="5147" width="6.7109375" style="4" customWidth="1"/>
    <col min="5148" max="5148" width="20.7109375" style="4" customWidth="1"/>
    <col min="5149" max="5149" width="8.7109375" style="4" customWidth="1"/>
    <col min="5150" max="5150" width="4.7109375" style="4" customWidth="1"/>
    <col min="5151" max="5151" width="10.7109375" style="4" customWidth="1"/>
    <col min="5152" max="5153" width="3.7109375" style="4" customWidth="1"/>
    <col min="5154" max="5154" width="11.7109375" style="4" customWidth="1"/>
    <col min="5155" max="5155" width="15.7109375" style="4" customWidth="1"/>
    <col min="5156" max="5156" width="2.7109375" style="4" customWidth="1"/>
    <col min="5157" max="5157" width="3.7109375" style="4" customWidth="1"/>
    <col min="5158" max="5158" width="6.7109375" style="4" customWidth="1"/>
    <col min="5159" max="5159" width="10.7109375" style="4" customWidth="1"/>
    <col min="5160" max="5160" width="3.7109375" style="4" customWidth="1"/>
    <col min="5161" max="5161" width="4.7109375" style="4" customWidth="1"/>
    <col min="5162" max="5162" width="12.7109375" style="4" customWidth="1"/>
    <col min="5163" max="5163" width="6.7109375" style="4" customWidth="1"/>
    <col min="5164" max="5164" width="5.7109375" style="4" customWidth="1"/>
    <col min="5165" max="5165" width="10.7109375" style="4" customWidth="1"/>
    <col min="5166" max="5166" width="2.7109375" style="4" customWidth="1"/>
    <col min="5167" max="5167" width="5.7109375" style="4" customWidth="1"/>
    <col min="5168" max="5168" width="4.7109375" style="4" customWidth="1"/>
    <col min="5169" max="5169" width="2.7109375" style="4" customWidth="1"/>
    <col min="5170" max="5170" width="13.7109375" style="4" customWidth="1"/>
    <col min="5171" max="5171" width="3.7109375" style="4" customWidth="1"/>
    <col min="5172" max="5172" width="6.7109375" style="4" customWidth="1"/>
    <col min="5173" max="5173" width="10.7109375" style="4" customWidth="1"/>
    <col min="5174" max="5174" width="4.7109375" style="4" customWidth="1"/>
    <col min="5175" max="5175" width="3.7109375" style="4" customWidth="1"/>
    <col min="5176" max="5176" width="11.7109375" style="4" customWidth="1"/>
    <col min="5177" max="5177" width="4.7109375" style="4" customWidth="1"/>
    <col min="5178" max="5178" width="10.7109375" style="4" customWidth="1"/>
    <col min="5179" max="5179" width="12.7109375" style="4" customWidth="1"/>
    <col min="5180" max="5180" width="4.7109375" style="4" customWidth="1"/>
    <col min="5181" max="5181" width="3.7109375" style="4" customWidth="1"/>
    <col min="5182" max="5182" width="2.7109375" style="4" customWidth="1"/>
    <col min="5183" max="5183" width="4.7109375" style="4" customWidth="1"/>
    <col min="5184" max="5184" width="3.7109375" style="4" customWidth="1"/>
    <col min="5185" max="5185" width="12.7109375" style="4" customWidth="1"/>
    <col min="5186" max="5186" width="8.7109375" style="4" customWidth="1"/>
    <col min="5187" max="5187" width="12.7109375" style="4" customWidth="1"/>
    <col min="5188" max="5188" width="11.7109375" style="4" customWidth="1"/>
    <col min="5189" max="5189" width="4.7109375" style="4" customWidth="1"/>
    <col min="5190" max="5190" width="16.7109375" style="4" customWidth="1"/>
    <col min="5377" max="5377" width="8.7109375" style="4" customWidth="1"/>
    <col min="5378" max="5378" width="33.7109375" style="4" customWidth="1"/>
    <col min="5379" max="5380" width="4.7109375" style="4" customWidth="1"/>
    <col min="5381" max="5381" width="10.7109375" style="4" customWidth="1"/>
    <col min="5382" max="5382" width="5.7109375" style="4" customWidth="1"/>
    <col min="5383" max="5383" width="6.7109375" style="4" customWidth="1"/>
    <col min="5384" max="5384" width="13.7109375" style="4" customWidth="1"/>
    <col min="5385" max="5385" width="12.7109375" style="4" customWidth="1"/>
    <col min="5386" max="5386" width="8.7109375" style="4" customWidth="1"/>
    <col min="5387" max="5387" width="4.7109375" style="4" customWidth="1"/>
    <col min="5388" max="5388" width="10.7109375" style="4" customWidth="1"/>
    <col min="5389" max="5390" width="9.7109375" style="4" customWidth="1"/>
    <col min="5391" max="5391" width="7.7109375" style="4" customWidth="1"/>
    <col min="5392" max="5392" width="9.7109375" style="4" customWidth="1"/>
    <col min="5393" max="5393" width="14.7109375" style="4" customWidth="1"/>
    <col min="5394" max="5395" width="6.7109375" style="4" customWidth="1"/>
    <col min="5396" max="5396" width="2.7109375" style="4" customWidth="1"/>
    <col min="5397" max="5397" width="4.7109375" style="4" customWidth="1"/>
    <col min="5398" max="5398" width="14.7109375" style="4" customWidth="1"/>
    <col min="5399" max="5399" width="10.7109375" style="4" customWidth="1"/>
    <col min="5400" max="5401" width="11.7109375" style="4" customWidth="1"/>
    <col min="5402" max="5402" width="3.7109375" style="4" customWidth="1"/>
    <col min="5403" max="5403" width="6.7109375" style="4" customWidth="1"/>
    <col min="5404" max="5404" width="20.7109375" style="4" customWidth="1"/>
    <col min="5405" max="5405" width="8.7109375" style="4" customWidth="1"/>
    <col min="5406" max="5406" width="4.7109375" style="4" customWidth="1"/>
    <col min="5407" max="5407" width="10.7109375" style="4" customWidth="1"/>
    <col min="5408" max="5409" width="3.7109375" style="4" customWidth="1"/>
    <col min="5410" max="5410" width="11.7109375" style="4" customWidth="1"/>
    <col min="5411" max="5411" width="15.7109375" style="4" customWidth="1"/>
    <col min="5412" max="5412" width="2.7109375" style="4" customWidth="1"/>
    <col min="5413" max="5413" width="3.7109375" style="4" customWidth="1"/>
    <col min="5414" max="5414" width="6.7109375" style="4" customWidth="1"/>
    <col min="5415" max="5415" width="10.7109375" style="4" customWidth="1"/>
    <col min="5416" max="5416" width="3.7109375" style="4" customWidth="1"/>
    <col min="5417" max="5417" width="4.7109375" style="4" customWidth="1"/>
    <col min="5418" max="5418" width="12.7109375" style="4" customWidth="1"/>
    <col min="5419" max="5419" width="6.7109375" style="4" customWidth="1"/>
    <col min="5420" max="5420" width="5.7109375" style="4" customWidth="1"/>
    <col min="5421" max="5421" width="10.7109375" style="4" customWidth="1"/>
    <col min="5422" max="5422" width="2.7109375" style="4" customWidth="1"/>
    <col min="5423" max="5423" width="5.7109375" style="4" customWidth="1"/>
    <col min="5424" max="5424" width="4.7109375" style="4" customWidth="1"/>
    <col min="5425" max="5425" width="2.7109375" style="4" customWidth="1"/>
    <col min="5426" max="5426" width="13.7109375" style="4" customWidth="1"/>
    <col min="5427" max="5427" width="3.7109375" style="4" customWidth="1"/>
    <col min="5428" max="5428" width="6.7109375" style="4" customWidth="1"/>
    <col min="5429" max="5429" width="10.7109375" style="4" customWidth="1"/>
    <col min="5430" max="5430" width="4.7109375" style="4" customWidth="1"/>
    <col min="5431" max="5431" width="3.7109375" style="4" customWidth="1"/>
    <col min="5432" max="5432" width="11.7109375" style="4" customWidth="1"/>
    <col min="5433" max="5433" width="4.7109375" style="4" customWidth="1"/>
    <col min="5434" max="5434" width="10.7109375" style="4" customWidth="1"/>
    <col min="5435" max="5435" width="12.7109375" style="4" customWidth="1"/>
    <col min="5436" max="5436" width="4.7109375" style="4" customWidth="1"/>
    <col min="5437" max="5437" width="3.7109375" style="4" customWidth="1"/>
    <col min="5438" max="5438" width="2.7109375" style="4" customWidth="1"/>
    <col min="5439" max="5439" width="4.7109375" style="4" customWidth="1"/>
    <col min="5440" max="5440" width="3.7109375" style="4" customWidth="1"/>
    <col min="5441" max="5441" width="12.7109375" style="4" customWidth="1"/>
    <col min="5442" max="5442" width="8.7109375" style="4" customWidth="1"/>
    <col min="5443" max="5443" width="12.7109375" style="4" customWidth="1"/>
    <col min="5444" max="5444" width="11.7109375" style="4" customWidth="1"/>
    <col min="5445" max="5445" width="4.7109375" style="4" customWidth="1"/>
    <col min="5446" max="5446" width="16.7109375" style="4" customWidth="1"/>
    <col min="5633" max="5633" width="8.7109375" style="4" customWidth="1"/>
    <col min="5634" max="5634" width="33.7109375" style="4" customWidth="1"/>
    <col min="5635" max="5636" width="4.7109375" style="4" customWidth="1"/>
    <col min="5637" max="5637" width="10.7109375" style="4" customWidth="1"/>
    <col min="5638" max="5638" width="5.7109375" style="4" customWidth="1"/>
    <col min="5639" max="5639" width="6.7109375" style="4" customWidth="1"/>
    <col min="5640" max="5640" width="13.7109375" style="4" customWidth="1"/>
    <col min="5641" max="5641" width="12.7109375" style="4" customWidth="1"/>
    <col min="5642" max="5642" width="8.7109375" style="4" customWidth="1"/>
    <col min="5643" max="5643" width="4.7109375" style="4" customWidth="1"/>
    <col min="5644" max="5644" width="10.7109375" style="4" customWidth="1"/>
    <col min="5645" max="5646" width="9.7109375" style="4" customWidth="1"/>
    <col min="5647" max="5647" width="7.7109375" style="4" customWidth="1"/>
    <col min="5648" max="5648" width="9.7109375" style="4" customWidth="1"/>
    <col min="5649" max="5649" width="14.7109375" style="4" customWidth="1"/>
    <col min="5650" max="5651" width="6.7109375" style="4" customWidth="1"/>
    <col min="5652" max="5652" width="2.7109375" style="4" customWidth="1"/>
    <col min="5653" max="5653" width="4.7109375" style="4" customWidth="1"/>
    <col min="5654" max="5654" width="14.7109375" style="4" customWidth="1"/>
    <col min="5655" max="5655" width="10.7109375" style="4" customWidth="1"/>
    <col min="5656" max="5657" width="11.7109375" style="4" customWidth="1"/>
    <col min="5658" max="5658" width="3.7109375" style="4" customWidth="1"/>
    <col min="5659" max="5659" width="6.7109375" style="4" customWidth="1"/>
    <col min="5660" max="5660" width="20.7109375" style="4" customWidth="1"/>
    <col min="5661" max="5661" width="8.7109375" style="4" customWidth="1"/>
    <col min="5662" max="5662" width="4.7109375" style="4" customWidth="1"/>
    <col min="5663" max="5663" width="10.7109375" style="4" customWidth="1"/>
    <col min="5664" max="5665" width="3.7109375" style="4" customWidth="1"/>
    <col min="5666" max="5666" width="11.7109375" style="4" customWidth="1"/>
    <col min="5667" max="5667" width="15.7109375" style="4" customWidth="1"/>
    <col min="5668" max="5668" width="2.7109375" style="4" customWidth="1"/>
    <col min="5669" max="5669" width="3.7109375" style="4" customWidth="1"/>
    <col min="5670" max="5670" width="6.7109375" style="4" customWidth="1"/>
    <col min="5671" max="5671" width="10.7109375" style="4" customWidth="1"/>
    <col min="5672" max="5672" width="3.7109375" style="4" customWidth="1"/>
    <col min="5673" max="5673" width="4.7109375" style="4" customWidth="1"/>
    <col min="5674" max="5674" width="12.7109375" style="4" customWidth="1"/>
    <col min="5675" max="5675" width="6.7109375" style="4" customWidth="1"/>
    <col min="5676" max="5676" width="5.7109375" style="4" customWidth="1"/>
    <col min="5677" max="5677" width="10.7109375" style="4" customWidth="1"/>
    <col min="5678" max="5678" width="2.7109375" style="4" customWidth="1"/>
    <col min="5679" max="5679" width="5.7109375" style="4" customWidth="1"/>
    <col min="5680" max="5680" width="4.7109375" style="4" customWidth="1"/>
    <col min="5681" max="5681" width="2.7109375" style="4" customWidth="1"/>
    <col min="5682" max="5682" width="13.7109375" style="4" customWidth="1"/>
    <col min="5683" max="5683" width="3.7109375" style="4" customWidth="1"/>
    <col min="5684" max="5684" width="6.7109375" style="4" customWidth="1"/>
    <col min="5685" max="5685" width="10.7109375" style="4" customWidth="1"/>
    <col min="5686" max="5686" width="4.7109375" style="4" customWidth="1"/>
    <col min="5687" max="5687" width="3.7109375" style="4" customWidth="1"/>
    <col min="5688" max="5688" width="11.7109375" style="4" customWidth="1"/>
    <col min="5689" max="5689" width="4.7109375" style="4" customWidth="1"/>
    <col min="5690" max="5690" width="10.7109375" style="4" customWidth="1"/>
    <col min="5691" max="5691" width="12.7109375" style="4" customWidth="1"/>
    <col min="5692" max="5692" width="4.7109375" style="4" customWidth="1"/>
    <col min="5693" max="5693" width="3.7109375" style="4" customWidth="1"/>
    <col min="5694" max="5694" width="2.7109375" style="4" customWidth="1"/>
    <col min="5695" max="5695" width="4.7109375" style="4" customWidth="1"/>
    <col min="5696" max="5696" width="3.7109375" style="4" customWidth="1"/>
    <col min="5697" max="5697" width="12.7109375" style="4" customWidth="1"/>
    <col min="5698" max="5698" width="8.7109375" style="4" customWidth="1"/>
    <col min="5699" max="5699" width="12.7109375" style="4" customWidth="1"/>
    <col min="5700" max="5700" width="11.7109375" style="4" customWidth="1"/>
    <col min="5701" max="5701" width="4.7109375" style="4" customWidth="1"/>
    <col min="5702" max="5702" width="16.7109375" style="4" customWidth="1"/>
    <col min="5889" max="5889" width="8.7109375" style="4" customWidth="1"/>
    <col min="5890" max="5890" width="33.7109375" style="4" customWidth="1"/>
    <col min="5891" max="5892" width="4.7109375" style="4" customWidth="1"/>
    <col min="5893" max="5893" width="10.7109375" style="4" customWidth="1"/>
    <col min="5894" max="5894" width="5.7109375" style="4" customWidth="1"/>
    <col min="5895" max="5895" width="6.7109375" style="4" customWidth="1"/>
    <col min="5896" max="5896" width="13.7109375" style="4" customWidth="1"/>
    <col min="5897" max="5897" width="12.7109375" style="4" customWidth="1"/>
    <col min="5898" max="5898" width="8.7109375" style="4" customWidth="1"/>
    <col min="5899" max="5899" width="4.7109375" style="4" customWidth="1"/>
    <col min="5900" max="5900" width="10.7109375" style="4" customWidth="1"/>
    <col min="5901" max="5902" width="9.7109375" style="4" customWidth="1"/>
    <col min="5903" max="5903" width="7.7109375" style="4" customWidth="1"/>
    <col min="5904" max="5904" width="9.7109375" style="4" customWidth="1"/>
    <col min="5905" max="5905" width="14.7109375" style="4" customWidth="1"/>
    <col min="5906" max="5907" width="6.7109375" style="4" customWidth="1"/>
    <col min="5908" max="5908" width="2.7109375" style="4" customWidth="1"/>
    <col min="5909" max="5909" width="4.7109375" style="4" customWidth="1"/>
    <col min="5910" max="5910" width="14.7109375" style="4" customWidth="1"/>
    <col min="5911" max="5911" width="10.7109375" style="4" customWidth="1"/>
    <col min="5912" max="5913" width="11.7109375" style="4" customWidth="1"/>
    <col min="5914" max="5914" width="3.7109375" style="4" customWidth="1"/>
    <col min="5915" max="5915" width="6.7109375" style="4" customWidth="1"/>
    <col min="5916" max="5916" width="20.7109375" style="4" customWidth="1"/>
    <col min="5917" max="5917" width="8.7109375" style="4" customWidth="1"/>
    <col min="5918" max="5918" width="4.7109375" style="4" customWidth="1"/>
    <col min="5919" max="5919" width="10.7109375" style="4" customWidth="1"/>
    <col min="5920" max="5921" width="3.7109375" style="4" customWidth="1"/>
    <col min="5922" max="5922" width="11.7109375" style="4" customWidth="1"/>
    <col min="5923" max="5923" width="15.7109375" style="4" customWidth="1"/>
    <col min="5924" max="5924" width="2.7109375" style="4" customWidth="1"/>
    <col min="5925" max="5925" width="3.7109375" style="4" customWidth="1"/>
    <col min="5926" max="5926" width="6.7109375" style="4" customWidth="1"/>
    <col min="5927" max="5927" width="10.7109375" style="4" customWidth="1"/>
    <col min="5928" max="5928" width="3.7109375" style="4" customWidth="1"/>
    <col min="5929" max="5929" width="4.7109375" style="4" customWidth="1"/>
    <col min="5930" max="5930" width="12.7109375" style="4" customWidth="1"/>
    <col min="5931" max="5931" width="6.7109375" style="4" customWidth="1"/>
    <col min="5932" max="5932" width="5.7109375" style="4" customWidth="1"/>
    <col min="5933" max="5933" width="10.7109375" style="4" customWidth="1"/>
    <col min="5934" max="5934" width="2.7109375" style="4" customWidth="1"/>
    <col min="5935" max="5935" width="5.7109375" style="4" customWidth="1"/>
    <col min="5936" max="5936" width="4.7109375" style="4" customWidth="1"/>
    <col min="5937" max="5937" width="2.7109375" style="4" customWidth="1"/>
    <col min="5938" max="5938" width="13.7109375" style="4" customWidth="1"/>
    <col min="5939" max="5939" width="3.7109375" style="4" customWidth="1"/>
    <col min="5940" max="5940" width="6.7109375" style="4" customWidth="1"/>
    <col min="5941" max="5941" width="10.7109375" style="4" customWidth="1"/>
    <col min="5942" max="5942" width="4.7109375" style="4" customWidth="1"/>
    <col min="5943" max="5943" width="3.7109375" style="4" customWidth="1"/>
    <col min="5944" max="5944" width="11.7109375" style="4" customWidth="1"/>
    <col min="5945" max="5945" width="4.7109375" style="4" customWidth="1"/>
    <col min="5946" max="5946" width="10.7109375" style="4" customWidth="1"/>
    <col min="5947" max="5947" width="12.7109375" style="4" customWidth="1"/>
    <col min="5948" max="5948" width="4.7109375" style="4" customWidth="1"/>
    <col min="5949" max="5949" width="3.7109375" style="4" customWidth="1"/>
    <col min="5950" max="5950" width="2.7109375" style="4" customWidth="1"/>
    <col min="5951" max="5951" width="4.7109375" style="4" customWidth="1"/>
    <col min="5952" max="5952" width="3.7109375" style="4" customWidth="1"/>
    <col min="5953" max="5953" width="12.7109375" style="4" customWidth="1"/>
    <col min="5954" max="5954" width="8.7109375" style="4" customWidth="1"/>
    <col min="5955" max="5955" width="12.7109375" style="4" customWidth="1"/>
    <col min="5956" max="5956" width="11.7109375" style="4" customWidth="1"/>
    <col min="5957" max="5957" width="4.7109375" style="4" customWidth="1"/>
    <col min="5958" max="5958" width="16.7109375" style="4" customWidth="1"/>
    <col min="6145" max="6145" width="8.7109375" style="4" customWidth="1"/>
    <col min="6146" max="6146" width="33.7109375" style="4" customWidth="1"/>
    <col min="6147" max="6148" width="4.7109375" style="4" customWidth="1"/>
    <col min="6149" max="6149" width="10.7109375" style="4" customWidth="1"/>
    <col min="6150" max="6150" width="5.7109375" style="4" customWidth="1"/>
    <col min="6151" max="6151" width="6.7109375" style="4" customWidth="1"/>
    <col min="6152" max="6152" width="13.7109375" style="4" customWidth="1"/>
    <col min="6153" max="6153" width="12.7109375" style="4" customWidth="1"/>
    <col min="6154" max="6154" width="8.7109375" style="4" customWidth="1"/>
    <col min="6155" max="6155" width="4.7109375" style="4" customWidth="1"/>
    <col min="6156" max="6156" width="10.7109375" style="4" customWidth="1"/>
    <col min="6157" max="6158" width="9.7109375" style="4" customWidth="1"/>
    <col min="6159" max="6159" width="7.7109375" style="4" customWidth="1"/>
    <col min="6160" max="6160" width="9.7109375" style="4" customWidth="1"/>
    <col min="6161" max="6161" width="14.7109375" style="4" customWidth="1"/>
    <col min="6162" max="6163" width="6.7109375" style="4" customWidth="1"/>
    <col min="6164" max="6164" width="2.7109375" style="4" customWidth="1"/>
    <col min="6165" max="6165" width="4.7109375" style="4" customWidth="1"/>
    <col min="6166" max="6166" width="14.7109375" style="4" customWidth="1"/>
    <col min="6167" max="6167" width="10.7109375" style="4" customWidth="1"/>
    <col min="6168" max="6169" width="11.7109375" style="4" customWidth="1"/>
    <col min="6170" max="6170" width="3.7109375" style="4" customWidth="1"/>
    <col min="6171" max="6171" width="6.7109375" style="4" customWidth="1"/>
    <col min="6172" max="6172" width="20.7109375" style="4" customWidth="1"/>
    <col min="6173" max="6173" width="8.7109375" style="4" customWidth="1"/>
    <col min="6174" max="6174" width="4.7109375" style="4" customWidth="1"/>
    <col min="6175" max="6175" width="10.7109375" style="4" customWidth="1"/>
    <col min="6176" max="6177" width="3.7109375" style="4" customWidth="1"/>
    <col min="6178" max="6178" width="11.7109375" style="4" customWidth="1"/>
    <col min="6179" max="6179" width="15.7109375" style="4" customWidth="1"/>
    <col min="6180" max="6180" width="2.7109375" style="4" customWidth="1"/>
    <col min="6181" max="6181" width="3.7109375" style="4" customWidth="1"/>
    <col min="6182" max="6182" width="6.7109375" style="4" customWidth="1"/>
    <col min="6183" max="6183" width="10.7109375" style="4" customWidth="1"/>
    <col min="6184" max="6184" width="3.7109375" style="4" customWidth="1"/>
    <col min="6185" max="6185" width="4.7109375" style="4" customWidth="1"/>
    <col min="6186" max="6186" width="12.7109375" style="4" customWidth="1"/>
    <col min="6187" max="6187" width="6.7109375" style="4" customWidth="1"/>
    <col min="6188" max="6188" width="5.7109375" style="4" customWidth="1"/>
    <col min="6189" max="6189" width="10.7109375" style="4" customWidth="1"/>
    <col min="6190" max="6190" width="2.7109375" style="4" customWidth="1"/>
    <col min="6191" max="6191" width="5.7109375" style="4" customWidth="1"/>
    <col min="6192" max="6192" width="4.7109375" style="4" customWidth="1"/>
    <col min="6193" max="6193" width="2.7109375" style="4" customWidth="1"/>
    <col min="6194" max="6194" width="13.7109375" style="4" customWidth="1"/>
    <col min="6195" max="6195" width="3.7109375" style="4" customWidth="1"/>
    <col min="6196" max="6196" width="6.7109375" style="4" customWidth="1"/>
    <col min="6197" max="6197" width="10.7109375" style="4" customWidth="1"/>
    <col min="6198" max="6198" width="4.7109375" style="4" customWidth="1"/>
    <col min="6199" max="6199" width="3.7109375" style="4" customWidth="1"/>
    <col min="6200" max="6200" width="11.7109375" style="4" customWidth="1"/>
    <col min="6201" max="6201" width="4.7109375" style="4" customWidth="1"/>
    <col min="6202" max="6202" width="10.7109375" style="4" customWidth="1"/>
    <col min="6203" max="6203" width="12.7109375" style="4" customWidth="1"/>
    <col min="6204" max="6204" width="4.7109375" style="4" customWidth="1"/>
    <col min="6205" max="6205" width="3.7109375" style="4" customWidth="1"/>
    <col min="6206" max="6206" width="2.7109375" style="4" customWidth="1"/>
    <col min="6207" max="6207" width="4.7109375" style="4" customWidth="1"/>
    <col min="6208" max="6208" width="3.7109375" style="4" customWidth="1"/>
    <col min="6209" max="6209" width="12.7109375" style="4" customWidth="1"/>
    <col min="6210" max="6210" width="8.7109375" style="4" customWidth="1"/>
    <col min="6211" max="6211" width="12.7109375" style="4" customWidth="1"/>
    <col min="6212" max="6212" width="11.7109375" style="4" customWidth="1"/>
    <col min="6213" max="6213" width="4.7109375" style="4" customWidth="1"/>
    <col min="6214" max="6214" width="16.7109375" style="4" customWidth="1"/>
    <col min="6401" max="6401" width="8.7109375" style="4" customWidth="1"/>
    <col min="6402" max="6402" width="33.7109375" style="4" customWidth="1"/>
    <col min="6403" max="6404" width="4.7109375" style="4" customWidth="1"/>
    <col min="6405" max="6405" width="10.7109375" style="4" customWidth="1"/>
    <col min="6406" max="6406" width="5.7109375" style="4" customWidth="1"/>
    <col min="6407" max="6407" width="6.7109375" style="4" customWidth="1"/>
    <col min="6408" max="6408" width="13.7109375" style="4" customWidth="1"/>
    <col min="6409" max="6409" width="12.7109375" style="4" customWidth="1"/>
    <col min="6410" max="6410" width="8.7109375" style="4" customWidth="1"/>
    <col min="6411" max="6411" width="4.7109375" style="4" customWidth="1"/>
    <col min="6412" max="6412" width="10.7109375" style="4" customWidth="1"/>
    <col min="6413" max="6414" width="9.7109375" style="4" customWidth="1"/>
    <col min="6415" max="6415" width="7.7109375" style="4" customWidth="1"/>
    <col min="6416" max="6416" width="9.7109375" style="4" customWidth="1"/>
    <col min="6417" max="6417" width="14.7109375" style="4" customWidth="1"/>
    <col min="6418" max="6419" width="6.7109375" style="4" customWidth="1"/>
    <col min="6420" max="6420" width="2.7109375" style="4" customWidth="1"/>
    <col min="6421" max="6421" width="4.7109375" style="4" customWidth="1"/>
    <col min="6422" max="6422" width="14.7109375" style="4" customWidth="1"/>
    <col min="6423" max="6423" width="10.7109375" style="4" customWidth="1"/>
    <col min="6424" max="6425" width="11.7109375" style="4" customWidth="1"/>
    <col min="6426" max="6426" width="3.7109375" style="4" customWidth="1"/>
    <col min="6427" max="6427" width="6.7109375" style="4" customWidth="1"/>
    <col min="6428" max="6428" width="20.7109375" style="4" customWidth="1"/>
    <col min="6429" max="6429" width="8.7109375" style="4" customWidth="1"/>
    <col min="6430" max="6430" width="4.7109375" style="4" customWidth="1"/>
    <col min="6431" max="6431" width="10.7109375" style="4" customWidth="1"/>
    <col min="6432" max="6433" width="3.7109375" style="4" customWidth="1"/>
    <col min="6434" max="6434" width="11.7109375" style="4" customWidth="1"/>
    <col min="6435" max="6435" width="15.7109375" style="4" customWidth="1"/>
    <col min="6436" max="6436" width="2.7109375" style="4" customWidth="1"/>
    <col min="6437" max="6437" width="3.7109375" style="4" customWidth="1"/>
    <col min="6438" max="6438" width="6.7109375" style="4" customWidth="1"/>
    <col min="6439" max="6439" width="10.7109375" style="4" customWidth="1"/>
    <col min="6440" max="6440" width="3.7109375" style="4" customWidth="1"/>
    <col min="6441" max="6441" width="4.7109375" style="4" customWidth="1"/>
    <col min="6442" max="6442" width="12.7109375" style="4" customWidth="1"/>
    <col min="6443" max="6443" width="6.7109375" style="4" customWidth="1"/>
    <col min="6444" max="6444" width="5.7109375" style="4" customWidth="1"/>
    <col min="6445" max="6445" width="10.7109375" style="4" customWidth="1"/>
    <col min="6446" max="6446" width="2.7109375" style="4" customWidth="1"/>
    <col min="6447" max="6447" width="5.7109375" style="4" customWidth="1"/>
    <col min="6448" max="6448" width="4.7109375" style="4" customWidth="1"/>
    <col min="6449" max="6449" width="2.7109375" style="4" customWidth="1"/>
    <col min="6450" max="6450" width="13.7109375" style="4" customWidth="1"/>
    <col min="6451" max="6451" width="3.7109375" style="4" customWidth="1"/>
    <col min="6452" max="6452" width="6.7109375" style="4" customWidth="1"/>
    <col min="6453" max="6453" width="10.7109375" style="4" customWidth="1"/>
    <col min="6454" max="6454" width="4.7109375" style="4" customWidth="1"/>
    <col min="6455" max="6455" width="3.7109375" style="4" customWidth="1"/>
    <col min="6456" max="6456" width="11.7109375" style="4" customWidth="1"/>
    <col min="6457" max="6457" width="4.7109375" style="4" customWidth="1"/>
    <col min="6458" max="6458" width="10.7109375" style="4" customWidth="1"/>
    <col min="6459" max="6459" width="12.7109375" style="4" customWidth="1"/>
    <col min="6460" max="6460" width="4.7109375" style="4" customWidth="1"/>
    <col min="6461" max="6461" width="3.7109375" style="4" customWidth="1"/>
    <col min="6462" max="6462" width="2.7109375" style="4" customWidth="1"/>
    <col min="6463" max="6463" width="4.7109375" style="4" customWidth="1"/>
    <col min="6464" max="6464" width="3.7109375" style="4" customWidth="1"/>
    <col min="6465" max="6465" width="12.7109375" style="4" customWidth="1"/>
    <col min="6466" max="6466" width="8.7109375" style="4" customWidth="1"/>
    <col min="6467" max="6467" width="12.7109375" style="4" customWidth="1"/>
    <col min="6468" max="6468" width="11.7109375" style="4" customWidth="1"/>
    <col min="6469" max="6469" width="4.7109375" style="4" customWidth="1"/>
    <col min="6470" max="6470" width="16.7109375" style="4" customWidth="1"/>
    <col min="6657" max="6657" width="8.7109375" style="4" customWidth="1"/>
    <col min="6658" max="6658" width="33.7109375" style="4" customWidth="1"/>
    <col min="6659" max="6660" width="4.7109375" style="4" customWidth="1"/>
    <col min="6661" max="6661" width="10.7109375" style="4" customWidth="1"/>
    <col min="6662" max="6662" width="5.7109375" style="4" customWidth="1"/>
    <col min="6663" max="6663" width="6.7109375" style="4" customWidth="1"/>
    <col min="6664" max="6664" width="13.7109375" style="4" customWidth="1"/>
    <col min="6665" max="6665" width="12.7109375" style="4" customWidth="1"/>
    <col min="6666" max="6666" width="8.7109375" style="4" customWidth="1"/>
    <col min="6667" max="6667" width="4.7109375" style="4" customWidth="1"/>
    <col min="6668" max="6668" width="10.7109375" style="4" customWidth="1"/>
    <col min="6669" max="6670" width="9.7109375" style="4" customWidth="1"/>
    <col min="6671" max="6671" width="7.7109375" style="4" customWidth="1"/>
    <col min="6672" max="6672" width="9.7109375" style="4" customWidth="1"/>
    <col min="6673" max="6673" width="14.7109375" style="4" customWidth="1"/>
    <col min="6674" max="6675" width="6.7109375" style="4" customWidth="1"/>
    <col min="6676" max="6676" width="2.7109375" style="4" customWidth="1"/>
    <col min="6677" max="6677" width="4.7109375" style="4" customWidth="1"/>
    <col min="6678" max="6678" width="14.7109375" style="4" customWidth="1"/>
    <col min="6679" max="6679" width="10.7109375" style="4" customWidth="1"/>
    <col min="6680" max="6681" width="11.7109375" style="4" customWidth="1"/>
    <col min="6682" max="6682" width="3.7109375" style="4" customWidth="1"/>
    <col min="6683" max="6683" width="6.7109375" style="4" customWidth="1"/>
    <col min="6684" max="6684" width="20.7109375" style="4" customWidth="1"/>
    <col min="6685" max="6685" width="8.7109375" style="4" customWidth="1"/>
    <col min="6686" max="6686" width="4.7109375" style="4" customWidth="1"/>
    <col min="6687" max="6687" width="10.7109375" style="4" customWidth="1"/>
    <col min="6688" max="6689" width="3.7109375" style="4" customWidth="1"/>
    <col min="6690" max="6690" width="11.7109375" style="4" customWidth="1"/>
    <col min="6691" max="6691" width="15.7109375" style="4" customWidth="1"/>
    <col min="6692" max="6692" width="2.7109375" style="4" customWidth="1"/>
    <col min="6693" max="6693" width="3.7109375" style="4" customWidth="1"/>
    <col min="6694" max="6694" width="6.7109375" style="4" customWidth="1"/>
    <col min="6695" max="6695" width="10.7109375" style="4" customWidth="1"/>
    <col min="6696" max="6696" width="3.7109375" style="4" customWidth="1"/>
    <col min="6697" max="6697" width="4.7109375" style="4" customWidth="1"/>
    <col min="6698" max="6698" width="12.7109375" style="4" customWidth="1"/>
    <col min="6699" max="6699" width="6.7109375" style="4" customWidth="1"/>
    <col min="6700" max="6700" width="5.7109375" style="4" customWidth="1"/>
    <col min="6701" max="6701" width="10.7109375" style="4" customWidth="1"/>
    <col min="6702" max="6702" width="2.7109375" style="4" customWidth="1"/>
    <col min="6703" max="6703" width="5.7109375" style="4" customWidth="1"/>
    <col min="6704" max="6704" width="4.7109375" style="4" customWidth="1"/>
    <col min="6705" max="6705" width="2.7109375" style="4" customWidth="1"/>
    <col min="6706" max="6706" width="13.7109375" style="4" customWidth="1"/>
    <col min="6707" max="6707" width="3.7109375" style="4" customWidth="1"/>
    <col min="6708" max="6708" width="6.7109375" style="4" customWidth="1"/>
    <col min="6709" max="6709" width="10.7109375" style="4" customWidth="1"/>
    <col min="6710" max="6710" width="4.7109375" style="4" customWidth="1"/>
    <col min="6711" max="6711" width="3.7109375" style="4" customWidth="1"/>
    <col min="6712" max="6712" width="11.7109375" style="4" customWidth="1"/>
    <col min="6713" max="6713" width="4.7109375" style="4" customWidth="1"/>
    <col min="6714" max="6714" width="10.7109375" style="4" customWidth="1"/>
    <col min="6715" max="6715" width="12.7109375" style="4" customWidth="1"/>
    <col min="6716" max="6716" width="4.7109375" style="4" customWidth="1"/>
    <col min="6717" max="6717" width="3.7109375" style="4" customWidth="1"/>
    <col min="6718" max="6718" width="2.7109375" style="4" customWidth="1"/>
    <col min="6719" max="6719" width="4.7109375" style="4" customWidth="1"/>
    <col min="6720" max="6720" width="3.7109375" style="4" customWidth="1"/>
    <col min="6721" max="6721" width="12.7109375" style="4" customWidth="1"/>
    <col min="6722" max="6722" width="8.7109375" style="4" customWidth="1"/>
    <col min="6723" max="6723" width="12.7109375" style="4" customWidth="1"/>
    <col min="6724" max="6724" width="11.7109375" style="4" customWidth="1"/>
    <col min="6725" max="6725" width="4.7109375" style="4" customWidth="1"/>
    <col min="6726" max="6726" width="16.7109375" style="4" customWidth="1"/>
    <col min="6913" max="6913" width="8.7109375" style="4" customWidth="1"/>
    <col min="6914" max="6914" width="33.7109375" style="4" customWidth="1"/>
    <col min="6915" max="6916" width="4.7109375" style="4" customWidth="1"/>
    <col min="6917" max="6917" width="10.7109375" style="4" customWidth="1"/>
    <col min="6918" max="6918" width="5.7109375" style="4" customWidth="1"/>
    <col min="6919" max="6919" width="6.7109375" style="4" customWidth="1"/>
    <col min="6920" max="6920" width="13.7109375" style="4" customWidth="1"/>
    <col min="6921" max="6921" width="12.7109375" style="4" customWidth="1"/>
    <col min="6922" max="6922" width="8.7109375" style="4" customWidth="1"/>
    <col min="6923" max="6923" width="4.7109375" style="4" customWidth="1"/>
    <col min="6924" max="6924" width="10.7109375" style="4" customWidth="1"/>
    <col min="6925" max="6926" width="9.7109375" style="4" customWidth="1"/>
    <col min="6927" max="6927" width="7.7109375" style="4" customWidth="1"/>
    <col min="6928" max="6928" width="9.7109375" style="4" customWidth="1"/>
    <col min="6929" max="6929" width="14.7109375" style="4" customWidth="1"/>
    <col min="6930" max="6931" width="6.7109375" style="4" customWidth="1"/>
    <col min="6932" max="6932" width="2.7109375" style="4" customWidth="1"/>
    <col min="6933" max="6933" width="4.7109375" style="4" customWidth="1"/>
    <col min="6934" max="6934" width="14.7109375" style="4" customWidth="1"/>
    <col min="6935" max="6935" width="10.7109375" style="4" customWidth="1"/>
    <col min="6936" max="6937" width="11.7109375" style="4" customWidth="1"/>
    <col min="6938" max="6938" width="3.7109375" style="4" customWidth="1"/>
    <col min="6939" max="6939" width="6.7109375" style="4" customWidth="1"/>
    <col min="6940" max="6940" width="20.7109375" style="4" customWidth="1"/>
    <col min="6941" max="6941" width="8.7109375" style="4" customWidth="1"/>
    <col min="6942" max="6942" width="4.7109375" style="4" customWidth="1"/>
    <col min="6943" max="6943" width="10.7109375" style="4" customWidth="1"/>
    <col min="6944" max="6945" width="3.7109375" style="4" customWidth="1"/>
    <col min="6946" max="6946" width="11.7109375" style="4" customWidth="1"/>
    <col min="6947" max="6947" width="15.7109375" style="4" customWidth="1"/>
    <col min="6948" max="6948" width="2.7109375" style="4" customWidth="1"/>
    <col min="6949" max="6949" width="3.7109375" style="4" customWidth="1"/>
    <col min="6950" max="6950" width="6.7109375" style="4" customWidth="1"/>
    <col min="6951" max="6951" width="10.7109375" style="4" customWidth="1"/>
    <col min="6952" max="6952" width="3.7109375" style="4" customWidth="1"/>
    <col min="6953" max="6953" width="4.7109375" style="4" customWidth="1"/>
    <col min="6954" max="6954" width="12.7109375" style="4" customWidth="1"/>
    <col min="6955" max="6955" width="6.7109375" style="4" customWidth="1"/>
    <col min="6956" max="6956" width="5.7109375" style="4" customWidth="1"/>
    <col min="6957" max="6957" width="10.7109375" style="4" customWidth="1"/>
    <col min="6958" max="6958" width="2.7109375" style="4" customWidth="1"/>
    <col min="6959" max="6959" width="5.7109375" style="4" customWidth="1"/>
    <col min="6960" max="6960" width="4.7109375" style="4" customWidth="1"/>
    <col min="6961" max="6961" width="2.7109375" style="4" customWidth="1"/>
    <col min="6962" max="6962" width="13.7109375" style="4" customWidth="1"/>
    <col min="6963" max="6963" width="3.7109375" style="4" customWidth="1"/>
    <col min="6964" max="6964" width="6.7109375" style="4" customWidth="1"/>
    <col min="6965" max="6965" width="10.7109375" style="4" customWidth="1"/>
    <col min="6966" max="6966" width="4.7109375" style="4" customWidth="1"/>
    <col min="6967" max="6967" width="3.7109375" style="4" customWidth="1"/>
    <col min="6968" max="6968" width="11.7109375" style="4" customWidth="1"/>
    <col min="6969" max="6969" width="4.7109375" style="4" customWidth="1"/>
    <col min="6970" max="6970" width="10.7109375" style="4" customWidth="1"/>
    <col min="6971" max="6971" width="12.7109375" style="4" customWidth="1"/>
    <col min="6972" max="6972" width="4.7109375" style="4" customWidth="1"/>
    <col min="6973" max="6973" width="3.7109375" style="4" customWidth="1"/>
    <col min="6974" max="6974" width="2.7109375" style="4" customWidth="1"/>
    <col min="6975" max="6975" width="4.7109375" style="4" customWidth="1"/>
    <col min="6976" max="6976" width="3.7109375" style="4" customWidth="1"/>
    <col min="6977" max="6977" width="12.7109375" style="4" customWidth="1"/>
    <col min="6978" max="6978" width="8.7109375" style="4" customWidth="1"/>
    <col min="6979" max="6979" width="12.7109375" style="4" customWidth="1"/>
    <col min="6980" max="6980" width="11.7109375" style="4" customWidth="1"/>
    <col min="6981" max="6981" width="4.7109375" style="4" customWidth="1"/>
    <col min="6982" max="6982" width="16.7109375" style="4" customWidth="1"/>
    <col min="7169" max="7169" width="8.7109375" style="4" customWidth="1"/>
    <col min="7170" max="7170" width="33.7109375" style="4" customWidth="1"/>
    <col min="7171" max="7172" width="4.7109375" style="4" customWidth="1"/>
    <col min="7173" max="7173" width="10.7109375" style="4" customWidth="1"/>
    <col min="7174" max="7174" width="5.7109375" style="4" customWidth="1"/>
    <col min="7175" max="7175" width="6.7109375" style="4" customWidth="1"/>
    <col min="7176" max="7176" width="13.7109375" style="4" customWidth="1"/>
    <col min="7177" max="7177" width="12.7109375" style="4" customWidth="1"/>
    <col min="7178" max="7178" width="8.7109375" style="4" customWidth="1"/>
    <col min="7179" max="7179" width="4.7109375" style="4" customWidth="1"/>
    <col min="7180" max="7180" width="10.7109375" style="4" customWidth="1"/>
    <col min="7181" max="7182" width="9.7109375" style="4" customWidth="1"/>
    <col min="7183" max="7183" width="7.7109375" style="4" customWidth="1"/>
    <col min="7184" max="7184" width="9.7109375" style="4" customWidth="1"/>
    <col min="7185" max="7185" width="14.7109375" style="4" customWidth="1"/>
    <col min="7186" max="7187" width="6.7109375" style="4" customWidth="1"/>
    <col min="7188" max="7188" width="2.7109375" style="4" customWidth="1"/>
    <col min="7189" max="7189" width="4.7109375" style="4" customWidth="1"/>
    <col min="7190" max="7190" width="14.7109375" style="4" customWidth="1"/>
    <col min="7191" max="7191" width="10.7109375" style="4" customWidth="1"/>
    <col min="7192" max="7193" width="11.7109375" style="4" customWidth="1"/>
    <col min="7194" max="7194" width="3.7109375" style="4" customWidth="1"/>
    <col min="7195" max="7195" width="6.7109375" style="4" customWidth="1"/>
    <col min="7196" max="7196" width="20.7109375" style="4" customWidth="1"/>
    <col min="7197" max="7197" width="8.7109375" style="4" customWidth="1"/>
    <col min="7198" max="7198" width="4.7109375" style="4" customWidth="1"/>
    <col min="7199" max="7199" width="10.7109375" style="4" customWidth="1"/>
    <col min="7200" max="7201" width="3.7109375" style="4" customWidth="1"/>
    <col min="7202" max="7202" width="11.7109375" style="4" customWidth="1"/>
    <col min="7203" max="7203" width="15.7109375" style="4" customWidth="1"/>
    <col min="7204" max="7204" width="2.7109375" style="4" customWidth="1"/>
    <col min="7205" max="7205" width="3.7109375" style="4" customWidth="1"/>
    <col min="7206" max="7206" width="6.7109375" style="4" customWidth="1"/>
    <col min="7207" max="7207" width="10.7109375" style="4" customWidth="1"/>
    <col min="7208" max="7208" width="3.7109375" style="4" customWidth="1"/>
    <col min="7209" max="7209" width="4.7109375" style="4" customWidth="1"/>
    <col min="7210" max="7210" width="12.7109375" style="4" customWidth="1"/>
    <col min="7211" max="7211" width="6.7109375" style="4" customWidth="1"/>
    <col min="7212" max="7212" width="5.7109375" style="4" customWidth="1"/>
    <col min="7213" max="7213" width="10.7109375" style="4" customWidth="1"/>
    <col min="7214" max="7214" width="2.7109375" style="4" customWidth="1"/>
    <col min="7215" max="7215" width="5.7109375" style="4" customWidth="1"/>
    <col min="7216" max="7216" width="4.7109375" style="4" customWidth="1"/>
    <col min="7217" max="7217" width="2.7109375" style="4" customWidth="1"/>
    <col min="7218" max="7218" width="13.7109375" style="4" customWidth="1"/>
    <col min="7219" max="7219" width="3.7109375" style="4" customWidth="1"/>
    <col min="7220" max="7220" width="6.7109375" style="4" customWidth="1"/>
    <col min="7221" max="7221" width="10.7109375" style="4" customWidth="1"/>
    <col min="7222" max="7222" width="4.7109375" style="4" customWidth="1"/>
    <col min="7223" max="7223" width="3.7109375" style="4" customWidth="1"/>
    <col min="7224" max="7224" width="11.7109375" style="4" customWidth="1"/>
    <col min="7225" max="7225" width="4.7109375" style="4" customWidth="1"/>
    <col min="7226" max="7226" width="10.7109375" style="4" customWidth="1"/>
    <col min="7227" max="7227" width="12.7109375" style="4" customWidth="1"/>
    <col min="7228" max="7228" width="4.7109375" style="4" customWidth="1"/>
    <col min="7229" max="7229" width="3.7109375" style="4" customWidth="1"/>
    <col min="7230" max="7230" width="2.7109375" style="4" customWidth="1"/>
    <col min="7231" max="7231" width="4.7109375" style="4" customWidth="1"/>
    <col min="7232" max="7232" width="3.7109375" style="4" customWidth="1"/>
    <col min="7233" max="7233" width="12.7109375" style="4" customWidth="1"/>
    <col min="7234" max="7234" width="8.7109375" style="4" customWidth="1"/>
    <col min="7235" max="7235" width="12.7109375" style="4" customWidth="1"/>
    <col min="7236" max="7236" width="11.7109375" style="4" customWidth="1"/>
    <col min="7237" max="7237" width="4.7109375" style="4" customWidth="1"/>
    <col min="7238" max="7238" width="16.7109375" style="4" customWidth="1"/>
    <col min="7425" max="7425" width="8.7109375" style="4" customWidth="1"/>
    <col min="7426" max="7426" width="33.7109375" style="4" customWidth="1"/>
    <col min="7427" max="7428" width="4.7109375" style="4" customWidth="1"/>
    <col min="7429" max="7429" width="10.7109375" style="4" customWidth="1"/>
    <col min="7430" max="7430" width="5.7109375" style="4" customWidth="1"/>
    <col min="7431" max="7431" width="6.7109375" style="4" customWidth="1"/>
    <col min="7432" max="7432" width="13.7109375" style="4" customWidth="1"/>
    <col min="7433" max="7433" width="12.7109375" style="4" customWidth="1"/>
    <col min="7434" max="7434" width="8.7109375" style="4" customWidth="1"/>
    <col min="7435" max="7435" width="4.7109375" style="4" customWidth="1"/>
    <col min="7436" max="7436" width="10.7109375" style="4" customWidth="1"/>
    <col min="7437" max="7438" width="9.7109375" style="4" customWidth="1"/>
    <col min="7439" max="7439" width="7.7109375" style="4" customWidth="1"/>
    <col min="7440" max="7440" width="9.7109375" style="4" customWidth="1"/>
    <col min="7441" max="7441" width="14.7109375" style="4" customWidth="1"/>
    <col min="7442" max="7443" width="6.7109375" style="4" customWidth="1"/>
    <col min="7444" max="7444" width="2.7109375" style="4" customWidth="1"/>
    <col min="7445" max="7445" width="4.7109375" style="4" customWidth="1"/>
    <col min="7446" max="7446" width="14.7109375" style="4" customWidth="1"/>
    <col min="7447" max="7447" width="10.7109375" style="4" customWidth="1"/>
    <col min="7448" max="7449" width="11.7109375" style="4" customWidth="1"/>
    <col min="7450" max="7450" width="3.7109375" style="4" customWidth="1"/>
    <col min="7451" max="7451" width="6.7109375" style="4" customWidth="1"/>
    <col min="7452" max="7452" width="20.7109375" style="4" customWidth="1"/>
    <col min="7453" max="7453" width="8.7109375" style="4" customWidth="1"/>
    <col min="7454" max="7454" width="4.7109375" style="4" customWidth="1"/>
    <col min="7455" max="7455" width="10.7109375" style="4" customWidth="1"/>
    <col min="7456" max="7457" width="3.7109375" style="4" customWidth="1"/>
    <col min="7458" max="7458" width="11.7109375" style="4" customWidth="1"/>
    <col min="7459" max="7459" width="15.7109375" style="4" customWidth="1"/>
    <col min="7460" max="7460" width="2.7109375" style="4" customWidth="1"/>
    <col min="7461" max="7461" width="3.7109375" style="4" customWidth="1"/>
    <col min="7462" max="7462" width="6.7109375" style="4" customWidth="1"/>
    <col min="7463" max="7463" width="10.7109375" style="4" customWidth="1"/>
    <col min="7464" max="7464" width="3.7109375" style="4" customWidth="1"/>
    <col min="7465" max="7465" width="4.7109375" style="4" customWidth="1"/>
    <col min="7466" max="7466" width="12.7109375" style="4" customWidth="1"/>
    <col min="7467" max="7467" width="6.7109375" style="4" customWidth="1"/>
    <col min="7468" max="7468" width="5.7109375" style="4" customWidth="1"/>
    <col min="7469" max="7469" width="10.7109375" style="4" customWidth="1"/>
    <col min="7470" max="7470" width="2.7109375" style="4" customWidth="1"/>
    <col min="7471" max="7471" width="5.7109375" style="4" customWidth="1"/>
    <col min="7472" max="7472" width="4.7109375" style="4" customWidth="1"/>
    <col min="7473" max="7473" width="2.7109375" style="4" customWidth="1"/>
    <col min="7474" max="7474" width="13.7109375" style="4" customWidth="1"/>
    <col min="7475" max="7475" width="3.7109375" style="4" customWidth="1"/>
    <col min="7476" max="7476" width="6.7109375" style="4" customWidth="1"/>
    <col min="7477" max="7477" width="10.7109375" style="4" customWidth="1"/>
    <col min="7478" max="7478" width="4.7109375" style="4" customWidth="1"/>
    <col min="7479" max="7479" width="3.7109375" style="4" customWidth="1"/>
    <col min="7480" max="7480" width="11.7109375" style="4" customWidth="1"/>
    <col min="7481" max="7481" width="4.7109375" style="4" customWidth="1"/>
    <col min="7482" max="7482" width="10.7109375" style="4" customWidth="1"/>
    <col min="7483" max="7483" width="12.7109375" style="4" customWidth="1"/>
    <col min="7484" max="7484" width="4.7109375" style="4" customWidth="1"/>
    <col min="7485" max="7485" width="3.7109375" style="4" customWidth="1"/>
    <col min="7486" max="7486" width="2.7109375" style="4" customWidth="1"/>
    <col min="7487" max="7487" width="4.7109375" style="4" customWidth="1"/>
    <col min="7488" max="7488" width="3.7109375" style="4" customWidth="1"/>
    <col min="7489" max="7489" width="12.7109375" style="4" customWidth="1"/>
    <col min="7490" max="7490" width="8.7109375" style="4" customWidth="1"/>
    <col min="7491" max="7491" width="12.7109375" style="4" customWidth="1"/>
    <col min="7492" max="7492" width="11.7109375" style="4" customWidth="1"/>
    <col min="7493" max="7493" width="4.7109375" style="4" customWidth="1"/>
    <col min="7494" max="7494" width="16.7109375" style="4" customWidth="1"/>
    <col min="7681" max="7681" width="8.7109375" style="4" customWidth="1"/>
    <col min="7682" max="7682" width="33.7109375" style="4" customWidth="1"/>
    <col min="7683" max="7684" width="4.7109375" style="4" customWidth="1"/>
    <col min="7685" max="7685" width="10.7109375" style="4" customWidth="1"/>
    <col min="7686" max="7686" width="5.7109375" style="4" customWidth="1"/>
    <col min="7687" max="7687" width="6.7109375" style="4" customWidth="1"/>
    <col min="7688" max="7688" width="13.7109375" style="4" customWidth="1"/>
    <col min="7689" max="7689" width="12.7109375" style="4" customWidth="1"/>
    <col min="7690" max="7690" width="8.7109375" style="4" customWidth="1"/>
    <col min="7691" max="7691" width="4.7109375" style="4" customWidth="1"/>
    <col min="7692" max="7692" width="10.7109375" style="4" customWidth="1"/>
    <col min="7693" max="7694" width="9.7109375" style="4" customWidth="1"/>
    <col min="7695" max="7695" width="7.7109375" style="4" customWidth="1"/>
    <col min="7696" max="7696" width="9.7109375" style="4" customWidth="1"/>
    <col min="7697" max="7697" width="14.7109375" style="4" customWidth="1"/>
    <col min="7698" max="7699" width="6.7109375" style="4" customWidth="1"/>
    <col min="7700" max="7700" width="2.7109375" style="4" customWidth="1"/>
    <col min="7701" max="7701" width="4.7109375" style="4" customWidth="1"/>
    <col min="7702" max="7702" width="14.7109375" style="4" customWidth="1"/>
    <col min="7703" max="7703" width="10.7109375" style="4" customWidth="1"/>
    <col min="7704" max="7705" width="11.7109375" style="4" customWidth="1"/>
    <col min="7706" max="7706" width="3.7109375" style="4" customWidth="1"/>
    <col min="7707" max="7707" width="6.7109375" style="4" customWidth="1"/>
    <col min="7708" max="7708" width="20.7109375" style="4" customWidth="1"/>
    <col min="7709" max="7709" width="8.7109375" style="4" customWidth="1"/>
    <col min="7710" max="7710" width="4.7109375" style="4" customWidth="1"/>
    <col min="7711" max="7711" width="10.7109375" style="4" customWidth="1"/>
    <col min="7712" max="7713" width="3.7109375" style="4" customWidth="1"/>
    <col min="7714" max="7714" width="11.7109375" style="4" customWidth="1"/>
    <col min="7715" max="7715" width="15.7109375" style="4" customWidth="1"/>
    <col min="7716" max="7716" width="2.7109375" style="4" customWidth="1"/>
    <col min="7717" max="7717" width="3.7109375" style="4" customWidth="1"/>
    <col min="7718" max="7718" width="6.7109375" style="4" customWidth="1"/>
    <col min="7719" max="7719" width="10.7109375" style="4" customWidth="1"/>
    <col min="7720" max="7720" width="3.7109375" style="4" customWidth="1"/>
    <col min="7721" max="7721" width="4.7109375" style="4" customWidth="1"/>
    <col min="7722" max="7722" width="12.7109375" style="4" customWidth="1"/>
    <col min="7723" max="7723" width="6.7109375" style="4" customWidth="1"/>
    <col min="7724" max="7724" width="5.7109375" style="4" customWidth="1"/>
    <col min="7725" max="7725" width="10.7109375" style="4" customWidth="1"/>
    <col min="7726" max="7726" width="2.7109375" style="4" customWidth="1"/>
    <col min="7727" max="7727" width="5.7109375" style="4" customWidth="1"/>
    <col min="7728" max="7728" width="4.7109375" style="4" customWidth="1"/>
    <col min="7729" max="7729" width="2.7109375" style="4" customWidth="1"/>
    <col min="7730" max="7730" width="13.7109375" style="4" customWidth="1"/>
    <col min="7731" max="7731" width="3.7109375" style="4" customWidth="1"/>
    <col min="7732" max="7732" width="6.7109375" style="4" customWidth="1"/>
    <col min="7733" max="7733" width="10.7109375" style="4" customWidth="1"/>
    <col min="7734" max="7734" width="4.7109375" style="4" customWidth="1"/>
    <col min="7735" max="7735" width="3.7109375" style="4" customWidth="1"/>
    <col min="7736" max="7736" width="11.7109375" style="4" customWidth="1"/>
    <col min="7737" max="7737" width="4.7109375" style="4" customWidth="1"/>
    <col min="7738" max="7738" width="10.7109375" style="4" customWidth="1"/>
    <col min="7739" max="7739" width="12.7109375" style="4" customWidth="1"/>
    <col min="7740" max="7740" width="4.7109375" style="4" customWidth="1"/>
    <col min="7741" max="7741" width="3.7109375" style="4" customWidth="1"/>
    <col min="7742" max="7742" width="2.7109375" style="4" customWidth="1"/>
    <col min="7743" max="7743" width="4.7109375" style="4" customWidth="1"/>
    <col min="7744" max="7744" width="3.7109375" style="4" customWidth="1"/>
    <col min="7745" max="7745" width="12.7109375" style="4" customWidth="1"/>
    <col min="7746" max="7746" width="8.7109375" style="4" customWidth="1"/>
    <col min="7747" max="7747" width="12.7109375" style="4" customWidth="1"/>
    <col min="7748" max="7748" width="11.7109375" style="4" customWidth="1"/>
    <col min="7749" max="7749" width="4.7109375" style="4" customWidth="1"/>
    <col min="7750" max="7750" width="16.7109375" style="4" customWidth="1"/>
    <col min="7937" max="7937" width="8.7109375" style="4" customWidth="1"/>
    <col min="7938" max="7938" width="33.7109375" style="4" customWidth="1"/>
    <col min="7939" max="7940" width="4.7109375" style="4" customWidth="1"/>
    <col min="7941" max="7941" width="10.7109375" style="4" customWidth="1"/>
    <col min="7942" max="7942" width="5.7109375" style="4" customWidth="1"/>
    <col min="7943" max="7943" width="6.7109375" style="4" customWidth="1"/>
    <col min="7944" max="7944" width="13.7109375" style="4" customWidth="1"/>
    <col min="7945" max="7945" width="12.7109375" style="4" customWidth="1"/>
    <col min="7946" max="7946" width="8.7109375" style="4" customWidth="1"/>
    <col min="7947" max="7947" width="4.7109375" style="4" customWidth="1"/>
    <col min="7948" max="7948" width="10.7109375" style="4" customWidth="1"/>
    <col min="7949" max="7950" width="9.7109375" style="4" customWidth="1"/>
    <col min="7951" max="7951" width="7.7109375" style="4" customWidth="1"/>
    <col min="7952" max="7952" width="9.7109375" style="4" customWidth="1"/>
    <col min="7953" max="7953" width="14.7109375" style="4" customWidth="1"/>
    <col min="7954" max="7955" width="6.7109375" style="4" customWidth="1"/>
    <col min="7956" max="7956" width="2.7109375" style="4" customWidth="1"/>
    <col min="7957" max="7957" width="4.7109375" style="4" customWidth="1"/>
    <col min="7958" max="7958" width="14.7109375" style="4" customWidth="1"/>
    <col min="7959" max="7959" width="10.7109375" style="4" customWidth="1"/>
    <col min="7960" max="7961" width="11.7109375" style="4" customWidth="1"/>
    <col min="7962" max="7962" width="3.7109375" style="4" customWidth="1"/>
    <col min="7963" max="7963" width="6.7109375" style="4" customWidth="1"/>
    <col min="7964" max="7964" width="20.7109375" style="4" customWidth="1"/>
    <col min="7965" max="7965" width="8.7109375" style="4" customWidth="1"/>
    <col min="7966" max="7966" width="4.7109375" style="4" customWidth="1"/>
    <col min="7967" max="7967" width="10.7109375" style="4" customWidth="1"/>
    <col min="7968" max="7969" width="3.7109375" style="4" customWidth="1"/>
    <col min="7970" max="7970" width="11.7109375" style="4" customWidth="1"/>
    <col min="7971" max="7971" width="15.7109375" style="4" customWidth="1"/>
    <col min="7972" max="7972" width="2.7109375" style="4" customWidth="1"/>
    <col min="7973" max="7973" width="3.7109375" style="4" customWidth="1"/>
    <col min="7974" max="7974" width="6.7109375" style="4" customWidth="1"/>
    <col min="7975" max="7975" width="10.7109375" style="4" customWidth="1"/>
    <col min="7976" max="7976" width="3.7109375" style="4" customWidth="1"/>
    <col min="7977" max="7977" width="4.7109375" style="4" customWidth="1"/>
    <col min="7978" max="7978" width="12.7109375" style="4" customWidth="1"/>
    <col min="7979" max="7979" width="6.7109375" style="4" customWidth="1"/>
    <col min="7980" max="7980" width="5.7109375" style="4" customWidth="1"/>
    <col min="7981" max="7981" width="10.7109375" style="4" customWidth="1"/>
    <col min="7982" max="7982" width="2.7109375" style="4" customWidth="1"/>
    <col min="7983" max="7983" width="5.7109375" style="4" customWidth="1"/>
    <col min="7984" max="7984" width="4.7109375" style="4" customWidth="1"/>
    <col min="7985" max="7985" width="2.7109375" style="4" customWidth="1"/>
    <col min="7986" max="7986" width="13.7109375" style="4" customWidth="1"/>
    <col min="7987" max="7987" width="3.7109375" style="4" customWidth="1"/>
    <col min="7988" max="7988" width="6.7109375" style="4" customWidth="1"/>
    <col min="7989" max="7989" width="10.7109375" style="4" customWidth="1"/>
    <col min="7990" max="7990" width="4.7109375" style="4" customWidth="1"/>
    <col min="7991" max="7991" width="3.7109375" style="4" customWidth="1"/>
    <col min="7992" max="7992" width="11.7109375" style="4" customWidth="1"/>
    <col min="7993" max="7993" width="4.7109375" style="4" customWidth="1"/>
    <col min="7994" max="7994" width="10.7109375" style="4" customWidth="1"/>
    <col min="7995" max="7995" width="12.7109375" style="4" customWidth="1"/>
    <col min="7996" max="7996" width="4.7109375" style="4" customWidth="1"/>
    <col min="7997" max="7997" width="3.7109375" style="4" customWidth="1"/>
    <col min="7998" max="7998" width="2.7109375" style="4" customWidth="1"/>
    <col min="7999" max="7999" width="4.7109375" style="4" customWidth="1"/>
    <col min="8000" max="8000" width="3.7109375" style="4" customWidth="1"/>
    <col min="8001" max="8001" width="12.7109375" style="4" customWidth="1"/>
    <col min="8002" max="8002" width="8.7109375" style="4" customWidth="1"/>
    <col min="8003" max="8003" width="12.7109375" style="4" customWidth="1"/>
    <col min="8004" max="8004" width="11.7109375" style="4" customWidth="1"/>
    <col min="8005" max="8005" width="4.7109375" style="4" customWidth="1"/>
    <col min="8006" max="8006" width="16.7109375" style="4" customWidth="1"/>
    <col min="8193" max="8193" width="8.7109375" style="4" customWidth="1"/>
    <col min="8194" max="8194" width="33.7109375" style="4" customWidth="1"/>
    <col min="8195" max="8196" width="4.7109375" style="4" customWidth="1"/>
    <col min="8197" max="8197" width="10.7109375" style="4" customWidth="1"/>
    <col min="8198" max="8198" width="5.7109375" style="4" customWidth="1"/>
    <col min="8199" max="8199" width="6.7109375" style="4" customWidth="1"/>
    <col min="8200" max="8200" width="13.7109375" style="4" customWidth="1"/>
    <col min="8201" max="8201" width="12.7109375" style="4" customWidth="1"/>
    <col min="8202" max="8202" width="8.7109375" style="4" customWidth="1"/>
    <col min="8203" max="8203" width="4.7109375" style="4" customWidth="1"/>
    <col min="8204" max="8204" width="10.7109375" style="4" customWidth="1"/>
    <col min="8205" max="8206" width="9.7109375" style="4" customWidth="1"/>
    <col min="8207" max="8207" width="7.7109375" style="4" customWidth="1"/>
    <col min="8208" max="8208" width="9.7109375" style="4" customWidth="1"/>
    <col min="8209" max="8209" width="14.7109375" style="4" customWidth="1"/>
    <col min="8210" max="8211" width="6.7109375" style="4" customWidth="1"/>
    <col min="8212" max="8212" width="2.7109375" style="4" customWidth="1"/>
    <col min="8213" max="8213" width="4.7109375" style="4" customWidth="1"/>
    <col min="8214" max="8214" width="14.7109375" style="4" customWidth="1"/>
    <col min="8215" max="8215" width="10.7109375" style="4" customWidth="1"/>
    <col min="8216" max="8217" width="11.7109375" style="4" customWidth="1"/>
    <col min="8218" max="8218" width="3.7109375" style="4" customWidth="1"/>
    <col min="8219" max="8219" width="6.7109375" style="4" customWidth="1"/>
    <col min="8220" max="8220" width="20.7109375" style="4" customWidth="1"/>
    <col min="8221" max="8221" width="8.7109375" style="4" customWidth="1"/>
    <col min="8222" max="8222" width="4.7109375" style="4" customWidth="1"/>
    <col min="8223" max="8223" width="10.7109375" style="4" customWidth="1"/>
    <col min="8224" max="8225" width="3.7109375" style="4" customWidth="1"/>
    <col min="8226" max="8226" width="11.7109375" style="4" customWidth="1"/>
    <col min="8227" max="8227" width="15.7109375" style="4" customWidth="1"/>
    <col min="8228" max="8228" width="2.7109375" style="4" customWidth="1"/>
    <col min="8229" max="8229" width="3.7109375" style="4" customWidth="1"/>
    <col min="8230" max="8230" width="6.7109375" style="4" customWidth="1"/>
    <col min="8231" max="8231" width="10.7109375" style="4" customWidth="1"/>
    <col min="8232" max="8232" width="3.7109375" style="4" customWidth="1"/>
    <col min="8233" max="8233" width="4.7109375" style="4" customWidth="1"/>
    <col min="8234" max="8234" width="12.7109375" style="4" customWidth="1"/>
    <col min="8235" max="8235" width="6.7109375" style="4" customWidth="1"/>
    <col min="8236" max="8236" width="5.7109375" style="4" customWidth="1"/>
    <col min="8237" max="8237" width="10.7109375" style="4" customWidth="1"/>
    <col min="8238" max="8238" width="2.7109375" style="4" customWidth="1"/>
    <col min="8239" max="8239" width="5.7109375" style="4" customWidth="1"/>
    <col min="8240" max="8240" width="4.7109375" style="4" customWidth="1"/>
    <col min="8241" max="8241" width="2.7109375" style="4" customWidth="1"/>
    <col min="8242" max="8242" width="13.7109375" style="4" customWidth="1"/>
    <col min="8243" max="8243" width="3.7109375" style="4" customWidth="1"/>
    <col min="8244" max="8244" width="6.7109375" style="4" customWidth="1"/>
    <col min="8245" max="8245" width="10.7109375" style="4" customWidth="1"/>
    <col min="8246" max="8246" width="4.7109375" style="4" customWidth="1"/>
    <col min="8247" max="8247" width="3.7109375" style="4" customWidth="1"/>
    <col min="8248" max="8248" width="11.7109375" style="4" customWidth="1"/>
    <col min="8249" max="8249" width="4.7109375" style="4" customWidth="1"/>
    <col min="8250" max="8250" width="10.7109375" style="4" customWidth="1"/>
    <col min="8251" max="8251" width="12.7109375" style="4" customWidth="1"/>
    <col min="8252" max="8252" width="4.7109375" style="4" customWidth="1"/>
    <col min="8253" max="8253" width="3.7109375" style="4" customWidth="1"/>
    <col min="8254" max="8254" width="2.7109375" style="4" customWidth="1"/>
    <col min="8255" max="8255" width="4.7109375" style="4" customWidth="1"/>
    <col min="8256" max="8256" width="3.7109375" style="4" customWidth="1"/>
    <col min="8257" max="8257" width="12.7109375" style="4" customWidth="1"/>
    <col min="8258" max="8258" width="8.7109375" style="4" customWidth="1"/>
    <col min="8259" max="8259" width="12.7109375" style="4" customWidth="1"/>
    <col min="8260" max="8260" width="11.7109375" style="4" customWidth="1"/>
    <col min="8261" max="8261" width="4.7109375" style="4" customWidth="1"/>
    <col min="8262" max="8262" width="16.7109375" style="4" customWidth="1"/>
    <col min="8449" max="8449" width="8.7109375" style="4" customWidth="1"/>
    <col min="8450" max="8450" width="33.7109375" style="4" customWidth="1"/>
    <col min="8451" max="8452" width="4.7109375" style="4" customWidth="1"/>
    <col min="8453" max="8453" width="10.7109375" style="4" customWidth="1"/>
    <col min="8454" max="8454" width="5.7109375" style="4" customWidth="1"/>
    <col min="8455" max="8455" width="6.7109375" style="4" customWidth="1"/>
    <col min="8456" max="8456" width="13.7109375" style="4" customWidth="1"/>
    <col min="8457" max="8457" width="12.7109375" style="4" customWidth="1"/>
    <col min="8458" max="8458" width="8.7109375" style="4" customWidth="1"/>
    <col min="8459" max="8459" width="4.7109375" style="4" customWidth="1"/>
    <col min="8460" max="8460" width="10.7109375" style="4" customWidth="1"/>
    <col min="8461" max="8462" width="9.7109375" style="4" customWidth="1"/>
    <col min="8463" max="8463" width="7.7109375" style="4" customWidth="1"/>
    <col min="8464" max="8464" width="9.7109375" style="4" customWidth="1"/>
    <col min="8465" max="8465" width="14.7109375" style="4" customWidth="1"/>
    <col min="8466" max="8467" width="6.7109375" style="4" customWidth="1"/>
    <col min="8468" max="8468" width="2.7109375" style="4" customWidth="1"/>
    <col min="8469" max="8469" width="4.7109375" style="4" customWidth="1"/>
    <col min="8470" max="8470" width="14.7109375" style="4" customWidth="1"/>
    <col min="8471" max="8471" width="10.7109375" style="4" customWidth="1"/>
    <col min="8472" max="8473" width="11.7109375" style="4" customWidth="1"/>
    <col min="8474" max="8474" width="3.7109375" style="4" customWidth="1"/>
    <col min="8475" max="8475" width="6.7109375" style="4" customWidth="1"/>
    <col min="8476" max="8476" width="20.7109375" style="4" customWidth="1"/>
    <col min="8477" max="8477" width="8.7109375" style="4" customWidth="1"/>
    <col min="8478" max="8478" width="4.7109375" style="4" customWidth="1"/>
    <col min="8479" max="8479" width="10.7109375" style="4" customWidth="1"/>
    <col min="8480" max="8481" width="3.7109375" style="4" customWidth="1"/>
    <col min="8482" max="8482" width="11.7109375" style="4" customWidth="1"/>
    <col min="8483" max="8483" width="15.7109375" style="4" customWidth="1"/>
    <col min="8484" max="8484" width="2.7109375" style="4" customWidth="1"/>
    <col min="8485" max="8485" width="3.7109375" style="4" customWidth="1"/>
    <col min="8486" max="8486" width="6.7109375" style="4" customWidth="1"/>
    <col min="8487" max="8487" width="10.7109375" style="4" customWidth="1"/>
    <col min="8488" max="8488" width="3.7109375" style="4" customWidth="1"/>
    <col min="8489" max="8489" width="4.7109375" style="4" customWidth="1"/>
    <col min="8490" max="8490" width="12.7109375" style="4" customWidth="1"/>
    <col min="8491" max="8491" width="6.7109375" style="4" customWidth="1"/>
    <col min="8492" max="8492" width="5.7109375" style="4" customWidth="1"/>
    <col min="8493" max="8493" width="10.7109375" style="4" customWidth="1"/>
    <col min="8494" max="8494" width="2.7109375" style="4" customWidth="1"/>
    <col min="8495" max="8495" width="5.7109375" style="4" customWidth="1"/>
    <col min="8496" max="8496" width="4.7109375" style="4" customWidth="1"/>
    <col min="8497" max="8497" width="2.7109375" style="4" customWidth="1"/>
    <col min="8498" max="8498" width="13.7109375" style="4" customWidth="1"/>
    <col min="8499" max="8499" width="3.7109375" style="4" customWidth="1"/>
    <col min="8500" max="8500" width="6.7109375" style="4" customWidth="1"/>
    <col min="8501" max="8501" width="10.7109375" style="4" customWidth="1"/>
    <col min="8502" max="8502" width="4.7109375" style="4" customWidth="1"/>
    <col min="8503" max="8503" width="3.7109375" style="4" customWidth="1"/>
    <col min="8504" max="8504" width="11.7109375" style="4" customWidth="1"/>
    <col min="8505" max="8505" width="4.7109375" style="4" customWidth="1"/>
    <col min="8506" max="8506" width="10.7109375" style="4" customWidth="1"/>
    <col min="8507" max="8507" width="12.7109375" style="4" customWidth="1"/>
    <col min="8508" max="8508" width="4.7109375" style="4" customWidth="1"/>
    <col min="8509" max="8509" width="3.7109375" style="4" customWidth="1"/>
    <col min="8510" max="8510" width="2.7109375" style="4" customWidth="1"/>
    <col min="8511" max="8511" width="4.7109375" style="4" customWidth="1"/>
    <col min="8512" max="8512" width="3.7109375" style="4" customWidth="1"/>
    <col min="8513" max="8513" width="12.7109375" style="4" customWidth="1"/>
    <col min="8514" max="8514" width="8.7109375" style="4" customWidth="1"/>
    <col min="8515" max="8515" width="12.7109375" style="4" customWidth="1"/>
    <col min="8516" max="8516" width="11.7109375" style="4" customWidth="1"/>
    <col min="8517" max="8517" width="4.7109375" style="4" customWidth="1"/>
    <col min="8518" max="8518" width="16.7109375" style="4" customWidth="1"/>
    <col min="8705" max="8705" width="8.7109375" style="4" customWidth="1"/>
    <col min="8706" max="8706" width="33.7109375" style="4" customWidth="1"/>
    <col min="8707" max="8708" width="4.7109375" style="4" customWidth="1"/>
    <col min="8709" max="8709" width="10.7109375" style="4" customWidth="1"/>
    <col min="8710" max="8710" width="5.7109375" style="4" customWidth="1"/>
    <col min="8711" max="8711" width="6.7109375" style="4" customWidth="1"/>
    <col min="8712" max="8712" width="13.7109375" style="4" customWidth="1"/>
    <col min="8713" max="8713" width="12.7109375" style="4" customWidth="1"/>
    <col min="8714" max="8714" width="8.7109375" style="4" customWidth="1"/>
    <col min="8715" max="8715" width="4.7109375" style="4" customWidth="1"/>
    <col min="8716" max="8716" width="10.7109375" style="4" customWidth="1"/>
    <col min="8717" max="8718" width="9.7109375" style="4" customWidth="1"/>
    <col min="8719" max="8719" width="7.7109375" style="4" customWidth="1"/>
    <col min="8720" max="8720" width="9.7109375" style="4" customWidth="1"/>
    <col min="8721" max="8721" width="14.7109375" style="4" customWidth="1"/>
    <col min="8722" max="8723" width="6.7109375" style="4" customWidth="1"/>
    <col min="8724" max="8724" width="2.7109375" style="4" customWidth="1"/>
    <col min="8725" max="8725" width="4.7109375" style="4" customWidth="1"/>
    <col min="8726" max="8726" width="14.7109375" style="4" customWidth="1"/>
    <col min="8727" max="8727" width="10.7109375" style="4" customWidth="1"/>
    <col min="8728" max="8729" width="11.7109375" style="4" customWidth="1"/>
    <col min="8730" max="8730" width="3.7109375" style="4" customWidth="1"/>
    <col min="8731" max="8731" width="6.7109375" style="4" customWidth="1"/>
    <col min="8732" max="8732" width="20.7109375" style="4" customWidth="1"/>
    <col min="8733" max="8733" width="8.7109375" style="4" customWidth="1"/>
    <col min="8734" max="8734" width="4.7109375" style="4" customWidth="1"/>
    <col min="8735" max="8735" width="10.7109375" style="4" customWidth="1"/>
    <col min="8736" max="8737" width="3.7109375" style="4" customWidth="1"/>
    <col min="8738" max="8738" width="11.7109375" style="4" customWidth="1"/>
    <col min="8739" max="8739" width="15.7109375" style="4" customWidth="1"/>
    <col min="8740" max="8740" width="2.7109375" style="4" customWidth="1"/>
    <col min="8741" max="8741" width="3.7109375" style="4" customWidth="1"/>
    <col min="8742" max="8742" width="6.7109375" style="4" customWidth="1"/>
    <col min="8743" max="8743" width="10.7109375" style="4" customWidth="1"/>
    <col min="8744" max="8744" width="3.7109375" style="4" customWidth="1"/>
    <col min="8745" max="8745" width="4.7109375" style="4" customWidth="1"/>
    <col min="8746" max="8746" width="12.7109375" style="4" customWidth="1"/>
    <col min="8747" max="8747" width="6.7109375" style="4" customWidth="1"/>
    <col min="8748" max="8748" width="5.7109375" style="4" customWidth="1"/>
    <col min="8749" max="8749" width="10.7109375" style="4" customWidth="1"/>
    <col min="8750" max="8750" width="2.7109375" style="4" customWidth="1"/>
    <col min="8751" max="8751" width="5.7109375" style="4" customWidth="1"/>
    <col min="8752" max="8752" width="4.7109375" style="4" customWidth="1"/>
    <col min="8753" max="8753" width="2.7109375" style="4" customWidth="1"/>
    <col min="8754" max="8754" width="13.7109375" style="4" customWidth="1"/>
    <col min="8755" max="8755" width="3.7109375" style="4" customWidth="1"/>
    <col min="8756" max="8756" width="6.7109375" style="4" customWidth="1"/>
    <col min="8757" max="8757" width="10.7109375" style="4" customWidth="1"/>
    <col min="8758" max="8758" width="4.7109375" style="4" customWidth="1"/>
    <col min="8759" max="8759" width="3.7109375" style="4" customWidth="1"/>
    <col min="8760" max="8760" width="11.7109375" style="4" customWidth="1"/>
    <col min="8761" max="8761" width="4.7109375" style="4" customWidth="1"/>
    <col min="8762" max="8762" width="10.7109375" style="4" customWidth="1"/>
    <col min="8763" max="8763" width="12.7109375" style="4" customWidth="1"/>
    <col min="8764" max="8764" width="4.7109375" style="4" customWidth="1"/>
    <col min="8765" max="8765" width="3.7109375" style="4" customWidth="1"/>
    <col min="8766" max="8766" width="2.7109375" style="4" customWidth="1"/>
    <col min="8767" max="8767" width="4.7109375" style="4" customWidth="1"/>
    <col min="8768" max="8768" width="3.7109375" style="4" customWidth="1"/>
    <col min="8769" max="8769" width="12.7109375" style="4" customWidth="1"/>
    <col min="8770" max="8770" width="8.7109375" style="4" customWidth="1"/>
    <col min="8771" max="8771" width="12.7109375" style="4" customWidth="1"/>
    <col min="8772" max="8772" width="11.7109375" style="4" customWidth="1"/>
    <col min="8773" max="8773" width="4.7109375" style="4" customWidth="1"/>
    <col min="8774" max="8774" width="16.7109375" style="4" customWidth="1"/>
    <col min="8961" max="8961" width="8.7109375" style="4" customWidth="1"/>
    <col min="8962" max="8962" width="33.7109375" style="4" customWidth="1"/>
    <col min="8963" max="8964" width="4.7109375" style="4" customWidth="1"/>
    <col min="8965" max="8965" width="10.7109375" style="4" customWidth="1"/>
    <col min="8966" max="8966" width="5.7109375" style="4" customWidth="1"/>
    <col min="8967" max="8967" width="6.7109375" style="4" customWidth="1"/>
    <col min="8968" max="8968" width="13.7109375" style="4" customWidth="1"/>
    <col min="8969" max="8969" width="12.7109375" style="4" customWidth="1"/>
    <col min="8970" max="8970" width="8.7109375" style="4" customWidth="1"/>
    <col min="8971" max="8971" width="4.7109375" style="4" customWidth="1"/>
    <col min="8972" max="8972" width="10.7109375" style="4" customWidth="1"/>
    <col min="8973" max="8974" width="9.7109375" style="4" customWidth="1"/>
    <col min="8975" max="8975" width="7.7109375" style="4" customWidth="1"/>
    <col min="8976" max="8976" width="9.7109375" style="4" customWidth="1"/>
    <col min="8977" max="8977" width="14.7109375" style="4" customWidth="1"/>
    <col min="8978" max="8979" width="6.7109375" style="4" customWidth="1"/>
    <col min="8980" max="8980" width="2.7109375" style="4" customWidth="1"/>
    <col min="8981" max="8981" width="4.7109375" style="4" customWidth="1"/>
    <col min="8982" max="8982" width="14.7109375" style="4" customWidth="1"/>
    <col min="8983" max="8983" width="10.7109375" style="4" customWidth="1"/>
    <col min="8984" max="8985" width="11.7109375" style="4" customWidth="1"/>
    <col min="8986" max="8986" width="3.7109375" style="4" customWidth="1"/>
    <col min="8987" max="8987" width="6.7109375" style="4" customWidth="1"/>
    <col min="8988" max="8988" width="20.7109375" style="4" customWidth="1"/>
    <col min="8989" max="8989" width="8.7109375" style="4" customWidth="1"/>
    <col min="8990" max="8990" width="4.7109375" style="4" customWidth="1"/>
    <col min="8991" max="8991" width="10.7109375" style="4" customWidth="1"/>
    <col min="8992" max="8993" width="3.7109375" style="4" customWidth="1"/>
    <col min="8994" max="8994" width="11.7109375" style="4" customWidth="1"/>
    <col min="8995" max="8995" width="15.7109375" style="4" customWidth="1"/>
    <col min="8996" max="8996" width="2.7109375" style="4" customWidth="1"/>
    <col min="8997" max="8997" width="3.7109375" style="4" customWidth="1"/>
    <col min="8998" max="8998" width="6.7109375" style="4" customWidth="1"/>
    <col min="8999" max="8999" width="10.7109375" style="4" customWidth="1"/>
    <col min="9000" max="9000" width="3.7109375" style="4" customWidth="1"/>
    <col min="9001" max="9001" width="4.7109375" style="4" customWidth="1"/>
    <col min="9002" max="9002" width="12.7109375" style="4" customWidth="1"/>
    <col min="9003" max="9003" width="6.7109375" style="4" customWidth="1"/>
    <col min="9004" max="9004" width="5.7109375" style="4" customWidth="1"/>
    <col min="9005" max="9005" width="10.7109375" style="4" customWidth="1"/>
    <col min="9006" max="9006" width="2.7109375" style="4" customWidth="1"/>
    <col min="9007" max="9007" width="5.7109375" style="4" customWidth="1"/>
    <col min="9008" max="9008" width="4.7109375" style="4" customWidth="1"/>
    <col min="9009" max="9009" width="2.7109375" style="4" customWidth="1"/>
    <col min="9010" max="9010" width="13.7109375" style="4" customWidth="1"/>
    <col min="9011" max="9011" width="3.7109375" style="4" customWidth="1"/>
    <col min="9012" max="9012" width="6.7109375" style="4" customWidth="1"/>
    <col min="9013" max="9013" width="10.7109375" style="4" customWidth="1"/>
    <col min="9014" max="9014" width="4.7109375" style="4" customWidth="1"/>
    <col min="9015" max="9015" width="3.7109375" style="4" customWidth="1"/>
    <col min="9016" max="9016" width="11.7109375" style="4" customWidth="1"/>
    <col min="9017" max="9017" width="4.7109375" style="4" customWidth="1"/>
    <col min="9018" max="9018" width="10.7109375" style="4" customWidth="1"/>
    <col min="9019" max="9019" width="12.7109375" style="4" customWidth="1"/>
    <col min="9020" max="9020" width="4.7109375" style="4" customWidth="1"/>
    <col min="9021" max="9021" width="3.7109375" style="4" customWidth="1"/>
    <col min="9022" max="9022" width="2.7109375" style="4" customWidth="1"/>
    <col min="9023" max="9023" width="4.7109375" style="4" customWidth="1"/>
    <col min="9024" max="9024" width="3.7109375" style="4" customWidth="1"/>
    <col min="9025" max="9025" width="12.7109375" style="4" customWidth="1"/>
    <col min="9026" max="9026" width="8.7109375" style="4" customWidth="1"/>
    <col min="9027" max="9027" width="12.7109375" style="4" customWidth="1"/>
    <col min="9028" max="9028" width="11.7109375" style="4" customWidth="1"/>
    <col min="9029" max="9029" width="4.7109375" style="4" customWidth="1"/>
    <col min="9030" max="9030" width="16.7109375" style="4" customWidth="1"/>
    <col min="9217" max="9217" width="8.7109375" style="4" customWidth="1"/>
    <col min="9218" max="9218" width="33.7109375" style="4" customWidth="1"/>
    <col min="9219" max="9220" width="4.7109375" style="4" customWidth="1"/>
    <col min="9221" max="9221" width="10.7109375" style="4" customWidth="1"/>
    <col min="9222" max="9222" width="5.7109375" style="4" customWidth="1"/>
    <col min="9223" max="9223" width="6.7109375" style="4" customWidth="1"/>
    <col min="9224" max="9224" width="13.7109375" style="4" customWidth="1"/>
    <col min="9225" max="9225" width="12.7109375" style="4" customWidth="1"/>
    <col min="9226" max="9226" width="8.7109375" style="4" customWidth="1"/>
    <col min="9227" max="9227" width="4.7109375" style="4" customWidth="1"/>
    <col min="9228" max="9228" width="10.7109375" style="4" customWidth="1"/>
    <col min="9229" max="9230" width="9.7109375" style="4" customWidth="1"/>
    <col min="9231" max="9231" width="7.7109375" style="4" customWidth="1"/>
    <col min="9232" max="9232" width="9.7109375" style="4" customWidth="1"/>
    <col min="9233" max="9233" width="14.7109375" style="4" customWidth="1"/>
    <col min="9234" max="9235" width="6.7109375" style="4" customWidth="1"/>
    <col min="9236" max="9236" width="2.7109375" style="4" customWidth="1"/>
    <col min="9237" max="9237" width="4.7109375" style="4" customWidth="1"/>
    <col min="9238" max="9238" width="14.7109375" style="4" customWidth="1"/>
    <col min="9239" max="9239" width="10.7109375" style="4" customWidth="1"/>
    <col min="9240" max="9241" width="11.7109375" style="4" customWidth="1"/>
    <col min="9242" max="9242" width="3.7109375" style="4" customWidth="1"/>
    <col min="9243" max="9243" width="6.7109375" style="4" customWidth="1"/>
    <col min="9244" max="9244" width="20.7109375" style="4" customWidth="1"/>
    <col min="9245" max="9245" width="8.7109375" style="4" customWidth="1"/>
    <col min="9246" max="9246" width="4.7109375" style="4" customWidth="1"/>
    <col min="9247" max="9247" width="10.7109375" style="4" customWidth="1"/>
    <col min="9248" max="9249" width="3.7109375" style="4" customWidth="1"/>
    <col min="9250" max="9250" width="11.7109375" style="4" customWidth="1"/>
    <col min="9251" max="9251" width="15.7109375" style="4" customWidth="1"/>
    <col min="9252" max="9252" width="2.7109375" style="4" customWidth="1"/>
    <col min="9253" max="9253" width="3.7109375" style="4" customWidth="1"/>
    <col min="9254" max="9254" width="6.7109375" style="4" customWidth="1"/>
    <col min="9255" max="9255" width="10.7109375" style="4" customWidth="1"/>
    <col min="9256" max="9256" width="3.7109375" style="4" customWidth="1"/>
    <col min="9257" max="9257" width="4.7109375" style="4" customWidth="1"/>
    <col min="9258" max="9258" width="12.7109375" style="4" customWidth="1"/>
    <col min="9259" max="9259" width="6.7109375" style="4" customWidth="1"/>
    <col min="9260" max="9260" width="5.7109375" style="4" customWidth="1"/>
    <col min="9261" max="9261" width="10.7109375" style="4" customWidth="1"/>
    <col min="9262" max="9262" width="2.7109375" style="4" customWidth="1"/>
    <col min="9263" max="9263" width="5.7109375" style="4" customWidth="1"/>
    <col min="9264" max="9264" width="4.7109375" style="4" customWidth="1"/>
    <col min="9265" max="9265" width="2.7109375" style="4" customWidth="1"/>
    <col min="9266" max="9266" width="13.7109375" style="4" customWidth="1"/>
    <col min="9267" max="9267" width="3.7109375" style="4" customWidth="1"/>
    <col min="9268" max="9268" width="6.7109375" style="4" customWidth="1"/>
    <col min="9269" max="9269" width="10.7109375" style="4" customWidth="1"/>
    <col min="9270" max="9270" width="4.7109375" style="4" customWidth="1"/>
    <col min="9271" max="9271" width="3.7109375" style="4" customWidth="1"/>
    <col min="9272" max="9272" width="11.7109375" style="4" customWidth="1"/>
    <col min="9273" max="9273" width="4.7109375" style="4" customWidth="1"/>
    <col min="9274" max="9274" width="10.7109375" style="4" customWidth="1"/>
    <col min="9275" max="9275" width="12.7109375" style="4" customWidth="1"/>
    <col min="9276" max="9276" width="4.7109375" style="4" customWidth="1"/>
    <col min="9277" max="9277" width="3.7109375" style="4" customWidth="1"/>
    <col min="9278" max="9278" width="2.7109375" style="4" customWidth="1"/>
    <col min="9279" max="9279" width="4.7109375" style="4" customWidth="1"/>
    <col min="9280" max="9280" width="3.7109375" style="4" customWidth="1"/>
    <col min="9281" max="9281" width="12.7109375" style="4" customWidth="1"/>
    <col min="9282" max="9282" width="8.7109375" style="4" customWidth="1"/>
    <col min="9283" max="9283" width="12.7109375" style="4" customWidth="1"/>
    <col min="9284" max="9284" width="11.7109375" style="4" customWidth="1"/>
    <col min="9285" max="9285" width="4.7109375" style="4" customWidth="1"/>
    <col min="9286" max="9286" width="16.7109375" style="4" customWidth="1"/>
    <col min="9473" max="9473" width="8.7109375" style="4" customWidth="1"/>
    <col min="9474" max="9474" width="33.7109375" style="4" customWidth="1"/>
    <col min="9475" max="9476" width="4.7109375" style="4" customWidth="1"/>
    <col min="9477" max="9477" width="10.7109375" style="4" customWidth="1"/>
    <col min="9478" max="9478" width="5.7109375" style="4" customWidth="1"/>
    <col min="9479" max="9479" width="6.7109375" style="4" customWidth="1"/>
    <col min="9480" max="9480" width="13.7109375" style="4" customWidth="1"/>
    <col min="9481" max="9481" width="12.7109375" style="4" customWidth="1"/>
    <col min="9482" max="9482" width="8.7109375" style="4" customWidth="1"/>
    <col min="9483" max="9483" width="4.7109375" style="4" customWidth="1"/>
    <col min="9484" max="9484" width="10.7109375" style="4" customWidth="1"/>
    <col min="9485" max="9486" width="9.7109375" style="4" customWidth="1"/>
    <col min="9487" max="9487" width="7.7109375" style="4" customWidth="1"/>
    <col min="9488" max="9488" width="9.7109375" style="4" customWidth="1"/>
    <col min="9489" max="9489" width="14.7109375" style="4" customWidth="1"/>
    <col min="9490" max="9491" width="6.7109375" style="4" customWidth="1"/>
    <col min="9492" max="9492" width="2.7109375" style="4" customWidth="1"/>
    <col min="9493" max="9493" width="4.7109375" style="4" customWidth="1"/>
    <col min="9494" max="9494" width="14.7109375" style="4" customWidth="1"/>
    <col min="9495" max="9495" width="10.7109375" style="4" customWidth="1"/>
    <col min="9496" max="9497" width="11.7109375" style="4" customWidth="1"/>
    <col min="9498" max="9498" width="3.7109375" style="4" customWidth="1"/>
    <col min="9499" max="9499" width="6.7109375" style="4" customWidth="1"/>
    <col min="9500" max="9500" width="20.7109375" style="4" customWidth="1"/>
    <col min="9501" max="9501" width="8.7109375" style="4" customWidth="1"/>
    <col min="9502" max="9502" width="4.7109375" style="4" customWidth="1"/>
    <col min="9503" max="9503" width="10.7109375" style="4" customWidth="1"/>
    <col min="9504" max="9505" width="3.7109375" style="4" customWidth="1"/>
    <col min="9506" max="9506" width="11.7109375" style="4" customWidth="1"/>
    <col min="9507" max="9507" width="15.7109375" style="4" customWidth="1"/>
    <col min="9508" max="9508" width="2.7109375" style="4" customWidth="1"/>
    <col min="9509" max="9509" width="3.7109375" style="4" customWidth="1"/>
    <col min="9510" max="9510" width="6.7109375" style="4" customWidth="1"/>
    <col min="9511" max="9511" width="10.7109375" style="4" customWidth="1"/>
    <col min="9512" max="9512" width="3.7109375" style="4" customWidth="1"/>
    <col min="9513" max="9513" width="4.7109375" style="4" customWidth="1"/>
    <col min="9514" max="9514" width="12.7109375" style="4" customWidth="1"/>
    <col min="9515" max="9515" width="6.7109375" style="4" customWidth="1"/>
    <col min="9516" max="9516" width="5.7109375" style="4" customWidth="1"/>
    <col min="9517" max="9517" width="10.7109375" style="4" customWidth="1"/>
    <col min="9518" max="9518" width="2.7109375" style="4" customWidth="1"/>
    <col min="9519" max="9519" width="5.7109375" style="4" customWidth="1"/>
    <col min="9520" max="9520" width="4.7109375" style="4" customWidth="1"/>
    <col min="9521" max="9521" width="2.7109375" style="4" customWidth="1"/>
    <col min="9522" max="9522" width="13.7109375" style="4" customWidth="1"/>
    <col min="9523" max="9523" width="3.7109375" style="4" customWidth="1"/>
    <col min="9524" max="9524" width="6.7109375" style="4" customWidth="1"/>
    <col min="9525" max="9525" width="10.7109375" style="4" customWidth="1"/>
    <col min="9526" max="9526" width="4.7109375" style="4" customWidth="1"/>
    <col min="9527" max="9527" width="3.7109375" style="4" customWidth="1"/>
    <col min="9528" max="9528" width="11.7109375" style="4" customWidth="1"/>
    <col min="9529" max="9529" width="4.7109375" style="4" customWidth="1"/>
    <col min="9530" max="9530" width="10.7109375" style="4" customWidth="1"/>
    <col min="9531" max="9531" width="12.7109375" style="4" customWidth="1"/>
    <col min="9532" max="9532" width="4.7109375" style="4" customWidth="1"/>
    <col min="9533" max="9533" width="3.7109375" style="4" customWidth="1"/>
    <col min="9534" max="9534" width="2.7109375" style="4" customWidth="1"/>
    <col min="9535" max="9535" width="4.7109375" style="4" customWidth="1"/>
    <col min="9536" max="9536" width="3.7109375" style="4" customWidth="1"/>
    <col min="9537" max="9537" width="12.7109375" style="4" customWidth="1"/>
    <col min="9538" max="9538" width="8.7109375" style="4" customWidth="1"/>
    <col min="9539" max="9539" width="12.7109375" style="4" customWidth="1"/>
    <col min="9540" max="9540" width="11.7109375" style="4" customWidth="1"/>
    <col min="9541" max="9541" width="4.7109375" style="4" customWidth="1"/>
    <col min="9542" max="9542" width="16.7109375" style="4" customWidth="1"/>
    <col min="9729" max="9729" width="8.7109375" style="4" customWidth="1"/>
    <col min="9730" max="9730" width="33.7109375" style="4" customWidth="1"/>
    <col min="9731" max="9732" width="4.7109375" style="4" customWidth="1"/>
    <col min="9733" max="9733" width="10.7109375" style="4" customWidth="1"/>
    <col min="9734" max="9734" width="5.7109375" style="4" customWidth="1"/>
    <col min="9735" max="9735" width="6.7109375" style="4" customWidth="1"/>
    <col min="9736" max="9736" width="13.7109375" style="4" customWidth="1"/>
    <col min="9737" max="9737" width="12.7109375" style="4" customWidth="1"/>
    <col min="9738" max="9738" width="8.7109375" style="4" customWidth="1"/>
    <col min="9739" max="9739" width="4.7109375" style="4" customWidth="1"/>
    <col min="9740" max="9740" width="10.7109375" style="4" customWidth="1"/>
    <col min="9741" max="9742" width="9.7109375" style="4" customWidth="1"/>
    <col min="9743" max="9743" width="7.7109375" style="4" customWidth="1"/>
    <col min="9744" max="9744" width="9.7109375" style="4" customWidth="1"/>
    <col min="9745" max="9745" width="14.7109375" style="4" customWidth="1"/>
    <col min="9746" max="9747" width="6.7109375" style="4" customWidth="1"/>
    <col min="9748" max="9748" width="2.7109375" style="4" customWidth="1"/>
    <col min="9749" max="9749" width="4.7109375" style="4" customWidth="1"/>
    <col min="9750" max="9750" width="14.7109375" style="4" customWidth="1"/>
    <col min="9751" max="9751" width="10.7109375" style="4" customWidth="1"/>
    <col min="9752" max="9753" width="11.7109375" style="4" customWidth="1"/>
    <col min="9754" max="9754" width="3.7109375" style="4" customWidth="1"/>
    <col min="9755" max="9755" width="6.7109375" style="4" customWidth="1"/>
    <col min="9756" max="9756" width="20.7109375" style="4" customWidth="1"/>
    <col min="9757" max="9757" width="8.7109375" style="4" customWidth="1"/>
    <col min="9758" max="9758" width="4.7109375" style="4" customWidth="1"/>
    <col min="9759" max="9759" width="10.7109375" style="4" customWidth="1"/>
    <col min="9760" max="9761" width="3.7109375" style="4" customWidth="1"/>
    <col min="9762" max="9762" width="11.7109375" style="4" customWidth="1"/>
    <col min="9763" max="9763" width="15.7109375" style="4" customWidth="1"/>
    <col min="9764" max="9764" width="2.7109375" style="4" customWidth="1"/>
    <col min="9765" max="9765" width="3.7109375" style="4" customWidth="1"/>
    <col min="9766" max="9766" width="6.7109375" style="4" customWidth="1"/>
    <col min="9767" max="9767" width="10.7109375" style="4" customWidth="1"/>
    <col min="9768" max="9768" width="3.7109375" style="4" customWidth="1"/>
    <col min="9769" max="9769" width="4.7109375" style="4" customWidth="1"/>
    <col min="9770" max="9770" width="12.7109375" style="4" customWidth="1"/>
    <col min="9771" max="9771" width="6.7109375" style="4" customWidth="1"/>
    <col min="9772" max="9772" width="5.7109375" style="4" customWidth="1"/>
    <col min="9773" max="9773" width="10.7109375" style="4" customWidth="1"/>
    <col min="9774" max="9774" width="2.7109375" style="4" customWidth="1"/>
    <col min="9775" max="9775" width="5.7109375" style="4" customWidth="1"/>
    <col min="9776" max="9776" width="4.7109375" style="4" customWidth="1"/>
    <col min="9777" max="9777" width="2.7109375" style="4" customWidth="1"/>
    <col min="9778" max="9778" width="13.7109375" style="4" customWidth="1"/>
    <col min="9779" max="9779" width="3.7109375" style="4" customWidth="1"/>
    <col min="9780" max="9780" width="6.7109375" style="4" customWidth="1"/>
    <col min="9781" max="9781" width="10.7109375" style="4" customWidth="1"/>
    <col min="9782" max="9782" width="4.7109375" style="4" customWidth="1"/>
    <col min="9783" max="9783" width="3.7109375" style="4" customWidth="1"/>
    <col min="9784" max="9784" width="11.7109375" style="4" customWidth="1"/>
    <col min="9785" max="9785" width="4.7109375" style="4" customWidth="1"/>
    <col min="9786" max="9786" width="10.7109375" style="4" customWidth="1"/>
    <col min="9787" max="9787" width="12.7109375" style="4" customWidth="1"/>
    <col min="9788" max="9788" width="4.7109375" style="4" customWidth="1"/>
    <col min="9789" max="9789" width="3.7109375" style="4" customWidth="1"/>
    <col min="9790" max="9790" width="2.7109375" style="4" customWidth="1"/>
    <col min="9791" max="9791" width="4.7109375" style="4" customWidth="1"/>
    <col min="9792" max="9792" width="3.7109375" style="4" customWidth="1"/>
    <col min="9793" max="9793" width="12.7109375" style="4" customWidth="1"/>
    <col min="9794" max="9794" width="8.7109375" style="4" customWidth="1"/>
    <col min="9795" max="9795" width="12.7109375" style="4" customWidth="1"/>
    <col min="9796" max="9796" width="11.7109375" style="4" customWidth="1"/>
    <col min="9797" max="9797" width="4.7109375" style="4" customWidth="1"/>
    <col min="9798" max="9798" width="16.7109375" style="4" customWidth="1"/>
    <col min="9985" max="9985" width="8.7109375" style="4" customWidth="1"/>
    <col min="9986" max="9986" width="33.7109375" style="4" customWidth="1"/>
    <col min="9987" max="9988" width="4.7109375" style="4" customWidth="1"/>
    <col min="9989" max="9989" width="10.7109375" style="4" customWidth="1"/>
    <col min="9990" max="9990" width="5.7109375" style="4" customWidth="1"/>
    <col min="9991" max="9991" width="6.7109375" style="4" customWidth="1"/>
    <col min="9992" max="9992" width="13.7109375" style="4" customWidth="1"/>
    <col min="9993" max="9993" width="12.7109375" style="4" customWidth="1"/>
    <col min="9994" max="9994" width="8.7109375" style="4" customWidth="1"/>
    <col min="9995" max="9995" width="4.7109375" style="4" customWidth="1"/>
    <col min="9996" max="9996" width="10.7109375" style="4" customWidth="1"/>
    <col min="9997" max="9998" width="9.7109375" style="4" customWidth="1"/>
    <col min="9999" max="9999" width="7.7109375" style="4" customWidth="1"/>
    <col min="10000" max="10000" width="9.7109375" style="4" customWidth="1"/>
    <col min="10001" max="10001" width="14.7109375" style="4" customWidth="1"/>
    <col min="10002" max="10003" width="6.7109375" style="4" customWidth="1"/>
    <col min="10004" max="10004" width="2.7109375" style="4" customWidth="1"/>
    <col min="10005" max="10005" width="4.7109375" style="4" customWidth="1"/>
    <col min="10006" max="10006" width="14.7109375" style="4" customWidth="1"/>
    <col min="10007" max="10007" width="10.7109375" style="4" customWidth="1"/>
    <col min="10008" max="10009" width="11.7109375" style="4" customWidth="1"/>
    <col min="10010" max="10010" width="3.7109375" style="4" customWidth="1"/>
    <col min="10011" max="10011" width="6.7109375" style="4" customWidth="1"/>
    <col min="10012" max="10012" width="20.7109375" style="4" customWidth="1"/>
    <col min="10013" max="10013" width="8.7109375" style="4" customWidth="1"/>
    <col min="10014" max="10014" width="4.7109375" style="4" customWidth="1"/>
    <col min="10015" max="10015" width="10.7109375" style="4" customWidth="1"/>
    <col min="10016" max="10017" width="3.7109375" style="4" customWidth="1"/>
    <col min="10018" max="10018" width="11.7109375" style="4" customWidth="1"/>
    <col min="10019" max="10019" width="15.7109375" style="4" customWidth="1"/>
    <col min="10020" max="10020" width="2.7109375" style="4" customWidth="1"/>
    <col min="10021" max="10021" width="3.7109375" style="4" customWidth="1"/>
    <col min="10022" max="10022" width="6.7109375" style="4" customWidth="1"/>
    <col min="10023" max="10023" width="10.7109375" style="4" customWidth="1"/>
    <col min="10024" max="10024" width="3.7109375" style="4" customWidth="1"/>
    <col min="10025" max="10025" width="4.7109375" style="4" customWidth="1"/>
    <col min="10026" max="10026" width="12.7109375" style="4" customWidth="1"/>
    <col min="10027" max="10027" width="6.7109375" style="4" customWidth="1"/>
    <col min="10028" max="10028" width="5.7109375" style="4" customWidth="1"/>
    <col min="10029" max="10029" width="10.7109375" style="4" customWidth="1"/>
    <col min="10030" max="10030" width="2.7109375" style="4" customWidth="1"/>
    <col min="10031" max="10031" width="5.7109375" style="4" customWidth="1"/>
    <col min="10032" max="10032" width="4.7109375" style="4" customWidth="1"/>
    <col min="10033" max="10033" width="2.7109375" style="4" customWidth="1"/>
    <col min="10034" max="10034" width="13.7109375" style="4" customWidth="1"/>
    <col min="10035" max="10035" width="3.7109375" style="4" customWidth="1"/>
    <col min="10036" max="10036" width="6.7109375" style="4" customWidth="1"/>
    <col min="10037" max="10037" width="10.7109375" style="4" customWidth="1"/>
    <col min="10038" max="10038" width="4.7109375" style="4" customWidth="1"/>
    <col min="10039" max="10039" width="3.7109375" style="4" customWidth="1"/>
    <col min="10040" max="10040" width="11.7109375" style="4" customWidth="1"/>
    <col min="10041" max="10041" width="4.7109375" style="4" customWidth="1"/>
    <col min="10042" max="10042" width="10.7109375" style="4" customWidth="1"/>
    <col min="10043" max="10043" width="12.7109375" style="4" customWidth="1"/>
    <col min="10044" max="10044" width="4.7109375" style="4" customWidth="1"/>
    <col min="10045" max="10045" width="3.7109375" style="4" customWidth="1"/>
    <col min="10046" max="10046" width="2.7109375" style="4" customWidth="1"/>
    <col min="10047" max="10047" width="4.7109375" style="4" customWidth="1"/>
    <col min="10048" max="10048" width="3.7109375" style="4" customWidth="1"/>
    <col min="10049" max="10049" width="12.7109375" style="4" customWidth="1"/>
    <col min="10050" max="10050" width="8.7109375" style="4" customWidth="1"/>
    <col min="10051" max="10051" width="12.7109375" style="4" customWidth="1"/>
    <col min="10052" max="10052" width="11.7109375" style="4" customWidth="1"/>
    <col min="10053" max="10053" width="4.7109375" style="4" customWidth="1"/>
    <col min="10054" max="10054" width="16.7109375" style="4" customWidth="1"/>
    <col min="10241" max="10241" width="8.7109375" style="4" customWidth="1"/>
    <col min="10242" max="10242" width="33.7109375" style="4" customWidth="1"/>
    <col min="10243" max="10244" width="4.7109375" style="4" customWidth="1"/>
    <col min="10245" max="10245" width="10.7109375" style="4" customWidth="1"/>
    <col min="10246" max="10246" width="5.7109375" style="4" customWidth="1"/>
    <col min="10247" max="10247" width="6.7109375" style="4" customWidth="1"/>
    <col min="10248" max="10248" width="13.7109375" style="4" customWidth="1"/>
    <col min="10249" max="10249" width="12.7109375" style="4" customWidth="1"/>
    <col min="10250" max="10250" width="8.7109375" style="4" customWidth="1"/>
    <col min="10251" max="10251" width="4.7109375" style="4" customWidth="1"/>
    <col min="10252" max="10252" width="10.7109375" style="4" customWidth="1"/>
    <col min="10253" max="10254" width="9.7109375" style="4" customWidth="1"/>
    <col min="10255" max="10255" width="7.7109375" style="4" customWidth="1"/>
    <col min="10256" max="10256" width="9.7109375" style="4" customWidth="1"/>
    <col min="10257" max="10257" width="14.7109375" style="4" customWidth="1"/>
    <col min="10258" max="10259" width="6.7109375" style="4" customWidth="1"/>
    <col min="10260" max="10260" width="2.7109375" style="4" customWidth="1"/>
    <col min="10261" max="10261" width="4.7109375" style="4" customWidth="1"/>
    <col min="10262" max="10262" width="14.7109375" style="4" customWidth="1"/>
    <col min="10263" max="10263" width="10.7109375" style="4" customWidth="1"/>
    <col min="10264" max="10265" width="11.7109375" style="4" customWidth="1"/>
    <col min="10266" max="10266" width="3.7109375" style="4" customWidth="1"/>
    <col min="10267" max="10267" width="6.7109375" style="4" customWidth="1"/>
    <col min="10268" max="10268" width="20.7109375" style="4" customWidth="1"/>
    <col min="10269" max="10269" width="8.7109375" style="4" customWidth="1"/>
    <col min="10270" max="10270" width="4.7109375" style="4" customWidth="1"/>
    <col min="10271" max="10271" width="10.7109375" style="4" customWidth="1"/>
    <col min="10272" max="10273" width="3.7109375" style="4" customWidth="1"/>
    <col min="10274" max="10274" width="11.7109375" style="4" customWidth="1"/>
    <col min="10275" max="10275" width="15.7109375" style="4" customWidth="1"/>
    <col min="10276" max="10276" width="2.7109375" style="4" customWidth="1"/>
    <col min="10277" max="10277" width="3.7109375" style="4" customWidth="1"/>
    <col min="10278" max="10278" width="6.7109375" style="4" customWidth="1"/>
    <col min="10279" max="10279" width="10.7109375" style="4" customWidth="1"/>
    <col min="10280" max="10280" width="3.7109375" style="4" customWidth="1"/>
    <col min="10281" max="10281" width="4.7109375" style="4" customWidth="1"/>
    <col min="10282" max="10282" width="12.7109375" style="4" customWidth="1"/>
    <col min="10283" max="10283" width="6.7109375" style="4" customWidth="1"/>
    <col min="10284" max="10284" width="5.7109375" style="4" customWidth="1"/>
    <col min="10285" max="10285" width="10.7109375" style="4" customWidth="1"/>
    <col min="10286" max="10286" width="2.7109375" style="4" customWidth="1"/>
    <col min="10287" max="10287" width="5.7109375" style="4" customWidth="1"/>
    <col min="10288" max="10288" width="4.7109375" style="4" customWidth="1"/>
    <col min="10289" max="10289" width="2.7109375" style="4" customWidth="1"/>
    <col min="10290" max="10290" width="13.7109375" style="4" customWidth="1"/>
    <col min="10291" max="10291" width="3.7109375" style="4" customWidth="1"/>
    <col min="10292" max="10292" width="6.7109375" style="4" customWidth="1"/>
    <col min="10293" max="10293" width="10.7109375" style="4" customWidth="1"/>
    <col min="10294" max="10294" width="4.7109375" style="4" customWidth="1"/>
    <col min="10295" max="10295" width="3.7109375" style="4" customWidth="1"/>
    <col min="10296" max="10296" width="11.7109375" style="4" customWidth="1"/>
    <col min="10297" max="10297" width="4.7109375" style="4" customWidth="1"/>
    <col min="10298" max="10298" width="10.7109375" style="4" customWidth="1"/>
    <col min="10299" max="10299" width="12.7109375" style="4" customWidth="1"/>
    <col min="10300" max="10300" width="4.7109375" style="4" customWidth="1"/>
    <col min="10301" max="10301" width="3.7109375" style="4" customWidth="1"/>
    <col min="10302" max="10302" width="2.7109375" style="4" customWidth="1"/>
    <col min="10303" max="10303" width="4.7109375" style="4" customWidth="1"/>
    <col min="10304" max="10304" width="3.7109375" style="4" customWidth="1"/>
    <col min="10305" max="10305" width="12.7109375" style="4" customWidth="1"/>
    <col min="10306" max="10306" width="8.7109375" style="4" customWidth="1"/>
    <col min="10307" max="10307" width="12.7109375" style="4" customWidth="1"/>
    <col min="10308" max="10308" width="11.7109375" style="4" customWidth="1"/>
    <col min="10309" max="10309" width="4.7109375" style="4" customWidth="1"/>
    <col min="10310" max="10310" width="16.7109375" style="4" customWidth="1"/>
    <col min="10497" max="10497" width="8.7109375" style="4" customWidth="1"/>
    <col min="10498" max="10498" width="33.7109375" style="4" customWidth="1"/>
    <col min="10499" max="10500" width="4.7109375" style="4" customWidth="1"/>
    <col min="10501" max="10501" width="10.7109375" style="4" customWidth="1"/>
    <col min="10502" max="10502" width="5.7109375" style="4" customWidth="1"/>
    <col min="10503" max="10503" width="6.7109375" style="4" customWidth="1"/>
    <col min="10504" max="10504" width="13.7109375" style="4" customWidth="1"/>
    <col min="10505" max="10505" width="12.7109375" style="4" customWidth="1"/>
    <col min="10506" max="10506" width="8.7109375" style="4" customWidth="1"/>
    <col min="10507" max="10507" width="4.7109375" style="4" customWidth="1"/>
    <col min="10508" max="10508" width="10.7109375" style="4" customWidth="1"/>
    <col min="10509" max="10510" width="9.7109375" style="4" customWidth="1"/>
    <col min="10511" max="10511" width="7.7109375" style="4" customWidth="1"/>
    <col min="10512" max="10512" width="9.7109375" style="4" customWidth="1"/>
    <col min="10513" max="10513" width="14.7109375" style="4" customWidth="1"/>
    <col min="10514" max="10515" width="6.7109375" style="4" customWidth="1"/>
    <col min="10516" max="10516" width="2.7109375" style="4" customWidth="1"/>
    <col min="10517" max="10517" width="4.7109375" style="4" customWidth="1"/>
    <col min="10518" max="10518" width="14.7109375" style="4" customWidth="1"/>
    <col min="10519" max="10519" width="10.7109375" style="4" customWidth="1"/>
    <col min="10520" max="10521" width="11.7109375" style="4" customWidth="1"/>
    <col min="10522" max="10522" width="3.7109375" style="4" customWidth="1"/>
    <col min="10523" max="10523" width="6.7109375" style="4" customWidth="1"/>
    <col min="10524" max="10524" width="20.7109375" style="4" customWidth="1"/>
    <col min="10525" max="10525" width="8.7109375" style="4" customWidth="1"/>
    <col min="10526" max="10526" width="4.7109375" style="4" customWidth="1"/>
    <col min="10527" max="10527" width="10.7109375" style="4" customWidth="1"/>
    <col min="10528" max="10529" width="3.7109375" style="4" customWidth="1"/>
    <col min="10530" max="10530" width="11.7109375" style="4" customWidth="1"/>
    <col min="10531" max="10531" width="15.7109375" style="4" customWidth="1"/>
    <col min="10532" max="10532" width="2.7109375" style="4" customWidth="1"/>
    <col min="10533" max="10533" width="3.7109375" style="4" customWidth="1"/>
    <col min="10534" max="10534" width="6.7109375" style="4" customWidth="1"/>
    <col min="10535" max="10535" width="10.7109375" style="4" customWidth="1"/>
    <col min="10536" max="10536" width="3.7109375" style="4" customWidth="1"/>
    <col min="10537" max="10537" width="4.7109375" style="4" customWidth="1"/>
    <col min="10538" max="10538" width="12.7109375" style="4" customWidth="1"/>
    <col min="10539" max="10539" width="6.7109375" style="4" customWidth="1"/>
    <col min="10540" max="10540" width="5.7109375" style="4" customWidth="1"/>
    <col min="10541" max="10541" width="10.7109375" style="4" customWidth="1"/>
    <col min="10542" max="10542" width="2.7109375" style="4" customWidth="1"/>
    <col min="10543" max="10543" width="5.7109375" style="4" customWidth="1"/>
    <col min="10544" max="10544" width="4.7109375" style="4" customWidth="1"/>
    <col min="10545" max="10545" width="2.7109375" style="4" customWidth="1"/>
    <col min="10546" max="10546" width="13.7109375" style="4" customWidth="1"/>
    <col min="10547" max="10547" width="3.7109375" style="4" customWidth="1"/>
    <col min="10548" max="10548" width="6.7109375" style="4" customWidth="1"/>
    <col min="10549" max="10549" width="10.7109375" style="4" customWidth="1"/>
    <col min="10550" max="10550" width="4.7109375" style="4" customWidth="1"/>
    <col min="10551" max="10551" width="3.7109375" style="4" customWidth="1"/>
    <col min="10552" max="10552" width="11.7109375" style="4" customWidth="1"/>
    <col min="10553" max="10553" width="4.7109375" style="4" customWidth="1"/>
    <col min="10554" max="10554" width="10.7109375" style="4" customWidth="1"/>
    <col min="10555" max="10555" width="12.7109375" style="4" customWidth="1"/>
    <col min="10556" max="10556" width="4.7109375" style="4" customWidth="1"/>
    <col min="10557" max="10557" width="3.7109375" style="4" customWidth="1"/>
    <col min="10558" max="10558" width="2.7109375" style="4" customWidth="1"/>
    <col min="10559" max="10559" width="4.7109375" style="4" customWidth="1"/>
    <col min="10560" max="10560" width="3.7109375" style="4" customWidth="1"/>
    <col min="10561" max="10561" width="12.7109375" style="4" customWidth="1"/>
    <col min="10562" max="10562" width="8.7109375" style="4" customWidth="1"/>
    <col min="10563" max="10563" width="12.7109375" style="4" customWidth="1"/>
    <col min="10564" max="10564" width="11.7109375" style="4" customWidth="1"/>
    <col min="10565" max="10565" width="4.7109375" style="4" customWidth="1"/>
    <col min="10566" max="10566" width="16.7109375" style="4" customWidth="1"/>
    <col min="10753" max="10753" width="8.7109375" style="4" customWidth="1"/>
    <col min="10754" max="10754" width="33.7109375" style="4" customWidth="1"/>
    <col min="10755" max="10756" width="4.7109375" style="4" customWidth="1"/>
    <col min="10757" max="10757" width="10.7109375" style="4" customWidth="1"/>
    <col min="10758" max="10758" width="5.7109375" style="4" customWidth="1"/>
    <col min="10759" max="10759" width="6.7109375" style="4" customWidth="1"/>
    <col min="10760" max="10760" width="13.7109375" style="4" customWidth="1"/>
    <col min="10761" max="10761" width="12.7109375" style="4" customWidth="1"/>
    <col min="10762" max="10762" width="8.7109375" style="4" customWidth="1"/>
    <col min="10763" max="10763" width="4.7109375" style="4" customWidth="1"/>
    <col min="10764" max="10764" width="10.7109375" style="4" customWidth="1"/>
    <col min="10765" max="10766" width="9.7109375" style="4" customWidth="1"/>
    <col min="10767" max="10767" width="7.7109375" style="4" customWidth="1"/>
    <col min="10768" max="10768" width="9.7109375" style="4" customWidth="1"/>
    <col min="10769" max="10769" width="14.7109375" style="4" customWidth="1"/>
    <col min="10770" max="10771" width="6.7109375" style="4" customWidth="1"/>
    <col min="10772" max="10772" width="2.7109375" style="4" customWidth="1"/>
    <col min="10773" max="10773" width="4.7109375" style="4" customWidth="1"/>
    <col min="10774" max="10774" width="14.7109375" style="4" customWidth="1"/>
    <col min="10775" max="10775" width="10.7109375" style="4" customWidth="1"/>
    <col min="10776" max="10777" width="11.7109375" style="4" customWidth="1"/>
    <col min="10778" max="10778" width="3.7109375" style="4" customWidth="1"/>
    <col min="10779" max="10779" width="6.7109375" style="4" customWidth="1"/>
    <col min="10780" max="10780" width="20.7109375" style="4" customWidth="1"/>
    <col min="10781" max="10781" width="8.7109375" style="4" customWidth="1"/>
    <col min="10782" max="10782" width="4.7109375" style="4" customWidth="1"/>
    <col min="10783" max="10783" width="10.7109375" style="4" customWidth="1"/>
    <col min="10784" max="10785" width="3.7109375" style="4" customWidth="1"/>
    <col min="10786" max="10786" width="11.7109375" style="4" customWidth="1"/>
    <col min="10787" max="10787" width="15.7109375" style="4" customWidth="1"/>
    <col min="10788" max="10788" width="2.7109375" style="4" customWidth="1"/>
    <col min="10789" max="10789" width="3.7109375" style="4" customWidth="1"/>
    <col min="10790" max="10790" width="6.7109375" style="4" customWidth="1"/>
    <col min="10791" max="10791" width="10.7109375" style="4" customWidth="1"/>
    <col min="10792" max="10792" width="3.7109375" style="4" customWidth="1"/>
    <col min="10793" max="10793" width="4.7109375" style="4" customWidth="1"/>
    <col min="10794" max="10794" width="12.7109375" style="4" customWidth="1"/>
    <col min="10795" max="10795" width="6.7109375" style="4" customWidth="1"/>
    <col min="10796" max="10796" width="5.7109375" style="4" customWidth="1"/>
    <col min="10797" max="10797" width="10.7109375" style="4" customWidth="1"/>
    <col min="10798" max="10798" width="2.7109375" style="4" customWidth="1"/>
    <col min="10799" max="10799" width="5.7109375" style="4" customWidth="1"/>
    <col min="10800" max="10800" width="4.7109375" style="4" customWidth="1"/>
    <col min="10801" max="10801" width="2.7109375" style="4" customWidth="1"/>
    <col min="10802" max="10802" width="13.7109375" style="4" customWidth="1"/>
    <col min="10803" max="10803" width="3.7109375" style="4" customWidth="1"/>
    <col min="10804" max="10804" width="6.7109375" style="4" customWidth="1"/>
    <col min="10805" max="10805" width="10.7109375" style="4" customWidth="1"/>
    <col min="10806" max="10806" width="4.7109375" style="4" customWidth="1"/>
    <col min="10807" max="10807" width="3.7109375" style="4" customWidth="1"/>
    <col min="10808" max="10808" width="11.7109375" style="4" customWidth="1"/>
    <col min="10809" max="10809" width="4.7109375" style="4" customWidth="1"/>
    <col min="10810" max="10810" width="10.7109375" style="4" customWidth="1"/>
    <col min="10811" max="10811" width="12.7109375" style="4" customWidth="1"/>
    <col min="10812" max="10812" width="4.7109375" style="4" customWidth="1"/>
    <col min="10813" max="10813" width="3.7109375" style="4" customWidth="1"/>
    <col min="10814" max="10814" width="2.7109375" style="4" customWidth="1"/>
    <col min="10815" max="10815" width="4.7109375" style="4" customWidth="1"/>
    <col min="10816" max="10816" width="3.7109375" style="4" customWidth="1"/>
    <col min="10817" max="10817" width="12.7109375" style="4" customWidth="1"/>
    <col min="10818" max="10818" width="8.7109375" style="4" customWidth="1"/>
    <col min="10819" max="10819" width="12.7109375" style="4" customWidth="1"/>
    <col min="10820" max="10820" width="11.7109375" style="4" customWidth="1"/>
    <col min="10821" max="10821" width="4.7109375" style="4" customWidth="1"/>
    <col min="10822" max="10822" width="16.7109375" style="4" customWidth="1"/>
    <col min="11009" max="11009" width="8.7109375" style="4" customWidth="1"/>
    <col min="11010" max="11010" width="33.7109375" style="4" customWidth="1"/>
    <col min="11011" max="11012" width="4.7109375" style="4" customWidth="1"/>
    <col min="11013" max="11013" width="10.7109375" style="4" customWidth="1"/>
    <col min="11014" max="11014" width="5.7109375" style="4" customWidth="1"/>
    <col min="11015" max="11015" width="6.7109375" style="4" customWidth="1"/>
    <col min="11016" max="11016" width="13.7109375" style="4" customWidth="1"/>
    <col min="11017" max="11017" width="12.7109375" style="4" customWidth="1"/>
    <col min="11018" max="11018" width="8.7109375" style="4" customWidth="1"/>
    <col min="11019" max="11019" width="4.7109375" style="4" customWidth="1"/>
    <col min="11020" max="11020" width="10.7109375" style="4" customWidth="1"/>
    <col min="11021" max="11022" width="9.7109375" style="4" customWidth="1"/>
    <col min="11023" max="11023" width="7.7109375" style="4" customWidth="1"/>
    <col min="11024" max="11024" width="9.7109375" style="4" customWidth="1"/>
    <col min="11025" max="11025" width="14.7109375" style="4" customWidth="1"/>
    <col min="11026" max="11027" width="6.7109375" style="4" customWidth="1"/>
    <col min="11028" max="11028" width="2.7109375" style="4" customWidth="1"/>
    <col min="11029" max="11029" width="4.7109375" style="4" customWidth="1"/>
    <col min="11030" max="11030" width="14.7109375" style="4" customWidth="1"/>
    <col min="11031" max="11031" width="10.7109375" style="4" customWidth="1"/>
    <col min="11032" max="11033" width="11.7109375" style="4" customWidth="1"/>
    <col min="11034" max="11034" width="3.7109375" style="4" customWidth="1"/>
    <col min="11035" max="11035" width="6.7109375" style="4" customWidth="1"/>
    <col min="11036" max="11036" width="20.7109375" style="4" customWidth="1"/>
    <col min="11037" max="11037" width="8.7109375" style="4" customWidth="1"/>
    <col min="11038" max="11038" width="4.7109375" style="4" customWidth="1"/>
    <col min="11039" max="11039" width="10.7109375" style="4" customWidth="1"/>
    <col min="11040" max="11041" width="3.7109375" style="4" customWidth="1"/>
    <col min="11042" max="11042" width="11.7109375" style="4" customWidth="1"/>
    <col min="11043" max="11043" width="15.7109375" style="4" customWidth="1"/>
    <col min="11044" max="11044" width="2.7109375" style="4" customWidth="1"/>
    <col min="11045" max="11045" width="3.7109375" style="4" customWidth="1"/>
    <col min="11046" max="11046" width="6.7109375" style="4" customWidth="1"/>
    <col min="11047" max="11047" width="10.7109375" style="4" customWidth="1"/>
    <col min="11048" max="11048" width="3.7109375" style="4" customWidth="1"/>
    <col min="11049" max="11049" width="4.7109375" style="4" customWidth="1"/>
    <col min="11050" max="11050" width="12.7109375" style="4" customWidth="1"/>
    <col min="11051" max="11051" width="6.7109375" style="4" customWidth="1"/>
    <col min="11052" max="11052" width="5.7109375" style="4" customWidth="1"/>
    <col min="11053" max="11053" width="10.7109375" style="4" customWidth="1"/>
    <col min="11054" max="11054" width="2.7109375" style="4" customWidth="1"/>
    <col min="11055" max="11055" width="5.7109375" style="4" customWidth="1"/>
    <col min="11056" max="11056" width="4.7109375" style="4" customWidth="1"/>
    <col min="11057" max="11057" width="2.7109375" style="4" customWidth="1"/>
    <col min="11058" max="11058" width="13.7109375" style="4" customWidth="1"/>
    <col min="11059" max="11059" width="3.7109375" style="4" customWidth="1"/>
    <col min="11060" max="11060" width="6.7109375" style="4" customWidth="1"/>
    <col min="11061" max="11061" width="10.7109375" style="4" customWidth="1"/>
    <col min="11062" max="11062" width="4.7109375" style="4" customWidth="1"/>
    <col min="11063" max="11063" width="3.7109375" style="4" customWidth="1"/>
    <col min="11064" max="11064" width="11.7109375" style="4" customWidth="1"/>
    <col min="11065" max="11065" width="4.7109375" style="4" customWidth="1"/>
    <col min="11066" max="11066" width="10.7109375" style="4" customWidth="1"/>
    <col min="11067" max="11067" width="12.7109375" style="4" customWidth="1"/>
    <col min="11068" max="11068" width="4.7109375" style="4" customWidth="1"/>
    <col min="11069" max="11069" width="3.7109375" style="4" customWidth="1"/>
    <col min="11070" max="11070" width="2.7109375" style="4" customWidth="1"/>
    <col min="11071" max="11071" width="4.7109375" style="4" customWidth="1"/>
    <col min="11072" max="11072" width="3.7109375" style="4" customWidth="1"/>
    <col min="11073" max="11073" width="12.7109375" style="4" customWidth="1"/>
    <col min="11074" max="11074" width="8.7109375" style="4" customWidth="1"/>
    <col min="11075" max="11075" width="12.7109375" style="4" customWidth="1"/>
    <col min="11076" max="11076" width="11.7109375" style="4" customWidth="1"/>
    <col min="11077" max="11077" width="4.7109375" style="4" customWidth="1"/>
    <col min="11078" max="11078" width="16.7109375" style="4" customWidth="1"/>
    <col min="11265" max="11265" width="8.7109375" style="4" customWidth="1"/>
    <col min="11266" max="11266" width="33.7109375" style="4" customWidth="1"/>
    <col min="11267" max="11268" width="4.7109375" style="4" customWidth="1"/>
    <col min="11269" max="11269" width="10.7109375" style="4" customWidth="1"/>
    <col min="11270" max="11270" width="5.7109375" style="4" customWidth="1"/>
    <col min="11271" max="11271" width="6.7109375" style="4" customWidth="1"/>
    <col min="11272" max="11272" width="13.7109375" style="4" customWidth="1"/>
    <col min="11273" max="11273" width="12.7109375" style="4" customWidth="1"/>
    <col min="11274" max="11274" width="8.7109375" style="4" customWidth="1"/>
    <col min="11275" max="11275" width="4.7109375" style="4" customWidth="1"/>
    <col min="11276" max="11276" width="10.7109375" style="4" customWidth="1"/>
    <col min="11277" max="11278" width="9.7109375" style="4" customWidth="1"/>
    <col min="11279" max="11279" width="7.7109375" style="4" customWidth="1"/>
    <col min="11280" max="11280" width="9.7109375" style="4" customWidth="1"/>
    <col min="11281" max="11281" width="14.7109375" style="4" customWidth="1"/>
    <col min="11282" max="11283" width="6.7109375" style="4" customWidth="1"/>
    <col min="11284" max="11284" width="2.7109375" style="4" customWidth="1"/>
    <col min="11285" max="11285" width="4.7109375" style="4" customWidth="1"/>
    <col min="11286" max="11286" width="14.7109375" style="4" customWidth="1"/>
    <col min="11287" max="11287" width="10.7109375" style="4" customWidth="1"/>
    <col min="11288" max="11289" width="11.7109375" style="4" customWidth="1"/>
    <col min="11290" max="11290" width="3.7109375" style="4" customWidth="1"/>
    <col min="11291" max="11291" width="6.7109375" style="4" customWidth="1"/>
    <col min="11292" max="11292" width="20.7109375" style="4" customWidth="1"/>
    <col min="11293" max="11293" width="8.7109375" style="4" customWidth="1"/>
    <col min="11294" max="11294" width="4.7109375" style="4" customWidth="1"/>
    <col min="11295" max="11295" width="10.7109375" style="4" customWidth="1"/>
    <col min="11296" max="11297" width="3.7109375" style="4" customWidth="1"/>
    <col min="11298" max="11298" width="11.7109375" style="4" customWidth="1"/>
    <col min="11299" max="11299" width="15.7109375" style="4" customWidth="1"/>
    <col min="11300" max="11300" width="2.7109375" style="4" customWidth="1"/>
    <col min="11301" max="11301" width="3.7109375" style="4" customWidth="1"/>
    <col min="11302" max="11302" width="6.7109375" style="4" customWidth="1"/>
    <col min="11303" max="11303" width="10.7109375" style="4" customWidth="1"/>
    <col min="11304" max="11304" width="3.7109375" style="4" customWidth="1"/>
    <col min="11305" max="11305" width="4.7109375" style="4" customWidth="1"/>
    <col min="11306" max="11306" width="12.7109375" style="4" customWidth="1"/>
    <col min="11307" max="11307" width="6.7109375" style="4" customWidth="1"/>
    <col min="11308" max="11308" width="5.7109375" style="4" customWidth="1"/>
    <col min="11309" max="11309" width="10.7109375" style="4" customWidth="1"/>
    <col min="11310" max="11310" width="2.7109375" style="4" customWidth="1"/>
    <col min="11311" max="11311" width="5.7109375" style="4" customWidth="1"/>
    <col min="11312" max="11312" width="4.7109375" style="4" customWidth="1"/>
    <col min="11313" max="11313" width="2.7109375" style="4" customWidth="1"/>
    <col min="11314" max="11314" width="13.7109375" style="4" customWidth="1"/>
    <col min="11315" max="11315" width="3.7109375" style="4" customWidth="1"/>
    <col min="11316" max="11316" width="6.7109375" style="4" customWidth="1"/>
    <col min="11317" max="11317" width="10.7109375" style="4" customWidth="1"/>
    <col min="11318" max="11318" width="4.7109375" style="4" customWidth="1"/>
    <col min="11319" max="11319" width="3.7109375" style="4" customWidth="1"/>
    <col min="11320" max="11320" width="11.7109375" style="4" customWidth="1"/>
    <col min="11321" max="11321" width="4.7109375" style="4" customWidth="1"/>
    <col min="11322" max="11322" width="10.7109375" style="4" customWidth="1"/>
    <col min="11323" max="11323" width="12.7109375" style="4" customWidth="1"/>
    <col min="11324" max="11324" width="4.7109375" style="4" customWidth="1"/>
    <col min="11325" max="11325" width="3.7109375" style="4" customWidth="1"/>
    <col min="11326" max="11326" width="2.7109375" style="4" customWidth="1"/>
    <col min="11327" max="11327" width="4.7109375" style="4" customWidth="1"/>
    <col min="11328" max="11328" width="3.7109375" style="4" customWidth="1"/>
    <col min="11329" max="11329" width="12.7109375" style="4" customWidth="1"/>
    <col min="11330" max="11330" width="8.7109375" style="4" customWidth="1"/>
    <col min="11331" max="11331" width="12.7109375" style="4" customWidth="1"/>
    <col min="11332" max="11332" width="11.7109375" style="4" customWidth="1"/>
    <col min="11333" max="11333" width="4.7109375" style="4" customWidth="1"/>
    <col min="11334" max="11334" width="16.7109375" style="4" customWidth="1"/>
    <col min="11521" max="11521" width="8.7109375" style="4" customWidth="1"/>
    <col min="11522" max="11522" width="33.7109375" style="4" customWidth="1"/>
    <col min="11523" max="11524" width="4.7109375" style="4" customWidth="1"/>
    <col min="11525" max="11525" width="10.7109375" style="4" customWidth="1"/>
    <col min="11526" max="11526" width="5.7109375" style="4" customWidth="1"/>
    <col min="11527" max="11527" width="6.7109375" style="4" customWidth="1"/>
    <col min="11528" max="11528" width="13.7109375" style="4" customWidth="1"/>
    <col min="11529" max="11529" width="12.7109375" style="4" customWidth="1"/>
    <col min="11530" max="11530" width="8.7109375" style="4" customWidth="1"/>
    <col min="11531" max="11531" width="4.7109375" style="4" customWidth="1"/>
    <col min="11532" max="11532" width="10.7109375" style="4" customWidth="1"/>
    <col min="11533" max="11534" width="9.7109375" style="4" customWidth="1"/>
    <col min="11535" max="11535" width="7.7109375" style="4" customWidth="1"/>
    <col min="11536" max="11536" width="9.7109375" style="4" customWidth="1"/>
    <col min="11537" max="11537" width="14.7109375" style="4" customWidth="1"/>
    <col min="11538" max="11539" width="6.7109375" style="4" customWidth="1"/>
    <col min="11540" max="11540" width="2.7109375" style="4" customWidth="1"/>
    <col min="11541" max="11541" width="4.7109375" style="4" customWidth="1"/>
    <col min="11542" max="11542" width="14.7109375" style="4" customWidth="1"/>
    <col min="11543" max="11543" width="10.7109375" style="4" customWidth="1"/>
    <col min="11544" max="11545" width="11.7109375" style="4" customWidth="1"/>
    <col min="11546" max="11546" width="3.7109375" style="4" customWidth="1"/>
    <col min="11547" max="11547" width="6.7109375" style="4" customWidth="1"/>
    <col min="11548" max="11548" width="20.7109375" style="4" customWidth="1"/>
    <col min="11549" max="11549" width="8.7109375" style="4" customWidth="1"/>
    <col min="11550" max="11550" width="4.7109375" style="4" customWidth="1"/>
    <col min="11551" max="11551" width="10.7109375" style="4" customWidth="1"/>
    <col min="11552" max="11553" width="3.7109375" style="4" customWidth="1"/>
    <col min="11554" max="11554" width="11.7109375" style="4" customWidth="1"/>
    <col min="11555" max="11555" width="15.7109375" style="4" customWidth="1"/>
    <col min="11556" max="11556" width="2.7109375" style="4" customWidth="1"/>
    <col min="11557" max="11557" width="3.7109375" style="4" customWidth="1"/>
    <col min="11558" max="11558" width="6.7109375" style="4" customWidth="1"/>
    <col min="11559" max="11559" width="10.7109375" style="4" customWidth="1"/>
    <col min="11560" max="11560" width="3.7109375" style="4" customWidth="1"/>
    <col min="11561" max="11561" width="4.7109375" style="4" customWidth="1"/>
    <col min="11562" max="11562" width="12.7109375" style="4" customWidth="1"/>
    <col min="11563" max="11563" width="6.7109375" style="4" customWidth="1"/>
    <col min="11564" max="11564" width="5.7109375" style="4" customWidth="1"/>
    <col min="11565" max="11565" width="10.7109375" style="4" customWidth="1"/>
    <col min="11566" max="11566" width="2.7109375" style="4" customWidth="1"/>
    <col min="11567" max="11567" width="5.7109375" style="4" customWidth="1"/>
    <col min="11568" max="11568" width="4.7109375" style="4" customWidth="1"/>
    <col min="11569" max="11569" width="2.7109375" style="4" customWidth="1"/>
    <col min="11570" max="11570" width="13.7109375" style="4" customWidth="1"/>
    <col min="11571" max="11571" width="3.7109375" style="4" customWidth="1"/>
    <col min="11572" max="11572" width="6.7109375" style="4" customWidth="1"/>
    <col min="11573" max="11573" width="10.7109375" style="4" customWidth="1"/>
    <col min="11574" max="11574" width="4.7109375" style="4" customWidth="1"/>
    <col min="11575" max="11575" width="3.7109375" style="4" customWidth="1"/>
    <col min="11576" max="11576" width="11.7109375" style="4" customWidth="1"/>
    <col min="11577" max="11577" width="4.7109375" style="4" customWidth="1"/>
    <col min="11578" max="11578" width="10.7109375" style="4" customWidth="1"/>
    <col min="11579" max="11579" width="12.7109375" style="4" customWidth="1"/>
    <col min="11580" max="11580" width="4.7109375" style="4" customWidth="1"/>
    <col min="11581" max="11581" width="3.7109375" style="4" customWidth="1"/>
    <col min="11582" max="11582" width="2.7109375" style="4" customWidth="1"/>
    <col min="11583" max="11583" width="4.7109375" style="4" customWidth="1"/>
    <col min="11584" max="11584" width="3.7109375" style="4" customWidth="1"/>
    <col min="11585" max="11585" width="12.7109375" style="4" customWidth="1"/>
    <col min="11586" max="11586" width="8.7109375" style="4" customWidth="1"/>
    <col min="11587" max="11587" width="12.7109375" style="4" customWidth="1"/>
    <col min="11588" max="11588" width="11.7109375" style="4" customWidth="1"/>
    <col min="11589" max="11589" width="4.7109375" style="4" customWidth="1"/>
    <col min="11590" max="11590" width="16.7109375" style="4" customWidth="1"/>
    <col min="11777" max="11777" width="8.7109375" style="4" customWidth="1"/>
    <col min="11778" max="11778" width="33.7109375" style="4" customWidth="1"/>
    <col min="11779" max="11780" width="4.7109375" style="4" customWidth="1"/>
    <col min="11781" max="11781" width="10.7109375" style="4" customWidth="1"/>
    <col min="11782" max="11782" width="5.7109375" style="4" customWidth="1"/>
    <col min="11783" max="11783" width="6.7109375" style="4" customWidth="1"/>
    <col min="11784" max="11784" width="13.7109375" style="4" customWidth="1"/>
    <col min="11785" max="11785" width="12.7109375" style="4" customWidth="1"/>
    <col min="11786" max="11786" width="8.7109375" style="4" customWidth="1"/>
    <col min="11787" max="11787" width="4.7109375" style="4" customWidth="1"/>
    <col min="11788" max="11788" width="10.7109375" style="4" customWidth="1"/>
    <col min="11789" max="11790" width="9.7109375" style="4" customWidth="1"/>
    <col min="11791" max="11791" width="7.7109375" style="4" customWidth="1"/>
    <col min="11792" max="11792" width="9.7109375" style="4" customWidth="1"/>
    <col min="11793" max="11793" width="14.7109375" style="4" customWidth="1"/>
    <col min="11794" max="11795" width="6.7109375" style="4" customWidth="1"/>
    <col min="11796" max="11796" width="2.7109375" style="4" customWidth="1"/>
    <col min="11797" max="11797" width="4.7109375" style="4" customWidth="1"/>
    <col min="11798" max="11798" width="14.7109375" style="4" customWidth="1"/>
    <col min="11799" max="11799" width="10.7109375" style="4" customWidth="1"/>
    <col min="11800" max="11801" width="11.7109375" style="4" customWidth="1"/>
    <col min="11802" max="11802" width="3.7109375" style="4" customWidth="1"/>
    <col min="11803" max="11803" width="6.7109375" style="4" customWidth="1"/>
    <col min="11804" max="11804" width="20.7109375" style="4" customWidth="1"/>
    <col min="11805" max="11805" width="8.7109375" style="4" customWidth="1"/>
    <col min="11806" max="11806" width="4.7109375" style="4" customWidth="1"/>
    <col min="11807" max="11807" width="10.7109375" style="4" customWidth="1"/>
    <col min="11808" max="11809" width="3.7109375" style="4" customWidth="1"/>
    <col min="11810" max="11810" width="11.7109375" style="4" customWidth="1"/>
    <col min="11811" max="11811" width="15.7109375" style="4" customWidth="1"/>
    <col min="11812" max="11812" width="2.7109375" style="4" customWidth="1"/>
    <col min="11813" max="11813" width="3.7109375" style="4" customWidth="1"/>
    <col min="11814" max="11814" width="6.7109375" style="4" customWidth="1"/>
    <col min="11815" max="11815" width="10.7109375" style="4" customWidth="1"/>
    <col min="11816" max="11816" width="3.7109375" style="4" customWidth="1"/>
    <col min="11817" max="11817" width="4.7109375" style="4" customWidth="1"/>
    <col min="11818" max="11818" width="12.7109375" style="4" customWidth="1"/>
    <col min="11819" max="11819" width="6.7109375" style="4" customWidth="1"/>
    <col min="11820" max="11820" width="5.7109375" style="4" customWidth="1"/>
    <col min="11821" max="11821" width="10.7109375" style="4" customWidth="1"/>
    <col min="11822" max="11822" width="2.7109375" style="4" customWidth="1"/>
    <col min="11823" max="11823" width="5.7109375" style="4" customWidth="1"/>
    <col min="11824" max="11824" width="4.7109375" style="4" customWidth="1"/>
    <col min="11825" max="11825" width="2.7109375" style="4" customWidth="1"/>
    <col min="11826" max="11826" width="13.7109375" style="4" customWidth="1"/>
    <col min="11827" max="11827" width="3.7109375" style="4" customWidth="1"/>
    <col min="11828" max="11828" width="6.7109375" style="4" customWidth="1"/>
    <col min="11829" max="11829" width="10.7109375" style="4" customWidth="1"/>
    <col min="11830" max="11830" width="4.7109375" style="4" customWidth="1"/>
    <col min="11831" max="11831" width="3.7109375" style="4" customWidth="1"/>
    <col min="11832" max="11832" width="11.7109375" style="4" customWidth="1"/>
    <col min="11833" max="11833" width="4.7109375" style="4" customWidth="1"/>
    <col min="11834" max="11834" width="10.7109375" style="4" customWidth="1"/>
    <col min="11835" max="11835" width="12.7109375" style="4" customWidth="1"/>
    <col min="11836" max="11836" width="4.7109375" style="4" customWidth="1"/>
    <col min="11837" max="11837" width="3.7109375" style="4" customWidth="1"/>
    <col min="11838" max="11838" width="2.7109375" style="4" customWidth="1"/>
    <col min="11839" max="11839" width="4.7109375" style="4" customWidth="1"/>
    <col min="11840" max="11840" width="3.7109375" style="4" customWidth="1"/>
    <col min="11841" max="11841" width="12.7109375" style="4" customWidth="1"/>
    <col min="11842" max="11842" width="8.7109375" style="4" customWidth="1"/>
    <col min="11843" max="11843" width="12.7109375" style="4" customWidth="1"/>
    <col min="11844" max="11844" width="11.7109375" style="4" customWidth="1"/>
    <col min="11845" max="11845" width="4.7109375" style="4" customWidth="1"/>
    <col min="11846" max="11846" width="16.7109375" style="4" customWidth="1"/>
    <col min="12033" max="12033" width="8.7109375" style="4" customWidth="1"/>
    <col min="12034" max="12034" width="33.7109375" style="4" customWidth="1"/>
    <col min="12035" max="12036" width="4.7109375" style="4" customWidth="1"/>
    <col min="12037" max="12037" width="10.7109375" style="4" customWidth="1"/>
    <col min="12038" max="12038" width="5.7109375" style="4" customWidth="1"/>
    <col min="12039" max="12039" width="6.7109375" style="4" customWidth="1"/>
    <col min="12040" max="12040" width="13.7109375" style="4" customWidth="1"/>
    <col min="12041" max="12041" width="12.7109375" style="4" customWidth="1"/>
    <col min="12042" max="12042" width="8.7109375" style="4" customWidth="1"/>
    <col min="12043" max="12043" width="4.7109375" style="4" customWidth="1"/>
    <col min="12044" max="12044" width="10.7109375" style="4" customWidth="1"/>
    <col min="12045" max="12046" width="9.7109375" style="4" customWidth="1"/>
    <col min="12047" max="12047" width="7.7109375" style="4" customWidth="1"/>
    <col min="12048" max="12048" width="9.7109375" style="4" customWidth="1"/>
    <col min="12049" max="12049" width="14.7109375" style="4" customWidth="1"/>
    <col min="12050" max="12051" width="6.7109375" style="4" customWidth="1"/>
    <col min="12052" max="12052" width="2.7109375" style="4" customWidth="1"/>
    <col min="12053" max="12053" width="4.7109375" style="4" customWidth="1"/>
    <col min="12054" max="12054" width="14.7109375" style="4" customWidth="1"/>
    <col min="12055" max="12055" width="10.7109375" style="4" customWidth="1"/>
    <col min="12056" max="12057" width="11.7109375" style="4" customWidth="1"/>
    <col min="12058" max="12058" width="3.7109375" style="4" customWidth="1"/>
    <col min="12059" max="12059" width="6.7109375" style="4" customWidth="1"/>
    <col min="12060" max="12060" width="20.7109375" style="4" customWidth="1"/>
    <col min="12061" max="12061" width="8.7109375" style="4" customWidth="1"/>
    <col min="12062" max="12062" width="4.7109375" style="4" customWidth="1"/>
    <col min="12063" max="12063" width="10.7109375" style="4" customWidth="1"/>
    <col min="12064" max="12065" width="3.7109375" style="4" customWidth="1"/>
    <col min="12066" max="12066" width="11.7109375" style="4" customWidth="1"/>
    <col min="12067" max="12067" width="15.7109375" style="4" customWidth="1"/>
    <col min="12068" max="12068" width="2.7109375" style="4" customWidth="1"/>
    <col min="12069" max="12069" width="3.7109375" style="4" customWidth="1"/>
    <col min="12070" max="12070" width="6.7109375" style="4" customWidth="1"/>
    <col min="12071" max="12071" width="10.7109375" style="4" customWidth="1"/>
    <col min="12072" max="12072" width="3.7109375" style="4" customWidth="1"/>
    <col min="12073" max="12073" width="4.7109375" style="4" customWidth="1"/>
    <col min="12074" max="12074" width="12.7109375" style="4" customWidth="1"/>
    <col min="12075" max="12075" width="6.7109375" style="4" customWidth="1"/>
    <col min="12076" max="12076" width="5.7109375" style="4" customWidth="1"/>
    <col min="12077" max="12077" width="10.7109375" style="4" customWidth="1"/>
    <col min="12078" max="12078" width="2.7109375" style="4" customWidth="1"/>
    <col min="12079" max="12079" width="5.7109375" style="4" customWidth="1"/>
    <col min="12080" max="12080" width="4.7109375" style="4" customWidth="1"/>
    <col min="12081" max="12081" width="2.7109375" style="4" customWidth="1"/>
    <col min="12082" max="12082" width="13.7109375" style="4" customWidth="1"/>
    <col min="12083" max="12083" width="3.7109375" style="4" customWidth="1"/>
    <col min="12084" max="12084" width="6.7109375" style="4" customWidth="1"/>
    <col min="12085" max="12085" width="10.7109375" style="4" customWidth="1"/>
    <col min="12086" max="12086" width="4.7109375" style="4" customWidth="1"/>
    <col min="12087" max="12087" width="3.7109375" style="4" customWidth="1"/>
    <col min="12088" max="12088" width="11.7109375" style="4" customWidth="1"/>
    <col min="12089" max="12089" width="4.7109375" style="4" customWidth="1"/>
    <col min="12090" max="12090" width="10.7109375" style="4" customWidth="1"/>
    <col min="12091" max="12091" width="12.7109375" style="4" customWidth="1"/>
    <col min="12092" max="12092" width="4.7109375" style="4" customWidth="1"/>
    <col min="12093" max="12093" width="3.7109375" style="4" customWidth="1"/>
    <col min="12094" max="12094" width="2.7109375" style="4" customWidth="1"/>
    <col min="12095" max="12095" width="4.7109375" style="4" customWidth="1"/>
    <col min="12096" max="12096" width="3.7109375" style="4" customWidth="1"/>
    <col min="12097" max="12097" width="12.7109375" style="4" customWidth="1"/>
    <col min="12098" max="12098" width="8.7109375" style="4" customWidth="1"/>
    <col min="12099" max="12099" width="12.7109375" style="4" customWidth="1"/>
    <col min="12100" max="12100" width="11.7109375" style="4" customWidth="1"/>
    <col min="12101" max="12101" width="4.7109375" style="4" customWidth="1"/>
    <col min="12102" max="12102" width="16.7109375" style="4" customWidth="1"/>
    <col min="12289" max="12289" width="8.7109375" style="4" customWidth="1"/>
    <col min="12290" max="12290" width="33.7109375" style="4" customWidth="1"/>
    <col min="12291" max="12292" width="4.7109375" style="4" customWidth="1"/>
    <col min="12293" max="12293" width="10.7109375" style="4" customWidth="1"/>
    <col min="12294" max="12294" width="5.7109375" style="4" customWidth="1"/>
    <col min="12295" max="12295" width="6.7109375" style="4" customWidth="1"/>
    <col min="12296" max="12296" width="13.7109375" style="4" customWidth="1"/>
    <col min="12297" max="12297" width="12.7109375" style="4" customWidth="1"/>
    <col min="12298" max="12298" width="8.7109375" style="4" customWidth="1"/>
    <col min="12299" max="12299" width="4.7109375" style="4" customWidth="1"/>
    <col min="12300" max="12300" width="10.7109375" style="4" customWidth="1"/>
    <col min="12301" max="12302" width="9.7109375" style="4" customWidth="1"/>
    <col min="12303" max="12303" width="7.7109375" style="4" customWidth="1"/>
    <col min="12304" max="12304" width="9.7109375" style="4" customWidth="1"/>
    <col min="12305" max="12305" width="14.7109375" style="4" customWidth="1"/>
    <col min="12306" max="12307" width="6.7109375" style="4" customWidth="1"/>
    <col min="12308" max="12308" width="2.7109375" style="4" customWidth="1"/>
    <col min="12309" max="12309" width="4.7109375" style="4" customWidth="1"/>
    <col min="12310" max="12310" width="14.7109375" style="4" customWidth="1"/>
    <col min="12311" max="12311" width="10.7109375" style="4" customWidth="1"/>
    <col min="12312" max="12313" width="11.7109375" style="4" customWidth="1"/>
    <col min="12314" max="12314" width="3.7109375" style="4" customWidth="1"/>
    <col min="12315" max="12315" width="6.7109375" style="4" customWidth="1"/>
    <col min="12316" max="12316" width="20.7109375" style="4" customWidth="1"/>
    <col min="12317" max="12317" width="8.7109375" style="4" customWidth="1"/>
    <col min="12318" max="12318" width="4.7109375" style="4" customWidth="1"/>
    <col min="12319" max="12319" width="10.7109375" style="4" customWidth="1"/>
    <col min="12320" max="12321" width="3.7109375" style="4" customWidth="1"/>
    <col min="12322" max="12322" width="11.7109375" style="4" customWidth="1"/>
    <col min="12323" max="12323" width="15.7109375" style="4" customWidth="1"/>
    <col min="12324" max="12324" width="2.7109375" style="4" customWidth="1"/>
    <col min="12325" max="12325" width="3.7109375" style="4" customWidth="1"/>
    <col min="12326" max="12326" width="6.7109375" style="4" customWidth="1"/>
    <col min="12327" max="12327" width="10.7109375" style="4" customWidth="1"/>
    <col min="12328" max="12328" width="3.7109375" style="4" customWidth="1"/>
    <col min="12329" max="12329" width="4.7109375" style="4" customWidth="1"/>
    <col min="12330" max="12330" width="12.7109375" style="4" customWidth="1"/>
    <col min="12331" max="12331" width="6.7109375" style="4" customWidth="1"/>
    <col min="12332" max="12332" width="5.7109375" style="4" customWidth="1"/>
    <col min="12333" max="12333" width="10.7109375" style="4" customWidth="1"/>
    <col min="12334" max="12334" width="2.7109375" style="4" customWidth="1"/>
    <col min="12335" max="12335" width="5.7109375" style="4" customWidth="1"/>
    <col min="12336" max="12336" width="4.7109375" style="4" customWidth="1"/>
    <col min="12337" max="12337" width="2.7109375" style="4" customWidth="1"/>
    <col min="12338" max="12338" width="13.7109375" style="4" customWidth="1"/>
    <col min="12339" max="12339" width="3.7109375" style="4" customWidth="1"/>
    <col min="12340" max="12340" width="6.7109375" style="4" customWidth="1"/>
    <col min="12341" max="12341" width="10.7109375" style="4" customWidth="1"/>
    <col min="12342" max="12342" width="4.7109375" style="4" customWidth="1"/>
    <col min="12343" max="12343" width="3.7109375" style="4" customWidth="1"/>
    <col min="12344" max="12344" width="11.7109375" style="4" customWidth="1"/>
    <col min="12345" max="12345" width="4.7109375" style="4" customWidth="1"/>
    <col min="12346" max="12346" width="10.7109375" style="4" customWidth="1"/>
    <col min="12347" max="12347" width="12.7109375" style="4" customWidth="1"/>
    <col min="12348" max="12348" width="4.7109375" style="4" customWidth="1"/>
    <col min="12349" max="12349" width="3.7109375" style="4" customWidth="1"/>
    <col min="12350" max="12350" width="2.7109375" style="4" customWidth="1"/>
    <col min="12351" max="12351" width="4.7109375" style="4" customWidth="1"/>
    <col min="12352" max="12352" width="3.7109375" style="4" customWidth="1"/>
    <col min="12353" max="12353" width="12.7109375" style="4" customWidth="1"/>
    <col min="12354" max="12354" width="8.7109375" style="4" customWidth="1"/>
    <col min="12355" max="12355" width="12.7109375" style="4" customWidth="1"/>
    <col min="12356" max="12356" width="11.7109375" style="4" customWidth="1"/>
    <col min="12357" max="12357" width="4.7109375" style="4" customWidth="1"/>
    <col min="12358" max="12358" width="16.7109375" style="4" customWidth="1"/>
    <col min="12545" max="12545" width="8.7109375" style="4" customWidth="1"/>
    <col min="12546" max="12546" width="33.7109375" style="4" customWidth="1"/>
    <col min="12547" max="12548" width="4.7109375" style="4" customWidth="1"/>
    <col min="12549" max="12549" width="10.7109375" style="4" customWidth="1"/>
    <col min="12550" max="12550" width="5.7109375" style="4" customWidth="1"/>
    <col min="12551" max="12551" width="6.7109375" style="4" customWidth="1"/>
    <col min="12552" max="12552" width="13.7109375" style="4" customWidth="1"/>
    <col min="12553" max="12553" width="12.7109375" style="4" customWidth="1"/>
    <col min="12554" max="12554" width="8.7109375" style="4" customWidth="1"/>
    <col min="12555" max="12555" width="4.7109375" style="4" customWidth="1"/>
    <col min="12556" max="12556" width="10.7109375" style="4" customWidth="1"/>
    <col min="12557" max="12558" width="9.7109375" style="4" customWidth="1"/>
    <col min="12559" max="12559" width="7.7109375" style="4" customWidth="1"/>
    <col min="12560" max="12560" width="9.7109375" style="4" customWidth="1"/>
    <col min="12561" max="12561" width="14.7109375" style="4" customWidth="1"/>
    <col min="12562" max="12563" width="6.7109375" style="4" customWidth="1"/>
    <col min="12564" max="12564" width="2.7109375" style="4" customWidth="1"/>
    <col min="12565" max="12565" width="4.7109375" style="4" customWidth="1"/>
    <col min="12566" max="12566" width="14.7109375" style="4" customWidth="1"/>
    <col min="12567" max="12567" width="10.7109375" style="4" customWidth="1"/>
    <col min="12568" max="12569" width="11.7109375" style="4" customWidth="1"/>
    <col min="12570" max="12570" width="3.7109375" style="4" customWidth="1"/>
    <col min="12571" max="12571" width="6.7109375" style="4" customWidth="1"/>
    <col min="12572" max="12572" width="20.7109375" style="4" customWidth="1"/>
    <col min="12573" max="12573" width="8.7109375" style="4" customWidth="1"/>
    <col min="12574" max="12574" width="4.7109375" style="4" customWidth="1"/>
    <col min="12575" max="12575" width="10.7109375" style="4" customWidth="1"/>
    <col min="12576" max="12577" width="3.7109375" style="4" customWidth="1"/>
    <col min="12578" max="12578" width="11.7109375" style="4" customWidth="1"/>
    <col min="12579" max="12579" width="15.7109375" style="4" customWidth="1"/>
    <col min="12580" max="12580" width="2.7109375" style="4" customWidth="1"/>
    <col min="12581" max="12581" width="3.7109375" style="4" customWidth="1"/>
    <col min="12582" max="12582" width="6.7109375" style="4" customWidth="1"/>
    <col min="12583" max="12583" width="10.7109375" style="4" customWidth="1"/>
    <col min="12584" max="12584" width="3.7109375" style="4" customWidth="1"/>
    <col min="12585" max="12585" width="4.7109375" style="4" customWidth="1"/>
    <col min="12586" max="12586" width="12.7109375" style="4" customWidth="1"/>
    <col min="12587" max="12587" width="6.7109375" style="4" customWidth="1"/>
    <col min="12588" max="12588" width="5.7109375" style="4" customWidth="1"/>
    <col min="12589" max="12589" width="10.7109375" style="4" customWidth="1"/>
    <col min="12590" max="12590" width="2.7109375" style="4" customWidth="1"/>
    <col min="12591" max="12591" width="5.7109375" style="4" customWidth="1"/>
    <col min="12592" max="12592" width="4.7109375" style="4" customWidth="1"/>
    <col min="12593" max="12593" width="2.7109375" style="4" customWidth="1"/>
    <col min="12594" max="12594" width="13.7109375" style="4" customWidth="1"/>
    <col min="12595" max="12595" width="3.7109375" style="4" customWidth="1"/>
    <col min="12596" max="12596" width="6.7109375" style="4" customWidth="1"/>
    <col min="12597" max="12597" width="10.7109375" style="4" customWidth="1"/>
    <col min="12598" max="12598" width="4.7109375" style="4" customWidth="1"/>
    <col min="12599" max="12599" width="3.7109375" style="4" customWidth="1"/>
    <col min="12600" max="12600" width="11.7109375" style="4" customWidth="1"/>
    <col min="12601" max="12601" width="4.7109375" style="4" customWidth="1"/>
    <col min="12602" max="12602" width="10.7109375" style="4" customWidth="1"/>
    <col min="12603" max="12603" width="12.7109375" style="4" customWidth="1"/>
    <col min="12604" max="12604" width="4.7109375" style="4" customWidth="1"/>
    <col min="12605" max="12605" width="3.7109375" style="4" customWidth="1"/>
    <col min="12606" max="12606" width="2.7109375" style="4" customWidth="1"/>
    <col min="12607" max="12607" width="4.7109375" style="4" customWidth="1"/>
    <col min="12608" max="12608" width="3.7109375" style="4" customWidth="1"/>
    <col min="12609" max="12609" width="12.7109375" style="4" customWidth="1"/>
    <col min="12610" max="12610" width="8.7109375" style="4" customWidth="1"/>
    <col min="12611" max="12611" width="12.7109375" style="4" customWidth="1"/>
    <col min="12612" max="12612" width="11.7109375" style="4" customWidth="1"/>
    <col min="12613" max="12613" width="4.7109375" style="4" customWidth="1"/>
    <col min="12614" max="12614" width="16.7109375" style="4" customWidth="1"/>
    <col min="12801" max="12801" width="8.7109375" style="4" customWidth="1"/>
    <col min="12802" max="12802" width="33.7109375" style="4" customWidth="1"/>
    <col min="12803" max="12804" width="4.7109375" style="4" customWidth="1"/>
    <col min="12805" max="12805" width="10.7109375" style="4" customWidth="1"/>
    <col min="12806" max="12806" width="5.7109375" style="4" customWidth="1"/>
    <col min="12807" max="12807" width="6.7109375" style="4" customWidth="1"/>
    <col min="12808" max="12808" width="13.7109375" style="4" customWidth="1"/>
    <col min="12809" max="12809" width="12.7109375" style="4" customWidth="1"/>
    <col min="12810" max="12810" width="8.7109375" style="4" customWidth="1"/>
    <col min="12811" max="12811" width="4.7109375" style="4" customWidth="1"/>
    <col min="12812" max="12812" width="10.7109375" style="4" customWidth="1"/>
    <col min="12813" max="12814" width="9.7109375" style="4" customWidth="1"/>
    <col min="12815" max="12815" width="7.7109375" style="4" customWidth="1"/>
    <col min="12816" max="12816" width="9.7109375" style="4" customWidth="1"/>
    <col min="12817" max="12817" width="14.7109375" style="4" customWidth="1"/>
    <col min="12818" max="12819" width="6.7109375" style="4" customWidth="1"/>
    <col min="12820" max="12820" width="2.7109375" style="4" customWidth="1"/>
    <col min="12821" max="12821" width="4.7109375" style="4" customWidth="1"/>
    <col min="12822" max="12822" width="14.7109375" style="4" customWidth="1"/>
    <col min="12823" max="12823" width="10.7109375" style="4" customWidth="1"/>
    <col min="12824" max="12825" width="11.7109375" style="4" customWidth="1"/>
    <col min="12826" max="12826" width="3.7109375" style="4" customWidth="1"/>
    <col min="12827" max="12827" width="6.7109375" style="4" customWidth="1"/>
    <col min="12828" max="12828" width="20.7109375" style="4" customWidth="1"/>
    <col min="12829" max="12829" width="8.7109375" style="4" customWidth="1"/>
    <col min="12830" max="12830" width="4.7109375" style="4" customWidth="1"/>
    <col min="12831" max="12831" width="10.7109375" style="4" customWidth="1"/>
    <col min="12832" max="12833" width="3.7109375" style="4" customWidth="1"/>
    <col min="12834" max="12834" width="11.7109375" style="4" customWidth="1"/>
    <col min="12835" max="12835" width="15.7109375" style="4" customWidth="1"/>
    <col min="12836" max="12836" width="2.7109375" style="4" customWidth="1"/>
    <col min="12837" max="12837" width="3.7109375" style="4" customWidth="1"/>
    <col min="12838" max="12838" width="6.7109375" style="4" customWidth="1"/>
    <col min="12839" max="12839" width="10.7109375" style="4" customWidth="1"/>
    <col min="12840" max="12840" width="3.7109375" style="4" customWidth="1"/>
    <col min="12841" max="12841" width="4.7109375" style="4" customWidth="1"/>
    <col min="12842" max="12842" width="12.7109375" style="4" customWidth="1"/>
    <col min="12843" max="12843" width="6.7109375" style="4" customWidth="1"/>
    <col min="12844" max="12844" width="5.7109375" style="4" customWidth="1"/>
    <col min="12845" max="12845" width="10.7109375" style="4" customWidth="1"/>
    <col min="12846" max="12846" width="2.7109375" style="4" customWidth="1"/>
    <col min="12847" max="12847" width="5.7109375" style="4" customWidth="1"/>
    <col min="12848" max="12848" width="4.7109375" style="4" customWidth="1"/>
    <col min="12849" max="12849" width="2.7109375" style="4" customWidth="1"/>
    <col min="12850" max="12850" width="13.7109375" style="4" customWidth="1"/>
    <col min="12851" max="12851" width="3.7109375" style="4" customWidth="1"/>
    <col min="12852" max="12852" width="6.7109375" style="4" customWidth="1"/>
    <col min="12853" max="12853" width="10.7109375" style="4" customWidth="1"/>
    <col min="12854" max="12854" width="4.7109375" style="4" customWidth="1"/>
    <col min="12855" max="12855" width="3.7109375" style="4" customWidth="1"/>
    <col min="12856" max="12856" width="11.7109375" style="4" customWidth="1"/>
    <col min="12857" max="12857" width="4.7109375" style="4" customWidth="1"/>
    <col min="12858" max="12858" width="10.7109375" style="4" customWidth="1"/>
    <col min="12859" max="12859" width="12.7109375" style="4" customWidth="1"/>
    <col min="12860" max="12860" width="4.7109375" style="4" customWidth="1"/>
    <col min="12861" max="12861" width="3.7109375" style="4" customWidth="1"/>
    <col min="12862" max="12862" width="2.7109375" style="4" customWidth="1"/>
    <col min="12863" max="12863" width="4.7109375" style="4" customWidth="1"/>
    <col min="12864" max="12864" width="3.7109375" style="4" customWidth="1"/>
    <col min="12865" max="12865" width="12.7109375" style="4" customWidth="1"/>
    <col min="12866" max="12866" width="8.7109375" style="4" customWidth="1"/>
    <col min="12867" max="12867" width="12.7109375" style="4" customWidth="1"/>
    <col min="12868" max="12868" width="11.7109375" style="4" customWidth="1"/>
    <col min="12869" max="12869" width="4.7109375" style="4" customWidth="1"/>
    <col min="12870" max="12870" width="16.7109375" style="4" customWidth="1"/>
    <col min="13057" max="13057" width="8.7109375" style="4" customWidth="1"/>
    <col min="13058" max="13058" width="33.7109375" style="4" customWidth="1"/>
    <col min="13059" max="13060" width="4.7109375" style="4" customWidth="1"/>
    <col min="13061" max="13061" width="10.7109375" style="4" customWidth="1"/>
    <col min="13062" max="13062" width="5.7109375" style="4" customWidth="1"/>
    <col min="13063" max="13063" width="6.7109375" style="4" customWidth="1"/>
    <col min="13064" max="13064" width="13.7109375" style="4" customWidth="1"/>
    <col min="13065" max="13065" width="12.7109375" style="4" customWidth="1"/>
    <col min="13066" max="13066" width="8.7109375" style="4" customWidth="1"/>
    <col min="13067" max="13067" width="4.7109375" style="4" customWidth="1"/>
    <col min="13068" max="13068" width="10.7109375" style="4" customWidth="1"/>
    <col min="13069" max="13070" width="9.7109375" style="4" customWidth="1"/>
    <col min="13071" max="13071" width="7.7109375" style="4" customWidth="1"/>
    <col min="13072" max="13072" width="9.7109375" style="4" customWidth="1"/>
    <col min="13073" max="13073" width="14.7109375" style="4" customWidth="1"/>
    <col min="13074" max="13075" width="6.7109375" style="4" customWidth="1"/>
    <col min="13076" max="13076" width="2.7109375" style="4" customWidth="1"/>
    <col min="13077" max="13077" width="4.7109375" style="4" customWidth="1"/>
    <col min="13078" max="13078" width="14.7109375" style="4" customWidth="1"/>
    <col min="13079" max="13079" width="10.7109375" style="4" customWidth="1"/>
    <col min="13080" max="13081" width="11.7109375" style="4" customWidth="1"/>
    <col min="13082" max="13082" width="3.7109375" style="4" customWidth="1"/>
    <col min="13083" max="13083" width="6.7109375" style="4" customWidth="1"/>
    <col min="13084" max="13084" width="20.7109375" style="4" customWidth="1"/>
    <col min="13085" max="13085" width="8.7109375" style="4" customWidth="1"/>
    <col min="13086" max="13086" width="4.7109375" style="4" customWidth="1"/>
    <col min="13087" max="13087" width="10.7109375" style="4" customWidth="1"/>
    <col min="13088" max="13089" width="3.7109375" style="4" customWidth="1"/>
    <col min="13090" max="13090" width="11.7109375" style="4" customWidth="1"/>
    <col min="13091" max="13091" width="15.7109375" style="4" customWidth="1"/>
    <col min="13092" max="13092" width="2.7109375" style="4" customWidth="1"/>
    <col min="13093" max="13093" width="3.7109375" style="4" customWidth="1"/>
    <col min="13094" max="13094" width="6.7109375" style="4" customWidth="1"/>
    <col min="13095" max="13095" width="10.7109375" style="4" customWidth="1"/>
    <col min="13096" max="13096" width="3.7109375" style="4" customWidth="1"/>
    <col min="13097" max="13097" width="4.7109375" style="4" customWidth="1"/>
    <col min="13098" max="13098" width="12.7109375" style="4" customWidth="1"/>
    <col min="13099" max="13099" width="6.7109375" style="4" customWidth="1"/>
    <col min="13100" max="13100" width="5.7109375" style="4" customWidth="1"/>
    <col min="13101" max="13101" width="10.7109375" style="4" customWidth="1"/>
    <col min="13102" max="13102" width="2.7109375" style="4" customWidth="1"/>
    <col min="13103" max="13103" width="5.7109375" style="4" customWidth="1"/>
    <col min="13104" max="13104" width="4.7109375" style="4" customWidth="1"/>
    <col min="13105" max="13105" width="2.7109375" style="4" customWidth="1"/>
    <col min="13106" max="13106" width="13.7109375" style="4" customWidth="1"/>
    <col min="13107" max="13107" width="3.7109375" style="4" customWidth="1"/>
    <col min="13108" max="13108" width="6.7109375" style="4" customWidth="1"/>
    <col min="13109" max="13109" width="10.7109375" style="4" customWidth="1"/>
    <col min="13110" max="13110" width="4.7109375" style="4" customWidth="1"/>
    <col min="13111" max="13111" width="3.7109375" style="4" customWidth="1"/>
    <col min="13112" max="13112" width="11.7109375" style="4" customWidth="1"/>
    <col min="13113" max="13113" width="4.7109375" style="4" customWidth="1"/>
    <col min="13114" max="13114" width="10.7109375" style="4" customWidth="1"/>
    <col min="13115" max="13115" width="12.7109375" style="4" customWidth="1"/>
    <col min="13116" max="13116" width="4.7109375" style="4" customWidth="1"/>
    <col min="13117" max="13117" width="3.7109375" style="4" customWidth="1"/>
    <col min="13118" max="13118" width="2.7109375" style="4" customWidth="1"/>
    <col min="13119" max="13119" width="4.7109375" style="4" customWidth="1"/>
    <col min="13120" max="13120" width="3.7109375" style="4" customWidth="1"/>
    <col min="13121" max="13121" width="12.7109375" style="4" customWidth="1"/>
    <col min="13122" max="13122" width="8.7109375" style="4" customWidth="1"/>
    <col min="13123" max="13123" width="12.7109375" style="4" customWidth="1"/>
    <col min="13124" max="13124" width="11.7109375" style="4" customWidth="1"/>
    <col min="13125" max="13125" width="4.7109375" style="4" customWidth="1"/>
    <col min="13126" max="13126" width="16.7109375" style="4" customWidth="1"/>
    <col min="13313" max="13313" width="8.7109375" style="4" customWidth="1"/>
    <col min="13314" max="13314" width="33.7109375" style="4" customWidth="1"/>
    <col min="13315" max="13316" width="4.7109375" style="4" customWidth="1"/>
    <col min="13317" max="13317" width="10.7109375" style="4" customWidth="1"/>
    <col min="13318" max="13318" width="5.7109375" style="4" customWidth="1"/>
    <col min="13319" max="13319" width="6.7109375" style="4" customWidth="1"/>
    <col min="13320" max="13320" width="13.7109375" style="4" customWidth="1"/>
    <col min="13321" max="13321" width="12.7109375" style="4" customWidth="1"/>
    <col min="13322" max="13322" width="8.7109375" style="4" customWidth="1"/>
    <col min="13323" max="13323" width="4.7109375" style="4" customWidth="1"/>
    <col min="13324" max="13324" width="10.7109375" style="4" customWidth="1"/>
    <col min="13325" max="13326" width="9.7109375" style="4" customWidth="1"/>
    <col min="13327" max="13327" width="7.7109375" style="4" customWidth="1"/>
    <col min="13328" max="13328" width="9.7109375" style="4" customWidth="1"/>
    <col min="13329" max="13329" width="14.7109375" style="4" customWidth="1"/>
    <col min="13330" max="13331" width="6.7109375" style="4" customWidth="1"/>
    <col min="13332" max="13332" width="2.7109375" style="4" customWidth="1"/>
    <col min="13333" max="13333" width="4.7109375" style="4" customWidth="1"/>
    <col min="13334" max="13334" width="14.7109375" style="4" customWidth="1"/>
    <col min="13335" max="13335" width="10.7109375" style="4" customWidth="1"/>
    <col min="13336" max="13337" width="11.7109375" style="4" customWidth="1"/>
    <col min="13338" max="13338" width="3.7109375" style="4" customWidth="1"/>
    <col min="13339" max="13339" width="6.7109375" style="4" customWidth="1"/>
    <col min="13340" max="13340" width="20.7109375" style="4" customWidth="1"/>
    <col min="13341" max="13341" width="8.7109375" style="4" customWidth="1"/>
    <col min="13342" max="13342" width="4.7109375" style="4" customWidth="1"/>
    <col min="13343" max="13343" width="10.7109375" style="4" customWidth="1"/>
    <col min="13344" max="13345" width="3.7109375" style="4" customWidth="1"/>
    <col min="13346" max="13346" width="11.7109375" style="4" customWidth="1"/>
    <col min="13347" max="13347" width="15.7109375" style="4" customWidth="1"/>
    <col min="13348" max="13348" width="2.7109375" style="4" customWidth="1"/>
    <col min="13349" max="13349" width="3.7109375" style="4" customWidth="1"/>
    <col min="13350" max="13350" width="6.7109375" style="4" customWidth="1"/>
    <col min="13351" max="13351" width="10.7109375" style="4" customWidth="1"/>
    <col min="13352" max="13352" width="3.7109375" style="4" customWidth="1"/>
    <col min="13353" max="13353" width="4.7109375" style="4" customWidth="1"/>
    <col min="13354" max="13354" width="12.7109375" style="4" customWidth="1"/>
    <col min="13355" max="13355" width="6.7109375" style="4" customWidth="1"/>
    <col min="13356" max="13356" width="5.7109375" style="4" customWidth="1"/>
    <col min="13357" max="13357" width="10.7109375" style="4" customWidth="1"/>
    <col min="13358" max="13358" width="2.7109375" style="4" customWidth="1"/>
    <col min="13359" max="13359" width="5.7109375" style="4" customWidth="1"/>
    <col min="13360" max="13360" width="4.7109375" style="4" customWidth="1"/>
    <col min="13361" max="13361" width="2.7109375" style="4" customWidth="1"/>
    <col min="13362" max="13362" width="13.7109375" style="4" customWidth="1"/>
    <col min="13363" max="13363" width="3.7109375" style="4" customWidth="1"/>
    <col min="13364" max="13364" width="6.7109375" style="4" customWidth="1"/>
    <col min="13365" max="13365" width="10.7109375" style="4" customWidth="1"/>
    <col min="13366" max="13366" width="4.7109375" style="4" customWidth="1"/>
    <col min="13367" max="13367" width="3.7109375" style="4" customWidth="1"/>
    <col min="13368" max="13368" width="11.7109375" style="4" customWidth="1"/>
    <col min="13369" max="13369" width="4.7109375" style="4" customWidth="1"/>
    <col min="13370" max="13370" width="10.7109375" style="4" customWidth="1"/>
    <col min="13371" max="13371" width="12.7109375" style="4" customWidth="1"/>
    <col min="13372" max="13372" width="4.7109375" style="4" customWidth="1"/>
    <col min="13373" max="13373" width="3.7109375" style="4" customWidth="1"/>
    <col min="13374" max="13374" width="2.7109375" style="4" customWidth="1"/>
    <col min="13375" max="13375" width="4.7109375" style="4" customWidth="1"/>
    <col min="13376" max="13376" width="3.7109375" style="4" customWidth="1"/>
    <col min="13377" max="13377" width="12.7109375" style="4" customWidth="1"/>
    <col min="13378" max="13378" width="8.7109375" style="4" customWidth="1"/>
    <col min="13379" max="13379" width="12.7109375" style="4" customWidth="1"/>
    <col min="13380" max="13380" width="11.7109375" style="4" customWidth="1"/>
    <col min="13381" max="13381" width="4.7109375" style="4" customWidth="1"/>
    <col min="13382" max="13382" width="16.7109375" style="4" customWidth="1"/>
    <col min="13569" max="13569" width="8.7109375" style="4" customWidth="1"/>
    <col min="13570" max="13570" width="33.7109375" style="4" customWidth="1"/>
    <col min="13571" max="13572" width="4.7109375" style="4" customWidth="1"/>
    <col min="13573" max="13573" width="10.7109375" style="4" customWidth="1"/>
    <col min="13574" max="13574" width="5.7109375" style="4" customWidth="1"/>
    <col min="13575" max="13575" width="6.7109375" style="4" customWidth="1"/>
    <col min="13576" max="13576" width="13.7109375" style="4" customWidth="1"/>
    <col min="13577" max="13577" width="12.7109375" style="4" customWidth="1"/>
    <col min="13578" max="13578" width="8.7109375" style="4" customWidth="1"/>
    <col min="13579" max="13579" width="4.7109375" style="4" customWidth="1"/>
    <col min="13580" max="13580" width="10.7109375" style="4" customWidth="1"/>
    <col min="13581" max="13582" width="9.7109375" style="4" customWidth="1"/>
    <col min="13583" max="13583" width="7.7109375" style="4" customWidth="1"/>
    <col min="13584" max="13584" width="9.7109375" style="4" customWidth="1"/>
    <col min="13585" max="13585" width="14.7109375" style="4" customWidth="1"/>
    <col min="13586" max="13587" width="6.7109375" style="4" customWidth="1"/>
    <col min="13588" max="13588" width="2.7109375" style="4" customWidth="1"/>
    <col min="13589" max="13589" width="4.7109375" style="4" customWidth="1"/>
    <col min="13590" max="13590" width="14.7109375" style="4" customWidth="1"/>
    <col min="13591" max="13591" width="10.7109375" style="4" customWidth="1"/>
    <col min="13592" max="13593" width="11.7109375" style="4" customWidth="1"/>
    <col min="13594" max="13594" width="3.7109375" style="4" customWidth="1"/>
    <col min="13595" max="13595" width="6.7109375" style="4" customWidth="1"/>
    <col min="13596" max="13596" width="20.7109375" style="4" customWidth="1"/>
    <col min="13597" max="13597" width="8.7109375" style="4" customWidth="1"/>
    <col min="13598" max="13598" width="4.7109375" style="4" customWidth="1"/>
    <col min="13599" max="13599" width="10.7109375" style="4" customWidth="1"/>
    <col min="13600" max="13601" width="3.7109375" style="4" customWidth="1"/>
    <col min="13602" max="13602" width="11.7109375" style="4" customWidth="1"/>
    <col min="13603" max="13603" width="15.7109375" style="4" customWidth="1"/>
    <col min="13604" max="13604" width="2.7109375" style="4" customWidth="1"/>
    <col min="13605" max="13605" width="3.7109375" style="4" customWidth="1"/>
    <col min="13606" max="13606" width="6.7109375" style="4" customWidth="1"/>
    <col min="13607" max="13607" width="10.7109375" style="4" customWidth="1"/>
    <col min="13608" max="13608" width="3.7109375" style="4" customWidth="1"/>
    <col min="13609" max="13609" width="4.7109375" style="4" customWidth="1"/>
    <col min="13610" max="13610" width="12.7109375" style="4" customWidth="1"/>
    <col min="13611" max="13611" width="6.7109375" style="4" customWidth="1"/>
    <col min="13612" max="13612" width="5.7109375" style="4" customWidth="1"/>
    <col min="13613" max="13613" width="10.7109375" style="4" customWidth="1"/>
    <col min="13614" max="13614" width="2.7109375" style="4" customWidth="1"/>
    <col min="13615" max="13615" width="5.7109375" style="4" customWidth="1"/>
    <col min="13616" max="13616" width="4.7109375" style="4" customWidth="1"/>
    <col min="13617" max="13617" width="2.7109375" style="4" customWidth="1"/>
    <col min="13618" max="13618" width="13.7109375" style="4" customWidth="1"/>
    <col min="13619" max="13619" width="3.7109375" style="4" customWidth="1"/>
    <col min="13620" max="13620" width="6.7109375" style="4" customWidth="1"/>
    <col min="13621" max="13621" width="10.7109375" style="4" customWidth="1"/>
    <col min="13622" max="13622" width="4.7109375" style="4" customWidth="1"/>
    <col min="13623" max="13623" width="3.7109375" style="4" customWidth="1"/>
    <col min="13624" max="13624" width="11.7109375" style="4" customWidth="1"/>
    <col min="13625" max="13625" width="4.7109375" style="4" customWidth="1"/>
    <col min="13626" max="13626" width="10.7109375" style="4" customWidth="1"/>
    <col min="13627" max="13627" width="12.7109375" style="4" customWidth="1"/>
    <col min="13628" max="13628" width="4.7109375" style="4" customWidth="1"/>
    <col min="13629" max="13629" width="3.7109375" style="4" customWidth="1"/>
    <col min="13630" max="13630" width="2.7109375" style="4" customWidth="1"/>
    <col min="13631" max="13631" width="4.7109375" style="4" customWidth="1"/>
    <col min="13632" max="13632" width="3.7109375" style="4" customWidth="1"/>
    <col min="13633" max="13633" width="12.7109375" style="4" customWidth="1"/>
    <col min="13634" max="13634" width="8.7109375" style="4" customWidth="1"/>
    <col min="13635" max="13635" width="12.7109375" style="4" customWidth="1"/>
    <col min="13636" max="13636" width="11.7109375" style="4" customWidth="1"/>
    <col min="13637" max="13637" width="4.7109375" style="4" customWidth="1"/>
    <col min="13638" max="13638" width="16.7109375" style="4" customWidth="1"/>
    <col min="13825" max="13825" width="8.7109375" style="4" customWidth="1"/>
    <col min="13826" max="13826" width="33.7109375" style="4" customWidth="1"/>
    <col min="13827" max="13828" width="4.7109375" style="4" customWidth="1"/>
    <col min="13829" max="13829" width="10.7109375" style="4" customWidth="1"/>
    <col min="13830" max="13830" width="5.7109375" style="4" customWidth="1"/>
    <col min="13831" max="13831" width="6.7109375" style="4" customWidth="1"/>
    <col min="13832" max="13832" width="13.7109375" style="4" customWidth="1"/>
    <col min="13833" max="13833" width="12.7109375" style="4" customWidth="1"/>
    <col min="13834" max="13834" width="8.7109375" style="4" customWidth="1"/>
    <col min="13835" max="13835" width="4.7109375" style="4" customWidth="1"/>
    <col min="13836" max="13836" width="10.7109375" style="4" customWidth="1"/>
    <col min="13837" max="13838" width="9.7109375" style="4" customWidth="1"/>
    <col min="13839" max="13839" width="7.7109375" style="4" customWidth="1"/>
    <col min="13840" max="13840" width="9.7109375" style="4" customWidth="1"/>
    <col min="13841" max="13841" width="14.7109375" style="4" customWidth="1"/>
    <col min="13842" max="13843" width="6.7109375" style="4" customWidth="1"/>
    <col min="13844" max="13844" width="2.7109375" style="4" customWidth="1"/>
    <col min="13845" max="13845" width="4.7109375" style="4" customWidth="1"/>
    <col min="13846" max="13846" width="14.7109375" style="4" customWidth="1"/>
    <col min="13847" max="13847" width="10.7109375" style="4" customWidth="1"/>
    <col min="13848" max="13849" width="11.7109375" style="4" customWidth="1"/>
    <col min="13850" max="13850" width="3.7109375" style="4" customWidth="1"/>
    <col min="13851" max="13851" width="6.7109375" style="4" customWidth="1"/>
    <col min="13852" max="13852" width="20.7109375" style="4" customWidth="1"/>
    <col min="13853" max="13853" width="8.7109375" style="4" customWidth="1"/>
    <col min="13854" max="13854" width="4.7109375" style="4" customWidth="1"/>
    <col min="13855" max="13855" width="10.7109375" style="4" customWidth="1"/>
    <col min="13856" max="13857" width="3.7109375" style="4" customWidth="1"/>
    <col min="13858" max="13858" width="11.7109375" style="4" customWidth="1"/>
    <col min="13859" max="13859" width="15.7109375" style="4" customWidth="1"/>
    <col min="13860" max="13860" width="2.7109375" style="4" customWidth="1"/>
    <col min="13861" max="13861" width="3.7109375" style="4" customWidth="1"/>
    <col min="13862" max="13862" width="6.7109375" style="4" customWidth="1"/>
    <col min="13863" max="13863" width="10.7109375" style="4" customWidth="1"/>
    <col min="13864" max="13864" width="3.7109375" style="4" customWidth="1"/>
    <col min="13865" max="13865" width="4.7109375" style="4" customWidth="1"/>
    <col min="13866" max="13866" width="12.7109375" style="4" customWidth="1"/>
    <col min="13867" max="13867" width="6.7109375" style="4" customWidth="1"/>
    <col min="13868" max="13868" width="5.7109375" style="4" customWidth="1"/>
    <col min="13869" max="13869" width="10.7109375" style="4" customWidth="1"/>
    <col min="13870" max="13870" width="2.7109375" style="4" customWidth="1"/>
    <col min="13871" max="13871" width="5.7109375" style="4" customWidth="1"/>
    <col min="13872" max="13872" width="4.7109375" style="4" customWidth="1"/>
    <col min="13873" max="13873" width="2.7109375" style="4" customWidth="1"/>
    <col min="13874" max="13874" width="13.7109375" style="4" customWidth="1"/>
    <col min="13875" max="13875" width="3.7109375" style="4" customWidth="1"/>
    <col min="13876" max="13876" width="6.7109375" style="4" customWidth="1"/>
    <col min="13877" max="13877" width="10.7109375" style="4" customWidth="1"/>
    <col min="13878" max="13878" width="4.7109375" style="4" customWidth="1"/>
    <col min="13879" max="13879" width="3.7109375" style="4" customWidth="1"/>
    <col min="13880" max="13880" width="11.7109375" style="4" customWidth="1"/>
    <col min="13881" max="13881" width="4.7109375" style="4" customWidth="1"/>
    <col min="13882" max="13882" width="10.7109375" style="4" customWidth="1"/>
    <col min="13883" max="13883" width="12.7109375" style="4" customWidth="1"/>
    <col min="13884" max="13884" width="4.7109375" style="4" customWidth="1"/>
    <col min="13885" max="13885" width="3.7109375" style="4" customWidth="1"/>
    <col min="13886" max="13886" width="2.7109375" style="4" customWidth="1"/>
    <col min="13887" max="13887" width="4.7109375" style="4" customWidth="1"/>
    <col min="13888" max="13888" width="3.7109375" style="4" customWidth="1"/>
    <col min="13889" max="13889" width="12.7109375" style="4" customWidth="1"/>
    <col min="13890" max="13890" width="8.7109375" style="4" customWidth="1"/>
    <col min="13891" max="13891" width="12.7109375" style="4" customWidth="1"/>
    <col min="13892" max="13892" width="11.7109375" style="4" customWidth="1"/>
    <col min="13893" max="13893" width="4.7109375" style="4" customWidth="1"/>
    <col min="13894" max="13894" width="16.7109375" style="4" customWidth="1"/>
    <col min="14081" max="14081" width="8.7109375" style="4" customWidth="1"/>
    <col min="14082" max="14082" width="33.7109375" style="4" customWidth="1"/>
    <col min="14083" max="14084" width="4.7109375" style="4" customWidth="1"/>
    <col min="14085" max="14085" width="10.7109375" style="4" customWidth="1"/>
    <col min="14086" max="14086" width="5.7109375" style="4" customWidth="1"/>
    <col min="14087" max="14087" width="6.7109375" style="4" customWidth="1"/>
    <col min="14088" max="14088" width="13.7109375" style="4" customWidth="1"/>
    <col min="14089" max="14089" width="12.7109375" style="4" customWidth="1"/>
    <col min="14090" max="14090" width="8.7109375" style="4" customWidth="1"/>
    <col min="14091" max="14091" width="4.7109375" style="4" customWidth="1"/>
    <col min="14092" max="14092" width="10.7109375" style="4" customWidth="1"/>
    <col min="14093" max="14094" width="9.7109375" style="4" customWidth="1"/>
    <col min="14095" max="14095" width="7.7109375" style="4" customWidth="1"/>
    <col min="14096" max="14096" width="9.7109375" style="4" customWidth="1"/>
    <col min="14097" max="14097" width="14.7109375" style="4" customWidth="1"/>
    <col min="14098" max="14099" width="6.7109375" style="4" customWidth="1"/>
    <col min="14100" max="14100" width="2.7109375" style="4" customWidth="1"/>
    <col min="14101" max="14101" width="4.7109375" style="4" customWidth="1"/>
    <col min="14102" max="14102" width="14.7109375" style="4" customWidth="1"/>
    <col min="14103" max="14103" width="10.7109375" style="4" customWidth="1"/>
    <col min="14104" max="14105" width="11.7109375" style="4" customWidth="1"/>
    <col min="14106" max="14106" width="3.7109375" style="4" customWidth="1"/>
    <col min="14107" max="14107" width="6.7109375" style="4" customWidth="1"/>
    <col min="14108" max="14108" width="20.7109375" style="4" customWidth="1"/>
    <col min="14109" max="14109" width="8.7109375" style="4" customWidth="1"/>
    <col min="14110" max="14110" width="4.7109375" style="4" customWidth="1"/>
    <col min="14111" max="14111" width="10.7109375" style="4" customWidth="1"/>
    <col min="14112" max="14113" width="3.7109375" style="4" customWidth="1"/>
    <col min="14114" max="14114" width="11.7109375" style="4" customWidth="1"/>
    <col min="14115" max="14115" width="15.7109375" style="4" customWidth="1"/>
    <col min="14116" max="14116" width="2.7109375" style="4" customWidth="1"/>
    <col min="14117" max="14117" width="3.7109375" style="4" customWidth="1"/>
    <col min="14118" max="14118" width="6.7109375" style="4" customWidth="1"/>
    <col min="14119" max="14119" width="10.7109375" style="4" customWidth="1"/>
    <col min="14120" max="14120" width="3.7109375" style="4" customWidth="1"/>
    <col min="14121" max="14121" width="4.7109375" style="4" customWidth="1"/>
    <col min="14122" max="14122" width="12.7109375" style="4" customWidth="1"/>
    <col min="14123" max="14123" width="6.7109375" style="4" customWidth="1"/>
    <col min="14124" max="14124" width="5.7109375" style="4" customWidth="1"/>
    <col min="14125" max="14125" width="10.7109375" style="4" customWidth="1"/>
    <col min="14126" max="14126" width="2.7109375" style="4" customWidth="1"/>
    <col min="14127" max="14127" width="5.7109375" style="4" customWidth="1"/>
    <col min="14128" max="14128" width="4.7109375" style="4" customWidth="1"/>
    <col min="14129" max="14129" width="2.7109375" style="4" customWidth="1"/>
    <col min="14130" max="14130" width="13.7109375" style="4" customWidth="1"/>
    <col min="14131" max="14131" width="3.7109375" style="4" customWidth="1"/>
    <col min="14132" max="14132" width="6.7109375" style="4" customWidth="1"/>
    <col min="14133" max="14133" width="10.7109375" style="4" customWidth="1"/>
    <col min="14134" max="14134" width="4.7109375" style="4" customWidth="1"/>
    <col min="14135" max="14135" width="3.7109375" style="4" customWidth="1"/>
    <col min="14136" max="14136" width="11.7109375" style="4" customWidth="1"/>
    <col min="14137" max="14137" width="4.7109375" style="4" customWidth="1"/>
    <col min="14138" max="14138" width="10.7109375" style="4" customWidth="1"/>
    <col min="14139" max="14139" width="12.7109375" style="4" customWidth="1"/>
    <col min="14140" max="14140" width="4.7109375" style="4" customWidth="1"/>
    <col min="14141" max="14141" width="3.7109375" style="4" customWidth="1"/>
    <col min="14142" max="14142" width="2.7109375" style="4" customWidth="1"/>
    <col min="14143" max="14143" width="4.7109375" style="4" customWidth="1"/>
    <col min="14144" max="14144" width="3.7109375" style="4" customWidth="1"/>
    <col min="14145" max="14145" width="12.7109375" style="4" customWidth="1"/>
    <col min="14146" max="14146" width="8.7109375" style="4" customWidth="1"/>
    <col min="14147" max="14147" width="12.7109375" style="4" customWidth="1"/>
    <col min="14148" max="14148" width="11.7109375" style="4" customWidth="1"/>
    <col min="14149" max="14149" width="4.7109375" style="4" customWidth="1"/>
    <col min="14150" max="14150" width="16.7109375" style="4" customWidth="1"/>
    <col min="14337" max="14337" width="8.7109375" style="4" customWidth="1"/>
    <col min="14338" max="14338" width="33.7109375" style="4" customWidth="1"/>
    <col min="14339" max="14340" width="4.7109375" style="4" customWidth="1"/>
    <col min="14341" max="14341" width="10.7109375" style="4" customWidth="1"/>
    <col min="14342" max="14342" width="5.7109375" style="4" customWidth="1"/>
    <col min="14343" max="14343" width="6.7109375" style="4" customWidth="1"/>
    <col min="14344" max="14344" width="13.7109375" style="4" customWidth="1"/>
    <col min="14345" max="14345" width="12.7109375" style="4" customWidth="1"/>
    <col min="14346" max="14346" width="8.7109375" style="4" customWidth="1"/>
    <col min="14347" max="14347" width="4.7109375" style="4" customWidth="1"/>
    <col min="14348" max="14348" width="10.7109375" style="4" customWidth="1"/>
    <col min="14349" max="14350" width="9.7109375" style="4" customWidth="1"/>
    <col min="14351" max="14351" width="7.7109375" style="4" customWidth="1"/>
    <col min="14352" max="14352" width="9.7109375" style="4" customWidth="1"/>
    <col min="14353" max="14353" width="14.7109375" style="4" customWidth="1"/>
    <col min="14354" max="14355" width="6.7109375" style="4" customWidth="1"/>
    <col min="14356" max="14356" width="2.7109375" style="4" customWidth="1"/>
    <col min="14357" max="14357" width="4.7109375" style="4" customWidth="1"/>
    <col min="14358" max="14358" width="14.7109375" style="4" customWidth="1"/>
    <col min="14359" max="14359" width="10.7109375" style="4" customWidth="1"/>
    <col min="14360" max="14361" width="11.7109375" style="4" customWidth="1"/>
    <col min="14362" max="14362" width="3.7109375" style="4" customWidth="1"/>
    <col min="14363" max="14363" width="6.7109375" style="4" customWidth="1"/>
    <col min="14364" max="14364" width="20.7109375" style="4" customWidth="1"/>
    <col min="14365" max="14365" width="8.7109375" style="4" customWidth="1"/>
    <col min="14366" max="14366" width="4.7109375" style="4" customWidth="1"/>
    <col min="14367" max="14367" width="10.7109375" style="4" customWidth="1"/>
    <col min="14368" max="14369" width="3.7109375" style="4" customWidth="1"/>
    <col min="14370" max="14370" width="11.7109375" style="4" customWidth="1"/>
    <col min="14371" max="14371" width="15.7109375" style="4" customWidth="1"/>
    <col min="14372" max="14372" width="2.7109375" style="4" customWidth="1"/>
    <col min="14373" max="14373" width="3.7109375" style="4" customWidth="1"/>
    <col min="14374" max="14374" width="6.7109375" style="4" customWidth="1"/>
    <col min="14375" max="14375" width="10.7109375" style="4" customWidth="1"/>
    <col min="14376" max="14376" width="3.7109375" style="4" customWidth="1"/>
    <col min="14377" max="14377" width="4.7109375" style="4" customWidth="1"/>
    <col min="14378" max="14378" width="12.7109375" style="4" customWidth="1"/>
    <col min="14379" max="14379" width="6.7109375" style="4" customWidth="1"/>
    <col min="14380" max="14380" width="5.7109375" style="4" customWidth="1"/>
    <col min="14381" max="14381" width="10.7109375" style="4" customWidth="1"/>
    <col min="14382" max="14382" width="2.7109375" style="4" customWidth="1"/>
    <col min="14383" max="14383" width="5.7109375" style="4" customWidth="1"/>
    <col min="14384" max="14384" width="4.7109375" style="4" customWidth="1"/>
    <col min="14385" max="14385" width="2.7109375" style="4" customWidth="1"/>
    <col min="14386" max="14386" width="13.7109375" style="4" customWidth="1"/>
    <col min="14387" max="14387" width="3.7109375" style="4" customWidth="1"/>
    <col min="14388" max="14388" width="6.7109375" style="4" customWidth="1"/>
    <col min="14389" max="14389" width="10.7109375" style="4" customWidth="1"/>
    <col min="14390" max="14390" width="4.7109375" style="4" customWidth="1"/>
    <col min="14391" max="14391" width="3.7109375" style="4" customWidth="1"/>
    <col min="14392" max="14392" width="11.7109375" style="4" customWidth="1"/>
    <col min="14393" max="14393" width="4.7109375" style="4" customWidth="1"/>
    <col min="14394" max="14394" width="10.7109375" style="4" customWidth="1"/>
    <col min="14395" max="14395" width="12.7109375" style="4" customWidth="1"/>
    <col min="14396" max="14396" width="4.7109375" style="4" customWidth="1"/>
    <col min="14397" max="14397" width="3.7109375" style="4" customWidth="1"/>
    <col min="14398" max="14398" width="2.7109375" style="4" customWidth="1"/>
    <col min="14399" max="14399" width="4.7109375" style="4" customWidth="1"/>
    <col min="14400" max="14400" width="3.7109375" style="4" customWidth="1"/>
    <col min="14401" max="14401" width="12.7109375" style="4" customWidth="1"/>
    <col min="14402" max="14402" width="8.7109375" style="4" customWidth="1"/>
    <col min="14403" max="14403" width="12.7109375" style="4" customWidth="1"/>
    <col min="14404" max="14404" width="11.7109375" style="4" customWidth="1"/>
    <col min="14405" max="14405" width="4.7109375" style="4" customWidth="1"/>
    <col min="14406" max="14406" width="16.7109375" style="4" customWidth="1"/>
    <col min="14593" max="14593" width="8.7109375" style="4" customWidth="1"/>
    <col min="14594" max="14594" width="33.7109375" style="4" customWidth="1"/>
    <col min="14595" max="14596" width="4.7109375" style="4" customWidth="1"/>
    <col min="14597" max="14597" width="10.7109375" style="4" customWidth="1"/>
    <col min="14598" max="14598" width="5.7109375" style="4" customWidth="1"/>
    <col min="14599" max="14599" width="6.7109375" style="4" customWidth="1"/>
    <col min="14600" max="14600" width="13.7109375" style="4" customWidth="1"/>
    <col min="14601" max="14601" width="12.7109375" style="4" customWidth="1"/>
    <col min="14602" max="14602" width="8.7109375" style="4" customWidth="1"/>
    <col min="14603" max="14603" width="4.7109375" style="4" customWidth="1"/>
    <col min="14604" max="14604" width="10.7109375" style="4" customWidth="1"/>
    <col min="14605" max="14606" width="9.7109375" style="4" customWidth="1"/>
    <col min="14607" max="14607" width="7.7109375" style="4" customWidth="1"/>
    <col min="14608" max="14608" width="9.7109375" style="4" customWidth="1"/>
    <col min="14609" max="14609" width="14.7109375" style="4" customWidth="1"/>
    <col min="14610" max="14611" width="6.7109375" style="4" customWidth="1"/>
    <col min="14612" max="14612" width="2.7109375" style="4" customWidth="1"/>
    <col min="14613" max="14613" width="4.7109375" style="4" customWidth="1"/>
    <col min="14614" max="14614" width="14.7109375" style="4" customWidth="1"/>
    <col min="14615" max="14615" width="10.7109375" style="4" customWidth="1"/>
    <col min="14616" max="14617" width="11.7109375" style="4" customWidth="1"/>
    <col min="14618" max="14618" width="3.7109375" style="4" customWidth="1"/>
    <col min="14619" max="14619" width="6.7109375" style="4" customWidth="1"/>
    <col min="14620" max="14620" width="20.7109375" style="4" customWidth="1"/>
    <col min="14621" max="14621" width="8.7109375" style="4" customWidth="1"/>
    <col min="14622" max="14622" width="4.7109375" style="4" customWidth="1"/>
    <col min="14623" max="14623" width="10.7109375" style="4" customWidth="1"/>
    <col min="14624" max="14625" width="3.7109375" style="4" customWidth="1"/>
    <col min="14626" max="14626" width="11.7109375" style="4" customWidth="1"/>
    <col min="14627" max="14627" width="15.7109375" style="4" customWidth="1"/>
    <col min="14628" max="14628" width="2.7109375" style="4" customWidth="1"/>
    <col min="14629" max="14629" width="3.7109375" style="4" customWidth="1"/>
    <col min="14630" max="14630" width="6.7109375" style="4" customWidth="1"/>
    <col min="14631" max="14631" width="10.7109375" style="4" customWidth="1"/>
    <col min="14632" max="14632" width="3.7109375" style="4" customWidth="1"/>
    <col min="14633" max="14633" width="4.7109375" style="4" customWidth="1"/>
    <col min="14634" max="14634" width="12.7109375" style="4" customWidth="1"/>
    <col min="14635" max="14635" width="6.7109375" style="4" customWidth="1"/>
    <col min="14636" max="14636" width="5.7109375" style="4" customWidth="1"/>
    <col min="14637" max="14637" width="10.7109375" style="4" customWidth="1"/>
    <col min="14638" max="14638" width="2.7109375" style="4" customWidth="1"/>
    <col min="14639" max="14639" width="5.7109375" style="4" customWidth="1"/>
    <col min="14640" max="14640" width="4.7109375" style="4" customWidth="1"/>
    <col min="14641" max="14641" width="2.7109375" style="4" customWidth="1"/>
    <col min="14642" max="14642" width="13.7109375" style="4" customWidth="1"/>
    <col min="14643" max="14643" width="3.7109375" style="4" customWidth="1"/>
    <col min="14644" max="14644" width="6.7109375" style="4" customWidth="1"/>
    <col min="14645" max="14645" width="10.7109375" style="4" customWidth="1"/>
    <col min="14646" max="14646" width="4.7109375" style="4" customWidth="1"/>
    <col min="14647" max="14647" width="3.7109375" style="4" customWidth="1"/>
    <col min="14648" max="14648" width="11.7109375" style="4" customWidth="1"/>
    <col min="14649" max="14649" width="4.7109375" style="4" customWidth="1"/>
    <col min="14650" max="14650" width="10.7109375" style="4" customWidth="1"/>
    <col min="14651" max="14651" width="12.7109375" style="4" customWidth="1"/>
    <col min="14652" max="14652" width="4.7109375" style="4" customWidth="1"/>
    <col min="14653" max="14653" width="3.7109375" style="4" customWidth="1"/>
    <col min="14654" max="14654" width="2.7109375" style="4" customWidth="1"/>
    <col min="14655" max="14655" width="4.7109375" style="4" customWidth="1"/>
    <col min="14656" max="14656" width="3.7109375" style="4" customWidth="1"/>
    <col min="14657" max="14657" width="12.7109375" style="4" customWidth="1"/>
    <col min="14658" max="14658" width="8.7109375" style="4" customWidth="1"/>
    <col min="14659" max="14659" width="12.7109375" style="4" customWidth="1"/>
    <col min="14660" max="14660" width="11.7109375" style="4" customWidth="1"/>
    <col min="14661" max="14661" width="4.7109375" style="4" customWidth="1"/>
    <col min="14662" max="14662" width="16.7109375" style="4" customWidth="1"/>
    <col min="14849" max="14849" width="8.7109375" style="4" customWidth="1"/>
    <col min="14850" max="14850" width="33.7109375" style="4" customWidth="1"/>
    <col min="14851" max="14852" width="4.7109375" style="4" customWidth="1"/>
    <col min="14853" max="14853" width="10.7109375" style="4" customWidth="1"/>
    <col min="14854" max="14854" width="5.7109375" style="4" customWidth="1"/>
    <col min="14855" max="14855" width="6.7109375" style="4" customWidth="1"/>
    <col min="14856" max="14856" width="13.7109375" style="4" customWidth="1"/>
    <col min="14857" max="14857" width="12.7109375" style="4" customWidth="1"/>
    <col min="14858" max="14858" width="8.7109375" style="4" customWidth="1"/>
    <col min="14859" max="14859" width="4.7109375" style="4" customWidth="1"/>
    <col min="14860" max="14860" width="10.7109375" style="4" customWidth="1"/>
    <col min="14861" max="14862" width="9.7109375" style="4" customWidth="1"/>
    <col min="14863" max="14863" width="7.7109375" style="4" customWidth="1"/>
    <col min="14864" max="14864" width="9.7109375" style="4" customWidth="1"/>
    <col min="14865" max="14865" width="14.7109375" style="4" customWidth="1"/>
    <col min="14866" max="14867" width="6.7109375" style="4" customWidth="1"/>
    <col min="14868" max="14868" width="2.7109375" style="4" customWidth="1"/>
    <col min="14869" max="14869" width="4.7109375" style="4" customWidth="1"/>
    <col min="14870" max="14870" width="14.7109375" style="4" customWidth="1"/>
    <col min="14871" max="14871" width="10.7109375" style="4" customWidth="1"/>
    <col min="14872" max="14873" width="11.7109375" style="4" customWidth="1"/>
    <col min="14874" max="14874" width="3.7109375" style="4" customWidth="1"/>
    <col min="14875" max="14875" width="6.7109375" style="4" customWidth="1"/>
    <col min="14876" max="14876" width="20.7109375" style="4" customWidth="1"/>
    <col min="14877" max="14877" width="8.7109375" style="4" customWidth="1"/>
    <col min="14878" max="14878" width="4.7109375" style="4" customWidth="1"/>
    <col min="14879" max="14879" width="10.7109375" style="4" customWidth="1"/>
    <col min="14880" max="14881" width="3.7109375" style="4" customWidth="1"/>
    <col min="14882" max="14882" width="11.7109375" style="4" customWidth="1"/>
    <col min="14883" max="14883" width="15.7109375" style="4" customWidth="1"/>
    <col min="14884" max="14884" width="2.7109375" style="4" customWidth="1"/>
    <col min="14885" max="14885" width="3.7109375" style="4" customWidth="1"/>
    <col min="14886" max="14886" width="6.7109375" style="4" customWidth="1"/>
    <col min="14887" max="14887" width="10.7109375" style="4" customWidth="1"/>
    <col min="14888" max="14888" width="3.7109375" style="4" customWidth="1"/>
    <col min="14889" max="14889" width="4.7109375" style="4" customWidth="1"/>
    <col min="14890" max="14890" width="12.7109375" style="4" customWidth="1"/>
    <col min="14891" max="14891" width="6.7109375" style="4" customWidth="1"/>
    <col min="14892" max="14892" width="5.7109375" style="4" customWidth="1"/>
    <col min="14893" max="14893" width="10.7109375" style="4" customWidth="1"/>
    <col min="14894" max="14894" width="2.7109375" style="4" customWidth="1"/>
    <col min="14895" max="14895" width="5.7109375" style="4" customWidth="1"/>
    <col min="14896" max="14896" width="4.7109375" style="4" customWidth="1"/>
    <col min="14897" max="14897" width="2.7109375" style="4" customWidth="1"/>
    <col min="14898" max="14898" width="13.7109375" style="4" customWidth="1"/>
    <col min="14899" max="14899" width="3.7109375" style="4" customWidth="1"/>
    <col min="14900" max="14900" width="6.7109375" style="4" customWidth="1"/>
    <col min="14901" max="14901" width="10.7109375" style="4" customWidth="1"/>
    <col min="14902" max="14902" width="4.7109375" style="4" customWidth="1"/>
    <col min="14903" max="14903" width="3.7109375" style="4" customWidth="1"/>
    <col min="14904" max="14904" width="11.7109375" style="4" customWidth="1"/>
    <col min="14905" max="14905" width="4.7109375" style="4" customWidth="1"/>
    <col min="14906" max="14906" width="10.7109375" style="4" customWidth="1"/>
    <col min="14907" max="14907" width="12.7109375" style="4" customWidth="1"/>
    <col min="14908" max="14908" width="4.7109375" style="4" customWidth="1"/>
    <col min="14909" max="14909" width="3.7109375" style="4" customWidth="1"/>
    <col min="14910" max="14910" width="2.7109375" style="4" customWidth="1"/>
    <col min="14911" max="14911" width="4.7109375" style="4" customWidth="1"/>
    <col min="14912" max="14912" width="3.7109375" style="4" customWidth="1"/>
    <col min="14913" max="14913" width="12.7109375" style="4" customWidth="1"/>
    <col min="14914" max="14914" width="8.7109375" style="4" customWidth="1"/>
    <col min="14915" max="14915" width="12.7109375" style="4" customWidth="1"/>
    <col min="14916" max="14916" width="11.7109375" style="4" customWidth="1"/>
    <col min="14917" max="14917" width="4.7109375" style="4" customWidth="1"/>
    <col min="14918" max="14918" width="16.7109375" style="4" customWidth="1"/>
    <col min="15105" max="15105" width="8.7109375" style="4" customWidth="1"/>
    <col min="15106" max="15106" width="33.7109375" style="4" customWidth="1"/>
    <col min="15107" max="15108" width="4.7109375" style="4" customWidth="1"/>
    <col min="15109" max="15109" width="10.7109375" style="4" customWidth="1"/>
    <col min="15110" max="15110" width="5.7109375" style="4" customWidth="1"/>
    <col min="15111" max="15111" width="6.7109375" style="4" customWidth="1"/>
    <col min="15112" max="15112" width="13.7109375" style="4" customWidth="1"/>
    <col min="15113" max="15113" width="12.7109375" style="4" customWidth="1"/>
    <col min="15114" max="15114" width="8.7109375" style="4" customWidth="1"/>
    <col min="15115" max="15115" width="4.7109375" style="4" customWidth="1"/>
    <col min="15116" max="15116" width="10.7109375" style="4" customWidth="1"/>
    <col min="15117" max="15118" width="9.7109375" style="4" customWidth="1"/>
    <col min="15119" max="15119" width="7.7109375" style="4" customWidth="1"/>
    <col min="15120" max="15120" width="9.7109375" style="4" customWidth="1"/>
    <col min="15121" max="15121" width="14.7109375" style="4" customWidth="1"/>
    <col min="15122" max="15123" width="6.7109375" style="4" customWidth="1"/>
    <col min="15124" max="15124" width="2.7109375" style="4" customWidth="1"/>
    <col min="15125" max="15125" width="4.7109375" style="4" customWidth="1"/>
    <col min="15126" max="15126" width="14.7109375" style="4" customWidth="1"/>
    <col min="15127" max="15127" width="10.7109375" style="4" customWidth="1"/>
    <col min="15128" max="15129" width="11.7109375" style="4" customWidth="1"/>
    <col min="15130" max="15130" width="3.7109375" style="4" customWidth="1"/>
    <col min="15131" max="15131" width="6.7109375" style="4" customWidth="1"/>
    <col min="15132" max="15132" width="20.7109375" style="4" customWidth="1"/>
    <col min="15133" max="15133" width="8.7109375" style="4" customWidth="1"/>
    <col min="15134" max="15134" width="4.7109375" style="4" customWidth="1"/>
    <col min="15135" max="15135" width="10.7109375" style="4" customWidth="1"/>
    <col min="15136" max="15137" width="3.7109375" style="4" customWidth="1"/>
    <col min="15138" max="15138" width="11.7109375" style="4" customWidth="1"/>
    <col min="15139" max="15139" width="15.7109375" style="4" customWidth="1"/>
    <col min="15140" max="15140" width="2.7109375" style="4" customWidth="1"/>
    <col min="15141" max="15141" width="3.7109375" style="4" customWidth="1"/>
    <col min="15142" max="15142" width="6.7109375" style="4" customWidth="1"/>
    <col min="15143" max="15143" width="10.7109375" style="4" customWidth="1"/>
    <col min="15144" max="15144" width="3.7109375" style="4" customWidth="1"/>
    <col min="15145" max="15145" width="4.7109375" style="4" customWidth="1"/>
    <col min="15146" max="15146" width="12.7109375" style="4" customWidth="1"/>
    <col min="15147" max="15147" width="6.7109375" style="4" customWidth="1"/>
    <col min="15148" max="15148" width="5.7109375" style="4" customWidth="1"/>
    <col min="15149" max="15149" width="10.7109375" style="4" customWidth="1"/>
    <col min="15150" max="15150" width="2.7109375" style="4" customWidth="1"/>
    <col min="15151" max="15151" width="5.7109375" style="4" customWidth="1"/>
    <col min="15152" max="15152" width="4.7109375" style="4" customWidth="1"/>
    <col min="15153" max="15153" width="2.7109375" style="4" customWidth="1"/>
    <col min="15154" max="15154" width="13.7109375" style="4" customWidth="1"/>
    <col min="15155" max="15155" width="3.7109375" style="4" customWidth="1"/>
    <col min="15156" max="15156" width="6.7109375" style="4" customWidth="1"/>
    <col min="15157" max="15157" width="10.7109375" style="4" customWidth="1"/>
    <col min="15158" max="15158" width="4.7109375" style="4" customWidth="1"/>
    <col min="15159" max="15159" width="3.7109375" style="4" customWidth="1"/>
    <col min="15160" max="15160" width="11.7109375" style="4" customWidth="1"/>
    <col min="15161" max="15161" width="4.7109375" style="4" customWidth="1"/>
    <col min="15162" max="15162" width="10.7109375" style="4" customWidth="1"/>
    <col min="15163" max="15163" width="12.7109375" style="4" customWidth="1"/>
    <col min="15164" max="15164" width="4.7109375" style="4" customWidth="1"/>
    <col min="15165" max="15165" width="3.7109375" style="4" customWidth="1"/>
    <col min="15166" max="15166" width="2.7109375" style="4" customWidth="1"/>
    <col min="15167" max="15167" width="4.7109375" style="4" customWidth="1"/>
    <col min="15168" max="15168" width="3.7109375" style="4" customWidth="1"/>
    <col min="15169" max="15169" width="12.7109375" style="4" customWidth="1"/>
    <col min="15170" max="15170" width="8.7109375" style="4" customWidth="1"/>
    <col min="15171" max="15171" width="12.7109375" style="4" customWidth="1"/>
    <col min="15172" max="15172" width="11.7109375" style="4" customWidth="1"/>
    <col min="15173" max="15173" width="4.7109375" style="4" customWidth="1"/>
    <col min="15174" max="15174" width="16.7109375" style="4" customWidth="1"/>
    <col min="15361" max="15361" width="8.7109375" style="4" customWidth="1"/>
    <col min="15362" max="15362" width="33.7109375" style="4" customWidth="1"/>
    <col min="15363" max="15364" width="4.7109375" style="4" customWidth="1"/>
    <col min="15365" max="15365" width="10.7109375" style="4" customWidth="1"/>
    <col min="15366" max="15366" width="5.7109375" style="4" customWidth="1"/>
    <col min="15367" max="15367" width="6.7109375" style="4" customWidth="1"/>
    <col min="15368" max="15368" width="13.7109375" style="4" customWidth="1"/>
    <col min="15369" max="15369" width="12.7109375" style="4" customWidth="1"/>
    <col min="15370" max="15370" width="8.7109375" style="4" customWidth="1"/>
    <col min="15371" max="15371" width="4.7109375" style="4" customWidth="1"/>
    <col min="15372" max="15372" width="10.7109375" style="4" customWidth="1"/>
    <col min="15373" max="15374" width="9.7109375" style="4" customWidth="1"/>
    <col min="15375" max="15375" width="7.7109375" style="4" customWidth="1"/>
    <col min="15376" max="15376" width="9.7109375" style="4" customWidth="1"/>
    <col min="15377" max="15377" width="14.7109375" style="4" customWidth="1"/>
    <col min="15378" max="15379" width="6.7109375" style="4" customWidth="1"/>
    <col min="15380" max="15380" width="2.7109375" style="4" customWidth="1"/>
    <col min="15381" max="15381" width="4.7109375" style="4" customWidth="1"/>
    <col min="15382" max="15382" width="14.7109375" style="4" customWidth="1"/>
    <col min="15383" max="15383" width="10.7109375" style="4" customWidth="1"/>
    <col min="15384" max="15385" width="11.7109375" style="4" customWidth="1"/>
    <col min="15386" max="15386" width="3.7109375" style="4" customWidth="1"/>
    <col min="15387" max="15387" width="6.7109375" style="4" customWidth="1"/>
    <col min="15388" max="15388" width="20.7109375" style="4" customWidth="1"/>
    <col min="15389" max="15389" width="8.7109375" style="4" customWidth="1"/>
    <col min="15390" max="15390" width="4.7109375" style="4" customWidth="1"/>
    <col min="15391" max="15391" width="10.7109375" style="4" customWidth="1"/>
    <col min="15392" max="15393" width="3.7109375" style="4" customWidth="1"/>
    <col min="15394" max="15394" width="11.7109375" style="4" customWidth="1"/>
    <col min="15395" max="15395" width="15.7109375" style="4" customWidth="1"/>
    <col min="15396" max="15396" width="2.7109375" style="4" customWidth="1"/>
    <col min="15397" max="15397" width="3.7109375" style="4" customWidth="1"/>
    <col min="15398" max="15398" width="6.7109375" style="4" customWidth="1"/>
    <col min="15399" max="15399" width="10.7109375" style="4" customWidth="1"/>
    <col min="15400" max="15400" width="3.7109375" style="4" customWidth="1"/>
    <col min="15401" max="15401" width="4.7109375" style="4" customWidth="1"/>
    <col min="15402" max="15402" width="12.7109375" style="4" customWidth="1"/>
    <col min="15403" max="15403" width="6.7109375" style="4" customWidth="1"/>
    <col min="15404" max="15404" width="5.7109375" style="4" customWidth="1"/>
    <col min="15405" max="15405" width="10.7109375" style="4" customWidth="1"/>
    <col min="15406" max="15406" width="2.7109375" style="4" customWidth="1"/>
    <col min="15407" max="15407" width="5.7109375" style="4" customWidth="1"/>
    <col min="15408" max="15408" width="4.7109375" style="4" customWidth="1"/>
    <col min="15409" max="15409" width="2.7109375" style="4" customWidth="1"/>
    <col min="15410" max="15410" width="13.7109375" style="4" customWidth="1"/>
    <col min="15411" max="15411" width="3.7109375" style="4" customWidth="1"/>
    <col min="15412" max="15412" width="6.7109375" style="4" customWidth="1"/>
    <col min="15413" max="15413" width="10.7109375" style="4" customWidth="1"/>
    <col min="15414" max="15414" width="4.7109375" style="4" customWidth="1"/>
    <col min="15415" max="15415" width="3.7109375" style="4" customWidth="1"/>
    <col min="15416" max="15416" width="11.7109375" style="4" customWidth="1"/>
    <col min="15417" max="15417" width="4.7109375" style="4" customWidth="1"/>
    <col min="15418" max="15418" width="10.7109375" style="4" customWidth="1"/>
    <col min="15419" max="15419" width="12.7109375" style="4" customWidth="1"/>
    <col min="15420" max="15420" width="4.7109375" style="4" customWidth="1"/>
    <col min="15421" max="15421" width="3.7109375" style="4" customWidth="1"/>
    <col min="15422" max="15422" width="2.7109375" style="4" customWidth="1"/>
    <col min="15423" max="15423" width="4.7109375" style="4" customWidth="1"/>
    <col min="15424" max="15424" width="3.7109375" style="4" customWidth="1"/>
    <col min="15425" max="15425" width="12.7109375" style="4" customWidth="1"/>
    <col min="15426" max="15426" width="8.7109375" style="4" customWidth="1"/>
    <col min="15427" max="15427" width="12.7109375" style="4" customWidth="1"/>
    <col min="15428" max="15428" width="11.7109375" style="4" customWidth="1"/>
    <col min="15429" max="15429" width="4.7109375" style="4" customWidth="1"/>
    <col min="15430" max="15430" width="16.7109375" style="4" customWidth="1"/>
    <col min="15617" max="15617" width="8.7109375" style="4" customWidth="1"/>
    <col min="15618" max="15618" width="33.7109375" style="4" customWidth="1"/>
    <col min="15619" max="15620" width="4.7109375" style="4" customWidth="1"/>
    <col min="15621" max="15621" width="10.7109375" style="4" customWidth="1"/>
    <col min="15622" max="15622" width="5.7109375" style="4" customWidth="1"/>
    <col min="15623" max="15623" width="6.7109375" style="4" customWidth="1"/>
    <col min="15624" max="15624" width="13.7109375" style="4" customWidth="1"/>
    <col min="15625" max="15625" width="12.7109375" style="4" customWidth="1"/>
    <col min="15626" max="15626" width="8.7109375" style="4" customWidth="1"/>
    <col min="15627" max="15627" width="4.7109375" style="4" customWidth="1"/>
    <col min="15628" max="15628" width="10.7109375" style="4" customWidth="1"/>
    <col min="15629" max="15630" width="9.7109375" style="4" customWidth="1"/>
    <col min="15631" max="15631" width="7.7109375" style="4" customWidth="1"/>
    <col min="15632" max="15632" width="9.7109375" style="4" customWidth="1"/>
    <col min="15633" max="15633" width="14.7109375" style="4" customWidth="1"/>
    <col min="15634" max="15635" width="6.7109375" style="4" customWidth="1"/>
    <col min="15636" max="15636" width="2.7109375" style="4" customWidth="1"/>
    <col min="15637" max="15637" width="4.7109375" style="4" customWidth="1"/>
    <col min="15638" max="15638" width="14.7109375" style="4" customWidth="1"/>
    <col min="15639" max="15639" width="10.7109375" style="4" customWidth="1"/>
    <col min="15640" max="15641" width="11.7109375" style="4" customWidth="1"/>
    <col min="15642" max="15642" width="3.7109375" style="4" customWidth="1"/>
    <col min="15643" max="15643" width="6.7109375" style="4" customWidth="1"/>
    <col min="15644" max="15644" width="20.7109375" style="4" customWidth="1"/>
    <col min="15645" max="15645" width="8.7109375" style="4" customWidth="1"/>
    <col min="15646" max="15646" width="4.7109375" style="4" customWidth="1"/>
    <col min="15647" max="15647" width="10.7109375" style="4" customWidth="1"/>
    <col min="15648" max="15649" width="3.7109375" style="4" customWidth="1"/>
    <col min="15650" max="15650" width="11.7109375" style="4" customWidth="1"/>
    <col min="15651" max="15651" width="15.7109375" style="4" customWidth="1"/>
    <col min="15652" max="15652" width="2.7109375" style="4" customWidth="1"/>
    <col min="15653" max="15653" width="3.7109375" style="4" customWidth="1"/>
    <col min="15654" max="15654" width="6.7109375" style="4" customWidth="1"/>
    <col min="15655" max="15655" width="10.7109375" style="4" customWidth="1"/>
    <col min="15656" max="15656" width="3.7109375" style="4" customWidth="1"/>
    <col min="15657" max="15657" width="4.7109375" style="4" customWidth="1"/>
    <col min="15658" max="15658" width="12.7109375" style="4" customWidth="1"/>
    <col min="15659" max="15659" width="6.7109375" style="4" customWidth="1"/>
    <col min="15660" max="15660" width="5.7109375" style="4" customWidth="1"/>
    <col min="15661" max="15661" width="10.7109375" style="4" customWidth="1"/>
    <col min="15662" max="15662" width="2.7109375" style="4" customWidth="1"/>
    <col min="15663" max="15663" width="5.7109375" style="4" customWidth="1"/>
    <col min="15664" max="15664" width="4.7109375" style="4" customWidth="1"/>
    <col min="15665" max="15665" width="2.7109375" style="4" customWidth="1"/>
    <col min="15666" max="15666" width="13.7109375" style="4" customWidth="1"/>
    <col min="15667" max="15667" width="3.7109375" style="4" customWidth="1"/>
    <col min="15668" max="15668" width="6.7109375" style="4" customWidth="1"/>
    <col min="15669" max="15669" width="10.7109375" style="4" customWidth="1"/>
    <col min="15670" max="15670" width="4.7109375" style="4" customWidth="1"/>
    <col min="15671" max="15671" width="3.7109375" style="4" customWidth="1"/>
    <col min="15672" max="15672" width="11.7109375" style="4" customWidth="1"/>
    <col min="15673" max="15673" width="4.7109375" style="4" customWidth="1"/>
    <col min="15674" max="15674" width="10.7109375" style="4" customWidth="1"/>
    <col min="15675" max="15675" width="12.7109375" style="4" customWidth="1"/>
    <col min="15676" max="15676" width="4.7109375" style="4" customWidth="1"/>
    <col min="15677" max="15677" width="3.7109375" style="4" customWidth="1"/>
    <col min="15678" max="15678" width="2.7109375" style="4" customWidth="1"/>
    <col min="15679" max="15679" width="4.7109375" style="4" customWidth="1"/>
    <col min="15680" max="15680" width="3.7109375" style="4" customWidth="1"/>
    <col min="15681" max="15681" width="12.7109375" style="4" customWidth="1"/>
    <col min="15682" max="15682" width="8.7109375" style="4" customWidth="1"/>
    <col min="15683" max="15683" width="12.7109375" style="4" customWidth="1"/>
    <col min="15684" max="15684" width="11.7109375" style="4" customWidth="1"/>
    <col min="15685" max="15685" width="4.7109375" style="4" customWidth="1"/>
    <col min="15686" max="15686" width="16.7109375" style="4" customWidth="1"/>
    <col min="15873" max="15873" width="8.7109375" style="4" customWidth="1"/>
    <col min="15874" max="15874" width="33.7109375" style="4" customWidth="1"/>
    <col min="15875" max="15876" width="4.7109375" style="4" customWidth="1"/>
    <col min="15877" max="15877" width="10.7109375" style="4" customWidth="1"/>
    <col min="15878" max="15878" width="5.7109375" style="4" customWidth="1"/>
    <col min="15879" max="15879" width="6.7109375" style="4" customWidth="1"/>
    <col min="15880" max="15880" width="13.7109375" style="4" customWidth="1"/>
    <col min="15881" max="15881" width="12.7109375" style="4" customWidth="1"/>
    <col min="15882" max="15882" width="8.7109375" style="4" customWidth="1"/>
    <col min="15883" max="15883" width="4.7109375" style="4" customWidth="1"/>
    <col min="15884" max="15884" width="10.7109375" style="4" customWidth="1"/>
    <col min="15885" max="15886" width="9.7109375" style="4" customWidth="1"/>
    <col min="15887" max="15887" width="7.7109375" style="4" customWidth="1"/>
    <col min="15888" max="15888" width="9.7109375" style="4" customWidth="1"/>
    <col min="15889" max="15889" width="14.7109375" style="4" customWidth="1"/>
    <col min="15890" max="15891" width="6.7109375" style="4" customWidth="1"/>
    <col min="15892" max="15892" width="2.7109375" style="4" customWidth="1"/>
    <col min="15893" max="15893" width="4.7109375" style="4" customWidth="1"/>
    <col min="15894" max="15894" width="14.7109375" style="4" customWidth="1"/>
    <col min="15895" max="15895" width="10.7109375" style="4" customWidth="1"/>
    <col min="15896" max="15897" width="11.7109375" style="4" customWidth="1"/>
    <col min="15898" max="15898" width="3.7109375" style="4" customWidth="1"/>
    <col min="15899" max="15899" width="6.7109375" style="4" customWidth="1"/>
    <col min="15900" max="15900" width="20.7109375" style="4" customWidth="1"/>
    <col min="15901" max="15901" width="8.7109375" style="4" customWidth="1"/>
    <col min="15902" max="15902" width="4.7109375" style="4" customWidth="1"/>
    <col min="15903" max="15903" width="10.7109375" style="4" customWidth="1"/>
    <col min="15904" max="15905" width="3.7109375" style="4" customWidth="1"/>
    <col min="15906" max="15906" width="11.7109375" style="4" customWidth="1"/>
    <col min="15907" max="15907" width="15.7109375" style="4" customWidth="1"/>
    <col min="15908" max="15908" width="2.7109375" style="4" customWidth="1"/>
    <col min="15909" max="15909" width="3.7109375" style="4" customWidth="1"/>
    <col min="15910" max="15910" width="6.7109375" style="4" customWidth="1"/>
    <col min="15911" max="15911" width="10.7109375" style="4" customWidth="1"/>
    <col min="15912" max="15912" width="3.7109375" style="4" customWidth="1"/>
    <col min="15913" max="15913" width="4.7109375" style="4" customWidth="1"/>
    <col min="15914" max="15914" width="12.7109375" style="4" customWidth="1"/>
    <col min="15915" max="15915" width="6.7109375" style="4" customWidth="1"/>
    <col min="15916" max="15916" width="5.7109375" style="4" customWidth="1"/>
    <col min="15917" max="15917" width="10.7109375" style="4" customWidth="1"/>
    <col min="15918" max="15918" width="2.7109375" style="4" customWidth="1"/>
    <col min="15919" max="15919" width="5.7109375" style="4" customWidth="1"/>
    <col min="15920" max="15920" width="4.7109375" style="4" customWidth="1"/>
    <col min="15921" max="15921" width="2.7109375" style="4" customWidth="1"/>
    <col min="15922" max="15922" width="13.7109375" style="4" customWidth="1"/>
    <col min="15923" max="15923" width="3.7109375" style="4" customWidth="1"/>
    <col min="15924" max="15924" width="6.7109375" style="4" customWidth="1"/>
    <col min="15925" max="15925" width="10.7109375" style="4" customWidth="1"/>
    <col min="15926" max="15926" width="4.7109375" style="4" customWidth="1"/>
    <col min="15927" max="15927" width="3.7109375" style="4" customWidth="1"/>
    <col min="15928" max="15928" width="11.7109375" style="4" customWidth="1"/>
    <col min="15929" max="15929" width="4.7109375" style="4" customWidth="1"/>
    <col min="15930" max="15930" width="10.7109375" style="4" customWidth="1"/>
    <col min="15931" max="15931" width="12.7109375" style="4" customWidth="1"/>
    <col min="15932" max="15932" width="4.7109375" style="4" customWidth="1"/>
    <col min="15933" max="15933" width="3.7109375" style="4" customWidth="1"/>
    <col min="15934" max="15934" width="2.7109375" style="4" customWidth="1"/>
    <col min="15935" max="15935" width="4.7109375" style="4" customWidth="1"/>
    <col min="15936" max="15936" width="3.7109375" style="4" customWidth="1"/>
    <col min="15937" max="15937" width="12.7109375" style="4" customWidth="1"/>
    <col min="15938" max="15938" width="8.7109375" style="4" customWidth="1"/>
    <col min="15939" max="15939" width="12.7109375" style="4" customWidth="1"/>
    <col min="15940" max="15940" width="11.7109375" style="4" customWidth="1"/>
    <col min="15941" max="15941" width="4.7109375" style="4" customWidth="1"/>
    <col min="15942" max="15942" width="16.7109375" style="4" customWidth="1"/>
    <col min="16129" max="16129" width="8.7109375" style="4" customWidth="1"/>
    <col min="16130" max="16130" width="33.7109375" style="4" customWidth="1"/>
    <col min="16131" max="16132" width="4.7109375" style="4" customWidth="1"/>
    <col min="16133" max="16133" width="10.7109375" style="4" customWidth="1"/>
    <col min="16134" max="16134" width="5.7109375" style="4" customWidth="1"/>
    <col min="16135" max="16135" width="6.7109375" style="4" customWidth="1"/>
    <col min="16136" max="16136" width="13.7109375" style="4" customWidth="1"/>
    <col min="16137" max="16137" width="12.7109375" style="4" customWidth="1"/>
    <col min="16138" max="16138" width="8.7109375" style="4" customWidth="1"/>
    <col min="16139" max="16139" width="4.7109375" style="4" customWidth="1"/>
    <col min="16140" max="16140" width="10.7109375" style="4" customWidth="1"/>
    <col min="16141" max="16142" width="9.7109375" style="4" customWidth="1"/>
    <col min="16143" max="16143" width="7.7109375" style="4" customWidth="1"/>
    <col min="16144" max="16144" width="9.7109375" style="4" customWidth="1"/>
    <col min="16145" max="16145" width="14.7109375" style="4" customWidth="1"/>
    <col min="16146" max="16147" width="6.7109375" style="4" customWidth="1"/>
    <col min="16148" max="16148" width="2.7109375" style="4" customWidth="1"/>
    <col min="16149" max="16149" width="4.7109375" style="4" customWidth="1"/>
    <col min="16150" max="16150" width="14.7109375" style="4" customWidth="1"/>
    <col min="16151" max="16151" width="10.7109375" style="4" customWidth="1"/>
    <col min="16152" max="16153" width="11.7109375" style="4" customWidth="1"/>
    <col min="16154" max="16154" width="3.7109375" style="4" customWidth="1"/>
    <col min="16155" max="16155" width="6.7109375" style="4" customWidth="1"/>
    <col min="16156" max="16156" width="20.7109375" style="4" customWidth="1"/>
    <col min="16157" max="16157" width="8.7109375" style="4" customWidth="1"/>
    <col min="16158" max="16158" width="4.7109375" style="4" customWidth="1"/>
    <col min="16159" max="16159" width="10.7109375" style="4" customWidth="1"/>
    <col min="16160" max="16161" width="3.7109375" style="4" customWidth="1"/>
    <col min="16162" max="16162" width="11.7109375" style="4" customWidth="1"/>
    <col min="16163" max="16163" width="15.7109375" style="4" customWidth="1"/>
    <col min="16164" max="16164" width="2.7109375" style="4" customWidth="1"/>
    <col min="16165" max="16165" width="3.7109375" style="4" customWidth="1"/>
    <col min="16166" max="16166" width="6.7109375" style="4" customWidth="1"/>
    <col min="16167" max="16167" width="10.7109375" style="4" customWidth="1"/>
    <col min="16168" max="16168" width="3.7109375" style="4" customWidth="1"/>
    <col min="16169" max="16169" width="4.7109375" style="4" customWidth="1"/>
    <col min="16170" max="16170" width="12.7109375" style="4" customWidth="1"/>
    <col min="16171" max="16171" width="6.7109375" style="4" customWidth="1"/>
    <col min="16172" max="16172" width="5.7109375" style="4" customWidth="1"/>
    <col min="16173" max="16173" width="10.7109375" style="4" customWidth="1"/>
    <col min="16174" max="16174" width="2.7109375" style="4" customWidth="1"/>
    <col min="16175" max="16175" width="5.7109375" style="4" customWidth="1"/>
    <col min="16176" max="16176" width="4.7109375" style="4" customWidth="1"/>
    <col min="16177" max="16177" width="2.7109375" style="4" customWidth="1"/>
    <col min="16178" max="16178" width="13.7109375" style="4" customWidth="1"/>
    <col min="16179" max="16179" width="3.7109375" style="4" customWidth="1"/>
    <col min="16180" max="16180" width="6.7109375" style="4" customWidth="1"/>
    <col min="16181" max="16181" width="10.7109375" style="4" customWidth="1"/>
    <col min="16182" max="16182" width="4.7109375" style="4" customWidth="1"/>
    <col min="16183" max="16183" width="3.7109375" style="4" customWidth="1"/>
    <col min="16184" max="16184" width="11.7109375" style="4" customWidth="1"/>
    <col min="16185" max="16185" width="4.7109375" style="4" customWidth="1"/>
    <col min="16186" max="16186" width="10.7109375" style="4" customWidth="1"/>
    <col min="16187" max="16187" width="12.7109375" style="4" customWidth="1"/>
    <col min="16188" max="16188" width="4.7109375" style="4" customWidth="1"/>
    <col min="16189" max="16189" width="3.7109375" style="4" customWidth="1"/>
    <col min="16190" max="16190" width="2.7109375" style="4" customWidth="1"/>
    <col min="16191" max="16191" width="4.7109375" style="4" customWidth="1"/>
    <col min="16192" max="16192" width="3.7109375" style="4" customWidth="1"/>
    <col min="16193" max="16193" width="12.7109375" style="4" customWidth="1"/>
    <col min="16194" max="16194" width="8.7109375" style="4" customWidth="1"/>
    <col min="16195" max="16195" width="12.7109375" style="4" customWidth="1"/>
    <col min="16196" max="16196" width="11.7109375" style="4" customWidth="1"/>
    <col min="16197" max="16197" width="4.7109375" style="4" customWidth="1"/>
    <col min="16198" max="16198" width="16.7109375" style="4" customWidth="1"/>
  </cols>
  <sheetData>
    <row r="1" spans="1:70" x14ac:dyDescent="0.25">
      <c r="A1" t="s">
        <v>29</v>
      </c>
      <c r="B1" t="s">
        <v>30</v>
      </c>
      <c r="C1" t="s">
        <v>358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</row>
    <row r="2" spans="1:70" x14ac:dyDescent="0.25">
      <c r="A2">
        <v>103790</v>
      </c>
      <c r="B2" t="s">
        <v>361</v>
      </c>
      <c r="C2">
        <v>181.83500000000001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</row>
    <row r="3" spans="1:70" x14ac:dyDescent="0.25">
      <c r="A3">
        <v>103900</v>
      </c>
      <c r="B3" t="s">
        <v>718</v>
      </c>
      <c r="C3">
        <v>184.09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</row>
    <row r="4" spans="1:70" x14ac:dyDescent="0.25">
      <c r="A4">
        <v>145125</v>
      </c>
      <c r="B4" t="s">
        <v>719</v>
      </c>
      <c r="C4">
        <v>173.63499999999999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</row>
    <row r="5" spans="1:70" x14ac:dyDescent="0.25">
      <c r="A5">
        <v>145135</v>
      </c>
      <c r="B5" t="s">
        <v>363</v>
      </c>
      <c r="C5">
        <v>177.12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</row>
    <row r="6" spans="1:70" x14ac:dyDescent="0.25">
      <c r="A6">
        <v>145159</v>
      </c>
      <c r="B6" t="s">
        <v>720</v>
      </c>
      <c r="C6">
        <v>16.940000000000001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</row>
    <row r="7" spans="1:70" x14ac:dyDescent="0.25">
      <c r="A7">
        <v>145182</v>
      </c>
      <c r="B7" t="s">
        <v>721</v>
      </c>
      <c r="C7">
        <v>17.5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</row>
    <row r="8" spans="1:70" x14ac:dyDescent="0.25">
      <c r="A8">
        <v>145214</v>
      </c>
      <c r="B8" t="s">
        <v>722</v>
      </c>
      <c r="C8">
        <v>178.35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</row>
    <row r="9" spans="1:70" x14ac:dyDescent="0.25">
      <c r="A9">
        <v>145374</v>
      </c>
      <c r="B9" t="s">
        <v>723</v>
      </c>
      <c r="C9">
        <v>183.065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</row>
    <row r="10" spans="1:70" x14ac:dyDescent="0.25">
      <c r="A10">
        <v>145375</v>
      </c>
      <c r="B10" t="s">
        <v>724</v>
      </c>
      <c r="C10">
        <v>175.48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</row>
    <row r="11" spans="1:70" x14ac:dyDescent="0.25">
      <c r="A11">
        <v>145398</v>
      </c>
      <c r="B11" t="s">
        <v>725</v>
      </c>
      <c r="C11">
        <v>180.60499999999999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</row>
    <row r="12" spans="1:70" x14ac:dyDescent="0.25">
      <c r="A12">
        <v>145679</v>
      </c>
      <c r="B12" t="s">
        <v>726</v>
      </c>
      <c r="C12">
        <v>184.09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</row>
    <row r="13" spans="1:70" x14ac:dyDescent="0.25">
      <c r="A13">
        <v>153346</v>
      </c>
      <c r="B13" t="s">
        <v>727</v>
      </c>
      <c r="C13">
        <v>17.62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</row>
    <row r="14" spans="1:70" x14ac:dyDescent="0.25">
      <c r="A14">
        <v>159066</v>
      </c>
      <c r="B14" t="s">
        <v>728</v>
      </c>
      <c r="C14">
        <v>179.375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</row>
    <row r="15" spans="1:70" x14ac:dyDescent="0.25">
      <c r="A15">
        <v>159067</v>
      </c>
      <c r="B15" t="s">
        <v>729</v>
      </c>
      <c r="C15">
        <v>181.83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</row>
    <row r="16" spans="1:70" x14ac:dyDescent="0.25">
      <c r="A16">
        <v>159069</v>
      </c>
      <c r="B16" t="s">
        <v>364</v>
      </c>
      <c r="C16">
        <v>181.83500000000001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</row>
    <row r="17" spans="1:70" x14ac:dyDescent="0.25">
      <c r="A17">
        <v>159361</v>
      </c>
      <c r="B17" t="s">
        <v>1272</v>
      </c>
      <c r="C17">
        <v>15.57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</row>
    <row r="18" spans="1:70" x14ac:dyDescent="0.25">
      <c r="A18">
        <v>159457</v>
      </c>
      <c r="B18" t="s">
        <v>1280</v>
      </c>
      <c r="C18">
        <v>17.14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</row>
    <row r="19" spans="1:70" x14ac:dyDescent="0.25">
      <c r="A19">
        <v>159458</v>
      </c>
      <c r="B19" t="s">
        <v>380</v>
      </c>
      <c r="C19">
        <v>17.3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</row>
    <row r="20" spans="1:70" x14ac:dyDescent="0.25">
      <c r="A20">
        <v>159459</v>
      </c>
      <c r="B20" t="s">
        <v>381</v>
      </c>
      <c r="C20">
        <v>17.46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</row>
    <row r="21" spans="1:70" x14ac:dyDescent="0.25">
      <c r="A21">
        <v>159463</v>
      </c>
      <c r="B21" t="s">
        <v>382</v>
      </c>
      <c r="C21">
        <v>17.239999999999998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</row>
    <row r="22" spans="1:70" x14ac:dyDescent="0.25">
      <c r="A22">
        <v>159464</v>
      </c>
      <c r="B22" t="s">
        <v>805</v>
      </c>
      <c r="C22">
        <v>17.38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</row>
    <row r="23" spans="1:70" x14ac:dyDescent="0.25">
      <c r="A23">
        <v>159468</v>
      </c>
      <c r="B23" t="s">
        <v>549</v>
      </c>
      <c r="C23">
        <v>17.5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</row>
    <row r="24" spans="1:70" x14ac:dyDescent="0.25">
      <c r="A24">
        <v>159626</v>
      </c>
      <c r="B24" t="s">
        <v>779</v>
      </c>
      <c r="C24">
        <v>873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</row>
    <row r="25" spans="1:70" x14ac:dyDescent="0.25">
      <c r="A25">
        <v>159627</v>
      </c>
      <c r="B25" t="s">
        <v>780</v>
      </c>
      <c r="C25">
        <v>871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</row>
    <row r="26" spans="1:70" x14ac:dyDescent="0.25">
      <c r="A26">
        <v>159733</v>
      </c>
      <c r="B26" t="s">
        <v>386</v>
      </c>
      <c r="C26">
        <v>186.14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</row>
    <row r="27" spans="1:70" x14ac:dyDescent="0.25">
      <c r="A27">
        <v>159807</v>
      </c>
      <c r="B27" t="s">
        <v>806</v>
      </c>
      <c r="C27">
        <v>15.714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</row>
    <row r="28" spans="1:70" x14ac:dyDescent="0.25">
      <c r="A28">
        <v>159822</v>
      </c>
      <c r="B28" t="s">
        <v>1308</v>
      </c>
      <c r="C28">
        <v>15.91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</row>
    <row r="29" spans="1:70" x14ac:dyDescent="0.25">
      <c r="A29">
        <v>159827</v>
      </c>
      <c r="B29" t="s">
        <v>807</v>
      </c>
      <c r="C29">
        <v>16.001999999999999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</row>
    <row r="30" spans="1:70" x14ac:dyDescent="0.25">
      <c r="A30">
        <v>159829</v>
      </c>
      <c r="B30" t="s">
        <v>2644</v>
      </c>
      <c r="C30">
        <v>16.056000000000001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</row>
    <row r="31" spans="1:70" x14ac:dyDescent="0.25">
      <c r="A31">
        <v>159835</v>
      </c>
      <c r="B31" t="s">
        <v>2645</v>
      </c>
      <c r="C31">
        <v>16.146000000000001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</row>
    <row r="32" spans="1:70" x14ac:dyDescent="0.25">
      <c r="A32">
        <v>159871</v>
      </c>
      <c r="B32" t="s">
        <v>808</v>
      </c>
      <c r="C32">
        <v>17.3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</row>
    <row r="33" spans="1:70" x14ac:dyDescent="0.25">
      <c r="A33">
        <v>159903</v>
      </c>
      <c r="B33" t="s">
        <v>1317</v>
      </c>
      <c r="C33">
        <v>17.78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</row>
    <row r="34" spans="1:70" x14ac:dyDescent="0.25">
      <c r="A34">
        <v>160361</v>
      </c>
      <c r="B34" t="s">
        <v>730</v>
      </c>
      <c r="C34">
        <v>179.17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</row>
    <row r="35" spans="1:70" x14ac:dyDescent="0.25">
      <c r="A35">
        <v>160363</v>
      </c>
      <c r="B35" t="s">
        <v>731</v>
      </c>
      <c r="C35">
        <v>179.785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</row>
    <row r="36" spans="1:70" x14ac:dyDescent="0.25">
      <c r="A36">
        <v>160364</v>
      </c>
      <c r="B36" t="s">
        <v>388</v>
      </c>
      <c r="C36">
        <v>181.22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</row>
    <row r="37" spans="1:70" x14ac:dyDescent="0.25">
      <c r="A37">
        <v>160367</v>
      </c>
      <c r="B37" t="s">
        <v>389</v>
      </c>
      <c r="C37">
        <v>180.4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</row>
    <row r="38" spans="1:70" x14ac:dyDescent="0.25">
      <c r="A38">
        <v>160369</v>
      </c>
      <c r="B38" t="s">
        <v>390</v>
      </c>
      <c r="C38">
        <v>183.68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</row>
    <row r="39" spans="1:70" x14ac:dyDescent="0.25">
      <c r="A39">
        <v>160382</v>
      </c>
      <c r="B39" t="s">
        <v>810</v>
      </c>
      <c r="C39">
        <v>16.98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</row>
    <row r="40" spans="1:70" x14ac:dyDescent="0.25">
      <c r="A40">
        <v>160714</v>
      </c>
      <c r="B40" t="s">
        <v>391</v>
      </c>
      <c r="C40">
        <v>17.86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</row>
    <row r="41" spans="1:70" x14ac:dyDescent="0.25">
      <c r="A41">
        <v>160719</v>
      </c>
      <c r="B41" t="s">
        <v>392</v>
      </c>
      <c r="C41">
        <v>18.12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</row>
    <row r="42" spans="1:70" x14ac:dyDescent="0.25">
      <c r="A42">
        <v>160970</v>
      </c>
      <c r="B42" t="s">
        <v>812</v>
      </c>
      <c r="C42">
        <v>869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</row>
    <row r="43" spans="1:70" x14ac:dyDescent="0.25">
      <c r="A43">
        <v>160991</v>
      </c>
      <c r="B43" t="s">
        <v>732</v>
      </c>
      <c r="C43">
        <v>15.534000000000001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</row>
    <row r="44" spans="1:70" x14ac:dyDescent="0.25">
      <c r="A44">
        <v>161167</v>
      </c>
      <c r="B44" t="s">
        <v>2101</v>
      </c>
      <c r="C44">
        <v>17.46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</row>
    <row r="45" spans="1:70" x14ac:dyDescent="0.25">
      <c r="A45">
        <v>163745</v>
      </c>
      <c r="B45" t="s">
        <v>396</v>
      </c>
      <c r="C45">
        <v>17.48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</row>
    <row r="46" spans="1:70" x14ac:dyDescent="0.25">
      <c r="A46">
        <v>163755</v>
      </c>
      <c r="B46" t="s">
        <v>733</v>
      </c>
      <c r="C46">
        <v>17.739999999999998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</row>
    <row r="47" spans="1:70" x14ac:dyDescent="0.25">
      <c r="A47">
        <v>163760</v>
      </c>
      <c r="B47" t="s">
        <v>734</v>
      </c>
      <c r="C47">
        <v>17.86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</row>
    <row r="48" spans="1:70" x14ac:dyDescent="0.25">
      <c r="A48">
        <v>163764</v>
      </c>
      <c r="B48" t="s">
        <v>735</v>
      </c>
      <c r="C48">
        <v>17.96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</row>
    <row r="49" spans="1:70" x14ac:dyDescent="0.25">
      <c r="A49">
        <v>163769</v>
      </c>
      <c r="B49" t="s">
        <v>736</v>
      </c>
      <c r="C49">
        <v>17.96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</row>
    <row r="50" spans="1:70" x14ac:dyDescent="0.25">
      <c r="A50">
        <v>163786</v>
      </c>
      <c r="B50" t="s">
        <v>737</v>
      </c>
      <c r="C50">
        <v>17.54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</row>
    <row r="51" spans="1:70" x14ac:dyDescent="0.25">
      <c r="A51">
        <v>163792</v>
      </c>
      <c r="B51" t="s">
        <v>2663</v>
      </c>
      <c r="C51">
        <v>17.68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</row>
    <row r="52" spans="1:70" x14ac:dyDescent="0.25">
      <c r="A52">
        <v>163802</v>
      </c>
      <c r="B52" t="s">
        <v>739</v>
      </c>
      <c r="C52">
        <v>17.12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</row>
    <row r="53" spans="1:70" x14ac:dyDescent="0.25">
      <c r="A53">
        <v>163807</v>
      </c>
      <c r="B53" t="s">
        <v>397</v>
      </c>
      <c r="C53">
        <v>17.28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</row>
    <row r="54" spans="1:70" x14ac:dyDescent="0.25">
      <c r="A54">
        <v>163812</v>
      </c>
      <c r="B54" t="s">
        <v>740</v>
      </c>
      <c r="C54">
        <v>17.399999999999999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</row>
    <row r="55" spans="1:70" x14ac:dyDescent="0.25">
      <c r="A55">
        <v>163860</v>
      </c>
      <c r="B55" t="s">
        <v>550</v>
      </c>
      <c r="C55">
        <v>876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</row>
    <row r="56" spans="1:70" x14ac:dyDescent="0.25">
      <c r="A56">
        <v>163861</v>
      </c>
      <c r="B56" t="s">
        <v>813</v>
      </c>
      <c r="C56">
        <v>15.768000000000001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</row>
    <row r="57" spans="1:70" x14ac:dyDescent="0.25">
      <c r="A57">
        <v>163863</v>
      </c>
      <c r="B57" t="s">
        <v>398</v>
      </c>
      <c r="C57">
        <v>17.52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</row>
    <row r="58" spans="1:70" x14ac:dyDescent="0.25">
      <c r="A58">
        <v>166153</v>
      </c>
      <c r="B58" t="s">
        <v>551</v>
      </c>
      <c r="C58">
        <v>865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</row>
    <row r="59" spans="1:70" x14ac:dyDescent="0.25">
      <c r="A59">
        <v>168846</v>
      </c>
      <c r="B59" t="s">
        <v>741</v>
      </c>
      <c r="C59">
        <v>181.79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</row>
    <row r="60" spans="1:70" x14ac:dyDescent="0.25">
      <c r="A60">
        <v>169325</v>
      </c>
      <c r="B60" t="s">
        <v>814</v>
      </c>
      <c r="C60">
        <v>17.96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</row>
    <row r="61" spans="1:70" x14ac:dyDescent="0.25">
      <c r="A61">
        <v>171954</v>
      </c>
      <c r="B61" t="s">
        <v>742</v>
      </c>
      <c r="C61">
        <v>185.11500000000001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</row>
    <row r="62" spans="1:70" x14ac:dyDescent="0.25">
      <c r="A62">
        <v>172820</v>
      </c>
      <c r="B62" t="s">
        <v>743</v>
      </c>
      <c r="C62">
        <v>183.68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</row>
    <row r="63" spans="1:70" x14ac:dyDescent="0.25">
      <c r="A63">
        <v>174164</v>
      </c>
      <c r="B63" t="s">
        <v>1411</v>
      </c>
      <c r="C63">
        <v>893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</row>
    <row r="64" spans="1:70" x14ac:dyDescent="0.25">
      <c r="A64">
        <v>174678</v>
      </c>
      <c r="B64" t="s">
        <v>781</v>
      </c>
      <c r="C64">
        <v>887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</row>
    <row r="65" spans="1:70" x14ac:dyDescent="0.25">
      <c r="A65">
        <v>175396</v>
      </c>
      <c r="B65" t="s">
        <v>2270</v>
      </c>
      <c r="C65">
        <v>18.07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</row>
    <row r="66" spans="1:70" x14ac:dyDescent="0.25">
      <c r="A66">
        <v>187254</v>
      </c>
      <c r="B66" t="s">
        <v>1448</v>
      </c>
      <c r="C66">
        <v>15.912000000000001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</row>
    <row r="67" spans="1:70" x14ac:dyDescent="0.25">
      <c r="A67">
        <v>187899</v>
      </c>
      <c r="B67" t="s">
        <v>554</v>
      </c>
      <c r="C67">
        <v>187.82400000000001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</row>
    <row r="68" spans="1:70" x14ac:dyDescent="0.25">
      <c r="A68">
        <v>189115</v>
      </c>
      <c r="B68" t="s">
        <v>555</v>
      </c>
      <c r="C68">
        <v>21.143999999999998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</row>
    <row r="69" spans="1:70" x14ac:dyDescent="0.25">
      <c r="A69">
        <v>189493</v>
      </c>
      <c r="B69" t="s">
        <v>415</v>
      </c>
      <c r="C69">
        <v>16.914999999999999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</row>
    <row r="70" spans="1:70" x14ac:dyDescent="0.25">
      <c r="A70">
        <v>194116</v>
      </c>
      <c r="B70" t="s">
        <v>1521</v>
      </c>
      <c r="C70">
        <v>17.12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</row>
    <row r="71" spans="1:70" x14ac:dyDescent="0.25">
      <c r="A71">
        <v>194313</v>
      </c>
      <c r="B71" t="s">
        <v>418</v>
      </c>
      <c r="C71">
        <v>181.584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</row>
    <row r="72" spans="1:70" x14ac:dyDescent="0.25">
      <c r="A72">
        <v>194314</v>
      </c>
      <c r="B72" t="s">
        <v>419</v>
      </c>
      <c r="C72">
        <v>186.78399999999999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</row>
    <row r="73" spans="1:70" x14ac:dyDescent="0.25">
      <c r="A73">
        <v>194315</v>
      </c>
      <c r="B73" t="s">
        <v>557</v>
      </c>
      <c r="C73">
        <v>180.75200000000001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</row>
    <row r="74" spans="1:70" x14ac:dyDescent="0.25">
      <c r="A74">
        <v>194316</v>
      </c>
      <c r="B74" t="s">
        <v>818</v>
      </c>
      <c r="C74">
        <v>181.792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</row>
    <row r="75" spans="1:70" x14ac:dyDescent="0.25">
      <c r="A75">
        <v>194317</v>
      </c>
      <c r="B75" t="s">
        <v>819</v>
      </c>
      <c r="C75">
        <v>179.92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</row>
    <row r="76" spans="1:70" x14ac:dyDescent="0.25">
      <c r="A76">
        <v>194460</v>
      </c>
      <c r="B76" t="s">
        <v>558</v>
      </c>
      <c r="C76">
        <v>180.12799999999999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</row>
    <row r="77" spans="1:70" x14ac:dyDescent="0.25">
      <c r="A77">
        <v>194461</v>
      </c>
      <c r="B77" t="s">
        <v>820</v>
      </c>
      <c r="C77">
        <v>181.792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</row>
    <row r="78" spans="1:70" x14ac:dyDescent="0.25">
      <c r="A78">
        <v>194463</v>
      </c>
      <c r="B78" t="s">
        <v>559</v>
      </c>
      <c r="C78">
        <v>183.04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</row>
    <row r="79" spans="1:70" x14ac:dyDescent="0.25">
      <c r="A79">
        <v>194464</v>
      </c>
      <c r="B79" t="s">
        <v>1529</v>
      </c>
      <c r="C79">
        <v>184.49600000000001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</row>
    <row r="80" spans="1:70" x14ac:dyDescent="0.25">
      <c r="A80">
        <v>194465</v>
      </c>
      <c r="B80" t="s">
        <v>560</v>
      </c>
      <c r="C80">
        <v>176.59200000000001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</row>
    <row r="81" spans="1:70" x14ac:dyDescent="0.25">
      <c r="A81">
        <v>194466</v>
      </c>
      <c r="B81" t="s">
        <v>561</v>
      </c>
      <c r="C81">
        <v>178.256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</row>
    <row r="82" spans="1:70" x14ac:dyDescent="0.25">
      <c r="A82">
        <v>194467</v>
      </c>
      <c r="B82" t="s">
        <v>562</v>
      </c>
      <c r="C82">
        <v>183.24799999999999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</row>
    <row r="83" spans="1:70" x14ac:dyDescent="0.25">
      <c r="A83">
        <v>194468</v>
      </c>
      <c r="B83" t="s">
        <v>563</v>
      </c>
      <c r="C83">
        <v>184.49600000000001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</row>
    <row r="84" spans="1:70" x14ac:dyDescent="0.25">
      <c r="A84">
        <v>194469</v>
      </c>
      <c r="B84" t="s">
        <v>782</v>
      </c>
      <c r="C84">
        <v>185.744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</row>
    <row r="85" spans="1:70" x14ac:dyDescent="0.25">
      <c r="A85">
        <v>194470</v>
      </c>
      <c r="B85" t="s">
        <v>420</v>
      </c>
      <c r="C85">
        <v>186.78399999999999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</row>
    <row r="86" spans="1:70" x14ac:dyDescent="0.25">
      <c r="A86">
        <v>194471</v>
      </c>
      <c r="B86" t="s">
        <v>421</v>
      </c>
      <c r="C86">
        <v>187.82400000000001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</row>
    <row r="87" spans="1:70" x14ac:dyDescent="0.25">
      <c r="A87">
        <v>194472</v>
      </c>
      <c r="B87" t="s">
        <v>564</v>
      </c>
      <c r="C87">
        <v>182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</row>
    <row r="88" spans="1:70" x14ac:dyDescent="0.25">
      <c r="A88">
        <v>194474</v>
      </c>
      <c r="B88" t="s">
        <v>422</v>
      </c>
      <c r="C88">
        <v>183.66399999999999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</row>
    <row r="89" spans="1:70" x14ac:dyDescent="0.25">
      <c r="A89">
        <v>194481</v>
      </c>
      <c r="B89" t="s">
        <v>423</v>
      </c>
      <c r="C89">
        <v>178.048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</row>
    <row r="90" spans="1:70" x14ac:dyDescent="0.25">
      <c r="A90">
        <v>194482</v>
      </c>
      <c r="B90" t="s">
        <v>744</v>
      </c>
      <c r="C90">
        <v>179.3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</row>
    <row r="91" spans="1:70" x14ac:dyDescent="0.25">
      <c r="A91">
        <v>194487</v>
      </c>
      <c r="B91" t="s">
        <v>821</v>
      </c>
      <c r="C91">
        <v>180.75200000000001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</row>
    <row r="92" spans="1:70" x14ac:dyDescent="0.25">
      <c r="A92">
        <v>194489</v>
      </c>
      <c r="B92" t="s">
        <v>565</v>
      </c>
      <c r="C92">
        <v>182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</row>
    <row r="93" spans="1:70" x14ac:dyDescent="0.25">
      <c r="A93">
        <v>194490</v>
      </c>
      <c r="B93" t="s">
        <v>822</v>
      </c>
      <c r="C93">
        <v>183.95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</row>
    <row r="94" spans="1:70" x14ac:dyDescent="0.25">
      <c r="A94">
        <v>194495</v>
      </c>
      <c r="B94" t="s">
        <v>745</v>
      </c>
      <c r="C94">
        <v>182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</row>
    <row r="95" spans="1:70" x14ac:dyDescent="0.25">
      <c r="A95">
        <v>194496</v>
      </c>
      <c r="B95" t="s">
        <v>746</v>
      </c>
      <c r="C95">
        <v>177.84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</row>
    <row r="96" spans="1:70" x14ac:dyDescent="0.25">
      <c r="A96">
        <v>194497</v>
      </c>
      <c r="B96" t="s">
        <v>747</v>
      </c>
      <c r="C96">
        <v>179.71199999999999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</row>
    <row r="97" spans="1:70" x14ac:dyDescent="0.25">
      <c r="A97">
        <v>194498</v>
      </c>
      <c r="B97" t="s">
        <v>566</v>
      </c>
      <c r="C97">
        <v>179.50399999999999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</row>
    <row r="98" spans="1:70" x14ac:dyDescent="0.25">
      <c r="A98">
        <v>194522</v>
      </c>
      <c r="B98" t="s">
        <v>1544</v>
      </c>
      <c r="C98">
        <v>178.256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</row>
    <row r="99" spans="1:70" x14ac:dyDescent="0.25">
      <c r="A99">
        <v>194528</v>
      </c>
      <c r="B99" t="s">
        <v>567</v>
      </c>
      <c r="C99">
        <v>179.92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</row>
    <row r="100" spans="1:70" x14ac:dyDescent="0.25">
      <c r="A100">
        <v>194533</v>
      </c>
      <c r="B100" t="s">
        <v>568</v>
      </c>
      <c r="C100">
        <v>181.584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</row>
    <row r="101" spans="1:70" x14ac:dyDescent="0.25">
      <c r="A101">
        <v>194546</v>
      </c>
      <c r="B101" t="s">
        <v>824</v>
      </c>
      <c r="C101">
        <v>184.08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</row>
    <row r="102" spans="1:70" x14ac:dyDescent="0.25">
      <c r="A102">
        <v>194547</v>
      </c>
      <c r="B102" t="s">
        <v>569</v>
      </c>
      <c r="C102">
        <v>184.91200000000001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</row>
    <row r="103" spans="1:70" x14ac:dyDescent="0.25">
      <c r="A103">
        <v>194549</v>
      </c>
      <c r="B103" t="s">
        <v>2703</v>
      </c>
      <c r="C103">
        <v>185.536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</row>
    <row r="104" spans="1:70" x14ac:dyDescent="0.25">
      <c r="A104">
        <v>194560</v>
      </c>
      <c r="B104" t="s">
        <v>825</v>
      </c>
      <c r="C104">
        <v>186.99199999999999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</row>
    <row r="105" spans="1:70" x14ac:dyDescent="0.25">
      <c r="A105">
        <v>194566</v>
      </c>
      <c r="B105" t="s">
        <v>827</v>
      </c>
      <c r="C105">
        <v>185.744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</row>
    <row r="106" spans="1:70" x14ac:dyDescent="0.25">
      <c r="A106">
        <v>194567</v>
      </c>
      <c r="B106" t="s">
        <v>1556</v>
      </c>
      <c r="C106">
        <v>216.32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</row>
    <row r="107" spans="1:70" x14ac:dyDescent="0.25">
      <c r="A107">
        <v>194572</v>
      </c>
      <c r="B107" t="s">
        <v>570</v>
      </c>
      <c r="C107">
        <v>189.696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</row>
    <row r="108" spans="1:70" x14ac:dyDescent="0.25">
      <c r="A108">
        <v>194573</v>
      </c>
      <c r="B108" t="s">
        <v>571</v>
      </c>
      <c r="C108">
        <v>188.44800000000001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</row>
    <row r="109" spans="1:70" x14ac:dyDescent="0.25">
      <c r="A109">
        <v>194575</v>
      </c>
      <c r="B109" t="s">
        <v>828</v>
      </c>
      <c r="C109">
        <v>174.928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</row>
    <row r="110" spans="1:70" x14ac:dyDescent="0.25">
      <c r="A110">
        <v>194580</v>
      </c>
      <c r="B110" t="s">
        <v>830</v>
      </c>
      <c r="C110">
        <v>176.38399999999999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</row>
    <row r="111" spans="1:70" x14ac:dyDescent="0.25">
      <c r="A111">
        <v>194581</v>
      </c>
      <c r="B111" t="s">
        <v>572</v>
      </c>
      <c r="C111">
        <v>182.208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</row>
    <row r="112" spans="1:70" x14ac:dyDescent="0.25">
      <c r="A112">
        <v>194587</v>
      </c>
      <c r="B112" t="s">
        <v>748</v>
      </c>
      <c r="C112">
        <v>183.66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</row>
    <row r="113" spans="1:70" x14ac:dyDescent="0.25">
      <c r="A113">
        <v>194593</v>
      </c>
      <c r="B113" t="s">
        <v>749</v>
      </c>
      <c r="C113">
        <v>185.54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</row>
    <row r="114" spans="1:70" x14ac:dyDescent="0.25">
      <c r="A114">
        <v>194599</v>
      </c>
      <c r="B114" t="s">
        <v>573</v>
      </c>
      <c r="C114">
        <v>187.72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</row>
    <row r="115" spans="1:70" x14ac:dyDescent="0.25">
      <c r="A115">
        <v>194601</v>
      </c>
      <c r="B115" t="s">
        <v>1580</v>
      </c>
      <c r="C115">
        <v>186.88800000000001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</row>
    <row r="116" spans="1:70" x14ac:dyDescent="0.25">
      <c r="A116">
        <v>194604</v>
      </c>
      <c r="B116" t="s">
        <v>574</v>
      </c>
      <c r="C116">
        <v>184.08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</row>
    <row r="117" spans="1:70" x14ac:dyDescent="0.25">
      <c r="A117">
        <v>194618</v>
      </c>
      <c r="B117" t="s">
        <v>750</v>
      </c>
      <c r="C117">
        <v>179.92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</row>
    <row r="118" spans="1:70" x14ac:dyDescent="0.25">
      <c r="A118">
        <v>194621</v>
      </c>
      <c r="B118" t="s">
        <v>575</v>
      </c>
      <c r="C118">
        <v>182.83199999999999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</row>
    <row r="119" spans="1:70" x14ac:dyDescent="0.25">
      <c r="A119">
        <v>194624</v>
      </c>
      <c r="B119" t="s">
        <v>576</v>
      </c>
      <c r="C119">
        <v>181.17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</row>
    <row r="120" spans="1:70" x14ac:dyDescent="0.25">
      <c r="A120">
        <v>194631</v>
      </c>
      <c r="B120" t="s">
        <v>2102</v>
      </c>
      <c r="C120">
        <v>185.54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</row>
    <row r="121" spans="1:70" x14ac:dyDescent="0.25">
      <c r="A121">
        <v>194636</v>
      </c>
      <c r="B121" t="s">
        <v>577</v>
      </c>
      <c r="C121">
        <v>183.87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</row>
    <row r="122" spans="1:70" x14ac:dyDescent="0.25">
      <c r="A122">
        <v>194638</v>
      </c>
      <c r="B122" t="s">
        <v>1603</v>
      </c>
      <c r="C122">
        <v>183.46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</row>
    <row r="123" spans="1:70" x14ac:dyDescent="0.25">
      <c r="A123">
        <v>194650</v>
      </c>
      <c r="B123" t="s">
        <v>832</v>
      </c>
      <c r="C123">
        <v>183.46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</row>
    <row r="124" spans="1:70" x14ac:dyDescent="0.25">
      <c r="A124">
        <v>194656</v>
      </c>
      <c r="B124" t="s">
        <v>578</v>
      </c>
      <c r="C124">
        <v>183.87200000000001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</row>
    <row r="125" spans="1:70" x14ac:dyDescent="0.25">
      <c r="A125">
        <v>194657</v>
      </c>
      <c r="B125" t="s">
        <v>579</v>
      </c>
      <c r="C125">
        <v>179.92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</row>
    <row r="126" spans="1:70" x14ac:dyDescent="0.25">
      <c r="A126">
        <v>194668</v>
      </c>
      <c r="B126" t="s">
        <v>580</v>
      </c>
      <c r="C126">
        <v>176.17599999999999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</row>
    <row r="127" spans="1:70" x14ac:dyDescent="0.25">
      <c r="A127">
        <v>194674</v>
      </c>
      <c r="B127" t="s">
        <v>834</v>
      </c>
      <c r="C127">
        <v>175.96799999999999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</row>
    <row r="128" spans="1:70" x14ac:dyDescent="0.25">
      <c r="A128">
        <v>195330</v>
      </c>
      <c r="B128" t="s">
        <v>835</v>
      </c>
      <c r="C128">
        <v>177.84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</row>
    <row r="129" spans="1:70" x14ac:dyDescent="0.25">
      <c r="A129">
        <v>195332</v>
      </c>
      <c r="B129" t="s">
        <v>1626</v>
      </c>
      <c r="C129">
        <v>181.16800000000001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</row>
    <row r="130" spans="1:70" x14ac:dyDescent="0.25">
      <c r="A130">
        <v>195346</v>
      </c>
      <c r="B130" t="s">
        <v>836</v>
      </c>
      <c r="C130">
        <v>184.08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</row>
    <row r="131" spans="1:70" x14ac:dyDescent="0.25">
      <c r="A131">
        <v>196876</v>
      </c>
      <c r="B131" t="s">
        <v>2340</v>
      </c>
      <c r="C131">
        <v>17.3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</row>
    <row r="132" spans="1:70" x14ac:dyDescent="0.25">
      <c r="A132">
        <v>196877</v>
      </c>
      <c r="B132" t="s">
        <v>837</v>
      </c>
      <c r="C132">
        <v>179.92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</row>
    <row r="133" spans="1:70" x14ac:dyDescent="0.25">
      <c r="A133">
        <v>196913</v>
      </c>
      <c r="B133" t="s">
        <v>584</v>
      </c>
      <c r="C133">
        <v>181.792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</row>
    <row r="134" spans="1:70" x14ac:dyDescent="0.25">
      <c r="A134">
        <v>196917</v>
      </c>
      <c r="B134" t="s">
        <v>838</v>
      </c>
      <c r="C134">
        <v>180.96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</row>
    <row r="135" spans="1:70" x14ac:dyDescent="0.25">
      <c r="A135">
        <v>196927</v>
      </c>
      <c r="B135" t="s">
        <v>585</v>
      </c>
      <c r="C135">
        <v>183.45599999999999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</row>
    <row r="136" spans="1:70" x14ac:dyDescent="0.25">
      <c r="A136">
        <v>198911</v>
      </c>
      <c r="B136" t="s">
        <v>783</v>
      </c>
      <c r="C136">
        <v>891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</row>
    <row r="137" spans="1:70" x14ac:dyDescent="0.25">
      <c r="A137">
        <v>199035</v>
      </c>
      <c r="B137" t="s">
        <v>425</v>
      </c>
      <c r="C137">
        <v>862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</row>
    <row r="138" spans="1:70" x14ac:dyDescent="0.25">
      <c r="A138">
        <v>199146</v>
      </c>
      <c r="B138" t="s">
        <v>784</v>
      </c>
      <c r="C138">
        <v>898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</row>
    <row r="139" spans="1:70" x14ac:dyDescent="0.25">
      <c r="A139">
        <v>199400</v>
      </c>
      <c r="B139" t="s">
        <v>839</v>
      </c>
      <c r="C139">
        <v>906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</row>
    <row r="140" spans="1:70" x14ac:dyDescent="0.25">
      <c r="A140">
        <v>200121</v>
      </c>
      <c r="B140" t="s">
        <v>840</v>
      </c>
      <c r="C140">
        <v>184.70400000000001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</row>
    <row r="141" spans="1:70" x14ac:dyDescent="0.25">
      <c r="A141">
        <v>200514</v>
      </c>
      <c r="B141" t="s">
        <v>842</v>
      </c>
      <c r="C141">
        <v>175.136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</row>
    <row r="142" spans="1:70" x14ac:dyDescent="0.25">
      <c r="A142">
        <v>201333</v>
      </c>
      <c r="B142" t="s">
        <v>586</v>
      </c>
      <c r="C142">
        <v>16.001999999999999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</row>
    <row r="143" spans="1:70" x14ac:dyDescent="0.25">
      <c r="A143">
        <v>201334</v>
      </c>
      <c r="B143" t="s">
        <v>430</v>
      </c>
      <c r="C143">
        <v>17.78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</row>
    <row r="144" spans="1:70" x14ac:dyDescent="0.25">
      <c r="A144">
        <v>201336</v>
      </c>
      <c r="B144" t="s">
        <v>785</v>
      </c>
      <c r="C144">
        <v>888.9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</row>
    <row r="145" spans="1:70" x14ac:dyDescent="0.25">
      <c r="A145">
        <v>201338</v>
      </c>
      <c r="B145" t="s">
        <v>587</v>
      </c>
      <c r="C145">
        <v>184.91200000000001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</row>
    <row r="146" spans="1:70" x14ac:dyDescent="0.25">
      <c r="A146">
        <v>201339</v>
      </c>
      <c r="B146" t="s">
        <v>588</v>
      </c>
      <c r="C146">
        <v>16.181999999999999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</row>
    <row r="147" spans="1:70" x14ac:dyDescent="0.25">
      <c r="A147">
        <v>201360</v>
      </c>
      <c r="B147" t="s">
        <v>431</v>
      </c>
      <c r="C147">
        <v>17.98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</row>
    <row r="148" spans="1:70" x14ac:dyDescent="0.25">
      <c r="A148">
        <v>201361</v>
      </c>
      <c r="B148" t="s">
        <v>786</v>
      </c>
      <c r="C148">
        <v>899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</row>
    <row r="149" spans="1:70" x14ac:dyDescent="0.25">
      <c r="A149">
        <v>201363</v>
      </c>
      <c r="B149" t="s">
        <v>589</v>
      </c>
      <c r="C149">
        <v>186.99199999999999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</row>
    <row r="150" spans="1:70" x14ac:dyDescent="0.25">
      <c r="A150">
        <v>201367</v>
      </c>
      <c r="B150" t="s">
        <v>591</v>
      </c>
      <c r="C150">
        <v>185.536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</row>
    <row r="151" spans="1:70" x14ac:dyDescent="0.25">
      <c r="A151">
        <v>201369</v>
      </c>
      <c r="B151" t="s">
        <v>843</v>
      </c>
      <c r="C151">
        <v>16.14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</row>
    <row r="152" spans="1:70" x14ac:dyDescent="0.25">
      <c r="A152">
        <v>201370</v>
      </c>
      <c r="B152" t="s">
        <v>432</v>
      </c>
      <c r="C152">
        <v>186.57599999999999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</row>
    <row r="153" spans="1:70" x14ac:dyDescent="0.25">
      <c r="A153">
        <v>202278</v>
      </c>
      <c r="B153" t="s">
        <v>751</v>
      </c>
      <c r="C153">
        <v>17.66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</row>
    <row r="154" spans="1:70" x14ac:dyDescent="0.25">
      <c r="A154">
        <v>202291</v>
      </c>
      <c r="B154" t="s">
        <v>592</v>
      </c>
      <c r="C154">
        <v>180.12799999999999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</row>
    <row r="155" spans="1:70" x14ac:dyDescent="0.25">
      <c r="A155">
        <v>202292</v>
      </c>
      <c r="B155" t="s">
        <v>1723</v>
      </c>
      <c r="C155">
        <v>15.587999999999999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</row>
    <row r="156" spans="1:70" x14ac:dyDescent="0.25">
      <c r="A156">
        <v>202294</v>
      </c>
      <c r="B156" t="s">
        <v>1724</v>
      </c>
      <c r="C156">
        <v>184.08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</row>
    <row r="157" spans="1:70" x14ac:dyDescent="0.25">
      <c r="A157">
        <v>202295</v>
      </c>
      <c r="B157" t="s">
        <v>1725</v>
      </c>
      <c r="C157">
        <v>15.93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</row>
    <row r="158" spans="1:70" x14ac:dyDescent="0.25">
      <c r="A158">
        <v>202297</v>
      </c>
      <c r="B158" t="s">
        <v>593</v>
      </c>
      <c r="C158">
        <v>185.328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</row>
    <row r="159" spans="1:70" x14ac:dyDescent="0.25">
      <c r="A159">
        <v>202298</v>
      </c>
      <c r="B159" t="s">
        <v>844</v>
      </c>
      <c r="C159">
        <v>16.038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</row>
    <row r="160" spans="1:70" x14ac:dyDescent="0.25">
      <c r="A160">
        <v>202692</v>
      </c>
      <c r="B160" t="s">
        <v>845</v>
      </c>
      <c r="C160">
        <v>183.87200000000001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</row>
    <row r="161" spans="1:70" x14ac:dyDescent="0.25">
      <c r="A161">
        <v>203913</v>
      </c>
      <c r="B161" t="s">
        <v>752</v>
      </c>
      <c r="C161">
        <v>880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</row>
    <row r="162" spans="1:70" x14ac:dyDescent="0.25">
      <c r="A162">
        <v>203914</v>
      </c>
      <c r="B162" t="s">
        <v>753</v>
      </c>
      <c r="C162">
        <v>896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</row>
    <row r="163" spans="1:70" x14ac:dyDescent="0.25">
      <c r="A163">
        <v>203915</v>
      </c>
      <c r="B163" t="s">
        <v>754</v>
      </c>
      <c r="C163">
        <v>903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</row>
    <row r="164" spans="1:70" x14ac:dyDescent="0.25">
      <c r="A164">
        <v>203917</v>
      </c>
      <c r="B164" t="s">
        <v>755</v>
      </c>
      <c r="C164">
        <v>896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</row>
    <row r="165" spans="1:70" x14ac:dyDescent="0.25">
      <c r="A165">
        <v>203918</v>
      </c>
      <c r="B165" t="s">
        <v>756</v>
      </c>
      <c r="C165">
        <v>908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</row>
    <row r="166" spans="1:70" x14ac:dyDescent="0.25">
      <c r="A166">
        <v>203920</v>
      </c>
      <c r="B166" t="s">
        <v>757</v>
      </c>
      <c r="C166">
        <v>887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</row>
    <row r="167" spans="1:70" x14ac:dyDescent="0.25">
      <c r="A167">
        <v>203921</v>
      </c>
      <c r="B167" t="s">
        <v>758</v>
      </c>
      <c r="C167">
        <v>887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</row>
    <row r="168" spans="1:70" x14ac:dyDescent="0.25">
      <c r="A168">
        <v>204343</v>
      </c>
      <c r="B168" t="s">
        <v>1900</v>
      </c>
      <c r="C168">
        <v>159.35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</row>
    <row r="169" spans="1:70" x14ac:dyDescent="0.25">
      <c r="A169">
        <v>204673</v>
      </c>
      <c r="B169" t="s">
        <v>788</v>
      </c>
      <c r="C169">
        <v>879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</row>
    <row r="170" spans="1:70" x14ac:dyDescent="0.25">
      <c r="A170">
        <v>204760</v>
      </c>
      <c r="B170" t="s">
        <v>846</v>
      </c>
      <c r="C170">
        <v>184.18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</row>
    <row r="171" spans="1:70" x14ac:dyDescent="0.25">
      <c r="A171">
        <v>204777</v>
      </c>
      <c r="B171" t="s">
        <v>847</v>
      </c>
      <c r="C171">
        <v>181.73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</row>
    <row r="172" spans="1:70" x14ac:dyDescent="0.25">
      <c r="A172">
        <v>205059</v>
      </c>
      <c r="B172" t="s">
        <v>594</v>
      </c>
      <c r="C172">
        <v>16.940000000000001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</row>
    <row r="173" spans="1:70" x14ac:dyDescent="0.25">
      <c r="A173">
        <v>205531</v>
      </c>
      <c r="B173" t="s">
        <v>789</v>
      </c>
      <c r="C173">
        <v>855.5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</row>
    <row r="174" spans="1:70" x14ac:dyDescent="0.25">
      <c r="A174">
        <v>205747</v>
      </c>
      <c r="B174" t="s">
        <v>1778</v>
      </c>
      <c r="C174">
        <v>186.16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</row>
    <row r="175" spans="1:70" x14ac:dyDescent="0.25">
      <c r="A175">
        <v>206359</v>
      </c>
      <c r="B175" t="s">
        <v>595</v>
      </c>
      <c r="C175">
        <v>180.12799999999999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</row>
    <row r="176" spans="1:70" x14ac:dyDescent="0.25">
      <c r="A176">
        <v>206361</v>
      </c>
      <c r="B176" t="s">
        <v>596</v>
      </c>
      <c r="C176">
        <v>185.328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</row>
    <row r="177" spans="1:70" x14ac:dyDescent="0.25">
      <c r="A177">
        <v>206399</v>
      </c>
      <c r="B177" t="s">
        <v>449</v>
      </c>
      <c r="C177">
        <v>21.12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</row>
    <row r="178" spans="1:70" x14ac:dyDescent="0.25">
      <c r="A178">
        <v>206403</v>
      </c>
      <c r="B178" t="s">
        <v>1784</v>
      </c>
      <c r="C178">
        <v>17.32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</row>
    <row r="179" spans="1:70" x14ac:dyDescent="0.25">
      <c r="A179">
        <v>206405</v>
      </c>
      <c r="B179" t="s">
        <v>597</v>
      </c>
      <c r="C179">
        <v>17.690000000000001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</row>
    <row r="180" spans="1:70" x14ac:dyDescent="0.25">
      <c r="A180">
        <v>206430</v>
      </c>
      <c r="B180" t="s">
        <v>850</v>
      </c>
      <c r="C180">
        <v>17.600000000000001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</row>
    <row r="181" spans="1:70" x14ac:dyDescent="0.25">
      <c r="A181">
        <v>206780</v>
      </c>
      <c r="B181" t="s">
        <v>598</v>
      </c>
      <c r="C181">
        <v>181.376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</row>
    <row r="182" spans="1:70" x14ac:dyDescent="0.25">
      <c r="A182">
        <v>207164</v>
      </c>
      <c r="B182" t="s">
        <v>1791</v>
      </c>
      <c r="C182">
        <v>16.059999999999999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</row>
    <row r="183" spans="1:70" x14ac:dyDescent="0.25">
      <c r="A183">
        <v>207372</v>
      </c>
      <c r="B183" t="s">
        <v>851</v>
      </c>
      <c r="C183">
        <v>876.2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</row>
    <row r="184" spans="1:70" x14ac:dyDescent="0.25">
      <c r="A184">
        <v>207373</v>
      </c>
      <c r="B184" t="s">
        <v>599</v>
      </c>
      <c r="C184">
        <v>182.25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</row>
    <row r="185" spans="1:70" x14ac:dyDescent="0.25">
      <c r="A185">
        <v>207540</v>
      </c>
      <c r="B185" t="s">
        <v>1812</v>
      </c>
      <c r="C185">
        <v>15.43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</row>
    <row r="186" spans="1:70" x14ac:dyDescent="0.25">
      <c r="A186">
        <v>207548</v>
      </c>
      <c r="B186" t="s">
        <v>852</v>
      </c>
      <c r="C186">
        <v>865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</row>
    <row r="187" spans="1:70" x14ac:dyDescent="0.25">
      <c r="A187">
        <v>207611</v>
      </c>
      <c r="B187" t="s">
        <v>853</v>
      </c>
      <c r="C187">
        <v>181.08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</row>
    <row r="188" spans="1:70" x14ac:dyDescent="0.25">
      <c r="A188">
        <v>207612</v>
      </c>
      <c r="B188" t="s">
        <v>601</v>
      </c>
      <c r="C188">
        <v>15.67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</row>
    <row r="189" spans="1:70" x14ac:dyDescent="0.25">
      <c r="A189">
        <v>208429</v>
      </c>
      <c r="B189" t="s">
        <v>1112</v>
      </c>
      <c r="C189">
        <v>869.1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</row>
    <row r="190" spans="1:70" x14ac:dyDescent="0.25">
      <c r="A190">
        <v>208450</v>
      </c>
      <c r="B190" t="s">
        <v>2646</v>
      </c>
      <c r="C190">
        <v>180.77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</row>
    <row r="191" spans="1:70" x14ac:dyDescent="0.25">
      <c r="A191">
        <v>209031</v>
      </c>
      <c r="B191" t="s">
        <v>1906</v>
      </c>
      <c r="C191">
        <v>897.5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</row>
    <row r="192" spans="1:70" x14ac:dyDescent="0.25">
      <c r="A192">
        <v>210254</v>
      </c>
      <c r="B192" t="s">
        <v>602</v>
      </c>
      <c r="C192">
        <v>178.464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</row>
    <row r="193" spans="1:70" x14ac:dyDescent="0.25">
      <c r="A193">
        <v>210328</v>
      </c>
      <c r="B193" t="s">
        <v>1855</v>
      </c>
      <c r="C193">
        <v>175.2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</row>
    <row r="194" spans="1:70" x14ac:dyDescent="0.25">
      <c r="A194">
        <v>210755</v>
      </c>
      <c r="B194" t="s">
        <v>790</v>
      </c>
      <c r="C194">
        <v>184.58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</row>
    <row r="195" spans="1:70" x14ac:dyDescent="0.25">
      <c r="A195">
        <v>211208</v>
      </c>
      <c r="B195" t="s">
        <v>854</v>
      </c>
      <c r="C195">
        <v>15.75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</row>
    <row r="196" spans="1:70" x14ac:dyDescent="0.25">
      <c r="A196">
        <v>211211</v>
      </c>
      <c r="B196" t="s">
        <v>603</v>
      </c>
      <c r="C196">
        <v>182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</row>
    <row r="197" spans="1:70" x14ac:dyDescent="0.25">
      <c r="A197">
        <v>211378</v>
      </c>
      <c r="B197" t="s">
        <v>604</v>
      </c>
      <c r="C197">
        <v>182.15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</row>
    <row r="198" spans="1:70" x14ac:dyDescent="0.25">
      <c r="A198">
        <v>211803</v>
      </c>
      <c r="B198" t="s">
        <v>605</v>
      </c>
      <c r="C198">
        <v>183.89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</row>
    <row r="199" spans="1:70" x14ac:dyDescent="0.25">
      <c r="A199">
        <v>211852</v>
      </c>
      <c r="B199" t="s">
        <v>1883</v>
      </c>
      <c r="C199">
        <v>182.1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</row>
    <row r="200" spans="1:70" x14ac:dyDescent="0.25">
      <c r="A200">
        <v>211893</v>
      </c>
      <c r="B200" t="s">
        <v>606</v>
      </c>
      <c r="C200">
        <v>17.57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</row>
    <row r="201" spans="1:70" x14ac:dyDescent="0.25">
      <c r="A201">
        <v>213241</v>
      </c>
      <c r="B201" t="s">
        <v>607</v>
      </c>
      <c r="C201">
        <v>176.38399999999999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</row>
    <row r="202" spans="1:70" x14ac:dyDescent="0.25">
      <c r="A202">
        <v>214743</v>
      </c>
      <c r="B202" t="s">
        <v>608</v>
      </c>
      <c r="C202">
        <v>177.22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</row>
    <row r="203" spans="1:70" x14ac:dyDescent="0.25">
      <c r="A203">
        <v>214747</v>
      </c>
      <c r="B203" t="s">
        <v>2019</v>
      </c>
      <c r="C203">
        <v>17.04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</row>
    <row r="204" spans="1:70" x14ac:dyDescent="0.25">
      <c r="A204">
        <v>214772</v>
      </c>
      <c r="B204" t="s">
        <v>1996</v>
      </c>
      <c r="C204">
        <v>177.22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</row>
    <row r="205" spans="1:70" x14ac:dyDescent="0.25">
      <c r="A205">
        <v>215871</v>
      </c>
      <c r="B205" t="s">
        <v>609</v>
      </c>
      <c r="C205">
        <v>17.32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</row>
    <row r="206" spans="1:70" x14ac:dyDescent="0.25">
      <c r="A206">
        <v>216849</v>
      </c>
      <c r="B206" t="s">
        <v>610</v>
      </c>
      <c r="C206">
        <v>177.21600000000001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</row>
    <row r="207" spans="1:70" x14ac:dyDescent="0.25">
      <c r="A207">
        <v>216883</v>
      </c>
      <c r="B207" t="s">
        <v>465</v>
      </c>
      <c r="C207">
        <v>13.14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</row>
    <row r="208" spans="1:70" x14ac:dyDescent="0.25">
      <c r="A208">
        <v>216890</v>
      </c>
      <c r="B208" t="s">
        <v>2059</v>
      </c>
      <c r="C208">
        <v>10.224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</row>
    <row r="209" spans="1:70" x14ac:dyDescent="0.25">
      <c r="A209">
        <v>216893</v>
      </c>
      <c r="B209" t="s">
        <v>466</v>
      </c>
      <c r="C209">
        <v>13.26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</row>
    <row r="210" spans="1:70" x14ac:dyDescent="0.25">
      <c r="A210">
        <v>216895</v>
      </c>
      <c r="B210" t="s">
        <v>2047</v>
      </c>
      <c r="C210">
        <v>8.4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</row>
    <row r="211" spans="1:70" x14ac:dyDescent="0.25">
      <c r="A211">
        <v>216896</v>
      </c>
      <c r="B211" t="s">
        <v>861</v>
      </c>
      <c r="C211">
        <v>8.48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</row>
    <row r="212" spans="1:70" x14ac:dyDescent="0.25">
      <c r="A212">
        <v>216899</v>
      </c>
      <c r="B212" t="s">
        <v>611</v>
      </c>
      <c r="C212">
        <v>10.512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</row>
    <row r="213" spans="1:70" x14ac:dyDescent="0.25">
      <c r="A213">
        <v>216902</v>
      </c>
      <c r="B213" t="s">
        <v>612</v>
      </c>
      <c r="C213">
        <v>17.52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</row>
    <row r="214" spans="1:70" x14ac:dyDescent="0.25">
      <c r="A214">
        <v>216903</v>
      </c>
      <c r="B214" t="s">
        <v>613</v>
      </c>
      <c r="C214">
        <v>10.512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</row>
    <row r="215" spans="1:70" x14ac:dyDescent="0.25">
      <c r="A215">
        <v>216904</v>
      </c>
      <c r="B215" t="s">
        <v>467</v>
      </c>
      <c r="C215">
        <v>13.14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</row>
    <row r="216" spans="1:70" x14ac:dyDescent="0.25">
      <c r="A216">
        <v>216906</v>
      </c>
      <c r="B216" t="s">
        <v>863</v>
      </c>
      <c r="C216">
        <v>10.5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</row>
    <row r="217" spans="1:70" x14ac:dyDescent="0.25">
      <c r="A217">
        <v>216911</v>
      </c>
      <c r="B217" t="s">
        <v>468</v>
      </c>
      <c r="C217">
        <v>10.224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</row>
    <row r="218" spans="1:70" x14ac:dyDescent="0.25">
      <c r="A218">
        <v>216914</v>
      </c>
      <c r="B218" t="s">
        <v>865</v>
      </c>
      <c r="C218">
        <v>10.224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</row>
    <row r="219" spans="1:70" x14ac:dyDescent="0.25">
      <c r="A219">
        <v>216915</v>
      </c>
      <c r="B219" t="s">
        <v>866</v>
      </c>
      <c r="C219">
        <v>10.5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</row>
    <row r="220" spans="1:70" x14ac:dyDescent="0.25">
      <c r="A220">
        <v>216916</v>
      </c>
      <c r="B220" t="s">
        <v>614</v>
      </c>
      <c r="C220">
        <v>13.14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</row>
    <row r="221" spans="1:70" x14ac:dyDescent="0.25">
      <c r="A221">
        <v>216920</v>
      </c>
      <c r="B221" t="s">
        <v>867</v>
      </c>
      <c r="C221">
        <v>10.224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</row>
    <row r="222" spans="1:70" x14ac:dyDescent="0.25">
      <c r="A222">
        <v>216921</v>
      </c>
      <c r="B222" t="s">
        <v>616</v>
      </c>
      <c r="C222">
        <v>10.224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</row>
    <row r="223" spans="1:70" x14ac:dyDescent="0.25">
      <c r="A223">
        <v>216928</v>
      </c>
      <c r="B223" t="s">
        <v>617</v>
      </c>
      <c r="C223">
        <v>12.78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</row>
    <row r="224" spans="1:70" x14ac:dyDescent="0.25">
      <c r="A224">
        <v>216936</v>
      </c>
      <c r="B224" t="s">
        <v>618</v>
      </c>
      <c r="C224">
        <v>10.512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</row>
    <row r="225" spans="1:70" x14ac:dyDescent="0.25">
      <c r="A225">
        <v>216938</v>
      </c>
      <c r="B225" t="s">
        <v>2034</v>
      </c>
      <c r="C225">
        <v>13.065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</row>
    <row r="226" spans="1:70" x14ac:dyDescent="0.25">
      <c r="A226">
        <v>216939</v>
      </c>
      <c r="B226" t="s">
        <v>868</v>
      </c>
      <c r="C226">
        <v>17.420000000000002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</row>
    <row r="227" spans="1:70" x14ac:dyDescent="0.25">
      <c r="A227">
        <v>216944</v>
      </c>
      <c r="B227" t="s">
        <v>469</v>
      </c>
      <c r="C227">
        <v>13.26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</row>
    <row r="228" spans="1:70" x14ac:dyDescent="0.25">
      <c r="A228">
        <v>216947</v>
      </c>
      <c r="B228" t="s">
        <v>470</v>
      </c>
      <c r="C228">
        <v>10.584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</row>
    <row r="229" spans="1:70" x14ac:dyDescent="0.25">
      <c r="A229">
        <v>216948</v>
      </c>
      <c r="B229" t="s">
        <v>619</v>
      </c>
      <c r="C229">
        <v>10.404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</row>
    <row r="230" spans="1:70" x14ac:dyDescent="0.25">
      <c r="A230">
        <v>216950</v>
      </c>
      <c r="B230" t="s">
        <v>471</v>
      </c>
      <c r="C230">
        <v>10.416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</row>
    <row r="231" spans="1:70" x14ac:dyDescent="0.25">
      <c r="A231">
        <v>216954</v>
      </c>
      <c r="B231" t="s">
        <v>2049</v>
      </c>
      <c r="C231">
        <v>12.78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</row>
    <row r="232" spans="1:70" x14ac:dyDescent="0.25">
      <c r="A232">
        <v>216955</v>
      </c>
      <c r="B232" t="s">
        <v>472</v>
      </c>
      <c r="C232">
        <v>13.23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</row>
    <row r="233" spans="1:70" x14ac:dyDescent="0.25">
      <c r="A233">
        <v>216956</v>
      </c>
      <c r="B233" t="s">
        <v>473</v>
      </c>
      <c r="C233">
        <v>10.584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</row>
    <row r="234" spans="1:70" x14ac:dyDescent="0.25">
      <c r="A234">
        <v>216957</v>
      </c>
      <c r="B234" t="s">
        <v>869</v>
      </c>
      <c r="C234">
        <v>10.587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</row>
    <row r="235" spans="1:70" x14ac:dyDescent="0.25">
      <c r="A235">
        <v>216959</v>
      </c>
      <c r="B235" t="s">
        <v>620</v>
      </c>
      <c r="C235">
        <v>13.26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</row>
    <row r="236" spans="1:70" x14ac:dyDescent="0.25">
      <c r="A236">
        <v>216960</v>
      </c>
      <c r="B236" t="s">
        <v>621</v>
      </c>
      <c r="C236">
        <v>12.975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</row>
    <row r="237" spans="1:70" x14ac:dyDescent="0.25">
      <c r="A237">
        <v>216961</v>
      </c>
      <c r="B237" t="s">
        <v>474</v>
      </c>
      <c r="C237">
        <v>10.38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</row>
    <row r="238" spans="1:70" x14ac:dyDescent="0.25">
      <c r="A238">
        <v>216962</v>
      </c>
      <c r="B238" t="s">
        <v>622</v>
      </c>
      <c r="C238">
        <v>10.38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</row>
    <row r="239" spans="1:70" x14ac:dyDescent="0.25">
      <c r="A239">
        <v>216963</v>
      </c>
      <c r="B239" t="s">
        <v>2113</v>
      </c>
      <c r="C239">
        <v>10.702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</row>
    <row r="240" spans="1:70" x14ac:dyDescent="0.25">
      <c r="A240">
        <v>216964</v>
      </c>
      <c r="B240" t="s">
        <v>475</v>
      </c>
      <c r="C240">
        <v>10.7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</row>
    <row r="241" spans="1:70" x14ac:dyDescent="0.25">
      <c r="A241">
        <v>216965</v>
      </c>
      <c r="B241" t="s">
        <v>870</v>
      </c>
      <c r="C241">
        <v>13.11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</row>
    <row r="242" spans="1:70" x14ac:dyDescent="0.25">
      <c r="A242">
        <v>216966</v>
      </c>
      <c r="B242" t="s">
        <v>476</v>
      </c>
      <c r="C242">
        <v>10.488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</row>
    <row r="243" spans="1:70" x14ac:dyDescent="0.25">
      <c r="A243">
        <v>216967</v>
      </c>
      <c r="B243" t="s">
        <v>2072</v>
      </c>
      <c r="C243">
        <v>10.488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</row>
    <row r="244" spans="1:70" x14ac:dyDescent="0.25">
      <c r="A244">
        <v>216968</v>
      </c>
      <c r="B244" t="s">
        <v>623</v>
      </c>
      <c r="C244">
        <v>10.587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</row>
    <row r="245" spans="1:70" x14ac:dyDescent="0.25">
      <c r="A245">
        <v>216970</v>
      </c>
      <c r="B245" t="s">
        <v>624</v>
      </c>
      <c r="C245">
        <v>10.164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</row>
    <row r="246" spans="1:70" x14ac:dyDescent="0.25">
      <c r="A246">
        <v>216971</v>
      </c>
      <c r="B246" t="s">
        <v>625</v>
      </c>
      <c r="C246">
        <v>10.164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</row>
    <row r="247" spans="1:70" x14ac:dyDescent="0.25">
      <c r="A247">
        <v>216972</v>
      </c>
      <c r="B247" t="s">
        <v>871</v>
      </c>
      <c r="C247">
        <v>10.128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</row>
    <row r="248" spans="1:70" x14ac:dyDescent="0.25">
      <c r="A248">
        <v>216973</v>
      </c>
      <c r="B248" t="s">
        <v>477</v>
      </c>
      <c r="C248">
        <v>10.224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</row>
    <row r="249" spans="1:70" x14ac:dyDescent="0.25">
      <c r="A249">
        <v>216977</v>
      </c>
      <c r="B249" t="s">
        <v>626</v>
      </c>
      <c r="C249">
        <v>10.151999999999999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</row>
    <row r="250" spans="1:70" x14ac:dyDescent="0.25">
      <c r="A250">
        <v>216979</v>
      </c>
      <c r="B250" t="s">
        <v>627</v>
      </c>
      <c r="C250">
        <v>17.16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</row>
    <row r="251" spans="1:70" x14ac:dyDescent="0.25">
      <c r="A251">
        <v>216980</v>
      </c>
      <c r="B251" t="s">
        <v>478</v>
      </c>
      <c r="C251">
        <v>15.444000000000001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</row>
    <row r="252" spans="1:70" x14ac:dyDescent="0.25">
      <c r="A252">
        <v>216983</v>
      </c>
      <c r="B252" t="s">
        <v>479</v>
      </c>
      <c r="C252">
        <v>10.356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</row>
    <row r="253" spans="1:70" x14ac:dyDescent="0.25">
      <c r="A253">
        <v>216985</v>
      </c>
      <c r="B253" t="s">
        <v>480</v>
      </c>
      <c r="C253">
        <v>10.247999999999999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</row>
    <row r="254" spans="1:70" x14ac:dyDescent="0.25">
      <c r="A254">
        <v>216986</v>
      </c>
      <c r="B254" t="s">
        <v>481</v>
      </c>
      <c r="C254">
        <v>10.295999999999999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</row>
    <row r="255" spans="1:70" x14ac:dyDescent="0.25">
      <c r="A255">
        <v>216987</v>
      </c>
      <c r="B255" t="s">
        <v>482</v>
      </c>
      <c r="C255">
        <v>10.295999999999999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</row>
    <row r="256" spans="1:70" x14ac:dyDescent="0.25">
      <c r="A256">
        <v>216991</v>
      </c>
      <c r="B256" t="s">
        <v>628</v>
      </c>
      <c r="C256">
        <v>10.571999999999999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</row>
    <row r="257" spans="1:70" x14ac:dyDescent="0.25">
      <c r="A257">
        <v>216993</v>
      </c>
      <c r="B257" t="s">
        <v>483</v>
      </c>
      <c r="C257">
        <v>10.571999999999999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</row>
    <row r="258" spans="1:70" x14ac:dyDescent="0.25">
      <c r="A258">
        <v>216995</v>
      </c>
      <c r="B258" t="s">
        <v>873</v>
      </c>
      <c r="C258">
        <v>10.664999999999999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</row>
    <row r="259" spans="1:70" x14ac:dyDescent="0.25">
      <c r="A259">
        <v>216996</v>
      </c>
      <c r="B259" t="s">
        <v>874</v>
      </c>
      <c r="C259">
        <v>10.667999999999999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</row>
    <row r="260" spans="1:70" x14ac:dyDescent="0.25">
      <c r="A260">
        <v>216997</v>
      </c>
      <c r="B260" t="s">
        <v>629</v>
      </c>
      <c r="C260">
        <v>10.788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</row>
    <row r="261" spans="1:70" x14ac:dyDescent="0.25">
      <c r="A261">
        <v>216998</v>
      </c>
      <c r="B261" t="s">
        <v>875</v>
      </c>
      <c r="C261">
        <v>10.788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</row>
    <row r="262" spans="1:70" x14ac:dyDescent="0.25">
      <c r="A262">
        <v>217004</v>
      </c>
      <c r="B262" t="s">
        <v>631</v>
      </c>
      <c r="C262">
        <v>182.208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</row>
    <row r="263" spans="1:70" x14ac:dyDescent="0.25">
      <c r="A263">
        <v>217006</v>
      </c>
      <c r="B263" t="s">
        <v>2515</v>
      </c>
      <c r="C263">
        <v>186.37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</row>
    <row r="264" spans="1:70" x14ac:dyDescent="0.25">
      <c r="A264">
        <v>217008</v>
      </c>
      <c r="B264" t="s">
        <v>632</v>
      </c>
      <c r="C264">
        <v>181.16800000000001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</row>
    <row r="265" spans="1:70" x14ac:dyDescent="0.25">
      <c r="A265">
        <v>217011</v>
      </c>
      <c r="B265" t="s">
        <v>633</v>
      </c>
      <c r="C265">
        <v>175.55199999999999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</row>
    <row r="266" spans="1:70" x14ac:dyDescent="0.25">
      <c r="A266">
        <v>217012</v>
      </c>
      <c r="B266" t="s">
        <v>634</v>
      </c>
      <c r="C266">
        <v>178.464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</row>
    <row r="267" spans="1:70" x14ac:dyDescent="0.25">
      <c r="A267">
        <v>217013</v>
      </c>
      <c r="B267" t="s">
        <v>635</v>
      </c>
      <c r="C267">
        <v>177.63200000000001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</row>
    <row r="268" spans="1:70" x14ac:dyDescent="0.25">
      <c r="A268">
        <v>217014</v>
      </c>
      <c r="B268" t="s">
        <v>876</v>
      </c>
      <c r="C268">
        <v>178.464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</row>
    <row r="269" spans="1:70" x14ac:dyDescent="0.25">
      <c r="A269">
        <v>217017</v>
      </c>
      <c r="B269" t="s">
        <v>2147</v>
      </c>
      <c r="C269">
        <v>10.5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</row>
    <row r="270" spans="1:70" x14ac:dyDescent="0.25">
      <c r="A270">
        <v>217018</v>
      </c>
      <c r="B270" t="s">
        <v>2647</v>
      </c>
      <c r="C270">
        <v>10.704000000000001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</row>
    <row r="271" spans="1:70" x14ac:dyDescent="0.25">
      <c r="A271">
        <v>217020</v>
      </c>
      <c r="B271" t="s">
        <v>484</v>
      </c>
      <c r="C271">
        <v>13.125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</row>
    <row r="272" spans="1:70" x14ac:dyDescent="0.25">
      <c r="A272">
        <v>217023</v>
      </c>
      <c r="B272" t="s">
        <v>636</v>
      </c>
      <c r="C272">
        <v>10.151999999999999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</row>
    <row r="273" spans="1:70" x14ac:dyDescent="0.25">
      <c r="A273">
        <v>217025</v>
      </c>
      <c r="B273" t="s">
        <v>877</v>
      </c>
      <c r="C273">
        <v>10.295999999999999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</row>
    <row r="274" spans="1:70" x14ac:dyDescent="0.25">
      <c r="A274">
        <v>217026</v>
      </c>
      <c r="B274" t="s">
        <v>637</v>
      </c>
      <c r="C274">
        <v>12.87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</row>
    <row r="275" spans="1:70" x14ac:dyDescent="0.25">
      <c r="A275">
        <v>217027</v>
      </c>
      <c r="B275" t="s">
        <v>878</v>
      </c>
      <c r="C275">
        <v>10.164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</row>
    <row r="276" spans="1:70" x14ac:dyDescent="0.25">
      <c r="A276">
        <v>217029</v>
      </c>
      <c r="B276" t="s">
        <v>638</v>
      </c>
      <c r="C276">
        <v>10.128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</row>
    <row r="277" spans="1:70" x14ac:dyDescent="0.25">
      <c r="A277">
        <v>217030</v>
      </c>
      <c r="B277" t="s">
        <v>879</v>
      </c>
      <c r="C277">
        <v>10.128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</row>
    <row r="278" spans="1:70" x14ac:dyDescent="0.25">
      <c r="A278">
        <v>217032</v>
      </c>
      <c r="B278" t="s">
        <v>639</v>
      </c>
      <c r="C278">
        <v>10.667999999999999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</row>
    <row r="279" spans="1:70" x14ac:dyDescent="0.25">
      <c r="A279">
        <v>217035</v>
      </c>
      <c r="B279" t="s">
        <v>880</v>
      </c>
      <c r="C279">
        <v>10.38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</row>
    <row r="280" spans="1:70" x14ac:dyDescent="0.25">
      <c r="A280">
        <v>217036</v>
      </c>
      <c r="B280" t="s">
        <v>640</v>
      </c>
      <c r="C280">
        <v>10.38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</row>
    <row r="281" spans="1:70" x14ac:dyDescent="0.25">
      <c r="A281">
        <v>217038</v>
      </c>
      <c r="B281" t="s">
        <v>641</v>
      </c>
      <c r="C281">
        <v>10.488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</row>
    <row r="282" spans="1:70" x14ac:dyDescent="0.25">
      <c r="A282">
        <v>217042</v>
      </c>
      <c r="B282" t="s">
        <v>2038</v>
      </c>
      <c r="C282">
        <v>10.44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</row>
    <row r="283" spans="1:70" x14ac:dyDescent="0.25">
      <c r="A283">
        <v>217043</v>
      </c>
      <c r="B283" t="s">
        <v>642</v>
      </c>
      <c r="C283">
        <v>13.23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</row>
    <row r="284" spans="1:70" x14ac:dyDescent="0.25">
      <c r="A284">
        <v>217044</v>
      </c>
      <c r="B284" t="s">
        <v>643</v>
      </c>
      <c r="C284">
        <v>10.584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</row>
    <row r="285" spans="1:70" x14ac:dyDescent="0.25">
      <c r="A285">
        <v>217045</v>
      </c>
      <c r="B285" t="s">
        <v>644</v>
      </c>
      <c r="C285">
        <v>10.584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</row>
    <row r="286" spans="1:70" x14ac:dyDescent="0.25">
      <c r="A286">
        <v>217048</v>
      </c>
      <c r="B286" t="s">
        <v>882</v>
      </c>
      <c r="C286">
        <v>10.224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</row>
    <row r="287" spans="1:70" x14ac:dyDescent="0.25">
      <c r="A287">
        <v>217049</v>
      </c>
      <c r="B287" t="s">
        <v>487</v>
      </c>
      <c r="C287">
        <v>10.224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</row>
    <row r="288" spans="1:70" x14ac:dyDescent="0.25">
      <c r="A288">
        <v>217056</v>
      </c>
      <c r="B288" t="s">
        <v>2079</v>
      </c>
      <c r="C288">
        <v>13.23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</row>
    <row r="289" spans="1:70" x14ac:dyDescent="0.25">
      <c r="A289">
        <v>217059</v>
      </c>
      <c r="B289" t="s">
        <v>2085</v>
      </c>
      <c r="C289">
        <v>10.407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</row>
    <row r="290" spans="1:70" x14ac:dyDescent="0.25">
      <c r="A290">
        <v>217060</v>
      </c>
      <c r="B290" t="s">
        <v>490</v>
      </c>
      <c r="C290">
        <v>10.571999999999999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</row>
    <row r="291" spans="1:70" x14ac:dyDescent="0.25">
      <c r="A291">
        <v>217063</v>
      </c>
      <c r="B291" t="s">
        <v>491</v>
      </c>
      <c r="C291">
        <v>10.571999999999999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</row>
    <row r="292" spans="1:70" x14ac:dyDescent="0.25">
      <c r="A292">
        <v>217064</v>
      </c>
      <c r="B292" t="s">
        <v>2067</v>
      </c>
      <c r="C292">
        <v>10.596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</row>
    <row r="293" spans="1:70" x14ac:dyDescent="0.25">
      <c r="A293">
        <v>217065</v>
      </c>
      <c r="B293" t="s">
        <v>492</v>
      </c>
      <c r="C293">
        <v>10.125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</row>
    <row r="294" spans="1:70" x14ac:dyDescent="0.25">
      <c r="A294">
        <v>217067</v>
      </c>
      <c r="B294" t="s">
        <v>493</v>
      </c>
      <c r="C294">
        <v>10.56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</row>
    <row r="295" spans="1:70" x14ac:dyDescent="0.25">
      <c r="A295">
        <v>217076</v>
      </c>
      <c r="B295" t="s">
        <v>645</v>
      </c>
      <c r="C295">
        <v>10.484999999999999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</row>
    <row r="296" spans="1:70" x14ac:dyDescent="0.25">
      <c r="A296">
        <v>217084</v>
      </c>
      <c r="B296" t="s">
        <v>885</v>
      </c>
      <c r="C296">
        <v>13.365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</row>
    <row r="297" spans="1:70" x14ac:dyDescent="0.25">
      <c r="A297">
        <v>217089</v>
      </c>
      <c r="B297" t="s">
        <v>2649</v>
      </c>
      <c r="C297">
        <v>17.36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</row>
    <row r="298" spans="1:70" x14ac:dyDescent="0.25">
      <c r="A298">
        <v>217092</v>
      </c>
      <c r="B298" t="s">
        <v>646</v>
      </c>
      <c r="C298">
        <v>10.128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</row>
    <row r="299" spans="1:70" x14ac:dyDescent="0.25">
      <c r="A299">
        <v>217093</v>
      </c>
      <c r="B299" t="s">
        <v>647</v>
      </c>
      <c r="C299">
        <v>10.151999999999999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</row>
    <row r="300" spans="1:70" x14ac:dyDescent="0.25">
      <c r="A300">
        <v>217095</v>
      </c>
      <c r="B300" t="s">
        <v>648</v>
      </c>
      <c r="C300">
        <v>10.571999999999999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</row>
    <row r="301" spans="1:70" x14ac:dyDescent="0.25">
      <c r="A301">
        <v>217097</v>
      </c>
      <c r="B301" t="s">
        <v>649</v>
      </c>
      <c r="C301">
        <v>17.52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</row>
    <row r="302" spans="1:70" x14ac:dyDescent="0.25">
      <c r="A302">
        <v>217098</v>
      </c>
      <c r="B302" t="s">
        <v>2081</v>
      </c>
      <c r="C302">
        <v>8.3140000000000001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</row>
    <row r="303" spans="1:70" x14ac:dyDescent="0.25">
      <c r="A303">
        <v>217100</v>
      </c>
      <c r="B303" t="s">
        <v>494</v>
      </c>
      <c r="C303">
        <v>10.416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</row>
    <row r="304" spans="1:70" x14ac:dyDescent="0.25">
      <c r="A304">
        <v>217103</v>
      </c>
      <c r="B304" t="s">
        <v>2054</v>
      </c>
      <c r="C304">
        <v>13.11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</row>
    <row r="305" spans="1:70" x14ac:dyDescent="0.25">
      <c r="A305">
        <v>217104</v>
      </c>
      <c r="B305" t="s">
        <v>495</v>
      </c>
      <c r="C305">
        <v>10.487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</row>
    <row r="306" spans="1:70" x14ac:dyDescent="0.25">
      <c r="A306">
        <v>217114</v>
      </c>
      <c r="B306" t="s">
        <v>496</v>
      </c>
      <c r="C306">
        <v>10.452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</row>
    <row r="307" spans="1:70" x14ac:dyDescent="0.25">
      <c r="A307">
        <v>217115</v>
      </c>
      <c r="B307" t="s">
        <v>2027</v>
      </c>
      <c r="C307">
        <v>10.452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</row>
    <row r="308" spans="1:70" x14ac:dyDescent="0.25">
      <c r="A308">
        <v>217116</v>
      </c>
      <c r="B308" t="s">
        <v>2108</v>
      </c>
      <c r="C308">
        <v>177.21600000000001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</row>
    <row r="309" spans="1:70" x14ac:dyDescent="0.25">
      <c r="A309">
        <v>217117</v>
      </c>
      <c r="B309" t="s">
        <v>651</v>
      </c>
      <c r="C309">
        <v>10.224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</row>
    <row r="310" spans="1:70" x14ac:dyDescent="0.25">
      <c r="A310">
        <v>217118</v>
      </c>
      <c r="B310" t="s">
        <v>652</v>
      </c>
      <c r="C310">
        <v>8.4580000000000002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</row>
    <row r="311" spans="1:70" x14ac:dyDescent="0.25">
      <c r="A311">
        <v>217119</v>
      </c>
      <c r="B311" t="s">
        <v>2055</v>
      </c>
      <c r="C311">
        <v>12.84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</row>
    <row r="312" spans="1:70" x14ac:dyDescent="0.25">
      <c r="A312">
        <v>217121</v>
      </c>
      <c r="B312" t="s">
        <v>653</v>
      </c>
      <c r="C312">
        <v>8.3140000000000001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</row>
    <row r="313" spans="1:70" x14ac:dyDescent="0.25">
      <c r="A313">
        <v>217122</v>
      </c>
      <c r="B313" t="s">
        <v>2132</v>
      </c>
      <c r="C313">
        <v>13.06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</row>
    <row r="314" spans="1:70" x14ac:dyDescent="0.25">
      <c r="A314">
        <v>217124</v>
      </c>
      <c r="B314" t="s">
        <v>654</v>
      </c>
      <c r="C314">
        <v>182.25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</row>
    <row r="315" spans="1:70" x14ac:dyDescent="0.25">
      <c r="A315">
        <v>217125</v>
      </c>
      <c r="B315" t="s">
        <v>655</v>
      </c>
      <c r="C315">
        <v>17.52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</row>
    <row r="316" spans="1:70" x14ac:dyDescent="0.25">
      <c r="A316">
        <v>217128</v>
      </c>
      <c r="B316" t="s">
        <v>656</v>
      </c>
      <c r="C316">
        <v>8.4580000000000002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</row>
    <row r="317" spans="1:70" x14ac:dyDescent="0.25">
      <c r="A317">
        <v>217130</v>
      </c>
      <c r="B317" t="s">
        <v>657</v>
      </c>
      <c r="C317">
        <v>8.327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</row>
    <row r="318" spans="1:70" x14ac:dyDescent="0.25">
      <c r="A318">
        <v>217131</v>
      </c>
      <c r="B318" t="s">
        <v>888</v>
      </c>
      <c r="C318">
        <v>8.4770000000000003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</row>
    <row r="319" spans="1:70" x14ac:dyDescent="0.25">
      <c r="A319">
        <v>217132</v>
      </c>
      <c r="B319" t="s">
        <v>658</v>
      </c>
      <c r="C319">
        <v>8.4580000000000002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</row>
    <row r="320" spans="1:70" x14ac:dyDescent="0.25">
      <c r="A320">
        <v>217133</v>
      </c>
      <c r="B320" t="s">
        <v>659</v>
      </c>
      <c r="C320">
        <v>8.4580000000000002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</row>
    <row r="321" spans="1:70" x14ac:dyDescent="0.25">
      <c r="A321">
        <v>217136</v>
      </c>
      <c r="B321" t="s">
        <v>889</v>
      </c>
      <c r="C321">
        <v>10.692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</row>
    <row r="322" spans="1:70" x14ac:dyDescent="0.25">
      <c r="A322">
        <v>217141</v>
      </c>
      <c r="B322" t="s">
        <v>497</v>
      </c>
      <c r="C322">
        <v>13.26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</row>
    <row r="323" spans="1:70" x14ac:dyDescent="0.25">
      <c r="A323">
        <v>217143</v>
      </c>
      <c r="B323" t="s">
        <v>890</v>
      </c>
      <c r="C323">
        <v>10.38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</row>
    <row r="324" spans="1:70" x14ac:dyDescent="0.25">
      <c r="A324">
        <v>217144</v>
      </c>
      <c r="B324" t="s">
        <v>660</v>
      </c>
      <c r="C324">
        <v>8.3040000000000003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</row>
    <row r="325" spans="1:70" x14ac:dyDescent="0.25">
      <c r="A325">
        <v>217160</v>
      </c>
      <c r="B325" t="s">
        <v>2087</v>
      </c>
      <c r="C325">
        <v>15.768000000000001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</row>
    <row r="326" spans="1:70" x14ac:dyDescent="0.25">
      <c r="A326">
        <v>217168</v>
      </c>
      <c r="B326" t="s">
        <v>661</v>
      </c>
      <c r="C326">
        <v>13.125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</row>
    <row r="327" spans="1:70" x14ac:dyDescent="0.25">
      <c r="A327">
        <v>217414</v>
      </c>
      <c r="B327" t="s">
        <v>663</v>
      </c>
      <c r="C327">
        <v>177.21600000000001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</row>
    <row r="328" spans="1:70" x14ac:dyDescent="0.25">
      <c r="A328">
        <v>217415</v>
      </c>
      <c r="B328" t="s">
        <v>893</v>
      </c>
      <c r="C328">
        <v>852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</row>
    <row r="329" spans="1:70" x14ac:dyDescent="0.25">
      <c r="A329">
        <v>217549</v>
      </c>
      <c r="B329" t="s">
        <v>760</v>
      </c>
      <c r="C329">
        <v>187.16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</row>
    <row r="330" spans="1:70" x14ac:dyDescent="0.25">
      <c r="A330">
        <v>217561</v>
      </c>
      <c r="B330" t="s">
        <v>499</v>
      </c>
      <c r="C330">
        <v>913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</row>
    <row r="331" spans="1:70" x14ac:dyDescent="0.25">
      <c r="A331">
        <v>217737</v>
      </c>
      <c r="B331" t="s">
        <v>664</v>
      </c>
      <c r="C331">
        <v>176.17599999999999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</row>
    <row r="332" spans="1:70" x14ac:dyDescent="0.25">
      <c r="A332">
        <v>218374</v>
      </c>
      <c r="B332" t="s">
        <v>2188</v>
      </c>
      <c r="C332">
        <v>13.2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</row>
    <row r="333" spans="1:70" x14ac:dyDescent="0.25">
      <c r="A333">
        <v>218796</v>
      </c>
      <c r="B333" t="s">
        <v>761</v>
      </c>
      <c r="C333">
        <v>182.245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</row>
    <row r="334" spans="1:70" x14ac:dyDescent="0.25">
      <c r="A334">
        <v>218797</v>
      </c>
      <c r="B334" t="s">
        <v>762</v>
      </c>
      <c r="C334">
        <v>889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</row>
    <row r="335" spans="1:70" x14ac:dyDescent="0.25">
      <c r="A335">
        <v>218813</v>
      </c>
      <c r="B335" t="s">
        <v>763</v>
      </c>
      <c r="C335">
        <v>182.18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</row>
    <row r="336" spans="1:70" x14ac:dyDescent="0.25">
      <c r="A336">
        <v>218814</v>
      </c>
      <c r="B336" t="s">
        <v>764</v>
      </c>
      <c r="C336">
        <v>888.7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</row>
    <row r="337" spans="1:70" x14ac:dyDescent="0.25">
      <c r="A337">
        <v>219237</v>
      </c>
      <c r="B337" t="s">
        <v>894</v>
      </c>
      <c r="C337">
        <v>16.88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</row>
    <row r="338" spans="1:70" x14ac:dyDescent="0.25">
      <c r="A338">
        <v>220149</v>
      </c>
      <c r="B338" t="s">
        <v>2139</v>
      </c>
      <c r="C338">
        <v>187.89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</row>
    <row r="339" spans="1:70" x14ac:dyDescent="0.25">
      <c r="A339">
        <v>220152</v>
      </c>
      <c r="B339" t="s">
        <v>665</v>
      </c>
      <c r="C339">
        <v>185.18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</row>
    <row r="340" spans="1:70" x14ac:dyDescent="0.25">
      <c r="A340">
        <v>220153</v>
      </c>
      <c r="B340" t="s">
        <v>2154</v>
      </c>
      <c r="C340">
        <v>17.8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</row>
    <row r="341" spans="1:70" x14ac:dyDescent="0.25">
      <c r="A341">
        <v>220458</v>
      </c>
      <c r="B341" t="s">
        <v>666</v>
      </c>
      <c r="C341">
        <v>17.62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</row>
    <row r="342" spans="1:70" x14ac:dyDescent="0.25">
      <c r="A342">
        <v>220459</v>
      </c>
      <c r="B342" t="s">
        <v>667</v>
      </c>
      <c r="C342">
        <v>183.33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</row>
    <row r="343" spans="1:70" x14ac:dyDescent="0.25">
      <c r="A343">
        <v>220596</v>
      </c>
      <c r="B343" t="s">
        <v>793</v>
      </c>
      <c r="C343">
        <v>874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</row>
    <row r="344" spans="1:70" x14ac:dyDescent="0.25">
      <c r="A344">
        <v>220597</v>
      </c>
      <c r="B344" t="s">
        <v>668</v>
      </c>
      <c r="C344">
        <v>181.792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</row>
    <row r="345" spans="1:70" x14ac:dyDescent="0.25">
      <c r="A345">
        <v>220598</v>
      </c>
      <c r="B345" t="s">
        <v>897</v>
      </c>
      <c r="C345">
        <v>17.48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</row>
    <row r="346" spans="1:70" x14ac:dyDescent="0.25">
      <c r="A346">
        <v>220780</v>
      </c>
      <c r="B346" t="s">
        <v>898</v>
      </c>
      <c r="C346">
        <v>13.11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</row>
    <row r="347" spans="1:70" x14ac:dyDescent="0.25">
      <c r="A347">
        <v>220874</v>
      </c>
      <c r="B347" t="s">
        <v>2182</v>
      </c>
      <c r="C347">
        <v>178.36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</row>
    <row r="348" spans="1:70" x14ac:dyDescent="0.25">
      <c r="A348">
        <v>220875</v>
      </c>
      <c r="B348" t="s">
        <v>2489</v>
      </c>
      <c r="C348">
        <v>17.149999999999999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</row>
    <row r="349" spans="1:70" x14ac:dyDescent="0.25">
      <c r="A349">
        <v>220949</v>
      </c>
      <c r="B349" t="s">
        <v>507</v>
      </c>
      <c r="C349">
        <v>188.39500000000001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</row>
    <row r="350" spans="1:70" x14ac:dyDescent="0.25">
      <c r="A350">
        <v>220991</v>
      </c>
      <c r="B350" t="s">
        <v>765</v>
      </c>
      <c r="C350">
        <v>918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</row>
    <row r="351" spans="1:70" x14ac:dyDescent="0.25">
      <c r="A351">
        <v>220993</v>
      </c>
      <c r="B351" t="s">
        <v>766</v>
      </c>
      <c r="C351">
        <v>188.19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</row>
    <row r="352" spans="1:70" x14ac:dyDescent="0.25">
      <c r="A352">
        <v>220998</v>
      </c>
      <c r="B352" t="s">
        <v>510</v>
      </c>
      <c r="C352">
        <v>970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</row>
    <row r="353" spans="1:70" x14ac:dyDescent="0.25">
      <c r="A353">
        <v>221000</v>
      </c>
      <c r="B353" t="s">
        <v>512</v>
      </c>
      <c r="C353">
        <v>941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</row>
    <row r="354" spans="1:70" x14ac:dyDescent="0.25">
      <c r="A354">
        <v>221001</v>
      </c>
      <c r="B354" t="s">
        <v>513</v>
      </c>
      <c r="C354">
        <v>192.905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</row>
    <row r="355" spans="1:70" x14ac:dyDescent="0.25">
      <c r="A355">
        <v>221010</v>
      </c>
      <c r="B355" t="s">
        <v>767</v>
      </c>
      <c r="C355">
        <v>919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</row>
    <row r="356" spans="1:70" x14ac:dyDescent="0.25">
      <c r="A356">
        <v>221020</v>
      </c>
      <c r="B356" t="s">
        <v>899</v>
      </c>
      <c r="C356">
        <v>903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</row>
    <row r="357" spans="1:70" x14ac:dyDescent="0.25">
      <c r="A357">
        <v>221199</v>
      </c>
      <c r="B357" t="s">
        <v>2195</v>
      </c>
      <c r="C357">
        <v>175.22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</row>
    <row r="358" spans="1:70" x14ac:dyDescent="0.25">
      <c r="A358">
        <v>222313</v>
      </c>
      <c r="B358" t="s">
        <v>768</v>
      </c>
      <c r="C358">
        <v>17.739999999999998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</row>
    <row r="359" spans="1:70" x14ac:dyDescent="0.25">
      <c r="A359">
        <v>222722</v>
      </c>
      <c r="B359" t="s">
        <v>670</v>
      </c>
      <c r="C359">
        <v>10.15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</row>
    <row r="360" spans="1:70" x14ac:dyDescent="0.25">
      <c r="A360">
        <v>222723</v>
      </c>
      <c r="B360" t="s">
        <v>671</v>
      </c>
      <c r="C360">
        <v>10.15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</row>
    <row r="361" spans="1:70" x14ac:dyDescent="0.25">
      <c r="A361">
        <v>222724</v>
      </c>
      <c r="B361" t="s">
        <v>672</v>
      </c>
      <c r="C361">
        <v>175.95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</row>
    <row r="362" spans="1:70" x14ac:dyDescent="0.25">
      <c r="A362">
        <v>222726</v>
      </c>
      <c r="B362" t="s">
        <v>514</v>
      </c>
      <c r="C362">
        <v>10.188000000000001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</row>
    <row r="363" spans="1:70" x14ac:dyDescent="0.25">
      <c r="A363">
        <v>222727</v>
      </c>
      <c r="B363" t="s">
        <v>673</v>
      </c>
      <c r="C363">
        <v>176.51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</row>
    <row r="364" spans="1:70" x14ac:dyDescent="0.25">
      <c r="A364">
        <v>222742</v>
      </c>
      <c r="B364" t="s">
        <v>674</v>
      </c>
      <c r="C364">
        <v>10.29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</row>
    <row r="365" spans="1:70" x14ac:dyDescent="0.25">
      <c r="A365">
        <v>222743</v>
      </c>
      <c r="B365" t="s">
        <v>515</v>
      </c>
      <c r="C365">
        <v>10.29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</row>
    <row r="366" spans="1:70" x14ac:dyDescent="0.25">
      <c r="A366">
        <v>222744</v>
      </c>
      <c r="B366" t="s">
        <v>675</v>
      </c>
      <c r="C366">
        <v>178.42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</row>
    <row r="367" spans="1:70" x14ac:dyDescent="0.25">
      <c r="A367">
        <v>222745</v>
      </c>
      <c r="B367" t="s">
        <v>901</v>
      </c>
      <c r="C367">
        <v>10.19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</row>
    <row r="368" spans="1:70" x14ac:dyDescent="0.25">
      <c r="A368">
        <v>222747</v>
      </c>
      <c r="B368" t="s">
        <v>676</v>
      </c>
      <c r="C368">
        <v>10.188000000000001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</row>
    <row r="369" spans="1:70" x14ac:dyDescent="0.25">
      <c r="A369">
        <v>222748</v>
      </c>
      <c r="B369" t="s">
        <v>902</v>
      </c>
      <c r="C369">
        <v>10.188000000000001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</row>
    <row r="370" spans="1:70" x14ac:dyDescent="0.25">
      <c r="A370">
        <v>222753</v>
      </c>
      <c r="B370" t="s">
        <v>903</v>
      </c>
      <c r="C370">
        <v>10.199999999999999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</row>
    <row r="371" spans="1:70" x14ac:dyDescent="0.25">
      <c r="A371">
        <v>222754</v>
      </c>
      <c r="B371" t="s">
        <v>904</v>
      </c>
      <c r="C371">
        <v>10.199999999999999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</row>
    <row r="372" spans="1:70" x14ac:dyDescent="0.25">
      <c r="A372">
        <v>222760</v>
      </c>
      <c r="B372" t="s">
        <v>677</v>
      </c>
      <c r="C372">
        <v>10.188000000000001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</row>
    <row r="373" spans="1:70" x14ac:dyDescent="0.25">
      <c r="A373">
        <v>223229</v>
      </c>
      <c r="B373" t="s">
        <v>678</v>
      </c>
      <c r="C373">
        <v>10.15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</row>
    <row r="374" spans="1:70" x14ac:dyDescent="0.25">
      <c r="A374">
        <v>223499</v>
      </c>
      <c r="B374" t="s">
        <v>794</v>
      </c>
      <c r="C374">
        <v>872.2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</row>
    <row r="375" spans="1:70" x14ac:dyDescent="0.25">
      <c r="A375">
        <v>223520</v>
      </c>
      <c r="B375" t="s">
        <v>517</v>
      </c>
      <c r="C375">
        <v>12.69</v>
      </c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</row>
    <row r="376" spans="1:70" x14ac:dyDescent="0.25">
      <c r="A376">
        <v>223660</v>
      </c>
      <c r="B376" t="s">
        <v>2574</v>
      </c>
      <c r="C376">
        <v>860.3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</row>
    <row r="377" spans="1:70" x14ac:dyDescent="0.25">
      <c r="A377">
        <v>223770</v>
      </c>
      <c r="B377" t="s">
        <v>519</v>
      </c>
      <c r="C377">
        <v>866.6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</row>
    <row r="378" spans="1:70" x14ac:dyDescent="0.25">
      <c r="A378">
        <v>223771</v>
      </c>
      <c r="B378" t="s">
        <v>679</v>
      </c>
      <c r="C378">
        <v>17.329999999999998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</row>
    <row r="379" spans="1:70" x14ac:dyDescent="0.25">
      <c r="A379">
        <v>223773</v>
      </c>
      <c r="B379" t="s">
        <v>680</v>
      </c>
      <c r="C379">
        <v>180.25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</row>
    <row r="380" spans="1:70" x14ac:dyDescent="0.25">
      <c r="A380">
        <v>223774</v>
      </c>
      <c r="B380" t="s">
        <v>681</v>
      </c>
      <c r="C380">
        <v>180.25</v>
      </c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</row>
    <row r="381" spans="1:70" x14ac:dyDescent="0.25">
      <c r="A381">
        <v>223776</v>
      </c>
      <c r="B381" t="s">
        <v>520</v>
      </c>
      <c r="C381">
        <v>884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</row>
    <row r="382" spans="1:70" x14ac:dyDescent="0.25">
      <c r="A382">
        <v>223777</v>
      </c>
      <c r="B382" t="s">
        <v>521</v>
      </c>
      <c r="C382">
        <v>17.68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</row>
    <row r="383" spans="1:70" x14ac:dyDescent="0.25">
      <c r="A383">
        <v>223779</v>
      </c>
      <c r="B383" t="s">
        <v>523</v>
      </c>
      <c r="C383">
        <v>183.87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</row>
    <row r="384" spans="1:70" x14ac:dyDescent="0.25">
      <c r="A384">
        <v>223780</v>
      </c>
      <c r="B384" t="s">
        <v>524</v>
      </c>
      <c r="C384">
        <v>183.87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</row>
    <row r="385" spans="1:70" x14ac:dyDescent="0.25">
      <c r="A385">
        <v>223782</v>
      </c>
      <c r="B385" t="s">
        <v>682</v>
      </c>
      <c r="C385">
        <v>896.2</v>
      </c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</row>
    <row r="386" spans="1:70" x14ac:dyDescent="0.25">
      <c r="A386">
        <v>223783</v>
      </c>
      <c r="B386" t="s">
        <v>683</v>
      </c>
      <c r="C386">
        <v>17.920000000000002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</row>
    <row r="387" spans="1:70" x14ac:dyDescent="0.25">
      <c r="A387">
        <v>223785</v>
      </c>
      <c r="B387" t="s">
        <v>684</v>
      </c>
      <c r="C387">
        <v>186.41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</row>
    <row r="388" spans="1:70" x14ac:dyDescent="0.25">
      <c r="A388">
        <v>223786</v>
      </c>
      <c r="B388" t="s">
        <v>2135</v>
      </c>
      <c r="C388">
        <v>186.41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</row>
    <row r="389" spans="1:70" x14ac:dyDescent="0.25">
      <c r="A389">
        <v>223789</v>
      </c>
      <c r="B389" t="s">
        <v>685</v>
      </c>
      <c r="C389">
        <v>187.61600000000001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</row>
    <row r="390" spans="1:70" x14ac:dyDescent="0.25">
      <c r="A390">
        <v>223989</v>
      </c>
      <c r="B390" t="s">
        <v>526</v>
      </c>
      <c r="C390">
        <v>180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</row>
    <row r="391" spans="1:70" x14ac:dyDescent="0.25">
      <c r="A391">
        <v>224030</v>
      </c>
      <c r="B391" t="s">
        <v>908</v>
      </c>
      <c r="C391">
        <v>17.3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</row>
    <row r="392" spans="1:70" x14ac:dyDescent="0.25">
      <c r="A392">
        <v>224045</v>
      </c>
      <c r="B392" t="s">
        <v>909</v>
      </c>
      <c r="C392">
        <v>10.188000000000001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</row>
    <row r="393" spans="1:70" x14ac:dyDescent="0.25">
      <c r="A393">
        <v>224159</v>
      </c>
      <c r="B393" t="s">
        <v>796</v>
      </c>
      <c r="C393">
        <v>178.76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</row>
    <row r="394" spans="1:70" x14ac:dyDescent="0.25">
      <c r="A394">
        <v>224179</v>
      </c>
      <c r="B394" t="s">
        <v>2165</v>
      </c>
      <c r="C394">
        <v>13.14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</row>
    <row r="395" spans="1:70" x14ac:dyDescent="0.25">
      <c r="A395">
        <v>224180</v>
      </c>
      <c r="B395" t="s">
        <v>527</v>
      </c>
      <c r="C395">
        <v>17.18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</row>
    <row r="396" spans="1:70" x14ac:dyDescent="0.25">
      <c r="A396">
        <v>224182</v>
      </c>
      <c r="B396" t="s">
        <v>686</v>
      </c>
      <c r="C396">
        <v>179.3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</row>
    <row r="397" spans="1:70" x14ac:dyDescent="0.25">
      <c r="A397">
        <v>224183</v>
      </c>
      <c r="B397" t="s">
        <v>687</v>
      </c>
      <c r="C397">
        <v>17.239999999999998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</row>
    <row r="398" spans="1:70" x14ac:dyDescent="0.25">
      <c r="A398">
        <v>224289</v>
      </c>
      <c r="B398" t="s">
        <v>2155</v>
      </c>
      <c r="C398">
        <v>10.76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</row>
    <row r="399" spans="1:70" x14ac:dyDescent="0.25">
      <c r="A399">
        <v>224509</v>
      </c>
      <c r="B399" t="s">
        <v>934</v>
      </c>
      <c r="C399">
        <v>873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</row>
    <row r="400" spans="1:70" x14ac:dyDescent="0.25">
      <c r="A400">
        <v>224548</v>
      </c>
      <c r="B400" t="s">
        <v>689</v>
      </c>
      <c r="C400">
        <v>176.8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</row>
    <row r="401" spans="1:70" x14ac:dyDescent="0.25">
      <c r="A401">
        <v>224778</v>
      </c>
      <c r="B401" t="s">
        <v>2156</v>
      </c>
      <c r="C401">
        <v>176.82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</row>
    <row r="402" spans="1:70" x14ac:dyDescent="0.25">
      <c r="A402">
        <v>224824</v>
      </c>
      <c r="B402" t="s">
        <v>910</v>
      </c>
      <c r="C402">
        <v>175.84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</row>
    <row r="403" spans="1:70" x14ac:dyDescent="0.25">
      <c r="A403">
        <v>225052</v>
      </c>
      <c r="B403" t="s">
        <v>2178</v>
      </c>
      <c r="C403">
        <v>10.688000000000001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</row>
    <row r="404" spans="1:70" x14ac:dyDescent="0.25">
      <c r="A404">
        <v>225056</v>
      </c>
      <c r="B404" t="s">
        <v>2023</v>
      </c>
      <c r="C404">
        <v>193.65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</row>
    <row r="405" spans="1:70" x14ac:dyDescent="0.25">
      <c r="A405">
        <v>225125</v>
      </c>
      <c r="B405" t="s">
        <v>528</v>
      </c>
      <c r="C405">
        <v>177.84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</row>
    <row r="406" spans="1:70" x14ac:dyDescent="0.25">
      <c r="A406">
        <v>225226</v>
      </c>
      <c r="B406" t="s">
        <v>769</v>
      </c>
      <c r="C406">
        <v>16.71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</row>
    <row r="407" spans="1:70" x14ac:dyDescent="0.25">
      <c r="A407">
        <v>225248</v>
      </c>
      <c r="B407" t="s">
        <v>770</v>
      </c>
      <c r="C407">
        <v>171.26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</row>
    <row r="408" spans="1:70" x14ac:dyDescent="0.25">
      <c r="A408">
        <v>225267</v>
      </c>
      <c r="B408" t="s">
        <v>2166</v>
      </c>
      <c r="C408">
        <v>174.78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</row>
    <row r="409" spans="1:70" x14ac:dyDescent="0.25">
      <c r="A409">
        <v>225403</v>
      </c>
      <c r="B409" t="s">
        <v>797</v>
      </c>
      <c r="C409">
        <v>862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</row>
    <row r="410" spans="1:70" x14ac:dyDescent="0.25">
      <c r="A410">
        <v>225494</v>
      </c>
      <c r="B410" t="s">
        <v>690</v>
      </c>
      <c r="C410">
        <v>183.66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</row>
    <row r="411" spans="1:70" x14ac:dyDescent="0.25">
      <c r="A411">
        <v>225529</v>
      </c>
      <c r="B411" t="s">
        <v>2157</v>
      </c>
      <c r="C411">
        <v>10.45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</row>
    <row r="412" spans="1:70" x14ac:dyDescent="0.25">
      <c r="A412">
        <v>225569</v>
      </c>
      <c r="B412" t="s">
        <v>2158</v>
      </c>
      <c r="C412">
        <v>10.45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</row>
    <row r="413" spans="1:70" x14ac:dyDescent="0.25">
      <c r="A413">
        <v>225584</v>
      </c>
      <c r="B413" t="s">
        <v>531</v>
      </c>
      <c r="C413">
        <v>10.36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</row>
    <row r="414" spans="1:70" x14ac:dyDescent="0.25">
      <c r="A414">
        <v>225817</v>
      </c>
      <c r="B414" t="s">
        <v>2162</v>
      </c>
      <c r="C414">
        <v>10.44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</row>
    <row r="415" spans="1:70" x14ac:dyDescent="0.25">
      <c r="A415">
        <v>225896</v>
      </c>
      <c r="B415" t="s">
        <v>912</v>
      </c>
      <c r="C415">
        <v>10.38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</row>
    <row r="416" spans="1:70" x14ac:dyDescent="0.25">
      <c r="A416">
        <v>225898</v>
      </c>
      <c r="B416" t="s">
        <v>532</v>
      </c>
      <c r="C416">
        <v>10.51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</row>
    <row r="417" spans="1:70" x14ac:dyDescent="0.25">
      <c r="A417">
        <v>225911</v>
      </c>
      <c r="B417" t="s">
        <v>691</v>
      </c>
      <c r="C417">
        <v>8.07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</row>
    <row r="418" spans="1:70" x14ac:dyDescent="0.25">
      <c r="A418">
        <v>226121</v>
      </c>
      <c r="B418" t="s">
        <v>692</v>
      </c>
      <c r="C418">
        <v>10.18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</row>
    <row r="419" spans="1:70" x14ac:dyDescent="0.25">
      <c r="A419">
        <v>226123</v>
      </c>
      <c r="B419" t="s">
        <v>693</v>
      </c>
      <c r="C419">
        <v>176.51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</row>
    <row r="420" spans="1:70" x14ac:dyDescent="0.25">
      <c r="A420">
        <v>226124</v>
      </c>
      <c r="B420" t="s">
        <v>913</v>
      </c>
      <c r="C420">
        <v>10.15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</row>
    <row r="421" spans="1:70" x14ac:dyDescent="0.25">
      <c r="A421">
        <v>226125</v>
      </c>
      <c r="B421" t="s">
        <v>914</v>
      </c>
      <c r="C421">
        <v>10.15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</row>
    <row r="422" spans="1:70" x14ac:dyDescent="0.25">
      <c r="A422">
        <v>226126</v>
      </c>
      <c r="B422" t="s">
        <v>2632</v>
      </c>
      <c r="C422">
        <v>175.95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</row>
    <row r="423" spans="1:70" x14ac:dyDescent="0.25">
      <c r="A423">
        <v>226144</v>
      </c>
      <c r="B423" t="s">
        <v>694</v>
      </c>
      <c r="C423">
        <v>10.29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</row>
    <row r="424" spans="1:70" x14ac:dyDescent="0.25">
      <c r="A424">
        <v>226145</v>
      </c>
      <c r="B424" t="s">
        <v>695</v>
      </c>
      <c r="C424">
        <v>10.29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</row>
    <row r="425" spans="1:70" x14ac:dyDescent="0.25">
      <c r="A425">
        <v>226146</v>
      </c>
      <c r="B425" t="s">
        <v>2633</v>
      </c>
      <c r="C425">
        <v>178.42</v>
      </c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</row>
    <row r="426" spans="1:70" x14ac:dyDescent="0.25">
      <c r="A426">
        <v>226199</v>
      </c>
      <c r="B426" t="s">
        <v>696</v>
      </c>
      <c r="C426">
        <v>10.4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</row>
    <row r="427" spans="1:70" x14ac:dyDescent="0.25">
      <c r="A427">
        <v>226210</v>
      </c>
      <c r="B427" t="s">
        <v>697</v>
      </c>
      <c r="C427">
        <v>10.4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</row>
    <row r="428" spans="1:70" x14ac:dyDescent="0.25">
      <c r="A428">
        <v>226211</v>
      </c>
      <c r="B428" t="s">
        <v>915</v>
      </c>
      <c r="C428">
        <v>180.21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</row>
    <row r="429" spans="1:70" x14ac:dyDescent="0.25">
      <c r="A429">
        <v>226234</v>
      </c>
      <c r="B429" t="s">
        <v>798</v>
      </c>
      <c r="C429">
        <v>1090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</row>
    <row r="430" spans="1:70" x14ac:dyDescent="0.25">
      <c r="A430">
        <v>226275</v>
      </c>
      <c r="B430" t="s">
        <v>698</v>
      </c>
      <c r="C430">
        <v>10.45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</row>
    <row r="431" spans="1:70" x14ac:dyDescent="0.25">
      <c r="A431">
        <v>226276</v>
      </c>
      <c r="B431" t="s">
        <v>699</v>
      </c>
      <c r="C431">
        <v>10.45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</row>
    <row r="432" spans="1:70" x14ac:dyDescent="0.25">
      <c r="A432">
        <v>226277</v>
      </c>
      <c r="B432" t="s">
        <v>700</v>
      </c>
      <c r="C432">
        <v>181.19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</row>
    <row r="433" spans="1:70" x14ac:dyDescent="0.25">
      <c r="A433">
        <v>226342</v>
      </c>
      <c r="B433" t="s">
        <v>702</v>
      </c>
      <c r="C433">
        <v>180.21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</row>
    <row r="434" spans="1:70" x14ac:dyDescent="0.25">
      <c r="A434">
        <v>226343</v>
      </c>
      <c r="B434" t="s">
        <v>703</v>
      </c>
      <c r="C434">
        <v>10.4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</row>
    <row r="435" spans="1:70" x14ac:dyDescent="0.25">
      <c r="A435">
        <v>226344</v>
      </c>
      <c r="B435" t="s">
        <v>704</v>
      </c>
      <c r="C435">
        <v>10.4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</row>
    <row r="436" spans="1:70" x14ac:dyDescent="0.25">
      <c r="A436">
        <v>226346</v>
      </c>
      <c r="B436" t="s">
        <v>705</v>
      </c>
      <c r="C436">
        <v>13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</row>
    <row r="437" spans="1:70" x14ac:dyDescent="0.25">
      <c r="A437">
        <v>226427</v>
      </c>
      <c r="B437" t="s">
        <v>537</v>
      </c>
      <c r="C437">
        <v>873.1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</row>
    <row r="438" spans="1:70" x14ac:dyDescent="0.25">
      <c r="A438">
        <v>226428</v>
      </c>
      <c r="B438" t="s">
        <v>916</v>
      </c>
      <c r="C438">
        <v>181.6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</row>
    <row r="439" spans="1:70" x14ac:dyDescent="0.25">
      <c r="A439">
        <v>226429</v>
      </c>
      <c r="B439" t="s">
        <v>538</v>
      </c>
      <c r="C439">
        <v>17.46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</row>
    <row r="440" spans="1:70" x14ac:dyDescent="0.25">
      <c r="A440">
        <v>226438</v>
      </c>
      <c r="B440" t="s">
        <v>917</v>
      </c>
      <c r="C440">
        <v>16.98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</row>
    <row r="441" spans="1:70" x14ac:dyDescent="0.25">
      <c r="A441">
        <v>226445</v>
      </c>
      <c r="B441" t="s">
        <v>706</v>
      </c>
      <c r="C441">
        <v>176.57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</row>
    <row r="442" spans="1:70" x14ac:dyDescent="0.25">
      <c r="A442">
        <v>226583</v>
      </c>
      <c r="B442" t="s">
        <v>2560</v>
      </c>
      <c r="C442">
        <v>12.69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</row>
    <row r="443" spans="1:70" x14ac:dyDescent="0.25">
      <c r="A443">
        <v>226585</v>
      </c>
      <c r="B443" t="s">
        <v>2180</v>
      </c>
      <c r="C443">
        <v>12.74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</row>
    <row r="444" spans="1:70" x14ac:dyDescent="0.25">
      <c r="A444">
        <v>226586</v>
      </c>
      <c r="B444" t="s">
        <v>918</v>
      </c>
      <c r="C444">
        <v>176.59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</row>
    <row r="445" spans="1:70" x14ac:dyDescent="0.25">
      <c r="A445">
        <v>226587</v>
      </c>
      <c r="B445" t="s">
        <v>2516</v>
      </c>
      <c r="C445">
        <v>13.02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</row>
    <row r="446" spans="1:70" x14ac:dyDescent="0.25">
      <c r="A446">
        <v>226588</v>
      </c>
      <c r="B446" t="s">
        <v>919</v>
      </c>
      <c r="C446">
        <v>180.54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</row>
    <row r="447" spans="1:70" x14ac:dyDescent="0.25">
      <c r="A447">
        <v>226602</v>
      </c>
      <c r="B447" t="s">
        <v>707</v>
      </c>
      <c r="C447">
        <v>12.77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</row>
    <row r="448" spans="1:70" x14ac:dyDescent="0.25">
      <c r="A448">
        <v>226603</v>
      </c>
      <c r="B448" t="s">
        <v>708</v>
      </c>
      <c r="C448">
        <v>177.01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</row>
    <row r="449" spans="1:70" x14ac:dyDescent="0.25">
      <c r="A449">
        <v>226735</v>
      </c>
      <c r="B449" t="s">
        <v>771</v>
      </c>
      <c r="C449">
        <v>17.100000000000001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</row>
    <row r="450" spans="1:70" x14ac:dyDescent="0.25">
      <c r="A450">
        <v>226855</v>
      </c>
      <c r="B450" t="s">
        <v>2561</v>
      </c>
      <c r="C450">
        <v>12.77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</row>
    <row r="451" spans="1:70" x14ac:dyDescent="0.25">
      <c r="A451">
        <v>226857</v>
      </c>
      <c r="B451" t="s">
        <v>2691</v>
      </c>
      <c r="C451">
        <v>177.05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</row>
    <row r="452" spans="1:70" x14ac:dyDescent="0.25">
      <c r="A452">
        <v>226858</v>
      </c>
      <c r="B452" t="s">
        <v>921</v>
      </c>
      <c r="C452">
        <v>12.73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</row>
    <row r="453" spans="1:70" x14ac:dyDescent="0.25">
      <c r="A453">
        <v>226859</v>
      </c>
      <c r="B453" t="s">
        <v>2666</v>
      </c>
      <c r="C453">
        <v>16.97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</row>
    <row r="454" spans="1:70" x14ac:dyDescent="0.25">
      <c r="A454">
        <v>226880</v>
      </c>
      <c r="B454" t="s">
        <v>2174</v>
      </c>
      <c r="C454">
        <v>176.51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</row>
    <row r="455" spans="1:70" x14ac:dyDescent="0.25">
      <c r="A455">
        <v>226881</v>
      </c>
      <c r="B455" t="s">
        <v>2175</v>
      </c>
      <c r="C455">
        <v>13.02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</row>
    <row r="456" spans="1:70" x14ac:dyDescent="0.25">
      <c r="A456">
        <v>227155</v>
      </c>
      <c r="B456" t="s">
        <v>2517</v>
      </c>
      <c r="C456">
        <v>869.4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</row>
    <row r="457" spans="1:70" x14ac:dyDescent="0.25">
      <c r="A457">
        <v>227501</v>
      </c>
      <c r="B457" t="s">
        <v>2490</v>
      </c>
      <c r="C457">
        <v>17.37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</row>
    <row r="458" spans="1:70" x14ac:dyDescent="0.25">
      <c r="A458">
        <v>227502</v>
      </c>
      <c r="B458" t="s">
        <v>711</v>
      </c>
      <c r="C458">
        <v>180.65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</row>
    <row r="459" spans="1:70" x14ac:dyDescent="0.25">
      <c r="A459">
        <v>227989</v>
      </c>
      <c r="B459" t="s">
        <v>712</v>
      </c>
      <c r="C459">
        <v>10.19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</row>
    <row r="460" spans="1:70" x14ac:dyDescent="0.25">
      <c r="A460">
        <v>228089</v>
      </c>
      <c r="B460" t="s">
        <v>713</v>
      </c>
      <c r="C460">
        <v>183.81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</row>
    <row r="461" spans="1:70" x14ac:dyDescent="0.25">
      <c r="A461">
        <v>228093</v>
      </c>
      <c r="B461" t="s">
        <v>774</v>
      </c>
      <c r="C461">
        <v>182.89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</row>
    <row r="462" spans="1:70" x14ac:dyDescent="0.25">
      <c r="A462">
        <v>228134</v>
      </c>
      <c r="B462" t="s">
        <v>2562</v>
      </c>
      <c r="C462">
        <v>10.51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</row>
    <row r="463" spans="1:70" x14ac:dyDescent="0.25">
      <c r="A463">
        <v>228135</v>
      </c>
      <c r="B463" t="s">
        <v>2531</v>
      </c>
      <c r="C463">
        <v>13.14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</row>
    <row r="464" spans="1:70" x14ac:dyDescent="0.25">
      <c r="A464">
        <v>228141</v>
      </c>
      <c r="B464" t="s">
        <v>714</v>
      </c>
      <c r="C464">
        <v>185.35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</row>
    <row r="465" spans="1:70" x14ac:dyDescent="0.25">
      <c r="A465">
        <v>228143</v>
      </c>
      <c r="B465" t="s">
        <v>2594</v>
      </c>
      <c r="C465">
        <v>891.1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</row>
    <row r="466" spans="1:70" x14ac:dyDescent="0.25">
      <c r="A466">
        <v>228144</v>
      </c>
      <c r="B466" t="s">
        <v>715</v>
      </c>
      <c r="C466">
        <v>185.54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</row>
    <row r="467" spans="1:70" x14ac:dyDescent="0.25">
      <c r="A467">
        <v>228145</v>
      </c>
      <c r="B467" t="s">
        <v>716</v>
      </c>
      <c r="C467">
        <v>17.84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</row>
    <row r="468" spans="1:70" x14ac:dyDescent="0.25">
      <c r="A468">
        <v>228184</v>
      </c>
      <c r="B468" t="s">
        <v>717</v>
      </c>
      <c r="C468">
        <v>184.7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</row>
    <row r="469" spans="1:70" x14ac:dyDescent="0.25">
      <c r="A469">
        <v>228267</v>
      </c>
      <c r="B469" t="s">
        <v>2190</v>
      </c>
      <c r="C469">
        <v>186.24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</row>
    <row r="470" spans="1:70" x14ac:dyDescent="0.25">
      <c r="A470">
        <v>228303</v>
      </c>
      <c r="B470" t="s">
        <v>778</v>
      </c>
      <c r="C470">
        <v>181.16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</row>
    <row r="471" spans="1:70" x14ac:dyDescent="0.25">
      <c r="A471">
        <v>228346</v>
      </c>
      <c r="B471" t="s">
        <v>922</v>
      </c>
      <c r="C471">
        <v>172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</row>
    <row r="472" spans="1:70" x14ac:dyDescent="0.25">
      <c r="A472">
        <v>228347</v>
      </c>
      <c r="B472" t="s">
        <v>2191</v>
      </c>
      <c r="C472">
        <v>827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</row>
    <row r="473" spans="1:70" x14ac:dyDescent="0.25">
      <c r="A473">
        <v>228490</v>
      </c>
      <c r="B473" t="s">
        <v>2609</v>
      </c>
      <c r="C473">
        <v>13.28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</row>
    <row r="474" spans="1:70" x14ac:dyDescent="0.25">
      <c r="A474">
        <v>228637</v>
      </c>
      <c r="B474" t="s">
        <v>2617</v>
      </c>
      <c r="C474">
        <v>21.9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</row>
    <row r="475" spans="1:70" x14ac:dyDescent="0.25">
      <c r="A475">
        <v>228806</v>
      </c>
      <c r="B475" t="s">
        <v>2518</v>
      </c>
      <c r="C475">
        <v>176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</row>
    <row r="476" spans="1:70" x14ac:dyDescent="0.25">
      <c r="A476">
        <v>228923</v>
      </c>
      <c r="B476" t="s">
        <v>2532</v>
      </c>
      <c r="C476">
        <v>177.34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</row>
    <row r="477" spans="1:70" x14ac:dyDescent="0.25">
      <c r="A477">
        <v>228924</v>
      </c>
      <c r="B477" t="s">
        <v>2634</v>
      </c>
      <c r="C477">
        <v>10.23</v>
      </c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</row>
    <row r="478" spans="1:70" x14ac:dyDescent="0.25">
      <c r="A478">
        <v>228925</v>
      </c>
      <c r="B478" t="s">
        <v>2667</v>
      </c>
      <c r="C478">
        <v>12.79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</row>
    <row r="479" spans="1:70" x14ac:dyDescent="0.25">
      <c r="A479">
        <v>229006</v>
      </c>
      <c r="B479" t="s">
        <v>2472</v>
      </c>
      <c r="C479">
        <v>187.53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</row>
    <row r="480" spans="1:70" x14ac:dyDescent="0.25">
      <c r="A480">
        <v>229194</v>
      </c>
      <c r="B480" t="s">
        <v>2575</v>
      </c>
      <c r="C480">
        <v>177.42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</row>
    <row r="481" spans="1:70" x14ac:dyDescent="0.25">
      <c r="A481">
        <v>229195</v>
      </c>
      <c r="B481" t="s">
        <v>2611</v>
      </c>
      <c r="C481">
        <v>17.059999999999999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</row>
    <row r="482" spans="1:70" x14ac:dyDescent="0.25">
      <c r="A482">
        <v>229204</v>
      </c>
      <c r="B482" t="s">
        <v>2529</v>
      </c>
      <c r="C482">
        <v>178.98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</row>
    <row r="483" spans="1:70" x14ac:dyDescent="0.25">
      <c r="A483">
        <v>229205</v>
      </c>
      <c r="B483" t="s">
        <v>2643</v>
      </c>
      <c r="C483">
        <v>17.21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</row>
    <row r="484" spans="1:70" x14ac:dyDescent="0.25">
      <c r="A484">
        <v>229286</v>
      </c>
      <c r="B484" t="s">
        <v>2595</v>
      </c>
      <c r="C484">
        <v>175.44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</row>
    <row r="485" spans="1:70" x14ac:dyDescent="0.25">
      <c r="A485">
        <v>229287</v>
      </c>
      <c r="B485" t="s">
        <v>2530</v>
      </c>
      <c r="C485">
        <v>10.130000000000001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</row>
    <row r="486" spans="1:70" x14ac:dyDescent="0.25">
      <c r="A486">
        <v>229288</v>
      </c>
      <c r="B486" t="s">
        <v>2596</v>
      </c>
      <c r="C486">
        <v>12.66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</row>
    <row r="487" spans="1:70" x14ac:dyDescent="0.25">
      <c r="A487">
        <v>229366</v>
      </c>
      <c r="B487" t="s">
        <v>2704</v>
      </c>
      <c r="C487">
        <v>176.03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</row>
    <row r="488" spans="1:70" x14ac:dyDescent="0.25">
      <c r="A488">
        <v>229367</v>
      </c>
      <c r="B488" t="s">
        <v>2705</v>
      </c>
      <c r="C488">
        <v>10.16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</row>
    <row r="489" spans="1:70" x14ac:dyDescent="0.25">
      <c r="A489">
        <v>229368</v>
      </c>
      <c r="B489" t="s">
        <v>2706</v>
      </c>
      <c r="C489">
        <v>10.16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</row>
    <row r="490" spans="1:70" x14ac:dyDescent="0.25">
      <c r="A490">
        <v>229388</v>
      </c>
      <c r="B490" t="s">
        <v>2668</v>
      </c>
      <c r="C490">
        <v>179.05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</row>
    <row r="491" spans="1:70" x14ac:dyDescent="0.25">
      <c r="A491">
        <v>229701</v>
      </c>
      <c r="B491" t="s">
        <v>2692</v>
      </c>
      <c r="C491">
        <v>16.899999999999999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</row>
    <row r="492" spans="1:70" x14ac:dyDescent="0.25">
      <c r="A492">
        <v>229754</v>
      </c>
      <c r="B492" t="s">
        <v>2572</v>
      </c>
      <c r="C492">
        <v>913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</row>
    <row r="493" spans="1:70" x14ac:dyDescent="0.25">
      <c r="A493">
        <v>229755</v>
      </c>
      <c r="B493" t="s">
        <v>2573</v>
      </c>
      <c r="C493">
        <v>187.17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</row>
    <row r="494" spans="1:70" x14ac:dyDescent="0.25">
      <c r="A494">
        <v>230123</v>
      </c>
      <c r="B494" t="s">
        <v>2613</v>
      </c>
      <c r="C494">
        <v>17.239999999999998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</row>
    <row r="495" spans="1:70" x14ac:dyDescent="0.25">
      <c r="A495">
        <v>230125</v>
      </c>
      <c r="B495" t="s">
        <v>2614</v>
      </c>
      <c r="C495">
        <v>17.190000000000001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</row>
    <row r="496" spans="1:70" x14ac:dyDescent="0.25">
      <c r="A496">
        <v>230210</v>
      </c>
      <c r="B496" t="s">
        <v>2707</v>
      </c>
      <c r="C496">
        <v>10.56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</row>
    <row r="497" spans="1:70" x14ac:dyDescent="0.25">
      <c r="A497">
        <v>230211</v>
      </c>
      <c r="B497" t="s">
        <v>2708</v>
      </c>
      <c r="C497">
        <v>13.2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</row>
    <row r="498" spans="1:70" x14ac:dyDescent="0.25">
      <c r="A498">
        <v>230304</v>
      </c>
      <c r="B498" t="s">
        <v>2690</v>
      </c>
      <c r="C498">
        <v>16.899999999999999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</row>
    <row r="499" spans="1:70" x14ac:dyDescent="0.25">
      <c r="A499">
        <v>230305</v>
      </c>
      <c r="B499" t="s">
        <v>2701</v>
      </c>
      <c r="C499">
        <v>16.86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</row>
    <row r="500" spans="1:70" x14ac:dyDescent="0.25">
      <c r="A500">
        <v>230332</v>
      </c>
      <c r="B500" t="s">
        <v>2709</v>
      </c>
      <c r="C500">
        <v>10.36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</row>
    <row r="501" spans="1:70" x14ac:dyDescent="0.25">
      <c r="A501">
        <v>230362</v>
      </c>
      <c r="B501" t="s">
        <v>2710</v>
      </c>
      <c r="C501">
        <v>17.46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</row>
    <row r="502" spans="1:70" x14ac:dyDescent="0.25">
      <c r="A502">
        <v>230363</v>
      </c>
      <c r="B502" t="s">
        <v>2693</v>
      </c>
      <c r="C502">
        <v>181.58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</row>
    <row r="503" spans="1:70" x14ac:dyDescent="0.25">
      <c r="A503">
        <v>230364</v>
      </c>
      <c r="B503" t="s">
        <v>2694</v>
      </c>
      <c r="C503">
        <v>179.94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</row>
    <row r="504" spans="1:70" x14ac:dyDescent="0.25">
      <c r="A504">
        <v>230377</v>
      </c>
      <c r="B504" t="s">
        <v>2651</v>
      </c>
      <c r="C504">
        <v>185.81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</row>
    <row r="505" spans="1:70" x14ac:dyDescent="0.25">
      <c r="A505">
        <v>230391</v>
      </c>
      <c r="B505" t="s">
        <v>2652</v>
      </c>
      <c r="C505">
        <v>178.24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</row>
    <row r="506" spans="1:70" x14ac:dyDescent="0.25">
      <c r="A506">
        <v>230583</v>
      </c>
      <c r="B506" t="s">
        <v>2689</v>
      </c>
      <c r="C506">
        <v>17.05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</row>
    <row r="507" spans="1:70" x14ac:dyDescent="0.25">
      <c r="A507">
        <v>230874</v>
      </c>
      <c r="B507" t="s">
        <v>2702</v>
      </c>
      <c r="C507">
        <v>887.4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</row>
    <row r="508" spans="1:70" x14ac:dyDescent="0.25">
      <c r="A508">
        <v>230915</v>
      </c>
      <c r="B508" t="s">
        <v>2711</v>
      </c>
      <c r="C508">
        <v>10.220000000000001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</row>
    <row r="509" spans="1:70" x14ac:dyDescent="0.25">
      <c r="A509">
        <v>110514</v>
      </c>
      <c r="B509" t="s">
        <v>1049</v>
      </c>
      <c r="C509">
        <v>20.015000000000001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</row>
    <row r="510" spans="1:70" x14ac:dyDescent="0.25">
      <c r="A510">
        <v>110556</v>
      </c>
      <c r="B510" t="s">
        <v>2202</v>
      </c>
      <c r="C510">
        <v>17.579999999999998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</row>
    <row r="511" spans="1:70" x14ac:dyDescent="0.25">
      <c r="A511">
        <v>112593</v>
      </c>
      <c r="B511" t="s">
        <v>1118</v>
      </c>
      <c r="C511">
        <v>16.88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</row>
    <row r="512" spans="1:70" x14ac:dyDescent="0.25">
      <c r="A512">
        <v>112594</v>
      </c>
      <c r="B512" t="s">
        <v>998</v>
      </c>
      <c r="C512">
        <v>16.84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</row>
    <row r="513" spans="1:70" x14ac:dyDescent="0.25">
      <c r="A513">
        <v>112622</v>
      </c>
      <c r="B513" t="s">
        <v>1058</v>
      </c>
      <c r="C513">
        <v>19.7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</row>
    <row r="514" spans="1:70" x14ac:dyDescent="0.25">
      <c r="A514">
        <v>112623</v>
      </c>
      <c r="B514" t="s">
        <v>1059</v>
      </c>
      <c r="C514">
        <v>19.440000000000001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</row>
    <row r="515" spans="1:70" x14ac:dyDescent="0.25">
      <c r="A515">
        <v>112624</v>
      </c>
      <c r="B515" t="s">
        <v>1060</v>
      </c>
      <c r="C515">
        <v>19.34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</row>
    <row r="516" spans="1:70" x14ac:dyDescent="0.25">
      <c r="A516">
        <v>112625</v>
      </c>
      <c r="B516" t="s">
        <v>1061</v>
      </c>
      <c r="C516">
        <v>19.14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</row>
    <row r="517" spans="1:70" x14ac:dyDescent="0.25">
      <c r="A517">
        <v>112676</v>
      </c>
      <c r="B517" t="s">
        <v>1138</v>
      </c>
      <c r="C517">
        <v>231.92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</row>
    <row r="518" spans="1:70" x14ac:dyDescent="0.25">
      <c r="A518">
        <v>126428</v>
      </c>
      <c r="B518" t="s">
        <v>2211</v>
      </c>
      <c r="C518">
        <v>177.79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</row>
    <row r="519" spans="1:70" x14ac:dyDescent="0.25">
      <c r="A519">
        <v>126461</v>
      </c>
      <c r="B519" t="s">
        <v>1122</v>
      </c>
      <c r="C519">
        <v>219.39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</row>
    <row r="520" spans="1:70" x14ac:dyDescent="0.25">
      <c r="A520">
        <v>126851</v>
      </c>
      <c r="B520" t="s">
        <v>999</v>
      </c>
      <c r="C520">
        <v>173.42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</row>
    <row r="521" spans="1:70" x14ac:dyDescent="0.25">
      <c r="A521">
        <v>140064</v>
      </c>
      <c r="B521" t="s">
        <v>2213</v>
      </c>
      <c r="C521">
        <v>18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</row>
    <row r="522" spans="1:70" x14ac:dyDescent="0.25">
      <c r="A522">
        <v>140155</v>
      </c>
      <c r="B522" t="s">
        <v>1001</v>
      </c>
      <c r="C522">
        <v>200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</row>
    <row r="523" spans="1:70" x14ac:dyDescent="0.25">
      <c r="A523">
        <v>140186</v>
      </c>
      <c r="B523" t="s">
        <v>2214</v>
      </c>
      <c r="C523">
        <v>18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</row>
    <row r="524" spans="1:70" x14ac:dyDescent="0.25">
      <c r="A524">
        <v>140190</v>
      </c>
      <c r="B524" t="s">
        <v>1068</v>
      </c>
      <c r="C524">
        <v>18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</row>
    <row r="525" spans="1:70" x14ac:dyDescent="0.25">
      <c r="A525">
        <v>140203</v>
      </c>
      <c r="B525" t="s">
        <v>943</v>
      </c>
      <c r="C525">
        <v>18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</row>
    <row r="526" spans="1:70" x14ac:dyDescent="0.25">
      <c r="A526">
        <v>147900</v>
      </c>
      <c r="B526" t="s">
        <v>1069</v>
      </c>
      <c r="C526">
        <v>18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</row>
    <row r="527" spans="1:70" x14ac:dyDescent="0.25">
      <c r="A527">
        <v>148851</v>
      </c>
      <c r="B527" t="s">
        <v>1002</v>
      </c>
      <c r="C527">
        <v>18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</row>
    <row r="528" spans="1:70" x14ac:dyDescent="0.25">
      <c r="A528">
        <v>150889</v>
      </c>
      <c r="B528" t="s">
        <v>1071</v>
      </c>
      <c r="C528">
        <v>17.239999999999998</v>
      </c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</row>
    <row r="529" spans="1:70" x14ac:dyDescent="0.25">
      <c r="A529">
        <v>152102</v>
      </c>
      <c r="B529" t="s">
        <v>946</v>
      </c>
      <c r="C529">
        <v>18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</row>
    <row r="530" spans="1:70" x14ac:dyDescent="0.25">
      <c r="A530">
        <v>160816</v>
      </c>
      <c r="B530" t="s">
        <v>948</v>
      </c>
      <c r="C530">
        <v>9.6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</row>
    <row r="531" spans="1:70" x14ac:dyDescent="0.25">
      <c r="A531">
        <v>163333</v>
      </c>
      <c r="B531" t="s">
        <v>2256</v>
      </c>
      <c r="C531">
        <v>191.52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</row>
    <row r="532" spans="1:70" x14ac:dyDescent="0.25">
      <c r="A532">
        <v>164702</v>
      </c>
      <c r="B532" t="s">
        <v>1081</v>
      </c>
      <c r="C532">
        <v>17.079999999999998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</row>
    <row r="533" spans="1:70" x14ac:dyDescent="0.25">
      <c r="A533">
        <v>165879</v>
      </c>
      <c r="B533" t="s">
        <v>1084</v>
      </c>
      <c r="C533">
        <v>17.34</v>
      </c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</row>
    <row r="534" spans="1:70" x14ac:dyDescent="0.25">
      <c r="A534">
        <v>165909</v>
      </c>
      <c r="B534" t="s">
        <v>1085</v>
      </c>
      <c r="C534">
        <v>16.78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</row>
    <row r="535" spans="1:70" x14ac:dyDescent="0.25">
      <c r="A535">
        <v>165910</v>
      </c>
      <c r="B535" t="s">
        <v>1086</v>
      </c>
      <c r="C535">
        <v>16.84</v>
      </c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</row>
    <row r="536" spans="1:70" x14ac:dyDescent="0.25">
      <c r="A536">
        <v>165921</v>
      </c>
      <c r="B536" t="s">
        <v>1087</v>
      </c>
      <c r="C536">
        <v>19.14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</row>
    <row r="537" spans="1:70" x14ac:dyDescent="0.25">
      <c r="A537">
        <v>167268</v>
      </c>
      <c r="B537" t="s">
        <v>1124</v>
      </c>
      <c r="C537">
        <v>18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</row>
    <row r="538" spans="1:70" x14ac:dyDescent="0.25">
      <c r="A538">
        <v>167874</v>
      </c>
      <c r="B538" t="s">
        <v>1090</v>
      </c>
      <c r="C538">
        <v>192.14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</row>
    <row r="539" spans="1:70" x14ac:dyDescent="0.25">
      <c r="A539">
        <v>167881</v>
      </c>
      <c r="B539" t="s">
        <v>1091</v>
      </c>
      <c r="C539">
        <v>204.2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</row>
    <row r="540" spans="1:70" x14ac:dyDescent="0.25">
      <c r="A540">
        <v>172772</v>
      </c>
      <c r="B540" t="s">
        <v>1125</v>
      </c>
      <c r="C540">
        <v>20.25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</row>
    <row r="541" spans="1:70" x14ac:dyDescent="0.25">
      <c r="A541">
        <v>174882</v>
      </c>
      <c r="B541" t="s">
        <v>1120</v>
      </c>
      <c r="C541">
        <v>174.75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</row>
    <row r="542" spans="1:70" x14ac:dyDescent="0.25">
      <c r="A542">
        <v>175204</v>
      </c>
      <c r="B542" t="s">
        <v>952</v>
      </c>
      <c r="C542">
        <v>177.84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</row>
    <row r="543" spans="1:70" x14ac:dyDescent="0.25">
      <c r="A543">
        <v>175646</v>
      </c>
      <c r="B543" t="s">
        <v>1008</v>
      </c>
      <c r="C543">
        <v>189.52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</row>
    <row r="544" spans="1:70" x14ac:dyDescent="0.25">
      <c r="A544">
        <v>177040</v>
      </c>
      <c r="B544" t="s">
        <v>953</v>
      </c>
      <c r="C544">
        <v>18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</row>
    <row r="545" spans="1:70" x14ac:dyDescent="0.25">
      <c r="A545">
        <v>180921</v>
      </c>
      <c r="B545" t="s">
        <v>1094</v>
      </c>
      <c r="C545">
        <v>18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</row>
    <row r="546" spans="1:70" x14ac:dyDescent="0.25">
      <c r="A546">
        <v>182836</v>
      </c>
      <c r="B546" t="s">
        <v>1095</v>
      </c>
      <c r="C546">
        <v>18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</row>
    <row r="547" spans="1:70" x14ac:dyDescent="0.25">
      <c r="A547">
        <v>188474</v>
      </c>
      <c r="B547" t="s">
        <v>1011</v>
      </c>
      <c r="C547">
        <v>16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</row>
    <row r="548" spans="1:70" x14ac:dyDescent="0.25">
      <c r="A548">
        <v>189338</v>
      </c>
      <c r="B548" t="s">
        <v>2314</v>
      </c>
      <c r="C548">
        <v>16.835000000000001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</row>
    <row r="549" spans="1:70" x14ac:dyDescent="0.25">
      <c r="A549">
        <v>189339</v>
      </c>
      <c r="B549" t="s">
        <v>2731</v>
      </c>
      <c r="C549">
        <v>175.08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</row>
    <row r="550" spans="1:70" x14ac:dyDescent="0.25">
      <c r="A550">
        <v>190340</v>
      </c>
      <c r="B550" t="s">
        <v>2316</v>
      </c>
      <c r="C550">
        <v>17.555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</row>
    <row r="551" spans="1:70" x14ac:dyDescent="0.25">
      <c r="A551">
        <v>190484</v>
      </c>
      <c r="B551" t="s">
        <v>958</v>
      </c>
      <c r="C551">
        <v>173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</row>
    <row r="552" spans="1:70" x14ac:dyDescent="0.25">
      <c r="A552">
        <v>190492</v>
      </c>
      <c r="B552" t="s">
        <v>2319</v>
      </c>
      <c r="C552">
        <v>16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</row>
    <row r="553" spans="1:70" x14ac:dyDescent="0.25">
      <c r="A553">
        <v>190540</v>
      </c>
      <c r="B553" t="s">
        <v>960</v>
      </c>
      <c r="C553">
        <v>16.774999999999999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</row>
    <row r="554" spans="1:70" x14ac:dyDescent="0.25">
      <c r="A554">
        <v>190574</v>
      </c>
      <c r="B554" t="s">
        <v>2325</v>
      </c>
      <c r="C554">
        <v>17.555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</row>
    <row r="555" spans="1:70" x14ac:dyDescent="0.25">
      <c r="A555">
        <v>190578</v>
      </c>
      <c r="B555" t="s">
        <v>961</v>
      </c>
      <c r="C555">
        <v>17.614999999999998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</row>
    <row r="556" spans="1:70" x14ac:dyDescent="0.25">
      <c r="A556">
        <v>190579</v>
      </c>
      <c r="B556" t="s">
        <v>962</v>
      </c>
      <c r="C556">
        <v>183.2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</row>
    <row r="557" spans="1:70" x14ac:dyDescent="0.25">
      <c r="A557">
        <v>190585</v>
      </c>
      <c r="B557" t="s">
        <v>2328</v>
      </c>
      <c r="C557">
        <v>184.24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</row>
    <row r="558" spans="1:70" x14ac:dyDescent="0.25">
      <c r="A558">
        <v>190594</v>
      </c>
      <c r="B558" t="s">
        <v>2331</v>
      </c>
      <c r="C558">
        <v>16.774999999999999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</row>
    <row r="559" spans="1:70" x14ac:dyDescent="0.25">
      <c r="A559">
        <v>190639</v>
      </c>
      <c r="B559" t="s">
        <v>2332</v>
      </c>
      <c r="C559">
        <v>16.895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</row>
    <row r="560" spans="1:70" x14ac:dyDescent="0.25">
      <c r="A560">
        <v>198470</v>
      </c>
      <c r="B560" t="s">
        <v>1100</v>
      </c>
      <c r="C560">
        <v>187.72900000000001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</row>
    <row r="561" spans="1:70" x14ac:dyDescent="0.25">
      <c r="A561">
        <v>199604</v>
      </c>
      <c r="B561" t="s">
        <v>966</v>
      </c>
      <c r="C561">
        <v>176.75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</row>
    <row r="562" spans="1:70" x14ac:dyDescent="0.25">
      <c r="A562">
        <v>199636</v>
      </c>
      <c r="B562" t="s">
        <v>2342</v>
      </c>
      <c r="C562">
        <v>18.809999999999999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</row>
    <row r="563" spans="1:70" x14ac:dyDescent="0.25">
      <c r="A563">
        <v>199648</v>
      </c>
      <c r="B563" t="s">
        <v>2343</v>
      </c>
      <c r="C563">
        <v>219.39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</row>
    <row r="564" spans="1:70" x14ac:dyDescent="0.25">
      <c r="A564">
        <v>199649</v>
      </c>
      <c r="B564" t="s">
        <v>968</v>
      </c>
      <c r="C564">
        <v>21.094999999999999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</row>
    <row r="565" spans="1:70" x14ac:dyDescent="0.25">
      <c r="A565">
        <v>202045</v>
      </c>
      <c r="B565" t="s">
        <v>1013</v>
      </c>
      <c r="C565">
        <v>230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</row>
    <row r="566" spans="1:70" x14ac:dyDescent="0.25">
      <c r="A566">
        <v>203631</v>
      </c>
      <c r="B566" t="s">
        <v>969</v>
      </c>
      <c r="C566">
        <v>175.08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</row>
    <row r="567" spans="1:70" x14ac:dyDescent="0.25">
      <c r="A567">
        <v>203638</v>
      </c>
      <c r="B567" t="s">
        <v>970</v>
      </c>
      <c r="C567">
        <v>177.58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</row>
    <row r="568" spans="1:70" x14ac:dyDescent="0.25">
      <c r="A568">
        <v>205314</v>
      </c>
      <c r="B568" t="s">
        <v>1014</v>
      </c>
      <c r="C568">
        <v>174.67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</row>
    <row r="569" spans="1:70" x14ac:dyDescent="0.25">
      <c r="A569">
        <v>207116</v>
      </c>
      <c r="B569" t="s">
        <v>2378</v>
      </c>
      <c r="C569">
        <v>17.175000000000001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</row>
    <row r="570" spans="1:70" x14ac:dyDescent="0.25">
      <c r="A570">
        <v>210039</v>
      </c>
      <c r="B570" t="s">
        <v>1018</v>
      </c>
      <c r="C570">
        <v>175.44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</row>
    <row r="571" spans="1:70" x14ac:dyDescent="0.25">
      <c r="A571">
        <v>211160</v>
      </c>
      <c r="B571" t="s">
        <v>973</v>
      </c>
      <c r="C571">
        <v>16.795000000000002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</row>
    <row r="572" spans="1:70" x14ac:dyDescent="0.25">
      <c r="A572">
        <v>211161</v>
      </c>
      <c r="B572" t="s">
        <v>2386</v>
      </c>
      <c r="C572">
        <v>16.954999999999998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</row>
    <row r="573" spans="1:70" x14ac:dyDescent="0.25">
      <c r="A573">
        <v>211496</v>
      </c>
      <c r="B573" t="s">
        <v>1020</v>
      </c>
      <c r="C573">
        <v>18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</row>
    <row r="574" spans="1:70" x14ac:dyDescent="0.25">
      <c r="A574">
        <v>211529</v>
      </c>
      <c r="B574" t="s">
        <v>1021</v>
      </c>
      <c r="C574">
        <v>18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</row>
    <row r="575" spans="1:70" x14ac:dyDescent="0.25">
      <c r="A575">
        <v>211531</v>
      </c>
      <c r="B575" t="s">
        <v>1022</v>
      </c>
      <c r="C575">
        <v>18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</row>
    <row r="576" spans="1:70" x14ac:dyDescent="0.25">
      <c r="A576">
        <v>211532</v>
      </c>
      <c r="B576" t="s">
        <v>1103</v>
      </c>
      <c r="C576">
        <v>18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</row>
    <row r="577" spans="1:70" x14ac:dyDescent="0.25">
      <c r="A577">
        <v>211542</v>
      </c>
      <c r="B577" t="s">
        <v>1023</v>
      </c>
      <c r="C577">
        <v>18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</row>
    <row r="578" spans="1:70" x14ac:dyDescent="0.25">
      <c r="A578">
        <v>213660</v>
      </c>
      <c r="B578" t="s">
        <v>2733</v>
      </c>
      <c r="C578">
        <v>15.981</v>
      </c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</row>
    <row r="579" spans="1:70" x14ac:dyDescent="0.25">
      <c r="A579">
        <v>213678</v>
      </c>
      <c r="B579" t="s">
        <v>1130</v>
      </c>
      <c r="C579">
        <v>12.797000000000001</v>
      </c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</row>
    <row r="580" spans="1:70" x14ac:dyDescent="0.25">
      <c r="A580">
        <v>213697</v>
      </c>
      <c r="B580" t="s">
        <v>1024</v>
      </c>
      <c r="C580">
        <v>12.797000000000001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</row>
    <row r="581" spans="1:70" x14ac:dyDescent="0.25">
      <c r="A581">
        <v>213776</v>
      </c>
      <c r="B581" t="s">
        <v>1026</v>
      </c>
      <c r="C581">
        <v>176.25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</row>
    <row r="582" spans="1:70" x14ac:dyDescent="0.25">
      <c r="A582">
        <v>213782</v>
      </c>
      <c r="B582" t="s">
        <v>2734</v>
      </c>
      <c r="C582">
        <v>12.785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</row>
    <row r="583" spans="1:70" x14ac:dyDescent="0.25">
      <c r="A583">
        <v>213932</v>
      </c>
      <c r="B583" t="s">
        <v>1133</v>
      </c>
      <c r="C583">
        <v>12.71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</row>
    <row r="584" spans="1:70" x14ac:dyDescent="0.25">
      <c r="A584">
        <v>213960</v>
      </c>
      <c r="B584" t="s">
        <v>1030</v>
      </c>
      <c r="C584">
        <v>10.220000000000001</v>
      </c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</row>
    <row r="585" spans="1:70" x14ac:dyDescent="0.25">
      <c r="A585">
        <v>213963</v>
      </c>
      <c r="B585" t="s">
        <v>1031</v>
      </c>
      <c r="C585">
        <v>7.0620000000000003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</row>
    <row r="586" spans="1:70" x14ac:dyDescent="0.25">
      <c r="A586">
        <v>213997</v>
      </c>
      <c r="B586" t="s">
        <v>990</v>
      </c>
      <c r="C586">
        <v>12.613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</row>
    <row r="587" spans="1:70" x14ac:dyDescent="0.25">
      <c r="A587">
        <v>214079</v>
      </c>
      <c r="B587" t="s">
        <v>2412</v>
      </c>
      <c r="C587">
        <v>183.94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</row>
    <row r="588" spans="1:70" x14ac:dyDescent="0.25">
      <c r="A588">
        <v>214104</v>
      </c>
      <c r="B588" t="s">
        <v>1116</v>
      </c>
      <c r="C588">
        <v>12.571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</row>
    <row r="589" spans="1:70" x14ac:dyDescent="0.25">
      <c r="A589">
        <v>214109</v>
      </c>
      <c r="B589" t="s">
        <v>1032</v>
      </c>
      <c r="C589">
        <v>12.987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</row>
    <row r="590" spans="1:70" x14ac:dyDescent="0.25">
      <c r="A590">
        <v>214131</v>
      </c>
      <c r="B590" t="s">
        <v>1135</v>
      </c>
      <c r="C590">
        <v>12.776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</row>
    <row r="591" spans="1:70" x14ac:dyDescent="0.25">
      <c r="A591">
        <v>214137</v>
      </c>
      <c r="B591" t="s">
        <v>983</v>
      </c>
      <c r="C591">
        <v>187.1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</row>
    <row r="592" spans="1:70" x14ac:dyDescent="0.25">
      <c r="A592">
        <v>214145</v>
      </c>
      <c r="B592" t="s">
        <v>1034</v>
      </c>
      <c r="C592">
        <v>10.372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</row>
    <row r="593" spans="1:70" x14ac:dyDescent="0.25">
      <c r="A593">
        <v>214170</v>
      </c>
      <c r="B593" t="s">
        <v>2732</v>
      </c>
      <c r="C593">
        <v>175.05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</row>
    <row r="594" spans="1:70" x14ac:dyDescent="0.25">
      <c r="A594">
        <v>214174</v>
      </c>
      <c r="B594" t="s">
        <v>985</v>
      </c>
      <c r="C594">
        <v>10.108000000000001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</row>
    <row r="595" spans="1:70" x14ac:dyDescent="0.25">
      <c r="A595">
        <v>214210</v>
      </c>
      <c r="B595" t="s">
        <v>1035</v>
      </c>
      <c r="C595">
        <v>12.571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</row>
    <row r="596" spans="1:70" x14ac:dyDescent="0.25">
      <c r="A596">
        <v>214353</v>
      </c>
      <c r="B596" t="s">
        <v>1039</v>
      </c>
      <c r="C596">
        <v>12.71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</row>
    <row r="597" spans="1:70" x14ac:dyDescent="0.25">
      <c r="A597">
        <v>215710</v>
      </c>
      <c r="B597" t="s">
        <v>2400</v>
      </c>
      <c r="C597">
        <v>177.16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</row>
    <row r="598" spans="1:70" x14ac:dyDescent="0.25">
      <c r="A598">
        <v>216693</v>
      </c>
      <c r="B598" t="s">
        <v>2726</v>
      </c>
      <c r="C598">
        <v>16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</row>
    <row r="599" spans="1:70" x14ac:dyDescent="0.25">
      <c r="A599">
        <v>220778</v>
      </c>
      <c r="B599" t="s">
        <v>2389</v>
      </c>
      <c r="C599">
        <v>194.68799999999999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</row>
    <row r="600" spans="1:70" x14ac:dyDescent="0.25">
      <c r="A600">
        <v>222771</v>
      </c>
      <c r="B600" t="s">
        <v>2414</v>
      </c>
      <c r="C600">
        <v>12.776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</row>
    <row r="601" spans="1:70" x14ac:dyDescent="0.25">
      <c r="A601">
        <v>226004</v>
      </c>
      <c r="B601" t="s">
        <v>1045</v>
      </c>
      <c r="C601">
        <v>12.754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</row>
    <row r="602" spans="1:70" x14ac:dyDescent="0.25">
      <c r="A602">
        <v>226143</v>
      </c>
      <c r="B602" t="s">
        <v>1046</v>
      </c>
      <c r="C602">
        <v>10.08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</row>
    <row r="603" spans="1:70" x14ac:dyDescent="0.25">
      <c r="A603">
        <v>226166</v>
      </c>
      <c r="B603" t="s">
        <v>2410</v>
      </c>
      <c r="C603">
        <v>13.121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</row>
    <row r="604" spans="1:70" x14ac:dyDescent="0.25">
      <c r="A604">
        <v>226168</v>
      </c>
      <c r="B604" t="s">
        <v>2598</v>
      </c>
      <c r="C604">
        <v>13.135999999999999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</row>
    <row r="605" spans="1:70" x14ac:dyDescent="0.25">
      <c r="A605">
        <v>226191</v>
      </c>
      <c r="B605" t="s">
        <v>2728</v>
      </c>
      <c r="C605">
        <v>12.956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</row>
    <row r="606" spans="1:70" x14ac:dyDescent="0.25">
      <c r="A606">
        <v>226626</v>
      </c>
      <c r="B606" t="s">
        <v>1048</v>
      </c>
      <c r="C606">
        <v>221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</row>
    <row r="607" spans="1:70" x14ac:dyDescent="0.25">
      <c r="A607">
        <v>227010</v>
      </c>
      <c r="B607" t="s">
        <v>2475</v>
      </c>
      <c r="C607">
        <v>17.059999999999999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</row>
    <row r="608" spans="1:70" x14ac:dyDescent="0.25">
      <c r="A608">
        <v>227017</v>
      </c>
      <c r="B608" t="s">
        <v>2476</v>
      </c>
      <c r="C608">
        <v>16.945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</row>
    <row r="609" spans="1:70" x14ac:dyDescent="0.25">
      <c r="A609">
        <v>227018</v>
      </c>
      <c r="B609" t="s">
        <v>2477</v>
      </c>
      <c r="C609">
        <v>17.065000000000001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</row>
    <row r="610" spans="1:70" x14ac:dyDescent="0.25">
      <c r="A610">
        <v>227278</v>
      </c>
      <c r="B610" t="s">
        <v>2478</v>
      </c>
      <c r="C610">
        <v>16.954999999999998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</row>
    <row r="611" spans="1:70" x14ac:dyDescent="0.25">
      <c r="A611">
        <v>228344</v>
      </c>
      <c r="B611" t="s">
        <v>2723</v>
      </c>
      <c r="C611">
        <v>12.631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</row>
    <row r="612" spans="1:70" x14ac:dyDescent="0.25">
      <c r="A612">
        <v>229334</v>
      </c>
      <c r="B612" t="s">
        <v>2655</v>
      </c>
      <c r="C612">
        <v>174.7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</row>
    <row r="613" spans="1:70" x14ac:dyDescent="0.25">
      <c r="A613">
        <v>229418</v>
      </c>
      <c r="B613" t="s">
        <v>2670</v>
      </c>
      <c r="C613">
        <v>198.45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</row>
    <row r="614" spans="1:70" x14ac:dyDescent="0.25">
      <c r="A614">
        <v>230031</v>
      </c>
      <c r="B614" t="s">
        <v>2671</v>
      </c>
      <c r="C614">
        <v>211.05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</row>
    <row r="615" spans="1:70" x14ac:dyDescent="0.25">
      <c r="A615">
        <v>230879</v>
      </c>
      <c r="B615" t="s">
        <v>2729</v>
      </c>
      <c r="C615">
        <v>12.36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</row>
    <row r="616" spans="1:70" x14ac:dyDescent="0.25">
      <c r="A616">
        <v>230900</v>
      </c>
      <c r="B616" t="s">
        <v>2730</v>
      </c>
      <c r="C616">
        <v>12.36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</row>
    <row r="617" spans="1:70" x14ac:dyDescent="0.25">
      <c r="A617">
        <v>110404</v>
      </c>
      <c r="B617" t="s">
        <v>2197</v>
      </c>
      <c r="C617">
        <v>50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</row>
    <row r="618" spans="1:70" x14ac:dyDescent="0.25">
      <c r="A618">
        <v>110445</v>
      </c>
      <c r="B618" t="s">
        <v>2198</v>
      </c>
      <c r="C618">
        <v>183.82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</row>
    <row r="619" spans="1:70" x14ac:dyDescent="0.25">
      <c r="A619">
        <v>110489</v>
      </c>
      <c r="B619" t="s">
        <v>1104</v>
      </c>
      <c r="C619">
        <v>187.36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</row>
    <row r="620" spans="1:70" x14ac:dyDescent="0.25">
      <c r="A620">
        <v>110515</v>
      </c>
      <c r="B620" t="s">
        <v>1050</v>
      </c>
      <c r="C620">
        <v>19.774999999999999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</row>
    <row r="621" spans="1:70" x14ac:dyDescent="0.25">
      <c r="A621">
        <v>110516</v>
      </c>
      <c r="B621" t="s">
        <v>2199</v>
      </c>
      <c r="C621">
        <v>19.895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</row>
    <row r="622" spans="1:70" x14ac:dyDescent="0.25">
      <c r="A622">
        <v>110522</v>
      </c>
      <c r="B622" t="s">
        <v>993</v>
      </c>
      <c r="C622">
        <v>198.85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</row>
    <row r="623" spans="1:70" x14ac:dyDescent="0.25">
      <c r="A623">
        <v>110525</v>
      </c>
      <c r="B623" t="s">
        <v>2200</v>
      </c>
      <c r="C623">
        <v>19.114999999999998</v>
      </c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</row>
    <row r="624" spans="1:70" x14ac:dyDescent="0.25">
      <c r="A624">
        <v>110544</v>
      </c>
      <c r="B624" t="s">
        <v>2201</v>
      </c>
      <c r="C624">
        <v>171.7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</row>
    <row r="625" spans="1:70" x14ac:dyDescent="0.25">
      <c r="A625">
        <v>110568</v>
      </c>
      <c r="B625" t="s">
        <v>938</v>
      </c>
      <c r="C625">
        <v>178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</row>
    <row r="626" spans="1:70" x14ac:dyDescent="0.25">
      <c r="A626">
        <v>110569</v>
      </c>
      <c r="B626" t="s">
        <v>994</v>
      </c>
      <c r="C626">
        <v>17.114999999999998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</row>
    <row r="627" spans="1:70" x14ac:dyDescent="0.25">
      <c r="A627">
        <v>110571</v>
      </c>
      <c r="B627" t="s">
        <v>2203</v>
      </c>
      <c r="C627">
        <v>17.335000000000001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</row>
    <row r="628" spans="1:70" x14ac:dyDescent="0.25">
      <c r="A628">
        <v>110629</v>
      </c>
      <c r="B628" t="s">
        <v>2204</v>
      </c>
      <c r="C628">
        <v>175.08</v>
      </c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</row>
    <row r="629" spans="1:70" x14ac:dyDescent="0.25">
      <c r="A629">
        <v>110630</v>
      </c>
      <c r="B629" t="s">
        <v>1121</v>
      </c>
      <c r="C629">
        <v>16.835000000000001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</row>
    <row r="630" spans="1:70" x14ac:dyDescent="0.25">
      <c r="A630">
        <v>110801</v>
      </c>
      <c r="B630" t="s">
        <v>1051</v>
      </c>
      <c r="C630">
        <v>17.234999999999999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</row>
    <row r="631" spans="1:70" x14ac:dyDescent="0.25">
      <c r="A631">
        <v>112419</v>
      </c>
      <c r="B631" t="s">
        <v>2205</v>
      </c>
      <c r="C631">
        <v>181.95</v>
      </c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</row>
    <row r="632" spans="1:70" x14ac:dyDescent="0.25">
      <c r="A632">
        <v>112421</v>
      </c>
      <c r="B632" t="s">
        <v>995</v>
      </c>
      <c r="C632">
        <v>189.48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</row>
    <row r="633" spans="1:70" x14ac:dyDescent="0.25">
      <c r="A633">
        <v>112461</v>
      </c>
      <c r="B633" t="s">
        <v>1105</v>
      </c>
      <c r="C633">
        <v>177.21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</row>
    <row r="634" spans="1:70" x14ac:dyDescent="0.25">
      <c r="A634">
        <v>112462</v>
      </c>
      <c r="B634" t="s">
        <v>2206</v>
      </c>
      <c r="C634">
        <v>177.63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</row>
    <row r="635" spans="1:70" x14ac:dyDescent="0.25">
      <c r="A635">
        <v>112464</v>
      </c>
      <c r="B635" t="s">
        <v>996</v>
      </c>
      <c r="C635">
        <v>17.14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</row>
    <row r="636" spans="1:70" x14ac:dyDescent="0.25">
      <c r="A636">
        <v>112470</v>
      </c>
      <c r="B636" t="s">
        <v>1052</v>
      </c>
      <c r="C636">
        <v>18.055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</row>
    <row r="637" spans="1:70" x14ac:dyDescent="0.25">
      <c r="A637">
        <v>112473</v>
      </c>
      <c r="B637" t="s">
        <v>1053</v>
      </c>
      <c r="C637">
        <v>17.295000000000002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</row>
    <row r="638" spans="1:70" x14ac:dyDescent="0.25">
      <c r="A638">
        <v>112532</v>
      </c>
      <c r="B638" t="s">
        <v>2207</v>
      </c>
      <c r="C638">
        <v>17.96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</row>
    <row r="639" spans="1:70" x14ac:dyDescent="0.25">
      <c r="A639">
        <v>112534</v>
      </c>
      <c r="B639" t="s">
        <v>1054</v>
      </c>
      <c r="C639">
        <v>18.420000000000002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</row>
    <row r="640" spans="1:70" x14ac:dyDescent="0.25">
      <c r="A640">
        <v>112550</v>
      </c>
      <c r="B640" t="s">
        <v>939</v>
      </c>
      <c r="C640">
        <v>17.175000000000001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</row>
    <row r="641" spans="1:70" x14ac:dyDescent="0.25">
      <c r="A641">
        <v>112574</v>
      </c>
      <c r="B641" t="s">
        <v>940</v>
      </c>
      <c r="C641">
        <v>185.7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</row>
    <row r="642" spans="1:70" x14ac:dyDescent="0.25">
      <c r="A642">
        <v>112587</v>
      </c>
      <c r="B642" t="s">
        <v>2208</v>
      </c>
      <c r="C642">
        <v>17.795000000000002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</row>
    <row r="643" spans="1:70" x14ac:dyDescent="0.25">
      <c r="A643">
        <v>112591</v>
      </c>
      <c r="B643" t="s">
        <v>997</v>
      </c>
      <c r="C643">
        <v>16.78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</row>
    <row r="644" spans="1:70" x14ac:dyDescent="0.25">
      <c r="A644">
        <v>112592</v>
      </c>
      <c r="B644" t="s">
        <v>1055</v>
      </c>
      <c r="C644">
        <v>16.675000000000001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</row>
    <row r="645" spans="1:70" x14ac:dyDescent="0.25">
      <c r="A645">
        <v>112595</v>
      </c>
      <c r="B645" t="s">
        <v>988</v>
      </c>
      <c r="C645">
        <v>174.51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</row>
    <row r="646" spans="1:70" x14ac:dyDescent="0.25">
      <c r="A646">
        <v>112601</v>
      </c>
      <c r="B646" t="s">
        <v>1056</v>
      </c>
      <c r="C646">
        <v>18.14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</row>
    <row r="647" spans="1:70" x14ac:dyDescent="0.25">
      <c r="A647">
        <v>112602</v>
      </c>
      <c r="B647" t="s">
        <v>1057</v>
      </c>
      <c r="C647">
        <v>17.855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</row>
    <row r="648" spans="1:70" x14ac:dyDescent="0.25">
      <c r="A648">
        <v>112684</v>
      </c>
      <c r="B648" t="s">
        <v>2209</v>
      </c>
      <c r="C648">
        <v>232.13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</row>
    <row r="649" spans="1:70" x14ac:dyDescent="0.25">
      <c r="A649">
        <v>114349</v>
      </c>
      <c r="B649" t="s">
        <v>2713</v>
      </c>
      <c r="C649">
        <v>183.4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</row>
    <row r="650" spans="1:70" x14ac:dyDescent="0.25">
      <c r="A650">
        <v>120616</v>
      </c>
      <c r="B650" t="s">
        <v>1062</v>
      </c>
      <c r="C650">
        <v>178.62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</row>
    <row r="651" spans="1:70" x14ac:dyDescent="0.25">
      <c r="A651">
        <v>120659</v>
      </c>
      <c r="B651" t="s">
        <v>2210</v>
      </c>
      <c r="C651">
        <v>19.135000000000002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</row>
    <row r="652" spans="1:70" x14ac:dyDescent="0.25">
      <c r="A652">
        <v>125883</v>
      </c>
      <c r="B652" t="s">
        <v>1063</v>
      </c>
      <c r="C652">
        <v>19.84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</row>
    <row r="653" spans="1:70" x14ac:dyDescent="0.25">
      <c r="A653">
        <v>125884</v>
      </c>
      <c r="B653" t="s">
        <v>1064</v>
      </c>
      <c r="C653">
        <v>20.3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</row>
    <row r="654" spans="1:70" x14ac:dyDescent="0.25">
      <c r="A654">
        <v>126429</v>
      </c>
      <c r="B654" t="s">
        <v>941</v>
      </c>
      <c r="C654">
        <v>17.094999999999999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</row>
    <row r="655" spans="1:70" x14ac:dyDescent="0.25">
      <c r="A655">
        <v>126853</v>
      </c>
      <c r="B655" t="s">
        <v>2212</v>
      </c>
      <c r="C655">
        <v>175.14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</row>
    <row r="656" spans="1:70" x14ac:dyDescent="0.25">
      <c r="A656">
        <v>127702</v>
      </c>
      <c r="B656" t="s">
        <v>1065</v>
      </c>
      <c r="C656">
        <v>17.02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</row>
    <row r="657" spans="1:70" x14ac:dyDescent="0.25">
      <c r="A657">
        <v>130088</v>
      </c>
      <c r="B657" t="s">
        <v>1066</v>
      </c>
      <c r="C657">
        <v>17.655000000000001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</row>
    <row r="658" spans="1:70" x14ac:dyDescent="0.25">
      <c r="A658">
        <v>132354</v>
      </c>
      <c r="B658" t="s">
        <v>1000</v>
      </c>
      <c r="C658">
        <v>17.059999999999999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</row>
    <row r="659" spans="1:70" x14ac:dyDescent="0.25">
      <c r="A659">
        <v>140071</v>
      </c>
      <c r="B659" t="s">
        <v>1067</v>
      </c>
      <c r="C659">
        <v>18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</row>
    <row r="660" spans="1:70" x14ac:dyDescent="0.25">
      <c r="A660">
        <v>140141</v>
      </c>
      <c r="B660" t="s">
        <v>942</v>
      </c>
      <c r="C660">
        <v>180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</row>
    <row r="661" spans="1:70" x14ac:dyDescent="0.25">
      <c r="A661">
        <v>148520</v>
      </c>
      <c r="B661" t="s">
        <v>1070</v>
      </c>
      <c r="C661">
        <v>17.495000000000001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</row>
    <row r="662" spans="1:70" x14ac:dyDescent="0.25">
      <c r="A662">
        <v>148631</v>
      </c>
      <c r="B662" t="s">
        <v>2215</v>
      </c>
      <c r="C662">
        <v>20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</row>
    <row r="663" spans="1:70" x14ac:dyDescent="0.25">
      <c r="A663">
        <v>148771</v>
      </c>
      <c r="B663" t="s">
        <v>2735</v>
      </c>
      <c r="C663">
        <v>1065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</row>
    <row r="664" spans="1:70" x14ac:dyDescent="0.25">
      <c r="A664">
        <v>150082</v>
      </c>
      <c r="B664" t="s">
        <v>2217</v>
      </c>
      <c r="C664">
        <v>18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</row>
    <row r="665" spans="1:70" x14ac:dyDescent="0.25">
      <c r="A665">
        <v>150841</v>
      </c>
      <c r="B665" t="s">
        <v>945</v>
      </c>
      <c r="C665">
        <v>177.6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</row>
    <row r="666" spans="1:70" x14ac:dyDescent="0.25">
      <c r="A666">
        <v>156659</v>
      </c>
      <c r="B666" t="s">
        <v>1123</v>
      </c>
      <c r="C666">
        <v>181.95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</row>
    <row r="667" spans="1:70" x14ac:dyDescent="0.25">
      <c r="A667">
        <v>157422</v>
      </c>
      <c r="B667" t="s">
        <v>2218</v>
      </c>
      <c r="C667">
        <v>173.26</v>
      </c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</row>
    <row r="668" spans="1:70" x14ac:dyDescent="0.25">
      <c r="A668">
        <v>157423</v>
      </c>
      <c r="B668" t="s">
        <v>1072</v>
      </c>
      <c r="C668">
        <v>16.66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</row>
    <row r="669" spans="1:70" x14ac:dyDescent="0.25">
      <c r="A669">
        <v>157479</v>
      </c>
      <c r="B669" t="s">
        <v>1073</v>
      </c>
      <c r="C669">
        <v>20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</row>
    <row r="670" spans="1:70" x14ac:dyDescent="0.25">
      <c r="A670">
        <v>158921</v>
      </c>
      <c r="B670" t="s">
        <v>2219</v>
      </c>
      <c r="C670">
        <v>208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</row>
    <row r="671" spans="1:70" x14ac:dyDescent="0.25">
      <c r="A671">
        <v>159188</v>
      </c>
      <c r="B671" t="s">
        <v>2391</v>
      </c>
      <c r="C671">
        <v>933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</row>
    <row r="672" spans="1:70" x14ac:dyDescent="0.25">
      <c r="A672">
        <v>159189</v>
      </c>
      <c r="B672" t="s">
        <v>2392</v>
      </c>
      <c r="C672">
        <v>194.06399999999999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</row>
    <row r="673" spans="1:70" x14ac:dyDescent="0.25">
      <c r="A673">
        <v>160777</v>
      </c>
      <c r="B673" t="s">
        <v>947</v>
      </c>
      <c r="C673">
        <v>17.155000000000001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</row>
    <row r="674" spans="1:70" x14ac:dyDescent="0.25">
      <c r="A674">
        <v>160820</v>
      </c>
      <c r="B674" t="s">
        <v>949</v>
      </c>
      <c r="C674">
        <v>9.6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</row>
    <row r="675" spans="1:70" x14ac:dyDescent="0.25">
      <c r="A675">
        <v>160821</v>
      </c>
      <c r="B675" t="s">
        <v>2250</v>
      </c>
      <c r="C675">
        <v>9.6</v>
      </c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</row>
    <row r="676" spans="1:70" x14ac:dyDescent="0.25">
      <c r="A676">
        <v>160828</v>
      </c>
      <c r="B676" t="s">
        <v>1003</v>
      </c>
      <c r="C676">
        <v>9.6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</row>
    <row r="677" spans="1:70" x14ac:dyDescent="0.25">
      <c r="A677">
        <v>160830</v>
      </c>
      <c r="B677" t="s">
        <v>950</v>
      </c>
      <c r="C677">
        <v>9.6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</row>
    <row r="678" spans="1:70" x14ac:dyDescent="0.25">
      <c r="A678">
        <v>160832</v>
      </c>
      <c r="B678" t="s">
        <v>1004</v>
      </c>
      <c r="C678">
        <v>9.6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</row>
    <row r="679" spans="1:70" x14ac:dyDescent="0.25">
      <c r="A679">
        <v>160833</v>
      </c>
      <c r="B679" t="s">
        <v>1005</v>
      </c>
      <c r="C679">
        <v>9.6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</row>
    <row r="680" spans="1:70" x14ac:dyDescent="0.25">
      <c r="A680">
        <v>160976</v>
      </c>
      <c r="B680" t="s">
        <v>1006</v>
      </c>
      <c r="C680">
        <v>180</v>
      </c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</row>
    <row r="681" spans="1:70" x14ac:dyDescent="0.25">
      <c r="A681">
        <v>161399</v>
      </c>
      <c r="B681" t="s">
        <v>1007</v>
      </c>
      <c r="C681">
        <v>16.3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</row>
    <row r="682" spans="1:70" x14ac:dyDescent="0.25">
      <c r="A682">
        <v>161610</v>
      </c>
      <c r="B682" t="s">
        <v>2520</v>
      </c>
      <c r="C682">
        <v>16.36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</row>
    <row r="683" spans="1:70" x14ac:dyDescent="0.25">
      <c r="A683">
        <v>161611</v>
      </c>
      <c r="B683" t="s">
        <v>1074</v>
      </c>
      <c r="C683">
        <v>17.295000000000002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</row>
    <row r="684" spans="1:70" x14ac:dyDescent="0.25">
      <c r="A684">
        <v>161653</v>
      </c>
      <c r="B684" t="s">
        <v>2251</v>
      </c>
      <c r="C684">
        <v>19.18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</row>
    <row r="685" spans="1:70" x14ac:dyDescent="0.25">
      <c r="A685">
        <v>161654</v>
      </c>
      <c r="B685" t="s">
        <v>2252</v>
      </c>
      <c r="C685">
        <v>21.695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</row>
    <row r="686" spans="1:70" x14ac:dyDescent="0.25">
      <c r="A686">
        <v>161846</v>
      </c>
      <c r="B686" t="s">
        <v>1106</v>
      </c>
      <c r="C686">
        <v>180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</row>
    <row r="687" spans="1:70" x14ac:dyDescent="0.25">
      <c r="A687">
        <v>161848</v>
      </c>
      <c r="B687" t="s">
        <v>2253</v>
      </c>
      <c r="C687">
        <v>180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</row>
    <row r="688" spans="1:70" x14ac:dyDescent="0.25">
      <c r="A688">
        <v>162118</v>
      </c>
      <c r="B688" t="s">
        <v>1119</v>
      </c>
      <c r="C688">
        <v>17.45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</row>
    <row r="689" spans="1:70" x14ac:dyDescent="0.25">
      <c r="A689">
        <v>162120</v>
      </c>
      <c r="B689" t="s">
        <v>1075</v>
      </c>
      <c r="C689">
        <v>17.600000000000001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</row>
    <row r="690" spans="1:70" x14ac:dyDescent="0.25">
      <c r="A690">
        <v>162122</v>
      </c>
      <c r="B690" t="s">
        <v>1076</v>
      </c>
      <c r="C690">
        <v>17.68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</row>
    <row r="691" spans="1:70" x14ac:dyDescent="0.25">
      <c r="A691">
        <v>162127</v>
      </c>
      <c r="B691" t="s">
        <v>1077</v>
      </c>
      <c r="C691">
        <v>17.78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</row>
    <row r="692" spans="1:70" x14ac:dyDescent="0.25">
      <c r="A692">
        <v>163320</v>
      </c>
      <c r="B692" t="s">
        <v>2254</v>
      </c>
      <c r="C692">
        <v>188.81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</row>
    <row r="693" spans="1:70" x14ac:dyDescent="0.25">
      <c r="A693">
        <v>163330</v>
      </c>
      <c r="B693" t="s">
        <v>1078</v>
      </c>
      <c r="C693">
        <v>190.68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</row>
    <row r="694" spans="1:70" x14ac:dyDescent="0.25">
      <c r="A694">
        <v>163797</v>
      </c>
      <c r="B694" t="s">
        <v>1079</v>
      </c>
      <c r="C694">
        <v>16.914999999999999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</row>
    <row r="695" spans="1:70" x14ac:dyDescent="0.25">
      <c r="A695">
        <v>164571</v>
      </c>
      <c r="B695" t="s">
        <v>1080</v>
      </c>
      <c r="C695">
        <v>16.895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</row>
    <row r="696" spans="1:70" x14ac:dyDescent="0.25">
      <c r="A696">
        <v>164922</v>
      </c>
      <c r="B696" t="s">
        <v>1082</v>
      </c>
      <c r="C696">
        <v>17.14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</row>
    <row r="697" spans="1:70" x14ac:dyDescent="0.25">
      <c r="A697">
        <v>164924</v>
      </c>
      <c r="B697" t="s">
        <v>1083</v>
      </c>
      <c r="C697">
        <v>20.94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</row>
    <row r="698" spans="1:70" x14ac:dyDescent="0.25">
      <c r="A698">
        <v>165922</v>
      </c>
      <c r="B698" t="s">
        <v>1088</v>
      </c>
      <c r="C698">
        <v>19.18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</row>
    <row r="699" spans="1:70" x14ac:dyDescent="0.25">
      <c r="A699">
        <v>167873</v>
      </c>
      <c r="B699" t="s">
        <v>1089</v>
      </c>
      <c r="C699">
        <v>192.14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</row>
    <row r="700" spans="1:70" x14ac:dyDescent="0.25">
      <c r="A700">
        <v>167883</v>
      </c>
      <c r="B700" t="s">
        <v>1092</v>
      </c>
      <c r="C700">
        <v>208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</row>
    <row r="701" spans="1:70" x14ac:dyDescent="0.25">
      <c r="A701">
        <v>168517</v>
      </c>
      <c r="B701" t="s">
        <v>2263</v>
      </c>
      <c r="C701">
        <v>178.62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</row>
    <row r="702" spans="1:70" x14ac:dyDescent="0.25">
      <c r="A702">
        <v>170748</v>
      </c>
      <c r="B702" t="s">
        <v>2266</v>
      </c>
      <c r="C702">
        <v>185.12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</row>
    <row r="703" spans="1:70" x14ac:dyDescent="0.25">
      <c r="A703">
        <v>170832</v>
      </c>
      <c r="B703" t="s">
        <v>1107</v>
      </c>
      <c r="C703">
        <v>180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</row>
    <row r="704" spans="1:70" x14ac:dyDescent="0.25">
      <c r="A704">
        <v>171822</v>
      </c>
      <c r="B704" t="s">
        <v>1093</v>
      </c>
      <c r="C704">
        <v>214.64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</row>
    <row r="705" spans="1:70" x14ac:dyDescent="0.25">
      <c r="A705">
        <v>172826</v>
      </c>
      <c r="B705" t="s">
        <v>2267</v>
      </c>
      <c r="C705">
        <v>9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</row>
    <row r="706" spans="1:70" x14ac:dyDescent="0.25">
      <c r="A706">
        <v>174278</v>
      </c>
      <c r="B706" t="s">
        <v>2563</v>
      </c>
      <c r="C706">
        <v>181.22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</row>
    <row r="707" spans="1:70" x14ac:dyDescent="0.25">
      <c r="A707">
        <v>174549</v>
      </c>
      <c r="B707" t="s">
        <v>2268</v>
      </c>
      <c r="C707">
        <v>16.835000000000001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</row>
    <row r="708" spans="1:70" x14ac:dyDescent="0.25">
      <c r="A708">
        <v>174870</v>
      </c>
      <c r="B708" t="s">
        <v>2534</v>
      </c>
      <c r="C708">
        <v>180.64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</row>
    <row r="709" spans="1:70" x14ac:dyDescent="0.25">
      <c r="A709">
        <v>174871</v>
      </c>
      <c r="B709" t="s">
        <v>2535</v>
      </c>
      <c r="C709">
        <v>182.25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</row>
    <row r="710" spans="1:70" x14ac:dyDescent="0.25">
      <c r="A710">
        <v>174873</v>
      </c>
      <c r="B710" t="s">
        <v>2564</v>
      </c>
      <c r="C710">
        <v>182.45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</row>
    <row r="711" spans="1:70" x14ac:dyDescent="0.25">
      <c r="A711">
        <v>174875</v>
      </c>
      <c r="B711" t="s">
        <v>2269</v>
      </c>
      <c r="C711">
        <v>184.07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</row>
    <row r="712" spans="1:70" x14ac:dyDescent="0.25">
      <c r="A712">
        <v>175069</v>
      </c>
      <c r="B712" t="s">
        <v>1114</v>
      </c>
      <c r="C712">
        <v>857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</row>
    <row r="713" spans="1:70" x14ac:dyDescent="0.25">
      <c r="A713">
        <v>175203</v>
      </c>
      <c r="B713" t="s">
        <v>951</v>
      </c>
      <c r="C713">
        <v>17.100000000000001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</row>
    <row r="714" spans="1:70" x14ac:dyDescent="0.25">
      <c r="A714">
        <v>176012</v>
      </c>
      <c r="B714" t="s">
        <v>2377</v>
      </c>
      <c r="C714">
        <v>176.33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</row>
    <row r="715" spans="1:70" x14ac:dyDescent="0.25">
      <c r="A715">
        <v>176269</v>
      </c>
      <c r="B715" t="s">
        <v>1009</v>
      </c>
      <c r="C715">
        <v>180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</row>
    <row r="716" spans="1:70" x14ac:dyDescent="0.25">
      <c r="A716">
        <v>177100</v>
      </c>
      <c r="B716" t="s">
        <v>2274</v>
      </c>
      <c r="C716">
        <v>224.64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</row>
    <row r="717" spans="1:70" x14ac:dyDescent="0.25">
      <c r="A717">
        <v>178858</v>
      </c>
      <c r="B717" t="s">
        <v>2276</v>
      </c>
      <c r="C717">
        <v>193.39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</row>
    <row r="718" spans="1:70" x14ac:dyDescent="0.25">
      <c r="A718">
        <v>179304</v>
      </c>
      <c r="B718" t="s">
        <v>954</v>
      </c>
      <c r="C718">
        <v>10.199999999999999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</row>
    <row r="719" spans="1:70" x14ac:dyDescent="0.25">
      <c r="A719">
        <v>180858</v>
      </c>
      <c r="B719" t="s">
        <v>955</v>
      </c>
      <c r="C719">
        <v>176.18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</row>
    <row r="720" spans="1:70" x14ac:dyDescent="0.25">
      <c r="A720">
        <v>180949</v>
      </c>
      <c r="B720" t="s">
        <v>2279</v>
      </c>
      <c r="C720">
        <v>20.059999999999999</v>
      </c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</row>
    <row r="721" spans="1:70" x14ac:dyDescent="0.25">
      <c r="A721">
        <v>181710</v>
      </c>
      <c r="B721" t="s">
        <v>1010</v>
      </c>
      <c r="C721">
        <v>16.940000000000001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</row>
    <row r="722" spans="1:70" x14ac:dyDescent="0.25">
      <c r="A722">
        <v>182158</v>
      </c>
      <c r="B722" t="s">
        <v>956</v>
      </c>
      <c r="C722">
        <v>180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</row>
    <row r="723" spans="1:70" x14ac:dyDescent="0.25">
      <c r="A723">
        <v>182159</v>
      </c>
      <c r="B723" t="s">
        <v>957</v>
      </c>
      <c r="C723">
        <v>18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</row>
    <row r="724" spans="1:70" x14ac:dyDescent="0.25">
      <c r="A724">
        <v>182316</v>
      </c>
      <c r="B724" t="s">
        <v>2282</v>
      </c>
      <c r="C724">
        <v>183.2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</row>
    <row r="725" spans="1:70" x14ac:dyDescent="0.25">
      <c r="A725">
        <v>182602</v>
      </c>
      <c r="B725" t="s">
        <v>2714</v>
      </c>
      <c r="C725">
        <v>185.07</v>
      </c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</row>
    <row r="726" spans="1:70" x14ac:dyDescent="0.25">
      <c r="A726">
        <v>182838</v>
      </c>
      <c r="B726" t="s">
        <v>1096</v>
      </c>
      <c r="C726">
        <v>180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</row>
    <row r="727" spans="1:70" x14ac:dyDescent="0.25">
      <c r="A727">
        <v>182903</v>
      </c>
      <c r="B727" t="s">
        <v>2284</v>
      </c>
      <c r="C727">
        <v>890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</row>
    <row r="728" spans="1:70" x14ac:dyDescent="0.25">
      <c r="A728">
        <v>183136</v>
      </c>
      <c r="B728" t="s">
        <v>2286</v>
      </c>
      <c r="C728">
        <v>217.72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</row>
    <row r="729" spans="1:70" x14ac:dyDescent="0.25">
      <c r="A729">
        <v>183440</v>
      </c>
      <c r="B729" t="s">
        <v>1097</v>
      </c>
      <c r="C729">
        <v>199.84</v>
      </c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</row>
    <row r="730" spans="1:70" x14ac:dyDescent="0.25">
      <c r="A730">
        <v>183447</v>
      </c>
      <c r="B730" t="s">
        <v>2292</v>
      </c>
      <c r="C730">
        <v>180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</row>
    <row r="731" spans="1:70" x14ac:dyDescent="0.25">
      <c r="A731">
        <v>183632</v>
      </c>
      <c r="B731" t="s">
        <v>2293</v>
      </c>
      <c r="C731">
        <v>17.16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</row>
    <row r="732" spans="1:70" x14ac:dyDescent="0.25">
      <c r="A732">
        <v>187213</v>
      </c>
      <c r="B732" t="s">
        <v>2296</v>
      </c>
      <c r="C732">
        <v>9.6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</row>
    <row r="733" spans="1:70" x14ac:dyDescent="0.25">
      <c r="A733">
        <v>188253</v>
      </c>
      <c r="B733" t="s">
        <v>1108</v>
      </c>
      <c r="C733">
        <v>50</v>
      </c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</row>
    <row r="734" spans="1:70" x14ac:dyDescent="0.25">
      <c r="A734">
        <v>188254</v>
      </c>
      <c r="B734" t="s">
        <v>1109</v>
      </c>
      <c r="C734">
        <v>180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</row>
    <row r="735" spans="1:70" x14ac:dyDescent="0.25">
      <c r="A735">
        <v>188256</v>
      </c>
      <c r="B735" t="s">
        <v>1110</v>
      </c>
      <c r="C735">
        <v>176.33</v>
      </c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</row>
    <row r="736" spans="1:70" x14ac:dyDescent="0.25">
      <c r="A736">
        <v>188973</v>
      </c>
      <c r="B736" t="s">
        <v>2307</v>
      </c>
      <c r="C736">
        <v>17.234999999999999</v>
      </c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</row>
    <row r="737" spans="1:70" x14ac:dyDescent="0.25">
      <c r="A737">
        <v>188975</v>
      </c>
      <c r="B737" t="s">
        <v>2308</v>
      </c>
      <c r="C737">
        <v>17.495000000000001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</row>
    <row r="738" spans="1:70" x14ac:dyDescent="0.25">
      <c r="A738">
        <v>188977</v>
      </c>
      <c r="B738" t="s">
        <v>2309</v>
      </c>
      <c r="C738">
        <v>17.274999999999999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</row>
    <row r="739" spans="1:70" x14ac:dyDescent="0.25">
      <c r="A739">
        <v>188978</v>
      </c>
      <c r="B739" t="s">
        <v>2310</v>
      </c>
      <c r="C739">
        <v>17.655000000000001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</row>
    <row r="740" spans="1:70" x14ac:dyDescent="0.25">
      <c r="A740">
        <v>188980</v>
      </c>
      <c r="B740" t="s">
        <v>2311</v>
      </c>
      <c r="C740">
        <v>17.355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</row>
    <row r="741" spans="1:70" x14ac:dyDescent="0.25">
      <c r="A741">
        <v>189121</v>
      </c>
      <c r="B741" t="s">
        <v>2313</v>
      </c>
      <c r="C741">
        <v>9.6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</row>
    <row r="742" spans="1:70" x14ac:dyDescent="0.25">
      <c r="A742">
        <v>189685</v>
      </c>
      <c r="B742" t="s">
        <v>2315</v>
      </c>
      <c r="C742">
        <v>17.274999999999999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</row>
    <row r="743" spans="1:70" x14ac:dyDescent="0.25">
      <c r="A743">
        <v>189707</v>
      </c>
      <c r="B743" t="s">
        <v>1111</v>
      </c>
      <c r="C743">
        <v>177.37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</row>
    <row r="744" spans="1:70" x14ac:dyDescent="0.25">
      <c r="A744">
        <v>190486</v>
      </c>
      <c r="B744" t="s">
        <v>959</v>
      </c>
      <c r="C744">
        <v>16.715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</row>
    <row r="745" spans="1:70" x14ac:dyDescent="0.25">
      <c r="A745">
        <v>190487</v>
      </c>
      <c r="B745" t="s">
        <v>2317</v>
      </c>
      <c r="C745">
        <v>173.84</v>
      </c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</row>
    <row r="746" spans="1:70" x14ac:dyDescent="0.25">
      <c r="A746">
        <v>190490</v>
      </c>
      <c r="B746" t="s">
        <v>2318</v>
      </c>
      <c r="C746">
        <v>180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</row>
    <row r="747" spans="1:70" x14ac:dyDescent="0.25">
      <c r="A747">
        <v>190496</v>
      </c>
      <c r="B747" t="s">
        <v>2320</v>
      </c>
      <c r="C747">
        <v>16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</row>
    <row r="748" spans="1:70" x14ac:dyDescent="0.25">
      <c r="A748">
        <v>190504</v>
      </c>
      <c r="B748" t="s">
        <v>2321</v>
      </c>
      <c r="C748">
        <v>178.2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</row>
    <row r="749" spans="1:70" x14ac:dyDescent="0.25">
      <c r="A749">
        <v>190508</v>
      </c>
      <c r="B749" t="s">
        <v>1126</v>
      </c>
      <c r="C749">
        <v>178.83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</row>
    <row r="750" spans="1:70" x14ac:dyDescent="0.25">
      <c r="A750">
        <v>190541</v>
      </c>
      <c r="B750" t="s">
        <v>2322</v>
      </c>
      <c r="C750">
        <v>174.46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</row>
    <row r="751" spans="1:70" x14ac:dyDescent="0.25">
      <c r="A751">
        <v>190543</v>
      </c>
      <c r="B751" t="s">
        <v>2323</v>
      </c>
      <c r="C751">
        <v>16.835000000000001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</row>
    <row r="752" spans="1:70" x14ac:dyDescent="0.25">
      <c r="A752">
        <v>190575</v>
      </c>
      <c r="B752" t="s">
        <v>2326</v>
      </c>
      <c r="C752">
        <v>182.57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</row>
    <row r="753" spans="1:70" x14ac:dyDescent="0.25">
      <c r="A753">
        <v>190582</v>
      </c>
      <c r="B753" t="s">
        <v>1012</v>
      </c>
      <c r="C753">
        <v>184.03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</row>
    <row r="754" spans="1:70" x14ac:dyDescent="0.25">
      <c r="A754">
        <v>190583</v>
      </c>
      <c r="B754" t="s">
        <v>2327</v>
      </c>
      <c r="C754">
        <v>17.715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</row>
    <row r="755" spans="1:70" x14ac:dyDescent="0.25">
      <c r="A755">
        <v>190589</v>
      </c>
      <c r="B755" t="s">
        <v>2329</v>
      </c>
      <c r="C755">
        <v>17.815000000000001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</row>
    <row r="756" spans="1:70" x14ac:dyDescent="0.25">
      <c r="A756">
        <v>190592</v>
      </c>
      <c r="B756" t="s">
        <v>2330</v>
      </c>
      <c r="C756">
        <v>16.734999999999999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</row>
    <row r="757" spans="1:70" x14ac:dyDescent="0.25">
      <c r="A757">
        <v>190595</v>
      </c>
      <c r="B757" t="s">
        <v>1127</v>
      </c>
      <c r="C757">
        <v>174.46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</row>
    <row r="758" spans="1:70" x14ac:dyDescent="0.25">
      <c r="A758">
        <v>190640</v>
      </c>
      <c r="B758" t="s">
        <v>1128</v>
      </c>
      <c r="C758">
        <v>175.71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</row>
    <row r="759" spans="1:70" x14ac:dyDescent="0.25">
      <c r="A759">
        <v>193142</v>
      </c>
      <c r="B759" t="s">
        <v>1098</v>
      </c>
      <c r="C759">
        <v>163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</row>
    <row r="760" spans="1:70" x14ac:dyDescent="0.25">
      <c r="A760">
        <v>194795</v>
      </c>
      <c r="B760" t="s">
        <v>2336</v>
      </c>
      <c r="C760">
        <v>175.59</v>
      </c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</row>
    <row r="761" spans="1:70" x14ac:dyDescent="0.25">
      <c r="A761">
        <v>197566</v>
      </c>
      <c r="B761" t="s">
        <v>963</v>
      </c>
      <c r="C761">
        <v>17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</row>
    <row r="762" spans="1:70" x14ac:dyDescent="0.25">
      <c r="A762">
        <v>197731</v>
      </c>
      <c r="B762" t="s">
        <v>964</v>
      </c>
      <c r="C762">
        <v>178.62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</row>
    <row r="763" spans="1:70" x14ac:dyDescent="0.25">
      <c r="A763">
        <v>197732</v>
      </c>
      <c r="B763" t="s">
        <v>1099</v>
      </c>
      <c r="C763">
        <v>17.175000000000001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</row>
    <row r="764" spans="1:70" x14ac:dyDescent="0.25">
      <c r="A764">
        <v>197991</v>
      </c>
      <c r="B764" t="s">
        <v>2381</v>
      </c>
      <c r="C764">
        <v>17.239999999999998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</row>
    <row r="765" spans="1:70" x14ac:dyDescent="0.25">
      <c r="A765">
        <v>198154</v>
      </c>
      <c r="B765" t="s">
        <v>2341</v>
      </c>
      <c r="C765">
        <v>179.92</v>
      </c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</row>
    <row r="766" spans="1:70" x14ac:dyDescent="0.25">
      <c r="A766">
        <v>198713</v>
      </c>
      <c r="B766" t="s">
        <v>965</v>
      </c>
      <c r="C766">
        <v>51.104999999999997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</row>
    <row r="767" spans="1:70" x14ac:dyDescent="0.25">
      <c r="A767">
        <v>199641</v>
      </c>
      <c r="B767" t="s">
        <v>967</v>
      </c>
      <c r="C767">
        <v>222.3</v>
      </c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</row>
    <row r="768" spans="1:70" x14ac:dyDescent="0.25">
      <c r="A768">
        <v>199673</v>
      </c>
      <c r="B768" t="s">
        <v>2344</v>
      </c>
      <c r="C768">
        <v>21.187999999999999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</row>
    <row r="769" spans="1:70" x14ac:dyDescent="0.25">
      <c r="A769">
        <v>200392</v>
      </c>
      <c r="B769" t="s">
        <v>2619</v>
      </c>
      <c r="C769">
        <v>21.34</v>
      </c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</row>
    <row r="770" spans="1:70" x14ac:dyDescent="0.25">
      <c r="A770">
        <v>201586</v>
      </c>
      <c r="B770" t="s">
        <v>2347</v>
      </c>
      <c r="C770">
        <v>183.45</v>
      </c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</row>
    <row r="771" spans="1:70" x14ac:dyDescent="0.25">
      <c r="A771">
        <v>203654</v>
      </c>
      <c r="B771" t="s">
        <v>1101</v>
      </c>
      <c r="C771">
        <v>18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</row>
    <row r="772" spans="1:70" x14ac:dyDescent="0.25">
      <c r="A772">
        <v>203958</v>
      </c>
      <c r="B772" t="s">
        <v>2521</v>
      </c>
      <c r="C772">
        <v>222.56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</row>
    <row r="773" spans="1:70" x14ac:dyDescent="0.25">
      <c r="A773">
        <v>205631</v>
      </c>
      <c r="B773" t="s">
        <v>2357</v>
      </c>
      <c r="C773">
        <v>180</v>
      </c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</row>
    <row r="774" spans="1:70" x14ac:dyDescent="0.25">
      <c r="A774">
        <v>205712</v>
      </c>
      <c r="B774" t="s">
        <v>2715</v>
      </c>
      <c r="C774">
        <v>21.3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</row>
    <row r="775" spans="1:70" x14ac:dyDescent="0.25">
      <c r="A775">
        <v>205714</v>
      </c>
      <c r="B775" t="s">
        <v>971</v>
      </c>
      <c r="C775">
        <v>21.3</v>
      </c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</row>
    <row r="776" spans="1:70" x14ac:dyDescent="0.25">
      <c r="A776">
        <v>205810</v>
      </c>
      <c r="B776" t="s">
        <v>2358</v>
      </c>
      <c r="C776">
        <v>180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</row>
    <row r="777" spans="1:70" x14ac:dyDescent="0.25">
      <c r="A777">
        <v>206476</v>
      </c>
      <c r="B777" t="s">
        <v>2382</v>
      </c>
      <c r="C777">
        <v>177.22</v>
      </c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</row>
    <row r="778" spans="1:70" x14ac:dyDescent="0.25">
      <c r="A778">
        <v>207564</v>
      </c>
      <c r="B778" t="s">
        <v>2379</v>
      </c>
      <c r="C778">
        <v>17.260000000000002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</row>
    <row r="779" spans="1:70" x14ac:dyDescent="0.25">
      <c r="A779">
        <v>207567</v>
      </c>
      <c r="B779" t="s">
        <v>2383</v>
      </c>
      <c r="C779">
        <v>180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</row>
    <row r="780" spans="1:70" x14ac:dyDescent="0.25">
      <c r="A780">
        <v>208069</v>
      </c>
      <c r="B780" t="s">
        <v>972</v>
      </c>
      <c r="C780">
        <v>10.199999999999999</v>
      </c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</row>
    <row r="781" spans="1:70" x14ac:dyDescent="0.25">
      <c r="A781">
        <v>209330</v>
      </c>
      <c r="B781" t="s">
        <v>2366</v>
      </c>
      <c r="C781">
        <v>175</v>
      </c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</row>
    <row r="782" spans="1:70" x14ac:dyDescent="0.25">
      <c r="A782">
        <v>209596</v>
      </c>
      <c r="B782" t="s">
        <v>1015</v>
      </c>
      <c r="C782">
        <v>180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</row>
    <row r="783" spans="1:70" x14ac:dyDescent="0.25">
      <c r="A783">
        <v>209774</v>
      </c>
      <c r="B783" t="s">
        <v>1016</v>
      </c>
      <c r="C783">
        <v>180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</row>
    <row r="784" spans="1:70" x14ac:dyDescent="0.25">
      <c r="A784">
        <v>209832</v>
      </c>
      <c r="B784" t="s">
        <v>1017</v>
      </c>
      <c r="C784">
        <v>180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</row>
    <row r="785" spans="1:70" x14ac:dyDescent="0.25">
      <c r="A785">
        <v>210222</v>
      </c>
      <c r="B785" t="s">
        <v>1019</v>
      </c>
      <c r="C785">
        <v>180</v>
      </c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</row>
    <row r="786" spans="1:70" x14ac:dyDescent="0.25">
      <c r="A786">
        <v>210872</v>
      </c>
      <c r="B786" t="s">
        <v>2397</v>
      </c>
      <c r="C786">
        <v>178.41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</row>
    <row r="787" spans="1:70" x14ac:dyDescent="0.25">
      <c r="A787">
        <v>211530</v>
      </c>
      <c r="B787" t="s">
        <v>1102</v>
      </c>
      <c r="C787">
        <v>18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</row>
    <row r="788" spans="1:70" x14ac:dyDescent="0.25">
      <c r="A788">
        <v>212296</v>
      </c>
      <c r="B788" t="s">
        <v>2536</v>
      </c>
      <c r="C788">
        <v>642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</row>
    <row r="789" spans="1:70" x14ac:dyDescent="0.25">
      <c r="A789">
        <v>213101</v>
      </c>
      <c r="B789" t="s">
        <v>1129</v>
      </c>
      <c r="C789">
        <v>176.18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</row>
    <row r="790" spans="1:70" x14ac:dyDescent="0.25">
      <c r="A790">
        <v>213638</v>
      </c>
      <c r="B790" t="s">
        <v>2393</v>
      </c>
      <c r="C790">
        <v>181.04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</row>
    <row r="791" spans="1:70" x14ac:dyDescent="0.25">
      <c r="A791">
        <v>213682</v>
      </c>
      <c r="B791" t="s">
        <v>974</v>
      </c>
      <c r="C791">
        <v>12.930999999999999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</row>
    <row r="792" spans="1:70" x14ac:dyDescent="0.25">
      <c r="A792">
        <v>213688</v>
      </c>
      <c r="B792" t="s">
        <v>2388</v>
      </c>
      <c r="C792">
        <v>13.159000000000001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</row>
    <row r="793" spans="1:70" x14ac:dyDescent="0.25">
      <c r="A793">
        <v>213694</v>
      </c>
      <c r="B793" t="s">
        <v>975</v>
      </c>
      <c r="C793">
        <v>12.875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</row>
    <row r="794" spans="1:70" x14ac:dyDescent="0.25">
      <c r="A794">
        <v>213721</v>
      </c>
      <c r="B794" t="s">
        <v>1025</v>
      </c>
      <c r="C794">
        <v>176.55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</row>
    <row r="795" spans="1:70" x14ac:dyDescent="0.25">
      <c r="A795">
        <v>213755</v>
      </c>
      <c r="B795" t="s">
        <v>2394</v>
      </c>
      <c r="C795">
        <v>10.444000000000001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</row>
    <row r="796" spans="1:70" x14ac:dyDescent="0.25">
      <c r="A796">
        <v>213761</v>
      </c>
      <c r="B796" t="s">
        <v>976</v>
      </c>
      <c r="C796">
        <v>10.345000000000001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</row>
    <row r="797" spans="1:70" x14ac:dyDescent="0.25">
      <c r="A797">
        <v>213777</v>
      </c>
      <c r="B797" t="s">
        <v>1027</v>
      </c>
      <c r="C797">
        <v>10.167999999999999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</row>
    <row r="798" spans="1:70" x14ac:dyDescent="0.25">
      <c r="A798">
        <v>213781</v>
      </c>
      <c r="B798" t="s">
        <v>2390</v>
      </c>
      <c r="C798">
        <v>13.311999999999999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</row>
    <row r="799" spans="1:70" x14ac:dyDescent="0.25">
      <c r="A799">
        <v>213789</v>
      </c>
      <c r="B799" t="s">
        <v>1028</v>
      </c>
      <c r="C799">
        <v>10.167999999999999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</row>
    <row r="800" spans="1:70" x14ac:dyDescent="0.25">
      <c r="A800">
        <v>213790</v>
      </c>
      <c r="B800" t="s">
        <v>989</v>
      </c>
      <c r="C800">
        <v>12.71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</row>
    <row r="801" spans="1:70" x14ac:dyDescent="0.25">
      <c r="A801">
        <v>213818</v>
      </c>
      <c r="B801" t="s">
        <v>1029</v>
      </c>
      <c r="C801">
        <v>10.167999999999999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</row>
    <row r="802" spans="1:70" x14ac:dyDescent="0.25">
      <c r="A802">
        <v>213819</v>
      </c>
      <c r="B802" t="s">
        <v>1115</v>
      </c>
      <c r="C802">
        <v>12.71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</row>
    <row r="803" spans="1:70" x14ac:dyDescent="0.25">
      <c r="A803">
        <v>213833</v>
      </c>
      <c r="B803" t="s">
        <v>977</v>
      </c>
      <c r="C803">
        <v>12.571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</row>
    <row r="804" spans="1:70" x14ac:dyDescent="0.25">
      <c r="A804">
        <v>213835</v>
      </c>
      <c r="B804" t="s">
        <v>978</v>
      </c>
      <c r="C804">
        <v>12.71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</row>
    <row r="805" spans="1:70" x14ac:dyDescent="0.25">
      <c r="A805">
        <v>213857</v>
      </c>
      <c r="B805" t="s">
        <v>2409</v>
      </c>
      <c r="C805">
        <v>176.4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</row>
    <row r="806" spans="1:70" x14ac:dyDescent="0.25">
      <c r="A806">
        <v>213873</v>
      </c>
      <c r="B806" t="s">
        <v>1131</v>
      </c>
      <c r="C806">
        <v>10.202999999999999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</row>
    <row r="807" spans="1:70" x14ac:dyDescent="0.25">
      <c r="A807">
        <v>213922</v>
      </c>
      <c r="B807" t="s">
        <v>1132</v>
      </c>
      <c r="C807">
        <v>12.71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</row>
    <row r="808" spans="1:70" x14ac:dyDescent="0.25">
      <c r="A808">
        <v>213946</v>
      </c>
      <c r="B808" t="s">
        <v>2398</v>
      </c>
      <c r="C808">
        <v>10.462999999999999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</row>
    <row r="809" spans="1:70" x14ac:dyDescent="0.25">
      <c r="A809">
        <v>213947</v>
      </c>
      <c r="B809" t="s">
        <v>1134</v>
      </c>
      <c r="C809">
        <v>10.151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</row>
    <row r="810" spans="1:70" x14ac:dyDescent="0.25">
      <c r="A810">
        <v>213950</v>
      </c>
      <c r="B810" t="s">
        <v>2385</v>
      </c>
      <c r="C810">
        <v>10.247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</row>
    <row r="811" spans="1:70" x14ac:dyDescent="0.25">
      <c r="A811">
        <v>214012</v>
      </c>
      <c r="B811" t="s">
        <v>2384</v>
      </c>
      <c r="C811">
        <v>10.220000000000001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</row>
    <row r="812" spans="1:70" x14ac:dyDescent="0.25">
      <c r="A812">
        <v>214031</v>
      </c>
      <c r="B812" t="s">
        <v>979</v>
      </c>
      <c r="C812">
        <v>12.754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</row>
    <row r="813" spans="1:70" x14ac:dyDescent="0.25">
      <c r="A813">
        <v>214076</v>
      </c>
      <c r="B813" t="s">
        <v>980</v>
      </c>
      <c r="C813">
        <v>17.561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</row>
    <row r="814" spans="1:70" x14ac:dyDescent="0.25">
      <c r="A814">
        <v>214086</v>
      </c>
      <c r="B814" t="s">
        <v>981</v>
      </c>
      <c r="C814">
        <v>10.785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</row>
    <row r="815" spans="1:70" x14ac:dyDescent="0.25">
      <c r="A815">
        <v>214107</v>
      </c>
      <c r="B815" t="s">
        <v>982</v>
      </c>
      <c r="C815">
        <v>10.39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</row>
    <row r="816" spans="1:70" x14ac:dyDescent="0.25">
      <c r="A816">
        <v>214110</v>
      </c>
      <c r="B816" t="s">
        <v>2395</v>
      </c>
      <c r="C816">
        <v>10.39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</row>
    <row r="817" spans="1:70" x14ac:dyDescent="0.25">
      <c r="A817">
        <v>214134</v>
      </c>
      <c r="B817" t="s">
        <v>2387</v>
      </c>
      <c r="C817">
        <v>183.45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</row>
    <row r="818" spans="1:70" x14ac:dyDescent="0.25">
      <c r="A818">
        <v>214138</v>
      </c>
      <c r="B818" t="s">
        <v>1033</v>
      </c>
      <c r="C818">
        <v>17.093</v>
      </c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</row>
    <row r="819" spans="1:70" x14ac:dyDescent="0.25">
      <c r="A819">
        <v>214140</v>
      </c>
      <c r="B819" t="s">
        <v>2396</v>
      </c>
      <c r="C819">
        <v>854.63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</row>
    <row r="820" spans="1:70" x14ac:dyDescent="0.25">
      <c r="A820">
        <v>214154</v>
      </c>
      <c r="B820" t="s">
        <v>984</v>
      </c>
      <c r="C820">
        <v>17.561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</row>
    <row r="821" spans="1:70" x14ac:dyDescent="0.25">
      <c r="A821">
        <v>214195</v>
      </c>
      <c r="B821" t="s">
        <v>2736</v>
      </c>
      <c r="C821">
        <v>179.24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</row>
    <row r="822" spans="1:70" x14ac:dyDescent="0.25">
      <c r="A822">
        <v>214226</v>
      </c>
      <c r="B822" t="s">
        <v>1136</v>
      </c>
      <c r="C822">
        <v>12.613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</row>
    <row r="823" spans="1:70" x14ac:dyDescent="0.25">
      <c r="A823">
        <v>214238</v>
      </c>
      <c r="B823" t="s">
        <v>1036</v>
      </c>
      <c r="C823">
        <v>12.754</v>
      </c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</row>
    <row r="824" spans="1:70" x14ac:dyDescent="0.25">
      <c r="A824">
        <v>214243</v>
      </c>
      <c r="B824" t="s">
        <v>2474</v>
      </c>
      <c r="C824">
        <v>13.021000000000001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</row>
    <row r="825" spans="1:70" x14ac:dyDescent="0.25">
      <c r="A825">
        <v>214262</v>
      </c>
      <c r="B825" t="s">
        <v>2716</v>
      </c>
      <c r="C825">
        <v>13.228999999999999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</row>
    <row r="826" spans="1:70" x14ac:dyDescent="0.25">
      <c r="A826">
        <v>214266</v>
      </c>
      <c r="B826" t="s">
        <v>2413</v>
      </c>
      <c r="C826">
        <v>13.055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</row>
    <row r="827" spans="1:70" x14ac:dyDescent="0.25">
      <c r="A827">
        <v>214291</v>
      </c>
      <c r="B827" t="s">
        <v>986</v>
      </c>
      <c r="C827">
        <v>12.731999999999999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</row>
    <row r="828" spans="1:70" x14ac:dyDescent="0.25">
      <c r="A828">
        <v>214315</v>
      </c>
      <c r="B828" t="s">
        <v>1037</v>
      </c>
      <c r="C828">
        <v>12.656000000000001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</row>
    <row r="829" spans="1:70" x14ac:dyDescent="0.25">
      <c r="A829">
        <v>214316</v>
      </c>
      <c r="B829" t="s">
        <v>1038</v>
      </c>
      <c r="C829">
        <v>10.125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</row>
    <row r="830" spans="1:70" x14ac:dyDescent="0.25">
      <c r="A830">
        <v>215836</v>
      </c>
      <c r="B830" t="s">
        <v>2717</v>
      </c>
      <c r="C830">
        <v>870.32</v>
      </c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</row>
    <row r="831" spans="1:70" x14ac:dyDescent="0.25">
      <c r="A831">
        <v>215937</v>
      </c>
      <c r="B831" t="s">
        <v>2380</v>
      </c>
      <c r="C831">
        <v>900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</row>
    <row r="832" spans="1:70" x14ac:dyDescent="0.25">
      <c r="A832">
        <v>215983</v>
      </c>
      <c r="B832" t="s">
        <v>1040</v>
      </c>
      <c r="C832">
        <v>180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</row>
    <row r="833" spans="1:70" x14ac:dyDescent="0.25">
      <c r="A833">
        <v>216242</v>
      </c>
      <c r="B833" t="s">
        <v>2404</v>
      </c>
      <c r="C833">
        <v>13.031000000000001</v>
      </c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</row>
    <row r="834" spans="1:70" x14ac:dyDescent="0.25">
      <c r="A834">
        <v>216695</v>
      </c>
      <c r="B834" t="s">
        <v>2718</v>
      </c>
      <c r="C834">
        <v>9.6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</row>
    <row r="835" spans="1:70" x14ac:dyDescent="0.25">
      <c r="A835">
        <v>217480</v>
      </c>
      <c r="B835" t="s">
        <v>2401</v>
      </c>
      <c r="C835">
        <v>10.218999999999999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</row>
    <row r="836" spans="1:70" x14ac:dyDescent="0.25">
      <c r="A836">
        <v>217482</v>
      </c>
      <c r="B836" t="s">
        <v>2402</v>
      </c>
      <c r="C836">
        <v>10.218999999999999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</row>
    <row r="837" spans="1:70" x14ac:dyDescent="0.25">
      <c r="A837">
        <v>217513</v>
      </c>
      <c r="B837" t="s">
        <v>1041</v>
      </c>
      <c r="C837">
        <v>18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</row>
    <row r="838" spans="1:70" x14ac:dyDescent="0.25">
      <c r="A838">
        <v>217624</v>
      </c>
      <c r="B838" t="s">
        <v>1137</v>
      </c>
      <c r="C838">
        <v>12.603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</row>
    <row r="839" spans="1:70" x14ac:dyDescent="0.25">
      <c r="A839">
        <v>218809</v>
      </c>
      <c r="B839" t="s">
        <v>2636</v>
      </c>
      <c r="C839">
        <v>180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</row>
    <row r="840" spans="1:70" x14ac:dyDescent="0.25">
      <c r="A840">
        <v>220193</v>
      </c>
      <c r="B840" t="s">
        <v>2403</v>
      </c>
      <c r="C840">
        <v>12.701000000000001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</row>
    <row r="841" spans="1:70" x14ac:dyDescent="0.25">
      <c r="A841">
        <v>220784</v>
      </c>
      <c r="B841" t="s">
        <v>2406</v>
      </c>
      <c r="C841">
        <v>182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</row>
    <row r="842" spans="1:70" x14ac:dyDescent="0.25">
      <c r="A842">
        <v>221212</v>
      </c>
      <c r="B842" t="s">
        <v>987</v>
      </c>
      <c r="C842">
        <v>180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</row>
    <row r="843" spans="1:70" x14ac:dyDescent="0.25">
      <c r="A843">
        <v>222039</v>
      </c>
      <c r="B843" t="s">
        <v>1113</v>
      </c>
      <c r="C843">
        <v>180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</row>
    <row r="844" spans="1:70" x14ac:dyDescent="0.25">
      <c r="A844">
        <v>222312</v>
      </c>
      <c r="B844" t="s">
        <v>2405</v>
      </c>
      <c r="C844">
        <v>180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</row>
    <row r="845" spans="1:70" x14ac:dyDescent="0.25">
      <c r="A845">
        <v>223066</v>
      </c>
      <c r="B845" t="s">
        <v>1117</v>
      </c>
      <c r="C845">
        <v>211.05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</row>
    <row r="846" spans="1:70" x14ac:dyDescent="0.25">
      <c r="A846">
        <v>223519</v>
      </c>
      <c r="B846" t="s">
        <v>2407</v>
      </c>
      <c r="C846">
        <v>10.125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</row>
    <row r="847" spans="1:70" x14ac:dyDescent="0.25">
      <c r="A847">
        <v>224153</v>
      </c>
      <c r="B847" t="s">
        <v>2719</v>
      </c>
      <c r="C847">
        <v>10.612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</row>
    <row r="848" spans="1:70" x14ac:dyDescent="0.25">
      <c r="A848">
        <v>224827</v>
      </c>
      <c r="B848" t="s">
        <v>2597</v>
      </c>
      <c r="C848">
        <v>18</v>
      </c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</row>
    <row r="849" spans="1:70" x14ac:dyDescent="0.25">
      <c r="A849">
        <v>225013</v>
      </c>
      <c r="B849" t="s">
        <v>2737</v>
      </c>
      <c r="C849">
        <v>1053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</row>
    <row r="850" spans="1:70" x14ac:dyDescent="0.25">
      <c r="A850">
        <v>225014</v>
      </c>
      <c r="B850" t="s">
        <v>2738</v>
      </c>
      <c r="C850">
        <v>219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</row>
    <row r="851" spans="1:70" x14ac:dyDescent="0.25">
      <c r="A851">
        <v>225015</v>
      </c>
      <c r="B851" t="s">
        <v>2739</v>
      </c>
      <c r="C851">
        <v>21.06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</row>
    <row r="852" spans="1:70" x14ac:dyDescent="0.25">
      <c r="A852">
        <v>225016</v>
      </c>
      <c r="B852" t="s">
        <v>2740</v>
      </c>
      <c r="C852">
        <v>12.64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</row>
    <row r="853" spans="1:70" x14ac:dyDescent="0.25">
      <c r="A853">
        <v>225017</v>
      </c>
      <c r="B853" t="s">
        <v>2741</v>
      </c>
      <c r="C853">
        <v>12.64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</row>
    <row r="854" spans="1:70" x14ac:dyDescent="0.25">
      <c r="A854">
        <v>225020</v>
      </c>
      <c r="B854" t="s">
        <v>2742</v>
      </c>
      <c r="C854">
        <v>222.1</v>
      </c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</row>
    <row r="855" spans="1:70" x14ac:dyDescent="0.25">
      <c r="A855">
        <v>225022</v>
      </c>
      <c r="B855" t="s">
        <v>2743</v>
      </c>
      <c r="C855">
        <v>12.82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</row>
    <row r="856" spans="1:70" x14ac:dyDescent="0.25">
      <c r="A856">
        <v>225050</v>
      </c>
      <c r="B856" t="s">
        <v>1042</v>
      </c>
      <c r="C856">
        <v>12.3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</row>
    <row r="857" spans="1:70" x14ac:dyDescent="0.25">
      <c r="A857">
        <v>225051</v>
      </c>
      <c r="B857" t="s">
        <v>1043</v>
      </c>
      <c r="C857">
        <v>12.3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</row>
    <row r="858" spans="1:70" x14ac:dyDescent="0.25">
      <c r="A858">
        <v>225186</v>
      </c>
      <c r="B858" t="s">
        <v>2727</v>
      </c>
      <c r="C858">
        <v>12.749000000000001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</row>
    <row r="859" spans="1:70" x14ac:dyDescent="0.25">
      <c r="A859">
        <v>225362</v>
      </c>
      <c r="B859" t="s">
        <v>2720</v>
      </c>
      <c r="C859">
        <v>175.08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</row>
    <row r="860" spans="1:70" x14ac:dyDescent="0.25">
      <c r="A860">
        <v>225498</v>
      </c>
      <c r="B860" t="s">
        <v>1044</v>
      </c>
      <c r="C860">
        <v>231.5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</row>
    <row r="861" spans="1:70" x14ac:dyDescent="0.25">
      <c r="A861">
        <v>225499</v>
      </c>
      <c r="B861" t="s">
        <v>2399</v>
      </c>
      <c r="C861">
        <v>22.26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</row>
    <row r="862" spans="1:70" x14ac:dyDescent="0.25">
      <c r="A862">
        <v>225776</v>
      </c>
      <c r="B862" t="s">
        <v>2408</v>
      </c>
      <c r="C862">
        <v>174.04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</row>
    <row r="863" spans="1:70" x14ac:dyDescent="0.25">
      <c r="A863">
        <v>225796</v>
      </c>
      <c r="B863" t="s">
        <v>2721</v>
      </c>
      <c r="C863">
        <v>12.625999999999999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</row>
    <row r="864" spans="1:70" x14ac:dyDescent="0.25">
      <c r="A864">
        <v>225914</v>
      </c>
      <c r="B864" t="s">
        <v>2722</v>
      </c>
      <c r="C864">
        <v>174.98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</row>
    <row r="865" spans="1:70" x14ac:dyDescent="0.25">
      <c r="A865">
        <v>226158</v>
      </c>
      <c r="B865" t="s">
        <v>1047</v>
      </c>
      <c r="C865">
        <v>12.821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</row>
    <row r="866" spans="1:70" x14ac:dyDescent="0.25">
      <c r="A866">
        <v>226167</v>
      </c>
      <c r="B866" t="s">
        <v>2411</v>
      </c>
      <c r="C866">
        <v>13.451000000000001</v>
      </c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</row>
    <row r="867" spans="1:70" x14ac:dyDescent="0.25">
      <c r="A867">
        <v>228198</v>
      </c>
      <c r="B867" t="s">
        <v>2725</v>
      </c>
      <c r="C867">
        <v>17.175000000000001</v>
      </c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</row>
    <row r="868" spans="1:70" x14ac:dyDescent="0.25">
      <c r="A868">
        <v>228206</v>
      </c>
      <c r="B868" t="s">
        <v>2653</v>
      </c>
      <c r="C868">
        <v>176.33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</row>
    <row r="869" spans="1:70" x14ac:dyDescent="0.25">
      <c r="A869">
        <v>228338</v>
      </c>
      <c r="B869" t="s">
        <v>2654</v>
      </c>
      <c r="C869">
        <v>175.08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</row>
    <row r="870" spans="1:70" x14ac:dyDescent="0.25">
      <c r="A870">
        <v>228897</v>
      </c>
      <c r="B870" t="s">
        <v>2724</v>
      </c>
      <c r="C870">
        <v>860.8</v>
      </c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</row>
    <row r="871" spans="1:70" x14ac:dyDescent="0.25">
      <c r="A871">
        <v>167765</v>
      </c>
      <c r="B871" s="4" t="s">
        <v>2764</v>
      </c>
      <c r="C871" s="4">
        <v>176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</row>
    <row r="872" spans="1:70" x14ac:dyDescent="0.25">
      <c r="A872">
        <v>187223</v>
      </c>
      <c r="B872" s="4" t="s">
        <v>2765</v>
      </c>
      <c r="C872" s="4">
        <v>19.315000000000001</v>
      </c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</row>
    <row r="873" spans="1:70" x14ac:dyDescent="0.25">
      <c r="A873">
        <v>195397</v>
      </c>
      <c r="B873" s="4" t="s">
        <v>2766</v>
      </c>
      <c r="C873" s="4">
        <v>17.995000000000001</v>
      </c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</row>
    <row r="874" spans="1:70" x14ac:dyDescent="0.25">
      <c r="A874">
        <v>209597</v>
      </c>
      <c r="B874" s="4" t="s">
        <v>2767</v>
      </c>
      <c r="C874" s="4">
        <v>800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</row>
    <row r="875" spans="1:70" x14ac:dyDescent="0.25">
      <c r="A875">
        <v>209817</v>
      </c>
      <c r="B875" s="4" t="s">
        <v>2768</v>
      </c>
      <c r="C875" s="4">
        <v>50</v>
      </c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</row>
    <row r="876" spans="1:70" x14ac:dyDescent="0.25">
      <c r="A876">
        <v>211463</v>
      </c>
      <c r="B876" s="4" t="s">
        <v>2769</v>
      </c>
      <c r="C876" s="4">
        <v>800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</row>
    <row r="877" spans="1:70" x14ac:dyDescent="0.25">
      <c r="A877">
        <v>211463</v>
      </c>
      <c r="B877" s="4" t="s">
        <v>2769</v>
      </c>
      <c r="C877" s="4">
        <v>800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</row>
    <row r="878" spans="1:70" x14ac:dyDescent="0.25">
      <c r="A878">
        <v>211463</v>
      </c>
      <c r="B878" s="4" t="s">
        <v>2769</v>
      </c>
      <c r="C878" s="4">
        <v>800</v>
      </c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</row>
    <row r="879" spans="1:70" x14ac:dyDescent="0.25">
      <c r="A879">
        <v>211463</v>
      </c>
      <c r="B879" s="4" t="s">
        <v>2769</v>
      </c>
      <c r="C879" s="4">
        <v>800</v>
      </c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</row>
    <row r="880" spans="1:70" x14ac:dyDescent="0.25">
      <c r="A880">
        <v>211463</v>
      </c>
      <c r="B880" s="4" t="s">
        <v>2769</v>
      </c>
      <c r="C880" s="4">
        <v>800</v>
      </c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</row>
    <row r="881" spans="1:70" x14ac:dyDescent="0.25">
      <c r="A881">
        <v>211463</v>
      </c>
      <c r="B881" s="4" t="s">
        <v>2769</v>
      </c>
      <c r="C881" s="4">
        <v>800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</row>
    <row r="882" spans="1:70" x14ac:dyDescent="0.25">
      <c r="A882">
        <v>211463</v>
      </c>
      <c r="B882" s="4" t="s">
        <v>2769</v>
      </c>
      <c r="C882" s="4">
        <v>800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</row>
    <row r="883" spans="1:70" x14ac:dyDescent="0.25">
      <c r="A883">
        <v>213720</v>
      </c>
      <c r="B883" s="4" t="s">
        <v>2770</v>
      </c>
      <c r="C883" s="4">
        <v>16.975999999999999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</row>
    <row r="884" spans="1:70" x14ac:dyDescent="0.25">
      <c r="A884">
        <v>221838</v>
      </c>
      <c r="B884" s="4" t="s">
        <v>2771</v>
      </c>
      <c r="C884" s="4">
        <v>18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</row>
    <row r="885" spans="1:70" x14ac:dyDescent="0.25">
      <c r="A885">
        <v>222052</v>
      </c>
      <c r="B885" s="4" t="s">
        <v>2772</v>
      </c>
      <c r="C885" s="4">
        <v>180</v>
      </c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</row>
    <row r="886" spans="1:70" x14ac:dyDescent="0.25">
      <c r="A886">
        <v>110469</v>
      </c>
      <c r="B886" s="4" t="s">
        <v>2773</v>
      </c>
      <c r="C886" s="4">
        <v>17.655000000000001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</row>
    <row r="887" spans="1:70" x14ac:dyDescent="0.25">
      <c r="A887">
        <v>112607</v>
      </c>
      <c r="B887" s="4" t="s">
        <v>2774</v>
      </c>
      <c r="C887" s="4">
        <v>201.13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</row>
    <row r="888" spans="1:70" x14ac:dyDescent="0.25">
      <c r="A888">
        <v>120615</v>
      </c>
      <c r="B888" s="4" t="s">
        <v>2775</v>
      </c>
      <c r="C888" s="4">
        <v>181.17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</row>
    <row r="889" spans="1:70" x14ac:dyDescent="0.25">
      <c r="A889">
        <v>140213</v>
      </c>
      <c r="B889" s="4" t="s">
        <v>2776</v>
      </c>
      <c r="C889" s="4">
        <v>19.7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</row>
    <row r="890" spans="1:70" x14ac:dyDescent="0.25">
      <c r="A890">
        <v>154941</v>
      </c>
      <c r="B890" s="4" t="s">
        <v>2777</v>
      </c>
      <c r="C890" s="4">
        <v>187.15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</row>
    <row r="891" spans="1:70" x14ac:dyDescent="0.25">
      <c r="A891">
        <v>176990</v>
      </c>
      <c r="B891" s="4" t="s">
        <v>2778</v>
      </c>
      <c r="C891" s="4">
        <v>206.54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</row>
    <row r="892" spans="1:70" x14ac:dyDescent="0.25">
      <c r="A892">
        <v>190483</v>
      </c>
      <c r="B892" s="4" t="s">
        <v>2779</v>
      </c>
      <c r="C892" s="4">
        <v>16.635000000000002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</row>
    <row r="893" spans="1:70" x14ac:dyDescent="0.25">
      <c r="A893">
        <v>190550</v>
      </c>
      <c r="B893" s="4" t="s">
        <v>2780</v>
      </c>
      <c r="C893" s="4">
        <v>17.254999999999999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</row>
    <row r="894" spans="1:70" x14ac:dyDescent="0.25">
      <c r="A894">
        <v>190551</v>
      </c>
      <c r="B894" s="4" t="s">
        <v>2781</v>
      </c>
      <c r="C894" s="4">
        <v>179.45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</row>
    <row r="895" spans="1:70" x14ac:dyDescent="0.25">
      <c r="A895">
        <v>200543</v>
      </c>
      <c r="B895" s="4" t="s">
        <v>2782</v>
      </c>
      <c r="C895" s="4">
        <v>15.26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</row>
    <row r="896" spans="1:70" x14ac:dyDescent="0.25">
      <c r="A896">
        <v>201514</v>
      </c>
      <c r="B896" s="4" t="s">
        <v>2783</v>
      </c>
      <c r="C896" s="4">
        <v>180.13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</row>
    <row r="897" spans="1:70" x14ac:dyDescent="0.25">
      <c r="A897">
        <v>201515</v>
      </c>
      <c r="B897" s="4" t="s">
        <v>2784</v>
      </c>
      <c r="C897" s="4">
        <v>17.32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</row>
    <row r="898" spans="1:70" x14ac:dyDescent="0.25">
      <c r="A898">
        <v>203635</v>
      </c>
      <c r="B898" s="4" t="s">
        <v>2785</v>
      </c>
      <c r="C898" s="4">
        <v>180.33600000000001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</row>
    <row r="899" spans="1:70" x14ac:dyDescent="0.25">
      <c r="A899">
        <v>204038</v>
      </c>
      <c r="B899" s="4" t="s">
        <v>2786</v>
      </c>
      <c r="C899" s="4">
        <v>179.50399999999999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</row>
    <row r="900" spans="1:70" x14ac:dyDescent="0.25">
      <c r="A900">
        <v>205906</v>
      </c>
      <c r="B900" s="4" t="s">
        <v>2787</v>
      </c>
      <c r="C900" s="4">
        <v>180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</row>
    <row r="901" spans="1:70" x14ac:dyDescent="0.25">
      <c r="A901">
        <v>209050</v>
      </c>
      <c r="B901" s="4" t="s">
        <v>2788</v>
      </c>
      <c r="C901" s="4">
        <v>194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</row>
    <row r="902" spans="1:70" x14ac:dyDescent="0.25">
      <c r="A902">
        <v>211499</v>
      </c>
      <c r="B902" s="4" t="s">
        <v>2789</v>
      </c>
      <c r="C902" s="4">
        <v>18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</row>
    <row r="903" spans="1:70" x14ac:dyDescent="0.25">
      <c r="A903">
        <v>213616</v>
      </c>
      <c r="B903" s="4" t="s">
        <v>2790</v>
      </c>
      <c r="C903" s="4">
        <v>17.065000000000001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</row>
    <row r="904" spans="1:70" x14ac:dyDescent="0.25">
      <c r="A904">
        <v>213958</v>
      </c>
      <c r="B904" s="4" t="s">
        <v>2791</v>
      </c>
      <c r="C904" s="4">
        <v>10.472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</row>
    <row r="905" spans="1:70" x14ac:dyDescent="0.25">
      <c r="A905">
        <v>214022</v>
      </c>
      <c r="B905" s="4" t="s">
        <v>2792</v>
      </c>
      <c r="C905" s="4">
        <v>12.808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</row>
    <row r="906" spans="1:70" x14ac:dyDescent="0.25">
      <c r="A906">
        <v>214024</v>
      </c>
      <c r="B906" s="4" t="s">
        <v>2793</v>
      </c>
      <c r="C906" s="4">
        <v>10.082000000000001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</row>
    <row r="907" spans="1:70" x14ac:dyDescent="0.25">
      <c r="A907">
        <v>214026</v>
      </c>
      <c r="B907" s="4" t="s">
        <v>2794</v>
      </c>
      <c r="C907" s="4">
        <v>11.327999999999999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</row>
    <row r="908" spans="1:70" x14ac:dyDescent="0.25">
      <c r="A908">
        <v>214032</v>
      </c>
      <c r="B908" s="4" t="s">
        <v>2795</v>
      </c>
      <c r="C908" s="4">
        <v>10.933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</row>
    <row r="909" spans="1:70" x14ac:dyDescent="0.25">
      <c r="A909">
        <v>214042</v>
      </c>
      <c r="B909" s="4" t="s">
        <v>2796</v>
      </c>
      <c r="C909" s="4">
        <v>10.202999999999999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</row>
    <row r="910" spans="1:70" x14ac:dyDescent="0.25">
      <c r="A910">
        <v>214044</v>
      </c>
      <c r="B910" s="4" t="s">
        <v>2797</v>
      </c>
      <c r="C910" s="4">
        <v>12.776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</row>
    <row r="911" spans="1:70" x14ac:dyDescent="0.25">
      <c r="A911">
        <v>214045</v>
      </c>
      <c r="B911" s="4" t="s">
        <v>2798</v>
      </c>
      <c r="C911" s="4">
        <v>10.177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</row>
    <row r="912" spans="1:70" x14ac:dyDescent="0.25">
      <c r="A912">
        <v>214114</v>
      </c>
      <c r="B912" s="4" t="s">
        <v>2799</v>
      </c>
      <c r="C912" s="4">
        <v>12.987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</row>
    <row r="913" spans="1:70" x14ac:dyDescent="0.25">
      <c r="A913">
        <v>215827</v>
      </c>
      <c r="B913" s="4" t="s">
        <v>2800</v>
      </c>
      <c r="C913" s="4">
        <v>10.648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</row>
    <row r="914" spans="1:70" x14ac:dyDescent="0.25">
      <c r="A914">
        <v>222301</v>
      </c>
      <c r="B914" s="4" t="s">
        <v>2801</v>
      </c>
      <c r="C914" s="4">
        <v>16.754999999999999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</row>
    <row r="915" spans="1:70" x14ac:dyDescent="0.25">
      <c r="A915">
        <v>226005</v>
      </c>
      <c r="B915" s="4" t="s">
        <v>2802</v>
      </c>
      <c r="C915" s="4">
        <v>10.016999999999999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</row>
    <row r="916" spans="1:70" x14ac:dyDescent="0.25">
      <c r="A916">
        <v>110469</v>
      </c>
      <c r="B916" s="4" t="s">
        <v>2773</v>
      </c>
      <c r="C916" s="4">
        <v>17.655000000000001</v>
      </c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</row>
    <row r="917" spans="1:70" x14ac:dyDescent="0.25">
      <c r="A917">
        <v>112440</v>
      </c>
      <c r="B917" s="4" t="s">
        <v>2803</v>
      </c>
      <c r="C917" s="4">
        <v>177.63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</row>
    <row r="918" spans="1:70" x14ac:dyDescent="0.25">
      <c r="A918">
        <v>112607</v>
      </c>
      <c r="B918" s="4" t="s">
        <v>2774</v>
      </c>
      <c r="C918" s="4">
        <v>201.13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</row>
    <row r="919" spans="1:70" x14ac:dyDescent="0.25">
      <c r="A919">
        <v>147953</v>
      </c>
      <c r="B919" s="4" t="s">
        <v>2804</v>
      </c>
      <c r="C919" s="4">
        <v>18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</row>
    <row r="920" spans="1:70" x14ac:dyDescent="0.25">
      <c r="A920">
        <v>148005</v>
      </c>
      <c r="B920" s="4" t="s">
        <v>2805</v>
      </c>
      <c r="C920" s="4">
        <v>234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</row>
    <row r="921" spans="1:70" x14ac:dyDescent="0.25">
      <c r="A921">
        <v>182305</v>
      </c>
      <c r="B921" s="4" t="s">
        <v>2806</v>
      </c>
      <c r="C921" s="4">
        <v>16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</row>
    <row r="922" spans="1:70" x14ac:dyDescent="0.25">
      <c r="A922">
        <v>190551</v>
      </c>
      <c r="B922" s="4" t="s">
        <v>2781</v>
      </c>
      <c r="C922" s="4">
        <v>179.45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</row>
    <row r="923" spans="1:70" x14ac:dyDescent="0.25">
      <c r="A923">
        <v>195397</v>
      </c>
      <c r="B923" s="4" t="s">
        <v>2766</v>
      </c>
      <c r="C923" s="4">
        <v>17.995000000000001</v>
      </c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</row>
    <row r="924" spans="1:70" x14ac:dyDescent="0.25">
      <c r="A924">
        <v>205915</v>
      </c>
      <c r="B924" s="4" t="s">
        <v>2807</v>
      </c>
      <c r="C924" s="4">
        <v>180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</row>
    <row r="925" spans="1:70" x14ac:dyDescent="0.25">
      <c r="A925">
        <v>213616</v>
      </c>
      <c r="B925" s="4" t="s">
        <v>2790</v>
      </c>
      <c r="C925" s="4">
        <v>17.065000000000001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</row>
    <row r="926" spans="1:70" x14ac:dyDescent="0.25">
      <c r="A926">
        <v>214039</v>
      </c>
      <c r="B926" s="4" t="s">
        <v>2808</v>
      </c>
      <c r="C926" s="4">
        <v>12.791</v>
      </c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</row>
    <row r="927" spans="1:70" x14ac:dyDescent="0.25">
      <c r="A927">
        <v>227279</v>
      </c>
      <c r="B927" s="4" t="s">
        <v>2809</v>
      </c>
      <c r="C927" s="4">
        <v>176.33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</row>
    <row r="928" spans="1:70" x14ac:dyDescent="0.25">
      <c r="A928">
        <v>101833</v>
      </c>
      <c r="B928" t="s">
        <v>2824</v>
      </c>
      <c r="C928">
        <v>175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</row>
    <row r="929" spans="1:70" x14ac:dyDescent="0.25">
      <c r="A929">
        <v>101833</v>
      </c>
      <c r="B929" t="s">
        <v>2824</v>
      </c>
      <c r="C929">
        <v>175</v>
      </c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</row>
    <row r="930" spans="1:70" x14ac:dyDescent="0.25">
      <c r="A930">
        <v>102701</v>
      </c>
      <c r="B930" t="s">
        <v>2825</v>
      </c>
      <c r="C930">
        <v>200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</row>
    <row r="931" spans="1:70" x14ac:dyDescent="0.25">
      <c r="A931">
        <v>102701</v>
      </c>
      <c r="B931" t="s">
        <v>2825</v>
      </c>
      <c r="C931">
        <v>200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</row>
    <row r="932" spans="1:70" x14ac:dyDescent="0.25">
      <c r="A932">
        <v>103000</v>
      </c>
      <c r="B932" t="s">
        <v>2826</v>
      </c>
      <c r="C932">
        <v>51.825000000000003</v>
      </c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</row>
    <row r="933" spans="1:70" x14ac:dyDescent="0.25">
      <c r="A933">
        <v>103689</v>
      </c>
      <c r="B933" t="s">
        <v>1216</v>
      </c>
      <c r="C933">
        <v>190.03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</row>
    <row r="934" spans="1:70" x14ac:dyDescent="0.25">
      <c r="A934">
        <v>103689</v>
      </c>
      <c r="B934" t="s">
        <v>1216</v>
      </c>
      <c r="C934">
        <v>190.03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</row>
    <row r="935" spans="1:70" x14ac:dyDescent="0.25">
      <c r="A935">
        <v>103689</v>
      </c>
      <c r="B935" t="s">
        <v>1216</v>
      </c>
      <c r="C935">
        <v>190.03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</row>
    <row r="936" spans="1:70" x14ac:dyDescent="0.25">
      <c r="A936">
        <v>103790</v>
      </c>
      <c r="B936" t="s">
        <v>361</v>
      </c>
      <c r="C936">
        <v>181.83500000000001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</row>
    <row r="937" spans="1:70" x14ac:dyDescent="0.25">
      <c r="A937">
        <v>103790</v>
      </c>
      <c r="B937" t="s">
        <v>361</v>
      </c>
      <c r="C937">
        <v>181.83500000000001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</row>
    <row r="938" spans="1:70" x14ac:dyDescent="0.25">
      <c r="A938">
        <v>103790</v>
      </c>
      <c r="B938" t="s">
        <v>361</v>
      </c>
      <c r="C938">
        <v>181.83500000000001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</row>
    <row r="939" spans="1:70" x14ac:dyDescent="0.25">
      <c r="A939">
        <v>103864</v>
      </c>
      <c r="B939" t="s">
        <v>2827</v>
      </c>
      <c r="C939">
        <v>12.765000000000001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</row>
    <row r="940" spans="1:70" x14ac:dyDescent="0.25">
      <c r="A940">
        <v>103900</v>
      </c>
      <c r="B940" t="s">
        <v>718</v>
      </c>
      <c r="C940">
        <v>184.09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</row>
    <row r="941" spans="1:70" x14ac:dyDescent="0.25">
      <c r="A941">
        <v>103900</v>
      </c>
      <c r="B941" t="s">
        <v>718</v>
      </c>
      <c r="C941">
        <v>184.09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</row>
    <row r="942" spans="1:70" x14ac:dyDescent="0.25">
      <c r="A942">
        <v>103900</v>
      </c>
      <c r="B942" t="s">
        <v>718</v>
      </c>
      <c r="C942">
        <v>184.09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</row>
    <row r="943" spans="1:70" x14ac:dyDescent="0.25">
      <c r="A943">
        <v>104219</v>
      </c>
      <c r="B943" t="s">
        <v>2828</v>
      </c>
      <c r="C943">
        <v>13.868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</row>
    <row r="944" spans="1:70" x14ac:dyDescent="0.25">
      <c r="A944">
        <v>104222</v>
      </c>
      <c r="B944" t="s">
        <v>2829</v>
      </c>
      <c r="C944">
        <v>53.024999999999999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</row>
    <row r="945" spans="1:70" x14ac:dyDescent="0.25">
      <c r="A945">
        <v>104223</v>
      </c>
      <c r="B945" t="s">
        <v>2830</v>
      </c>
      <c r="C945">
        <v>14.14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</row>
    <row r="946" spans="1:70" x14ac:dyDescent="0.25">
      <c r="A946">
        <v>104227</v>
      </c>
      <c r="B946" t="s">
        <v>2831</v>
      </c>
      <c r="C946">
        <v>13.516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</row>
    <row r="947" spans="1:70" x14ac:dyDescent="0.25">
      <c r="A947">
        <v>105180</v>
      </c>
      <c r="B947" t="s">
        <v>2832</v>
      </c>
      <c r="C947">
        <v>15.638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</row>
    <row r="948" spans="1:70" x14ac:dyDescent="0.25">
      <c r="A948">
        <v>105405</v>
      </c>
      <c r="B948" t="s">
        <v>2833</v>
      </c>
      <c r="C948">
        <v>15.818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</row>
    <row r="949" spans="1:70" x14ac:dyDescent="0.25">
      <c r="A949">
        <v>105416</v>
      </c>
      <c r="B949" t="s">
        <v>2834</v>
      </c>
      <c r="C949">
        <v>15.944000000000001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</row>
    <row r="950" spans="1:70" x14ac:dyDescent="0.25">
      <c r="A950">
        <v>105976</v>
      </c>
      <c r="B950" t="s">
        <v>2835</v>
      </c>
      <c r="C950">
        <v>15.71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</row>
    <row r="951" spans="1:70" x14ac:dyDescent="0.25">
      <c r="A951">
        <v>105977</v>
      </c>
      <c r="B951" t="s">
        <v>2836</v>
      </c>
      <c r="C951">
        <v>15.907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</row>
    <row r="952" spans="1:70" x14ac:dyDescent="0.25">
      <c r="A952">
        <v>105985</v>
      </c>
      <c r="B952" t="s">
        <v>2837</v>
      </c>
      <c r="C952">
        <v>15.205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</row>
    <row r="953" spans="1:70" x14ac:dyDescent="0.25">
      <c r="A953">
        <v>105986</v>
      </c>
      <c r="B953" t="s">
        <v>2838</v>
      </c>
      <c r="C953">
        <v>15.601000000000001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</row>
    <row r="954" spans="1:70" x14ac:dyDescent="0.25">
      <c r="A954">
        <v>110203</v>
      </c>
      <c r="B954" t="s">
        <v>2839</v>
      </c>
      <c r="C954">
        <v>50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</row>
    <row r="955" spans="1:70" x14ac:dyDescent="0.25">
      <c r="A955">
        <v>110285</v>
      </c>
      <c r="B955" t="s">
        <v>2840</v>
      </c>
      <c r="C955">
        <v>182.624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</row>
    <row r="956" spans="1:70" x14ac:dyDescent="0.25">
      <c r="A956">
        <v>110293</v>
      </c>
      <c r="B956" t="s">
        <v>2841</v>
      </c>
      <c r="C956">
        <v>180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</row>
    <row r="957" spans="1:70" x14ac:dyDescent="0.25">
      <c r="A957">
        <v>110293</v>
      </c>
      <c r="B957" t="s">
        <v>2841</v>
      </c>
      <c r="C957">
        <v>180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</row>
    <row r="958" spans="1:70" x14ac:dyDescent="0.25">
      <c r="A958">
        <v>110295</v>
      </c>
      <c r="B958" t="s">
        <v>2842</v>
      </c>
      <c r="C958">
        <v>180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</row>
    <row r="959" spans="1:70" x14ac:dyDescent="0.25">
      <c r="A959">
        <v>110296</v>
      </c>
      <c r="B959" t="s">
        <v>2843</v>
      </c>
      <c r="C959">
        <v>50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</row>
    <row r="960" spans="1:70" x14ac:dyDescent="0.25">
      <c r="A960">
        <v>110297</v>
      </c>
      <c r="B960" t="s">
        <v>2844</v>
      </c>
      <c r="C960">
        <v>18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</row>
    <row r="961" spans="1:70" x14ac:dyDescent="0.25">
      <c r="A961">
        <v>110299</v>
      </c>
      <c r="B961" t="s">
        <v>2845</v>
      </c>
      <c r="C961">
        <v>1.74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</row>
    <row r="962" spans="1:70" x14ac:dyDescent="0.25">
      <c r="A962">
        <v>110317</v>
      </c>
      <c r="B962" t="s">
        <v>2846</v>
      </c>
      <c r="C962">
        <v>180.33600000000001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</row>
    <row r="963" spans="1:70" x14ac:dyDescent="0.25">
      <c r="A963">
        <v>110318</v>
      </c>
      <c r="B963" t="s">
        <v>2847</v>
      </c>
      <c r="C963">
        <v>175.08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</row>
    <row r="964" spans="1:70" x14ac:dyDescent="0.25">
      <c r="A964">
        <v>110354</v>
      </c>
      <c r="B964" t="s">
        <v>2848</v>
      </c>
      <c r="C964">
        <v>185.95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</row>
    <row r="965" spans="1:70" x14ac:dyDescent="0.25">
      <c r="A965">
        <v>110358</v>
      </c>
      <c r="B965" t="s">
        <v>2849</v>
      </c>
      <c r="C965">
        <v>12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</row>
    <row r="966" spans="1:70" x14ac:dyDescent="0.25">
      <c r="A966">
        <v>110369</v>
      </c>
      <c r="B966" t="s">
        <v>2850</v>
      </c>
      <c r="C966">
        <v>180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</row>
    <row r="967" spans="1:70" x14ac:dyDescent="0.25">
      <c r="A967">
        <v>110371</v>
      </c>
      <c r="B967" t="s">
        <v>2851</v>
      </c>
      <c r="C967">
        <v>50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</row>
    <row r="968" spans="1:70" x14ac:dyDescent="0.25">
      <c r="A968">
        <v>110378</v>
      </c>
      <c r="B968" t="s">
        <v>2852</v>
      </c>
      <c r="C968">
        <v>180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</row>
    <row r="969" spans="1:70" x14ac:dyDescent="0.25">
      <c r="A969">
        <v>110382</v>
      </c>
      <c r="B969" t="s">
        <v>2853</v>
      </c>
      <c r="C969">
        <v>180</v>
      </c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</row>
    <row r="970" spans="1:70" x14ac:dyDescent="0.25">
      <c r="A970">
        <v>110385</v>
      </c>
      <c r="B970" t="s">
        <v>2854</v>
      </c>
      <c r="C970">
        <v>50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</row>
    <row r="971" spans="1:70" x14ac:dyDescent="0.25">
      <c r="A971">
        <v>110387</v>
      </c>
      <c r="B971" t="s">
        <v>2855</v>
      </c>
      <c r="C971">
        <v>12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</row>
    <row r="972" spans="1:70" x14ac:dyDescent="0.25">
      <c r="A972">
        <v>110389</v>
      </c>
      <c r="B972" t="s">
        <v>2856</v>
      </c>
      <c r="C972">
        <v>50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</row>
    <row r="973" spans="1:70" x14ac:dyDescent="0.25">
      <c r="A973">
        <v>110394</v>
      </c>
      <c r="B973" t="s">
        <v>2857</v>
      </c>
      <c r="C973">
        <v>180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</row>
    <row r="974" spans="1:70" x14ac:dyDescent="0.25">
      <c r="A974">
        <v>110396</v>
      </c>
      <c r="B974" t="s">
        <v>2858</v>
      </c>
      <c r="C974">
        <v>50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</row>
    <row r="975" spans="1:70" x14ac:dyDescent="0.25">
      <c r="A975">
        <v>110404</v>
      </c>
      <c r="B975" t="s">
        <v>2197</v>
      </c>
      <c r="C975">
        <v>50</v>
      </c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</row>
    <row r="976" spans="1:70" x14ac:dyDescent="0.25">
      <c r="A976">
        <v>110404</v>
      </c>
      <c r="B976" t="s">
        <v>2197</v>
      </c>
      <c r="C976">
        <v>50</v>
      </c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</row>
    <row r="977" spans="1:70" x14ac:dyDescent="0.25">
      <c r="A977">
        <v>110445</v>
      </c>
      <c r="B977" t="s">
        <v>2198</v>
      </c>
      <c r="C977">
        <v>183.82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</row>
    <row r="978" spans="1:70" x14ac:dyDescent="0.25">
      <c r="A978">
        <v>110448</v>
      </c>
      <c r="B978" t="s">
        <v>2859</v>
      </c>
      <c r="C978">
        <v>182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</row>
    <row r="979" spans="1:70" x14ac:dyDescent="0.25">
      <c r="A979">
        <v>110451</v>
      </c>
      <c r="B979" t="s">
        <v>2860</v>
      </c>
      <c r="C979">
        <v>184.24</v>
      </c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</row>
    <row r="980" spans="1:70" x14ac:dyDescent="0.25">
      <c r="A980">
        <v>110455</v>
      </c>
      <c r="B980" t="s">
        <v>2861</v>
      </c>
      <c r="C980">
        <v>17.635000000000002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</row>
    <row r="981" spans="1:70" x14ac:dyDescent="0.25">
      <c r="A981">
        <v>110456</v>
      </c>
      <c r="B981" t="s">
        <v>2862</v>
      </c>
      <c r="C981">
        <v>179.87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</row>
    <row r="982" spans="1:70" x14ac:dyDescent="0.25">
      <c r="A982">
        <v>110464</v>
      </c>
      <c r="B982" t="s">
        <v>2863</v>
      </c>
      <c r="C982">
        <v>178.41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</row>
    <row r="983" spans="1:70" x14ac:dyDescent="0.25">
      <c r="A983">
        <v>110469</v>
      </c>
      <c r="B983" t="s">
        <v>2773</v>
      </c>
      <c r="C983">
        <v>17.655000000000001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</row>
    <row r="984" spans="1:70" x14ac:dyDescent="0.25">
      <c r="A984">
        <v>110471</v>
      </c>
      <c r="B984" t="s">
        <v>2864</v>
      </c>
      <c r="C984">
        <v>184.03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</row>
    <row r="985" spans="1:70" x14ac:dyDescent="0.25">
      <c r="A985">
        <v>110484</v>
      </c>
      <c r="B985" t="s">
        <v>2865</v>
      </c>
      <c r="C985">
        <v>17.62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</row>
    <row r="986" spans="1:70" x14ac:dyDescent="0.25">
      <c r="A986">
        <v>110489</v>
      </c>
      <c r="B986" t="s">
        <v>1104</v>
      </c>
      <c r="C986">
        <v>187.36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</row>
    <row r="987" spans="1:70" x14ac:dyDescent="0.25">
      <c r="A987">
        <v>110489</v>
      </c>
      <c r="B987" t="s">
        <v>1104</v>
      </c>
      <c r="C987">
        <v>187.36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</row>
    <row r="988" spans="1:70" x14ac:dyDescent="0.25">
      <c r="A988">
        <v>110495</v>
      </c>
      <c r="B988" t="s">
        <v>2866</v>
      </c>
      <c r="C988">
        <v>18.02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</row>
    <row r="989" spans="1:70" x14ac:dyDescent="0.25">
      <c r="A989">
        <v>110499</v>
      </c>
      <c r="B989" t="s">
        <v>2867</v>
      </c>
      <c r="C989">
        <v>191.15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</row>
    <row r="990" spans="1:70" x14ac:dyDescent="0.25">
      <c r="A990">
        <v>110513</v>
      </c>
      <c r="B990" t="s">
        <v>2868</v>
      </c>
      <c r="C990">
        <v>208.83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</row>
    <row r="991" spans="1:70" x14ac:dyDescent="0.25">
      <c r="A991">
        <v>110513</v>
      </c>
      <c r="B991" t="s">
        <v>2868</v>
      </c>
      <c r="C991">
        <v>208.83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</row>
    <row r="992" spans="1:70" x14ac:dyDescent="0.25">
      <c r="A992">
        <v>110513</v>
      </c>
      <c r="B992" t="s">
        <v>2868</v>
      </c>
      <c r="C992">
        <v>208.83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</row>
    <row r="993" spans="1:70" x14ac:dyDescent="0.25">
      <c r="A993">
        <v>110514</v>
      </c>
      <c r="B993" t="s">
        <v>1049</v>
      </c>
      <c r="C993">
        <v>20.015000000000001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</row>
    <row r="994" spans="1:70" x14ac:dyDescent="0.25">
      <c r="A994">
        <v>110514</v>
      </c>
      <c r="B994" t="s">
        <v>1049</v>
      </c>
      <c r="C994">
        <v>20.015000000000001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</row>
    <row r="995" spans="1:70" x14ac:dyDescent="0.25">
      <c r="A995">
        <v>110514</v>
      </c>
      <c r="B995" t="s">
        <v>1049</v>
      </c>
      <c r="C995">
        <v>20.015000000000001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</row>
    <row r="996" spans="1:70" x14ac:dyDescent="0.25">
      <c r="A996">
        <v>110515</v>
      </c>
      <c r="B996" t="s">
        <v>1050</v>
      </c>
      <c r="C996">
        <v>19.774999999999999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</row>
    <row r="997" spans="1:70" x14ac:dyDescent="0.25">
      <c r="A997">
        <v>110515</v>
      </c>
      <c r="B997" t="s">
        <v>1050</v>
      </c>
      <c r="C997">
        <v>19.774999999999999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</row>
    <row r="998" spans="1:70" x14ac:dyDescent="0.25">
      <c r="A998">
        <v>110515</v>
      </c>
      <c r="B998" t="s">
        <v>1050</v>
      </c>
      <c r="C998">
        <v>19.774999999999999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</row>
    <row r="999" spans="1:70" x14ac:dyDescent="0.25">
      <c r="A999">
        <v>110516</v>
      </c>
      <c r="B999" t="s">
        <v>2199</v>
      </c>
      <c r="C999">
        <v>19.895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</row>
    <row r="1000" spans="1:70" x14ac:dyDescent="0.25">
      <c r="A1000">
        <v>110516</v>
      </c>
      <c r="B1000" t="s">
        <v>2199</v>
      </c>
      <c r="C1000">
        <v>19.895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</row>
    <row r="1001" spans="1:70" x14ac:dyDescent="0.25">
      <c r="A1001">
        <v>110516</v>
      </c>
      <c r="B1001" t="s">
        <v>2199</v>
      </c>
      <c r="C1001">
        <v>19.895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</row>
    <row r="1002" spans="1:70" x14ac:dyDescent="0.25">
      <c r="A1002">
        <v>110522</v>
      </c>
      <c r="B1002" t="s">
        <v>993</v>
      </c>
      <c r="C1002">
        <v>198.85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</row>
    <row r="1003" spans="1:70" x14ac:dyDescent="0.25">
      <c r="A1003">
        <v>110522</v>
      </c>
      <c r="B1003" t="s">
        <v>993</v>
      </c>
      <c r="C1003">
        <v>198.85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</row>
    <row r="1004" spans="1:70" x14ac:dyDescent="0.25">
      <c r="A1004">
        <v>110524</v>
      </c>
      <c r="B1004" t="s">
        <v>2869</v>
      </c>
      <c r="C1004">
        <v>198.8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</row>
    <row r="1005" spans="1:70" x14ac:dyDescent="0.25">
      <c r="A1005">
        <v>110524</v>
      </c>
      <c r="B1005" t="s">
        <v>2869</v>
      </c>
      <c r="C1005">
        <v>198.8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</row>
    <row r="1006" spans="1:70" x14ac:dyDescent="0.25">
      <c r="A1006">
        <v>110525</v>
      </c>
      <c r="B1006" t="s">
        <v>2200</v>
      </c>
      <c r="C1006">
        <v>19.114999999999998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</row>
    <row r="1007" spans="1:70" x14ac:dyDescent="0.25">
      <c r="A1007">
        <v>110525</v>
      </c>
      <c r="B1007" t="s">
        <v>2200</v>
      </c>
      <c r="C1007">
        <v>19.114999999999998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</row>
    <row r="1008" spans="1:70" x14ac:dyDescent="0.25">
      <c r="A1008">
        <v>110544</v>
      </c>
      <c r="B1008" t="s">
        <v>2201</v>
      </c>
      <c r="C1008">
        <v>171.7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</row>
    <row r="1009" spans="1:70" x14ac:dyDescent="0.25">
      <c r="A1009">
        <v>110544</v>
      </c>
      <c r="B1009" t="s">
        <v>2201</v>
      </c>
      <c r="C1009">
        <v>171.7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</row>
    <row r="1010" spans="1:70" x14ac:dyDescent="0.25">
      <c r="A1010">
        <v>110544</v>
      </c>
      <c r="B1010" t="s">
        <v>2201</v>
      </c>
      <c r="C1010">
        <v>171.7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</row>
    <row r="1011" spans="1:70" x14ac:dyDescent="0.25">
      <c r="A1011">
        <v>110546</v>
      </c>
      <c r="B1011" t="s">
        <v>2870</v>
      </c>
      <c r="C1011">
        <v>182.99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</row>
    <row r="1012" spans="1:70" x14ac:dyDescent="0.25">
      <c r="A1012">
        <v>110548</v>
      </c>
      <c r="B1012" t="s">
        <v>2871</v>
      </c>
      <c r="C1012">
        <v>184.44</v>
      </c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</row>
    <row r="1013" spans="1:70" x14ac:dyDescent="0.25">
      <c r="A1013">
        <v>110552</v>
      </c>
      <c r="B1013" t="s">
        <v>2872</v>
      </c>
      <c r="C1013">
        <v>180.49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</row>
    <row r="1014" spans="1:70" x14ac:dyDescent="0.25">
      <c r="A1014">
        <v>110556</v>
      </c>
      <c r="B1014" t="s">
        <v>2202</v>
      </c>
      <c r="C1014">
        <v>17.579999999999998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</row>
    <row r="1015" spans="1:70" x14ac:dyDescent="0.25">
      <c r="A1015">
        <v>110568</v>
      </c>
      <c r="B1015" t="s">
        <v>938</v>
      </c>
      <c r="C1015">
        <v>178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</row>
    <row r="1016" spans="1:70" x14ac:dyDescent="0.25">
      <c r="A1016">
        <v>110568</v>
      </c>
      <c r="B1016" t="s">
        <v>938</v>
      </c>
      <c r="C1016">
        <v>178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</row>
    <row r="1017" spans="1:70" x14ac:dyDescent="0.25">
      <c r="A1017">
        <v>110568</v>
      </c>
      <c r="B1017" t="s">
        <v>938</v>
      </c>
      <c r="C1017">
        <v>178</v>
      </c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</row>
    <row r="1018" spans="1:70" x14ac:dyDescent="0.25">
      <c r="A1018">
        <v>110569</v>
      </c>
      <c r="B1018" t="s">
        <v>994</v>
      </c>
      <c r="C1018">
        <v>17.114999999999998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</row>
    <row r="1019" spans="1:70" x14ac:dyDescent="0.25">
      <c r="A1019">
        <v>110569</v>
      </c>
      <c r="B1019" t="s">
        <v>994</v>
      </c>
      <c r="C1019">
        <v>17.114999999999998</v>
      </c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</row>
    <row r="1020" spans="1:70" x14ac:dyDescent="0.25">
      <c r="A1020">
        <v>110571</v>
      </c>
      <c r="B1020" t="s">
        <v>2203</v>
      </c>
      <c r="C1020">
        <v>17.335000000000001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</row>
    <row r="1021" spans="1:70" x14ac:dyDescent="0.25">
      <c r="A1021">
        <v>110574</v>
      </c>
      <c r="B1021" t="s">
        <v>2873</v>
      </c>
      <c r="C1021">
        <v>17.454999999999998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</row>
    <row r="1022" spans="1:70" x14ac:dyDescent="0.25">
      <c r="A1022">
        <v>110584</v>
      </c>
      <c r="B1022" t="s">
        <v>2874</v>
      </c>
      <c r="C1022">
        <v>51.78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</row>
    <row r="1023" spans="1:70" x14ac:dyDescent="0.25">
      <c r="A1023">
        <v>110585</v>
      </c>
      <c r="B1023" t="s">
        <v>2875</v>
      </c>
      <c r="C1023">
        <v>181.58</v>
      </c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</row>
    <row r="1024" spans="1:70" x14ac:dyDescent="0.25">
      <c r="A1024">
        <v>110586</v>
      </c>
      <c r="B1024" t="s">
        <v>2876</v>
      </c>
      <c r="C1024">
        <v>17.395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</row>
    <row r="1025" spans="1:70" x14ac:dyDescent="0.25">
      <c r="A1025">
        <v>110596</v>
      </c>
      <c r="B1025" t="s">
        <v>2877</v>
      </c>
      <c r="C1025">
        <v>169.88</v>
      </c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</row>
    <row r="1026" spans="1:70" x14ac:dyDescent="0.25">
      <c r="A1026">
        <v>110610</v>
      </c>
      <c r="B1026" t="s">
        <v>2878</v>
      </c>
      <c r="C1026">
        <v>17.454999999999998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</row>
    <row r="1027" spans="1:70" x14ac:dyDescent="0.25">
      <c r="A1027">
        <v>110610</v>
      </c>
      <c r="B1027" t="s">
        <v>2878</v>
      </c>
      <c r="C1027">
        <v>17.454999999999998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</row>
    <row r="1028" spans="1:70" x14ac:dyDescent="0.25">
      <c r="A1028">
        <v>110611</v>
      </c>
      <c r="B1028" t="s">
        <v>2879</v>
      </c>
      <c r="C1028">
        <v>17.16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</row>
    <row r="1029" spans="1:70" x14ac:dyDescent="0.25">
      <c r="A1029">
        <v>110629</v>
      </c>
      <c r="B1029" t="s">
        <v>2204</v>
      </c>
      <c r="C1029">
        <v>175.08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</row>
    <row r="1030" spans="1:70" x14ac:dyDescent="0.25">
      <c r="A1030">
        <v>110630</v>
      </c>
      <c r="B1030" t="s">
        <v>1121</v>
      </c>
      <c r="C1030">
        <v>16.835000000000001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</row>
    <row r="1031" spans="1:70" x14ac:dyDescent="0.25">
      <c r="A1031">
        <v>110634</v>
      </c>
      <c r="B1031" t="s">
        <v>2880</v>
      </c>
      <c r="C1031">
        <v>50.7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</row>
    <row r="1032" spans="1:70" x14ac:dyDescent="0.25">
      <c r="A1032">
        <v>110661</v>
      </c>
      <c r="B1032" t="s">
        <v>2881</v>
      </c>
      <c r="C1032">
        <v>17.614999999999998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</row>
    <row r="1033" spans="1:70" x14ac:dyDescent="0.25">
      <c r="A1033">
        <v>110668</v>
      </c>
      <c r="B1033" t="s">
        <v>2882</v>
      </c>
      <c r="C1033">
        <v>184.44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</row>
    <row r="1034" spans="1:70" x14ac:dyDescent="0.25">
      <c r="A1034">
        <v>110671</v>
      </c>
      <c r="B1034" t="s">
        <v>2883</v>
      </c>
      <c r="C1034">
        <v>183.25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</row>
    <row r="1035" spans="1:70" x14ac:dyDescent="0.25">
      <c r="A1035">
        <v>110705</v>
      </c>
      <c r="B1035" t="s">
        <v>2884</v>
      </c>
      <c r="C1035">
        <v>180.13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</row>
    <row r="1036" spans="1:70" x14ac:dyDescent="0.25">
      <c r="A1036">
        <v>110706</v>
      </c>
      <c r="B1036" t="s">
        <v>2885</v>
      </c>
      <c r="C1036">
        <v>17.22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</row>
    <row r="1037" spans="1:70" x14ac:dyDescent="0.25">
      <c r="A1037">
        <v>110713</v>
      </c>
      <c r="B1037" t="s">
        <v>2886</v>
      </c>
      <c r="C1037">
        <v>51.96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</row>
    <row r="1038" spans="1:70" x14ac:dyDescent="0.25">
      <c r="A1038">
        <v>110720</v>
      </c>
      <c r="B1038" t="s">
        <v>2887</v>
      </c>
      <c r="C1038">
        <v>182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</row>
    <row r="1039" spans="1:70" x14ac:dyDescent="0.25">
      <c r="A1039">
        <v>110742</v>
      </c>
      <c r="B1039" t="s">
        <v>2888</v>
      </c>
      <c r="C1039">
        <v>177.42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</row>
    <row r="1040" spans="1:70" x14ac:dyDescent="0.25">
      <c r="A1040">
        <v>110787</v>
      </c>
      <c r="B1040" t="s">
        <v>2889</v>
      </c>
      <c r="C1040">
        <v>17.535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</row>
    <row r="1041" spans="1:70" x14ac:dyDescent="0.25">
      <c r="A1041">
        <v>110791</v>
      </c>
      <c r="B1041" t="s">
        <v>2890</v>
      </c>
      <c r="C1041">
        <v>17.734999999999999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</row>
    <row r="1042" spans="1:70" x14ac:dyDescent="0.25">
      <c r="A1042">
        <v>110800</v>
      </c>
      <c r="B1042" t="s">
        <v>2891</v>
      </c>
      <c r="C1042">
        <v>179.6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</row>
    <row r="1043" spans="1:70" x14ac:dyDescent="0.25">
      <c r="A1043">
        <v>110801</v>
      </c>
      <c r="B1043" t="s">
        <v>1051</v>
      </c>
      <c r="C1043">
        <v>17.234999999999999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</row>
    <row r="1044" spans="1:70" x14ac:dyDescent="0.25">
      <c r="A1044">
        <v>110801</v>
      </c>
      <c r="B1044" t="s">
        <v>1051</v>
      </c>
      <c r="C1044">
        <v>17.234999999999999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</row>
    <row r="1045" spans="1:70" x14ac:dyDescent="0.25">
      <c r="A1045">
        <v>110847</v>
      </c>
      <c r="B1045" t="s">
        <v>2892</v>
      </c>
      <c r="C1045">
        <v>188.24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</row>
    <row r="1046" spans="1:70" x14ac:dyDescent="0.25">
      <c r="A1046">
        <v>110857</v>
      </c>
      <c r="B1046" t="s">
        <v>2893</v>
      </c>
      <c r="C1046">
        <v>187.56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</row>
    <row r="1047" spans="1:70" x14ac:dyDescent="0.25">
      <c r="A1047">
        <v>110860</v>
      </c>
      <c r="B1047" t="s">
        <v>2894</v>
      </c>
      <c r="C1047">
        <v>17.274999999999999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</row>
    <row r="1048" spans="1:70" x14ac:dyDescent="0.25">
      <c r="A1048">
        <v>110860</v>
      </c>
      <c r="B1048" t="s">
        <v>2894</v>
      </c>
      <c r="C1048">
        <v>17.274999999999999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</row>
    <row r="1049" spans="1:70" x14ac:dyDescent="0.25">
      <c r="A1049">
        <v>110862</v>
      </c>
      <c r="B1049" t="s">
        <v>2895</v>
      </c>
      <c r="C1049">
        <v>17.975000000000001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</row>
    <row r="1050" spans="1:70" x14ac:dyDescent="0.25">
      <c r="A1050">
        <v>110875</v>
      </c>
      <c r="B1050" t="s">
        <v>2896</v>
      </c>
      <c r="C1050">
        <v>17.614999999999998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</row>
    <row r="1051" spans="1:70" x14ac:dyDescent="0.25">
      <c r="A1051">
        <v>110879</v>
      </c>
      <c r="B1051" t="s">
        <v>2897</v>
      </c>
      <c r="C1051">
        <v>53.76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</row>
    <row r="1052" spans="1:70" x14ac:dyDescent="0.25">
      <c r="A1052">
        <v>110881</v>
      </c>
      <c r="B1052" t="s">
        <v>2898</v>
      </c>
      <c r="C1052">
        <v>183.82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</row>
    <row r="1053" spans="1:70" x14ac:dyDescent="0.25">
      <c r="A1053">
        <v>110881</v>
      </c>
      <c r="B1053" t="s">
        <v>2898</v>
      </c>
      <c r="C1053">
        <v>183.82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</row>
    <row r="1054" spans="1:70" x14ac:dyDescent="0.25">
      <c r="A1054">
        <v>110882</v>
      </c>
      <c r="B1054" t="s">
        <v>2899</v>
      </c>
      <c r="C1054">
        <v>17.675000000000001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</row>
    <row r="1055" spans="1:70" x14ac:dyDescent="0.25">
      <c r="A1055">
        <v>110885</v>
      </c>
      <c r="B1055" t="s">
        <v>2900</v>
      </c>
      <c r="C1055">
        <v>53.22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</row>
    <row r="1056" spans="1:70" x14ac:dyDescent="0.25">
      <c r="A1056">
        <v>111276</v>
      </c>
      <c r="B1056" t="s">
        <v>2901</v>
      </c>
      <c r="C1056">
        <v>17.335000000000001</v>
      </c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</row>
    <row r="1057" spans="1:70" x14ac:dyDescent="0.25">
      <c r="A1057">
        <v>111482</v>
      </c>
      <c r="B1057" t="s">
        <v>2902</v>
      </c>
      <c r="C1057">
        <v>177.16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</row>
    <row r="1058" spans="1:70" x14ac:dyDescent="0.25">
      <c r="A1058">
        <v>111562</v>
      </c>
      <c r="B1058" t="s">
        <v>2903</v>
      </c>
      <c r="C1058">
        <v>180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</row>
    <row r="1059" spans="1:70" x14ac:dyDescent="0.25">
      <c r="A1059">
        <v>111564</v>
      </c>
      <c r="B1059" t="s">
        <v>2904</v>
      </c>
      <c r="C1059">
        <v>178.672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</row>
    <row r="1060" spans="1:70" x14ac:dyDescent="0.25">
      <c r="A1060">
        <v>111651</v>
      </c>
      <c r="B1060" t="s">
        <v>2905</v>
      </c>
      <c r="C1060">
        <v>4.8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</row>
    <row r="1061" spans="1:70" x14ac:dyDescent="0.25">
      <c r="A1061">
        <v>111654</v>
      </c>
      <c r="B1061" t="s">
        <v>2906</v>
      </c>
      <c r="C1061">
        <v>50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</row>
    <row r="1062" spans="1:70" x14ac:dyDescent="0.25">
      <c r="A1062">
        <v>111813</v>
      </c>
      <c r="B1062" t="s">
        <v>2907</v>
      </c>
      <c r="C1062">
        <v>16.411999999999999</v>
      </c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</row>
    <row r="1063" spans="1:70" x14ac:dyDescent="0.25">
      <c r="A1063">
        <v>111911</v>
      </c>
      <c r="B1063" t="s">
        <v>2908</v>
      </c>
      <c r="C1063">
        <v>3.1920000000000002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</row>
    <row r="1064" spans="1:70" x14ac:dyDescent="0.25">
      <c r="A1064">
        <v>111981</v>
      </c>
      <c r="B1064" t="s">
        <v>2909</v>
      </c>
      <c r="C1064">
        <v>15.8</v>
      </c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</row>
    <row r="1065" spans="1:70" x14ac:dyDescent="0.25">
      <c r="A1065">
        <v>112021</v>
      </c>
      <c r="B1065" t="s">
        <v>2910</v>
      </c>
      <c r="C1065">
        <v>186.99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</row>
    <row r="1066" spans="1:70" x14ac:dyDescent="0.25">
      <c r="A1066">
        <v>112021</v>
      </c>
      <c r="B1066" t="s">
        <v>2910</v>
      </c>
      <c r="C1066">
        <v>186.99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</row>
    <row r="1067" spans="1:70" x14ac:dyDescent="0.25">
      <c r="A1067">
        <v>112022</v>
      </c>
      <c r="B1067" t="s">
        <v>2911</v>
      </c>
      <c r="C1067">
        <v>179.66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</row>
    <row r="1068" spans="1:70" x14ac:dyDescent="0.25">
      <c r="A1068">
        <v>112111</v>
      </c>
      <c r="B1068" t="s">
        <v>2912</v>
      </c>
      <c r="C1068">
        <v>178</v>
      </c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</row>
    <row r="1069" spans="1:70" x14ac:dyDescent="0.25">
      <c r="A1069">
        <v>112211</v>
      </c>
      <c r="B1069" t="s">
        <v>2913</v>
      </c>
      <c r="C1069">
        <v>187.35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</row>
    <row r="1070" spans="1:70" x14ac:dyDescent="0.25">
      <c r="A1070">
        <v>112211</v>
      </c>
      <c r="B1070" t="s">
        <v>2913</v>
      </c>
      <c r="C1070">
        <v>187.35</v>
      </c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</row>
    <row r="1071" spans="1:70" x14ac:dyDescent="0.25">
      <c r="A1071">
        <v>112261</v>
      </c>
      <c r="B1071" t="s">
        <v>2914</v>
      </c>
      <c r="C1071">
        <v>50</v>
      </c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</row>
    <row r="1072" spans="1:70" x14ac:dyDescent="0.25">
      <c r="A1072">
        <v>112332</v>
      </c>
      <c r="B1072" t="s">
        <v>2915</v>
      </c>
      <c r="C1072">
        <v>171.55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</row>
    <row r="1073" spans="1:70" x14ac:dyDescent="0.25">
      <c r="A1073">
        <v>112333</v>
      </c>
      <c r="B1073" t="s">
        <v>2916</v>
      </c>
      <c r="C1073">
        <v>175.55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</row>
    <row r="1074" spans="1:70" x14ac:dyDescent="0.25">
      <c r="A1074">
        <v>112351</v>
      </c>
      <c r="B1074" t="s">
        <v>2917</v>
      </c>
      <c r="C1074">
        <v>190.94399999999999</v>
      </c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</row>
    <row r="1075" spans="1:70" x14ac:dyDescent="0.25">
      <c r="A1075">
        <v>112354</v>
      </c>
      <c r="B1075" t="s">
        <v>2918</v>
      </c>
      <c r="C1075">
        <v>170.56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</row>
    <row r="1076" spans="1:70" x14ac:dyDescent="0.25">
      <c r="A1076">
        <v>112358</v>
      </c>
      <c r="B1076" t="s">
        <v>2919</v>
      </c>
      <c r="C1076">
        <v>187.2</v>
      </c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</row>
    <row r="1077" spans="1:70" x14ac:dyDescent="0.25">
      <c r="A1077">
        <v>112358</v>
      </c>
      <c r="B1077" t="s">
        <v>2919</v>
      </c>
      <c r="C1077">
        <v>187.2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</row>
    <row r="1078" spans="1:70" x14ac:dyDescent="0.25">
      <c r="A1078">
        <v>112359</v>
      </c>
      <c r="B1078" t="s">
        <v>2920</v>
      </c>
      <c r="C1078">
        <v>187.62</v>
      </c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</row>
    <row r="1079" spans="1:70" x14ac:dyDescent="0.25">
      <c r="A1079">
        <v>112371</v>
      </c>
      <c r="B1079" t="s">
        <v>2921</v>
      </c>
      <c r="C1079">
        <v>205.66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</row>
    <row r="1080" spans="1:70" x14ac:dyDescent="0.25">
      <c r="A1080">
        <v>112371</v>
      </c>
      <c r="B1080" t="s">
        <v>2921</v>
      </c>
      <c r="C1080">
        <v>205.66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</row>
    <row r="1081" spans="1:70" x14ac:dyDescent="0.25">
      <c r="A1081">
        <v>112373</v>
      </c>
      <c r="B1081" t="s">
        <v>2922</v>
      </c>
      <c r="C1081">
        <v>206.91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</row>
    <row r="1082" spans="1:70" x14ac:dyDescent="0.25">
      <c r="A1082">
        <v>112377</v>
      </c>
      <c r="B1082" t="s">
        <v>2923</v>
      </c>
      <c r="C1082">
        <v>171.6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</row>
    <row r="1083" spans="1:70" x14ac:dyDescent="0.25">
      <c r="A1083">
        <v>112379</v>
      </c>
      <c r="B1083" t="s">
        <v>2924</v>
      </c>
      <c r="C1083">
        <v>184.44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</row>
    <row r="1084" spans="1:70" x14ac:dyDescent="0.25">
      <c r="A1084">
        <v>112379</v>
      </c>
      <c r="B1084" t="s">
        <v>2924</v>
      </c>
      <c r="C1084">
        <v>184.44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</row>
    <row r="1085" spans="1:70" x14ac:dyDescent="0.25">
      <c r="A1085">
        <v>112380</v>
      </c>
      <c r="B1085" t="s">
        <v>2925</v>
      </c>
      <c r="C1085">
        <v>184.24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</row>
    <row r="1086" spans="1:70" x14ac:dyDescent="0.25">
      <c r="A1086">
        <v>112380</v>
      </c>
      <c r="B1086" t="s">
        <v>2925</v>
      </c>
      <c r="C1086">
        <v>184.24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</row>
    <row r="1087" spans="1:70" x14ac:dyDescent="0.25">
      <c r="A1087">
        <v>112396</v>
      </c>
      <c r="B1087" t="s">
        <v>2926</v>
      </c>
      <c r="C1087">
        <v>180.49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</row>
    <row r="1088" spans="1:70" x14ac:dyDescent="0.25">
      <c r="A1088">
        <v>112404</v>
      </c>
      <c r="B1088" t="s">
        <v>2927</v>
      </c>
      <c r="C1088">
        <v>185.9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</row>
    <row r="1089" spans="1:70" x14ac:dyDescent="0.25">
      <c r="A1089">
        <v>112410</v>
      </c>
      <c r="B1089" t="s">
        <v>2928</v>
      </c>
      <c r="C1089">
        <v>172.64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</row>
    <row r="1090" spans="1:70" x14ac:dyDescent="0.25">
      <c r="A1090">
        <v>112412</v>
      </c>
      <c r="B1090" t="s">
        <v>2929</v>
      </c>
      <c r="C1090">
        <v>176.8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</row>
    <row r="1091" spans="1:70" x14ac:dyDescent="0.25">
      <c r="A1091">
        <v>112414</v>
      </c>
      <c r="B1091" t="s">
        <v>2930</v>
      </c>
      <c r="C1091">
        <v>178.048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</row>
    <row r="1092" spans="1:70" x14ac:dyDescent="0.25">
      <c r="A1092">
        <v>112417</v>
      </c>
      <c r="B1092" t="s">
        <v>2931</v>
      </c>
      <c r="C1092">
        <v>176.12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</row>
    <row r="1093" spans="1:70" x14ac:dyDescent="0.25">
      <c r="A1093">
        <v>112417</v>
      </c>
      <c r="B1093" t="s">
        <v>2931</v>
      </c>
      <c r="C1093">
        <v>176.12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</row>
    <row r="1094" spans="1:70" x14ac:dyDescent="0.25">
      <c r="A1094">
        <v>112419</v>
      </c>
      <c r="B1094" t="s">
        <v>2205</v>
      </c>
      <c r="C1094">
        <v>181.95</v>
      </c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</row>
    <row r="1095" spans="1:70" x14ac:dyDescent="0.25">
      <c r="A1095">
        <v>112421</v>
      </c>
      <c r="B1095" t="s">
        <v>995</v>
      </c>
      <c r="C1095">
        <v>189.48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</row>
    <row r="1096" spans="1:70" x14ac:dyDescent="0.25">
      <c r="A1096">
        <v>112421</v>
      </c>
      <c r="B1096" t="s">
        <v>995</v>
      </c>
      <c r="C1096">
        <v>189.48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</row>
    <row r="1097" spans="1:70" x14ac:dyDescent="0.25">
      <c r="A1097">
        <v>112422</v>
      </c>
      <c r="B1097" t="s">
        <v>2932</v>
      </c>
      <c r="C1097">
        <v>186.32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</row>
    <row r="1098" spans="1:70" x14ac:dyDescent="0.25">
      <c r="A1098">
        <v>112427</v>
      </c>
      <c r="B1098" t="s">
        <v>2933</v>
      </c>
      <c r="C1098">
        <v>187.77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</row>
    <row r="1099" spans="1:70" x14ac:dyDescent="0.25">
      <c r="A1099">
        <v>112427</v>
      </c>
      <c r="B1099" t="s">
        <v>2933</v>
      </c>
      <c r="C1099">
        <v>187.77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</row>
    <row r="1100" spans="1:70" x14ac:dyDescent="0.25">
      <c r="A1100">
        <v>112429</v>
      </c>
      <c r="B1100" t="s">
        <v>2934</v>
      </c>
      <c r="C1100">
        <v>181.53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</row>
    <row r="1101" spans="1:70" x14ac:dyDescent="0.25">
      <c r="A1101">
        <v>112430</v>
      </c>
      <c r="B1101" t="s">
        <v>2935</v>
      </c>
      <c r="C1101">
        <v>183.2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</row>
    <row r="1102" spans="1:70" x14ac:dyDescent="0.25">
      <c r="A1102">
        <v>112440</v>
      </c>
      <c r="B1102" t="s">
        <v>2803</v>
      </c>
      <c r="C1102">
        <v>177.63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</row>
    <row r="1103" spans="1:70" x14ac:dyDescent="0.25">
      <c r="A1103">
        <v>112440</v>
      </c>
      <c r="B1103" t="s">
        <v>2803</v>
      </c>
      <c r="C1103">
        <v>177.63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</row>
    <row r="1104" spans="1:70" x14ac:dyDescent="0.25">
      <c r="A1104">
        <v>112442</v>
      </c>
      <c r="B1104" t="s">
        <v>2936</v>
      </c>
      <c r="C1104">
        <v>180.28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</row>
    <row r="1105" spans="1:70" x14ac:dyDescent="0.25">
      <c r="A1105">
        <v>112445</v>
      </c>
      <c r="B1105" t="s">
        <v>2937</v>
      </c>
      <c r="C1105">
        <v>174.25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</row>
    <row r="1106" spans="1:70" x14ac:dyDescent="0.25">
      <c r="A1106">
        <v>112450</v>
      </c>
      <c r="B1106" t="s">
        <v>2938</v>
      </c>
      <c r="C1106">
        <v>181.584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</row>
    <row r="1107" spans="1:70" x14ac:dyDescent="0.25">
      <c r="A1107">
        <v>112452</v>
      </c>
      <c r="B1107" t="s">
        <v>2939</v>
      </c>
      <c r="C1107">
        <v>183.4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</row>
    <row r="1108" spans="1:70" x14ac:dyDescent="0.25">
      <c r="A1108">
        <v>112452</v>
      </c>
      <c r="B1108" t="s">
        <v>2939</v>
      </c>
      <c r="C1108">
        <v>183.4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</row>
    <row r="1109" spans="1:70" x14ac:dyDescent="0.25">
      <c r="A1109">
        <v>112456</v>
      </c>
      <c r="B1109" t="s">
        <v>2940</v>
      </c>
      <c r="C1109">
        <v>193.39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</row>
    <row r="1110" spans="1:70" x14ac:dyDescent="0.25">
      <c r="A1110">
        <v>112461</v>
      </c>
      <c r="B1110" t="s">
        <v>1105</v>
      </c>
      <c r="C1110">
        <v>177.21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</row>
    <row r="1111" spans="1:70" x14ac:dyDescent="0.25">
      <c r="A1111">
        <v>112461</v>
      </c>
      <c r="B1111" t="s">
        <v>1105</v>
      </c>
      <c r="C1111">
        <v>177.21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</row>
    <row r="1112" spans="1:70" x14ac:dyDescent="0.25">
      <c r="A1112">
        <v>112462</v>
      </c>
      <c r="B1112" t="s">
        <v>2206</v>
      </c>
      <c r="C1112">
        <v>177.63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</row>
    <row r="1113" spans="1:70" x14ac:dyDescent="0.25">
      <c r="A1113">
        <v>112462</v>
      </c>
      <c r="B1113" t="s">
        <v>2206</v>
      </c>
      <c r="C1113">
        <v>177.63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</row>
    <row r="1114" spans="1:70" x14ac:dyDescent="0.25">
      <c r="A1114">
        <v>112462</v>
      </c>
      <c r="B1114" t="s">
        <v>2206</v>
      </c>
      <c r="C1114">
        <v>177.63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</row>
    <row r="1115" spans="1:70" x14ac:dyDescent="0.25">
      <c r="A1115">
        <v>112463</v>
      </c>
      <c r="B1115" t="s">
        <v>2941</v>
      </c>
      <c r="C1115">
        <v>16.495000000000001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</row>
    <row r="1116" spans="1:70" x14ac:dyDescent="0.25">
      <c r="A1116">
        <v>112463</v>
      </c>
      <c r="B1116" t="s">
        <v>2941</v>
      </c>
      <c r="C1116">
        <v>16.495000000000001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</row>
    <row r="1117" spans="1:70" x14ac:dyDescent="0.25">
      <c r="A1117">
        <v>112463</v>
      </c>
      <c r="B1117" t="s">
        <v>2941</v>
      </c>
      <c r="C1117">
        <v>16.495000000000001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</row>
    <row r="1118" spans="1:70" x14ac:dyDescent="0.25">
      <c r="A1118">
        <v>112464</v>
      </c>
      <c r="B1118" t="s">
        <v>996</v>
      </c>
      <c r="C1118">
        <v>17.14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</row>
    <row r="1119" spans="1:70" x14ac:dyDescent="0.25">
      <c r="A1119">
        <v>112469</v>
      </c>
      <c r="B1119" t="s">
        <v>2942</v>
      </c>
      <c r="C1119">
        <v>17.695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</row>
    <row r="1120" spans="1:70" x14ac:dyDescent="0.25">
      <c r="A1120">
        <v>112470</v>
      </c>
      <c r="B1120" t="s">
        <v>1052</v>
      </c>
      <c r="C1120">
        <v>18.055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</row>
    <row r="1121" spans="1:70" x14ac:dyDescent="0.25">
      <c r="A1121">
        <v>112470</v>
      </c>
      <c r="B1121" t="s">
        <v>1052</v>
      </c>
      <c r="C1121">
        <v>18.055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</row>
    <row r="1122" spans="1:70" x14ac:dyDescent="0.25">
      <c r="A1122">
        <v>112470</v>
      </c>
      <c r="B1122" t="s">
        <v>1052</v>
      </c>
      <c r="C1122">
        <v>18.055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</row>
    <row r="1123" spans="1:70" x14ac:dyDescent="0.25">
      <c r="A1123">
        <v>112472</v>
      </c>
      <c r="B1123" t="s">
        <v>2943</v>
      </c>
      <c r="C1123">
        <v>17.079999999999998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</row>
    <row r="1124" spans="1:70" x14ac:dyDescent="0.25">
      <c r="A1124">
        <v>112473</v>
      </c>
      <c r="B1124" t="s">
        <v>1053</v>
      </c>
      <c r="C1124">
        <v>17.295000000000002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</row>
    <row r="1125" spans="1:70" x14ac:dyDescent="0.25">
      <c r="A1125">
        <v>112473</v>
      </c>
      <c r="B1125" t="s">
        <v>1053</v>
      </c>
      <c r="C1125">
        <v>17.295000000000002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</row>
    <row r="1126" spans="1:70" x14ac:dyDescent="0.25">
      <c r="A1126">
        <v>112474</v>
      </c>
      <c r="B1126" t="s">
        <v>2944</v>
      </c>
      <c r="C1126">
        <v>17.335000000000001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</row>
    <row r="1127" spans="1:70" x14ac:dyDescent="0.25">
      <c r="A1127">
        <v>112478</v>
      </c>
      <c r="B1127" t="s">
        <v>2945</v>
      </c>
      <c r="C1127">
        <v>17.515000000000001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</row>
    <row r="1128" spans="1:70" x14ac:dyDescent="0.25">
      <c r="A1128">
        <v>112478</v>
      </c>
      <c r="B1128" t="s">
        <v>2945</v>
      </c>
      <c r="C1128">
        <v>17.515000000000001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</row>
    <row r="1129" spans="1:70" x14ac:dyDescent="0.25">
      <c r="A1129">
        <v>112483</v>
      </c>
      <c r="B1129" t="s">
        <v>2946</v>
      </c>
      <c r="C1129">
        <v>17.395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</row>
    <row r="1130" spans="1:70" x14ac:dyDescent="0.25">
      <c r="A1130">
        <v>112485</v>
      </c>
      <c r="B1130" t="s">
        <v>2947</v>
      </c>
      <c r="C1130">
        <v>16.88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</row>
    <row r="1131" spans="1:70" x14ac:dyDescent="0.25">
      <c r="A1131">
        <v>112490</v>
      </c>
      <c r="B1131" t="s">
        <v>2948</v>
      </c>
      <c r="C1131">
        <v>17.715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</row>
    <row r="1132" spans="1:70" x14ac:dyDescent="0.25">
      <c r="A1132">
        <v>112490</v>
      </c>
      <c r="B1132" t="s">
        <v>2948</v>
      </c>
      <c r="C1132">
        <v>17.715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</row>
    <row r="1133" spans="1:70" x14ac:dyDescent="0.25">
      <c r="A1133">
        <v>112490</v>
      </c>
      <c r="B1133" t="s">
        <v>2948</v>
      </c>
      <c r="C1133">
        <v>17.715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</row>
    <row r="1134" spans="1:70" x14ac:dyDescent="0.25">
      <c r="A1134">
        <v>112495</v>
      </c>
      <c r="B1134" t="s">
        <v>2949</v>
      </c>
      <c r="C1134">
        <v>17.375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</row>
    <row r="1135" spans="1:70" x14ac:dyDescent="0.25">
      <c r="A1135">
        <v>112495</v>
      </c>
      <c r="B1135" t="s">
        <v>2949</v>
      </c>
      <c r="C1135">
        <v>17.375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</row>
    <row r="1136" spans="1:70" x14ac:dyDescent="0.25">
      <c r="A1136">
        <v>112496</v>
      </c>
      <c r="B1136" t="s">
        <v>2950</v>
      </c>
      <c r="C1136">
        <v>17.420000000000002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</row>
    <row r="1137" spans="1:70" x14ac:dyDescent="0.25">
      <c r="A1137">
        <v>112501</v>
      </c>
      <c r="B1137" t="s">
        <v>2951</v>
      </c>
      <c r="C1137">
        <v>17.62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</row>
    <row r="1138" spans="1:70" x14ac:dyDescent="0.25">
      <c r="A1138">
        <v>112503</v>
      </c>
      <c r="B1138" t="s">
        <v>2952</v>
      </c>
      <c r="C1138">
        <v>18.395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</row>
    <row r="1139" spans="1:70" x14ac:dyDescent="0.25">
      <c r="A1139">
        <v>112503</v>
      </c>
      <c r="B1139" t="s">
        <v>2952</v>
      </c>
      <c r="C1139">
        <v>18.395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</row>
    <row r="1140" spans="1:70" x14ac:dyDescent="0.25">
      <c r="A1140">
        <v>112506</v>
      </c>
      <c r="B1140" t="s">
        <v>2953</v>
      </c>
      <c r="C1140">
        <v>18.335000000000001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</row>
    <row r="1141" spans="1:70" x14ac:dyDescent="0.25">
      <c r="A1141">
        <v>112506</v>
      </c>
      <c r="B1141" t="s">
        <v>2953</v>
      </c>
      <c r="C1141">
        <v>18.335000000000001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</row>
    <row r="1142" spans="1:70" x14ac:dyDescent="0.25">
      <c r="A1142">
        <v>112508</v>
      </c>
      <c r="B1142" t="s">
        <v>2954</v>
      </c>
      <c r="C1142">
        <v>17.68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</row>
    <row r="1143" spans="1:70" x14ac:dyDescent="0.25">
      <c r="A1143">
        <v>112520</v>
      </c>
      <c r="B1143" t="s">
        <v>2955</v>
      </c>
      <c r="C1143">
        <v>184.24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</row>
    <row r="1144" spans="1:70" x14ac:dyDescent="0.25">
      <c r="A1144">
        <v>112521</v>
      </c>
      <c r="B1144" t="s">
        <v>2956</v>
      </c>
      <c r="C1144">
        <v>17.715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</row>
    <row r="1145" spans="1:70" x14ac:dyDescent="0.25">
      <c r="A1145">
        <v>112521</v>
      </c>
      <c r="B1145" t="s">
        <v>2956</v>
      </c>
      <c r="C1145">
        <v>17.715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</row>
    <row r="1146" spans="1:70" x14ac:dyDescent="0.25">
      <c r="A1146">
        <v>112524</v>
      </c>
      <c r="B1146" t="s">
        <v>2957</v>
      </c>
      <c r="C1146">
        <v>184.21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</row>
    <row r="1147" spans="1:70" x14ac:dyDescent="0.25">
      <c r="A1147">
        <v>112524</v>
      </c>
      <c r="B1147" t="s">
        <v>2957</v>
      </c>
      <c r="C1147">
        <v>184.21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</row>
    <row r="1148" spans="1:70" x14ac:dyDescent="0.25">
      <c r="A1148">
        <v>112524</v>
      </c>
      <c r="B1148" t="s">
        <v>2957</v>
      </c>
      <c r="C1148">
        <v>184.21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</row>
    <row r="1149" spans="1:70" x14ac:dyDescent="0.25">
      <c r="A1149">
        <v>112525</v>
      </c>
      <c r="B1149" t="s">
        <v>2958</v>
      </c>
      <c r="C1149">
        <v>17.713000000000001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</row>
    <row r="1150" spans="1:70" x14ac:dyDescent="0.25">
      <c r="A1150">
        <v>112525</v>
      </c>
      <c r="B1150" t="s">
        <v>2958</v>
      </c>
      <c r="C1150">
        <v>17.713000000000001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</row>
    <row r="1151" spans="1:70" x14ac:dyDescent="0.25">
      <c r="A1151">
        <v>112526</v>
      </c>
      <c r="B1151" t="s">
        <v>2959</v>
      </c>
      <c r="C1151">
        <v>186.16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</row>
    <row r="1152" spans="1:70" x14ac:dyDescent="0.25">
      <c r="A1152">
        <v>112526</v>
      </c>
      <c r="B1152" t="s">
        <v>2959</v>
      </c>
      <c r="C1152">
        <v>186.16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</row>
    <row r="1153" spans="1:70" x14ac:dyDescent="0.25">
      <c r="A1153">
        <v>112527</v>
      </c>
      <c r="B1153" t="s">
        <v>2960</v>
      </c>
      <c r="C1153">
        <v>17.855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</row>
    <row r="1154" spans="1:70" x14ac:dyDescent="0.25">
      <c r="A1154">
        <v>112527</v>
      </c>
      <c r="B1154" t="s">
        <v>2960</v>
      </c>
      <c r="C1154">
        <v>17.855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</row>
    <row r="1155" spans="1:70" x14ac:dyDescent="0.25">
      <c r="A1155">
        <v>112532</v>
      </c>
      <c r="B1155" t="s">
        <v>2207</v>
      </c>
      <c r="C1155">
        <v>17.96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</row>
    <row r="1156" spans="1:70" x14ac:dyDescent="0.25">
      <c r="A1156">
        <v>112532</v>
      </c>
      <c r="B1156" t="s">
        <v>2207</v>
      </c>
      <c r="C1156">
        <v>17.96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</row>
    <row r="1157" spans="1:70" x14ac:dyDescent="0.25">
      <c r="A1157">
        <v>112534</v>
      </c>
      <c r="B1157" t="s">
        <v>1054</v>
      </c>
      <c r="C1157">
        <v>18.420000000000002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</row>
    <row r="1158" spans="1:70" x14ac:dyDescent="0.25">
      <c r="A1158">
        <v>112534</v>
      </c>
      <c r="B1158" t="s">
        <v>1054</v>
      </c>
      <c r="C1158">
        <v>18.420000000000002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</row>
    <row r="1159" spans="1:70" x14ac:dyDescent="0.25">
      <c r="A1159">
        <v>112537</v>
      </c>
      <c r="B1159" t="s">
        <v>2961</v>
      </c>
      <c r="C1159">
        <v>17.035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</row>
    <row r="1160" spans="1:70" x14ac:dyDescent="0.25">
      <c r="A1160">
        <v>112537</v>
      </c>
      <c r="B1160" t="s">
        <v>2961</v>
      </c>
      <c r="C1160">
        <v>17.035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</row>
    <row r="1161" spans="1:70" x14ac:dyDescent="0.25">
      <c r="A1161">
        <v>112538</v>
      </c>
      <c r="B1161" t="s">
        <v>1997</v>
      </c>
      <c r="C1161">
        <v>178.25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</row>
    <row r="1162" spans="1:70" x14ac:dyDescent="0.25">
      <c r="A1162">
        <v>112538</v>
      </c>
      <c r="B1162" t="s">
        <v>1997</v>
      </c>
      <c r="C1162">
        <v>178.25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</row>
    <row r="1163" spans="1:70" x14ac:dyDescent="0.25">
      <c r="A1163">
        <v>112538</v>
      </c>
      <c r="B1163" t="s">
        <v>1997</v>
      </c>
      <c r="C1163">
        <v>178.25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</row>
    <row r="1164" spans="1:70" x14ac:dyDescent="0.25">
      <c r="A1164">
        <v>112539</v>
      </c>
      <c r="B1164" t="s">
        <v>2962</v>
      </c>
      <c r="C1164">
        <v>17.135000000000002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</row>
    <row r="1165" spans="1:70" x14ac:dyDescent="0.25">
      <c r="A1165">
        <v>112542</v>
      </c>
      <c r="B1165" t="s">
        <v>2963</v>
      </c>
      <c r="C1165">
        <v>186.52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</row>
    <row r="1166" spans="1:70" x14ac:dyDescent="0.25">
      <c r="A1166">
        <v>112542</v>
      </c>
      <c r="B1166" t="s">
        <v>2963</v>
      </c>
      <c r="C1166">
        <v>186.52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</row>
    <row r="1167" spans="1:70" x14ac:dyDescent="0.25">
      <c r="A1167">
        <v>112550</v>
      </c>
      <c r="B1167" t="s">
        <v>939</v>
      </c>
      <c r="C1167">
        <v>17.175000000000001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</row>
    <row r="1168" spans="1:70" x14ac:dyDescent="0.25">
      <c r="A1168">
        <v>112550</v>
      </c>
      <c r="B1168" t="s">
        <v>939</v>
      </c>
      <c r="C1168">
        <v>17.175000000000001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</row>
    <row r="1169" spans="1:70" x14ac:dyDescent="0.25">
      <c r="A1169">
        <v>112551</v>
      </c>
      <c r="B1169" t="s">
        <v>2964</v>
      </c>
      <c r="C1169">
        <v>17.215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</row>
    <row r="1170" spans="1:70" x14ac:dyDescent="0.25">
      <c r="A1170">
        <v>112551</v>
      </c>
      <c r="B1170" t="s">
        <v>2964</v>
      </c>
      <c r="C1170">
        <v>17.215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</row>
    <row r="1171" spans="1:70" x14ac:dyDescent="0.25">
      <c r="A1171">
        <v>112551</v>
      </c>
      <c r="B1171" t="s">
        <v>2964</v>
      </c>
      <c r="C1171">
        <v>17.215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</row>
    <row r="1172" spans="1:70" x14ac:dyDescent="0.25">
      <c r="A1172">
        <v>112552</v>
      </c>
      <c r="B1172" t="s">
        <v>2965</v>
      </c>
      <c r="C1172">
        <v>17.335000000000001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</row>
    <row r="1173" spans="1:70" x14ac:dyDescent="0.25">
      <c r="A1173">
        <v>112552</v>
      </c>
      <c r="B1173" t="s">
        <v>2965</v>
      </c>
      <c r="C1173">
        <v>17.335000000000001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</row>
    <row r="1174" spans="1:70" x14ac:dyDescent="0.25">
      <c r="A1174">
        <v>112556</v>
      </c>
      <c r="B1174" t="s">
        <v>2966</v>
      </c>
      <c r="C1174">
        <v>180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</row>
    <row r="1175" spans="1:70" x14ac:dyDescent="0.25">
      <c r="A1175">
        <v>112567</v>
      </c>
      <c r="B1175" t="s">
        <v>2967</v>
      </c>
      <c r="C1175">
        <v>16.375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</row>
    <row r="1176" spans="1:70" x14ac:dyDescent="0.25">
      <c r="A1176">
        <v>112574</v>
      </c>
      <c r="B1176" t="s">
        <v>940</v>
      </c>
      <c r="C1176">
        <v>185.7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</row>
    <row r="1177" spans="1:70" x14ac:dyDescent="0.25">
      <c r="A1177">
        <v>112574</v>
      </c>
      <c r="B1177" t="s">
        <v>940</v>
      </c>
      <c r="C1177">
        <v>185.7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</row>
    <row r="1178" spans="1:70" x14ac:dyDescent="0.25">
      <c r="A1178">
        <v>112575</v>
      </c>
      <c r="B1178" t="s">
        <v>2968</v>
      </c>
      <c r="C1178">
        <v>188.24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</row>
    <row r="1179" spans="1:70" x14ac:dyDescent="0.25">
      <c r="A1179">
        <v>112580</v>
      </c>
      <c r="B1179" t="s">
        <v>2969</v>
      </c>
      <c r="C1179">
        <v>16.510000000000002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</row>
    <row r="1180" spans="1:70" x14ac:dyDescent="0.25">
      <c r="A1180">
        <v>112580</v>
      </c>
      <c r="B1180" t="s">
        <v>2969</v>
      </c>
      <c r="C1180">
        <v>16.510000000000002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</row>
    <row r="1181" spans="1:70" x14ac:dyDescent="0.25">
      <c r="A1181">
        <v>112580</v>
      </c>
      <c r="B1181" t="s">
        <v>2969</v>
      </c>
      <c r="C1181">
        <v>16.510000000000002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</row>
    <row r="1182" spans="1:70" x14ac:dyDescent="0.25">
      <c r="A1182">
        <v>112581</v>
      </c>
      <c r="B1182" t="s">
        <v>2970</v>
      </c>
      <c r="C1182">
        <v>17.114999999999998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</row>
    <row r="1183" spans="1:70" x14ac:dyDescent="0.25">
      <c r="A1183">
        <v>112581</v>
      </c>
      <c r="B1183" t="s">
        <v>2970</v>
      </c>
      <c r="C1183">
        <v>17.114999999999998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</row>
    <row r="1184" spans="1:70" x14ac:dyDescent="0.25">
      <c r="A1184">
        <v>112582</v>
      </c>
      <c r="B1184" t="s">
        <v>2971</v>
      </c>
      <c r="C1184">
        <v>17.355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</row>
    <row r="1185" spans="1:70" x14ac:dyDescent="0.25">
      <c r="A1185">
        <v>112582</v>
      </c>
      <c r="B1185" t="s">
        <v>2971</v>
      </c>
      <c r="C1185">
        <v>17.355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</row>
    <row r="1186" spans="1:70" x14ac:dyDescent="0.25">
      <c r="A1186">
        <v>112583</v>
      </c>
      <c r="B1186" t="s">
        <v>2972</v>
      </c>
      <c r="C1186">
        <v>17.375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</row>
    <row r="1187" spans="1:70" x14ac:dyDescent="0.25">
      <c r="A1187">
        <v>112586</v>
      </c>
      <c r="B1187" t="s">
        <v>2973</v>
      </c>
      <c r="C1187">
        <v>17.734999999999999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</row>
    <row r="1188" spans="1:70" x14ac:dyDescent="0.25">
      <c r="A1188">
        <v>112587</v>
      </c>
      <c r="B1188" t="s">
        <v>2208</v>
      </c>
      <c r="C1188">
        <v>17.795000000000002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</row>
    <row r="1189" spans="1:70" x14ac:dyDescent="0.25">
      <c r="A1189">
        <v>112587</v>
      </c>
      <c r="B1189" t="s">
        <v>2208</v>
      </c>
      <c r="C1189">
        <v>17.795000000000002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</row>
    <row r="1190" spans="1:70" x14ac:dyDescent="0.25">
      <c r="A1190">
        <v>112588</v>
      </c>
      <c r="B1190" t="s">
        <v>2974</v>
      </c>
      <c r="C1190">
        <v>188.66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</row>
    <row r="1191" spans="1:70" x14ac:dyDescent="0.25">
      <c r="A1191">
        <v>112589</v>
      </c>
      <c r="B1191" t="s">
        <v>2975</v>
      </c>
      <c r="C1191">
        <v>185.69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</row>
    <row r="1192" spans="1:70" x14ac:dyDescent="0.25">
      <c r="A1192">
        <v>112589</v>
      </c>
      <c r="B1192" t="s">
        <v>2975</v>
      </c>
      <c r="C1192">
        <v>185.69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</row>
    <row r="1193" spans="1:70" x14ac:dyDescent="0.25">
      <c r="A1193">
        <v>112589</v>
      </c>
      <c r="B1193" t="s">
        <v>2975</v>
      </c>
      <c r="C1193">
        <v>185.69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</row>
    <row r="1194" spans="1:70" x14ac:dyDescent="0.25">
      <c r="A1194">
        <v>112591</v>
      </c>
      <c r="B1194" t="s">
        <v>997</v>
      </c>
      <c r="C1194">
        <v>16.78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</row>
    <row r="1195" spans="1:70" x14ac:dyDescent="0.25">
      <c r="A1195">
        <v>112591</v>
      </c>
      <c r="B1195" t="s">
        <v>997</v>
      </c>
      <c r="C1195">
        <v>16.78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</row>
    <row r="1196" spans="1:70" x14ac:dyDescent="0.25">
      <c r="A1196">
        <v>112591</v>
      </c>
      <c r="B1196" t="s">
        <v>997</v>
      </c>
      <c r="C1196">
        <v>16.78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</row>
    <row r="1197" spans="1:70" x14ac:dyDescent="0.25">
      <c r="A1197">
        <v>112592</v>
      </c>
      <c r="B1197" t="s">
        <v>1055</v>
      </c>
      <c r="C1197">
        <v>16.675000000000001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</row>
    <row r="1198" spans="1:70" x14ac:dyDescent="0.25">
      <c r="A1198">
        <v>112592</v>
      </c>
      <c r="B1198" t="s">
        <v>1055</v>
      </c>
      <c r="C1198">
        <v>16.675000000000001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</row>
    <row r="1199" spans="1:70" x14ac:dyDescent="0.25">
      <c r="A1199">
        <v>112593</v>
      </c>
      <c r="B1199" t="s">
        <v>1118</v>
      </c>
      <c r="C1199">
        <v>16.88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</row>
    <row r="1200" spans="1:70" x14ac:dyDescent="0.25">
      <c r="A1200">
        <v>112593</v>
      </c>
      <c r="B1200" t="s">
        <v>1118</v>
      </c>
      <c r="C1200">
        <v>16.88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</row>
    <row r="1201" spans="1:70" x14ac:dyDescent="0.25">
      <c r="A1201">
        <v>112593</v>
      </c>
      <c r="B1201" t="s">
        <v>1118</v>
      </c>
      <c r="C1201">
        <v>16.88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</row>
    <row r="1202" spans="1:70" x14ac:dyDescent="0.25">
      <c r="A1202">
        <v>112594</v>
      </c>
      <c r="B1202" t="s">
        <v>998</v>
      </c>
      <c r="C1202">
        <v>16.84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</row>
    <row r="1203" spans="1:70" x14ac:dyDescent="0.25">
      <c r="A1203">
        <v>112594</v>
      </c>
      <c r="B1203" t="s">
        <v>998</v>
      </c>
      <c r="C1203">
        <v>16.84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</row>
    <row r="1204" spans="1:70" x14ac:dyDescent="0.25">
      <c r="A1204">
        <v>112594</v>
      </c>
      <c r="B1204" t="s">
        <v>998</v>
      </c>
      <c r="C1204">
        <v>16.84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</row>
    <row r="1205" spans="1:70" x14ac:dyDescent="0.25">
      <c r="A1205">
        <v>112594</v>
      </c>
      <c r="B1205" t="s">
        <v>998</v>
      </c>
      <c r="C1205">
        <v>16.84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</row>
    <row r="1206" spans="1:70" x14ac:dyDescent="0.25">
      <c r="A1206">
        <v>112595</v>
      </c>
      <c r="B1206" t="s">
        <v>988</v>
      </c>
      <c r="C1206">
        <v>174.51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</row>
    <row r="1207" spans="1:70" x14ac:dyDescent="0.25">
      <c r="A1207">
        <v>112595</v>
      </c>
      <c r="B1207" t="s">
        <v>988</v>
      </c>
      <c r="C1207">
        <v>174.51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</row>
    <row r="1208" spans="1:70" x14ac:dyDescent="0.25">
      <c r="A1208">
        <v>112595</v>
      </c>
      <c r="B1208" t="s">
        <v>988</v>
      </c>
      <c r="C1208">
        <v>174.51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</row>
    <row r="1209" spans="1:70" x14ac:dyDescent="0.25">
      <c r="A1209">
        <v>112601</v>
      </c>
      <c r="B1209" t="s">
        <v>1056</v>
      </c>
      <c r="C1209">
        <v>18.14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</row>
    <row r="1210" spans="1:70" x14ac:dyDescent="0.25">
      <c r="A1210">
        <v>112601</v>
      </c>
      <c r="B1210" t="s">
        <v>1056</v>
      </c>
      <c r="C1210">
        <v>18.14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</row>
    <row r="1211" spans="1:70" x14ac:dyDescent="0.25">
      <c r="A1211">
        <v>112601</v>
      </c>
      <c r="B1211" t="s">
        <v>1056</v>
      </c>
      <c r="C1211">
        <v>18.14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</row>
    <row r="1212" spans="1:70" x14ac:dyDescent="0.25">
      <c r="A1212">
        <v>112602</v>
      </c>
      <c r="B1212" t="s">
        <v>1057</v>
      </c>
      <c r="C1212">
        <v>17.855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</row>
    <row r="1213" spans="1:70" x14ac:dyDescent="0.25">
      <c r="A1213">
        <v>112602</v>
      </c>
      <c r="B1213" t="s">
        <v>1057</v>
      </c>
      <c r="C1213">
        <v>17.855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</row>
    <row r="1214" spans="1:70" x14ac:dyDescent="0.25">
      <c r="A1214">
        <v>112602</v>
      </c>
      <c r="B1214" t="s">
        <v>1057</v>
      </c>
      <c r="C1214">
        <v>17.855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</row>
    <row r="1215" spans="1:70" x14ac:dyDescent="0.25">
      <c r="A1215">
        <v>112604</v>
      </c>
      <c r="B1215" t="s">
        <v>2976</v>
      </c>
      <c r="C1215">
        <v>204.88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</row>
    <row r="1216" spans="1:70" x14ac:dyDescent="0.25">
      <c r="A1216">
        <v>112605</v>
      </c>
      <c r="B1216" t="s">
        <v>2977</v>
      </c>
      <c r="C1216">
        <v>198.8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</row>
    <row r="1217" spans="1:70" x14ac:dyDescent="0.25">
      <c r="A1217">
        <v>112606</v>
      </c>
      <c r="B1217" t="s">
        <v>2978</v>
      </c>
      <c r="C1217">
        <v>202.18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</row>
    <row r="1218" spans="1:70" x14ac:dyDescent="0.25">
      <c r="A1218">
        <v>112607</v>
      </c>
      <c r="B1218" t="s">
        <v>2774</v>
      </c>
      <c r="C1218">
        <v>201.13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</row>
    <row r="1219" spans="1:70" x14ac:dyDescent="0.25">
      <c r="A1219">
        <v>112607</v>
      </c>
      <c r="B1219" t="s">
        <v>2774</v>
      </c>
      <c r="C1219">
        <v>201.13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</row>
    <row r="1220" spans="1:70" x14ac:dyDescent="0.25">
      <c r="A1220">
        <v>112608</v>
      </c>
      <c r="B1220" t="s">
        <v>2979</v>
      </c>
      <c r="C1220">
        <v>199.06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</row>
    <row r="1221" spans="1:70" x14ac:dyDescent="0.25">
      <c r="A1221">
        <v>112608</v>
      </c>
      <c r="B1221" t="s">
        <v>2979</v>
      </c>
      <c r="C1221">
        <v>199.06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</row>
    <row r="1222" spans="1:70" x14ac:dyDescent="0.25">
      <c r="A1222">
        <v>112609</v>
      </c>
      <c r="B1222" t="s">
        <v>2980</v>
      </c>
      <c r="C1222">
        <v>19.114999999999998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</row>
    <row r="1223" spans="1:70" x14ac:dyDescent="0.25">
      <c r="A1223">
        <v>112609</v>
      </c>
      <c r="B1223" t="s">
        <v>2980</v>
      </c>
      <c r="C1223">
        <v>19.114999999999998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</row>
    <row r="1224" spans="1:70" x14ac:dyDescent="0.25">
      <c r="A1224">
        <v>112610</v>
      </c>
      <c r="B1224" t="s">
        <v>2981</v>
      </c>
      <c r="C1224">
        <v>205.87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</row>
    <row r="1225" spans="1:70" x14ac:dyDescent="0.25">
      <c r="A1225">
        <v>112615</v>
      </c>
      <c r="B1225" t="s">
        <v>2982</v>
      </c>
      <c r="C1225">
        <v>180.28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</row>
    <row r="1226" spans="1:70" x14ac:dyDescent="0.25">
      <c r="A1226">
        <v>112622</v>
      </c>
      <c r="B1226" t="s">
        <v>1058</v>
      </c>
      <c r="C1226">
        <v>19.7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</row>
    <row r="1227" spans="1:70" x14ac:dyDescent="0.25">
      <c r="A1227">
        <v>112622</v>
      </c>
      <c r="B1227" t="s">
        <v>1058</v>
      </c>
      <c r="C1227">
        <v>19.7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</row>
    <row r="1228" spans="1:70" x14ac:dyDescent="0.25">
      <c r="A1228">
        <v>112623</v>
      </c>
      <c r="B1228" t="s">
        <v>1059</v>
      </c>
      <c r="C1228">
        <v>19.440000000000001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</row>
    <row r="1229" spans="1:70" x14ac:dyDescent="0.25">
      <c r="A1229">
        <v>112623</v>
      </c>
      <c r="B1229" t="s">
        <v>1059</v>
      </c>
      <c r="C1229">
        <v>19.440000000000001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</row>
    <row r="1230" spans="1:70" x14ac:dyDescent="0.25">
      <c r="A1230">
        <v>112623</v>
      </c>
      <c r="B1230" t="s">
        <v>1059</v>
      </c>
      <c r="C1230">
        <v>19.440000000000001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</row>
    <row r="1231" spans="1:70" x14ac:dyDescent="0.25">
      <c r="A1231">
        <v>112624</v>
      </c>
      <c r="B1231" t="s">
        <v>1060</v>
      </c>
      <c r="C1231">
        <v>19.34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</row>
    <row r="1232" spans="1:70" x14ac:dyDescent="0.25">
      <c r="A1232">
        <v>112624</v>
      </c>
      <c r="B1232" t="s">
        <v>1060</v>
      </c>
      <c r="C1232">
        <v>19.34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</row>
    <row r="1233" spans="1:70" x14ac:dyDescent="0.25">
      <c r="A1233">
        <v>112624</v>
      </c>
      <c r="B1233" t="s">
        <v>1060</v>
      </c>
      <c r="C1233">
        <v>19.34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</row>
    <row r="1234" spans="1:70" x14ac:dyDescent="0.25">
      <c r="A1234">
        <v>112625</v>
      </c>
      <c r="B1234" t="s">
        <v>1061</v>
      </c>
      <c r="C1234">
        <v>19.14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</row>
    <row r="1235" spans="1:70" x14ac:dyDescent="0.25">
      <c r="A1235">
        <v>112625</v>
      </c>
      <c r="B1235" t="s">
        <v>1061</v>
      </c>
      <c r="C1235">
        <v>19.14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</row>
    <row r="1236" spans="1:70" x14ac:dyDescent="0.25">
      <c r="A1236">
        <v>112625</v>
      </c>
      <c r="B1236" t="s">
        <v>1061</v>
      </c>
      <c r="C1236">
        <v>19.14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</row>
    <row r="1237" spans="1:70" x14ac:dyDescent="0.25">
      <c r="A1237">
        <v>112633</v>
      </c>
      <c r="B1237" t="s">
        <v>2983</v>
      </c>
      <c r="C1237">
        <v>19.175000000000001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</row>
    <row r="1238" spans="1:70" x14ac:dyDescent="0.25">
      <c r="A1238">
        <v>112633</v>
      </c>
      <c r="B1238" t="s">
        <v>2983</v>
      </c>
      <c r="C1238">
        <v>19.175000000000001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</row>
    <row r="1239" spans="1:70" x14ac:dyDescent="0.25">
      <c r="A1239">
        <v>112635</v>
      </c>
      <c r="B1239" t="s">
        <v>2984</v>
      </c>
      <c r="C1239">
        <v>200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</row>
    <row r="1240" spans="1:70" x14ac:dyDescent="0.25">
      <c r="A1240">
        <v>112638</v>
      </c>
      <c r="B1240" t="s">
        <v>2985</v>
      </c>
      <c r="C1240">
        <v>17.5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</row>
    <row r="1241" spans="1:70" x14ac:dyDescent="0.25">
      <c r="A1241">
        <v>112640</v>
      </c>
      <c r="B1241" t="s">
        <v>2986</v>
      </c>
      <c r="C1241">
        <v>17.734999999999999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</row>
    <row r="1242" spans="1:70" x14ac:dyDescent="0.25">
      <c r="A1242">
        <v>112640</v>
      </c>
      <c r="B1242" t="s">
        <v>2986</v>
      </c>
      <c r="C1242">
        <v>17.734999999999999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</row>
    <row r="1243" spans="1:70" x14ac:dyDescent="0.25">
      <c r="A1243">
        <v>112646</v>
      </c>
      <c r="B1243" t="s">
        <v>2987</v>
      </c>
      <c r="C1243">
        <v>17.594999999999999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</row>
    <row r="1244" spans="1:70" x14ac:dyDescent="0.25">
      <c r="A1244">
        <v>112648</v>
      </c>
      <c r="B1244" t="s">
        <v>2988</v>
      </c>
      <c r="C1244">
        <v>182.57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</row>
    <row r="1245" spans="1:70" x14ac:dyDescent="0.25">
      <c r="A1245">
        <v>112649</v>
      </c>
      <c r="B1245" t="s">
        <v>2989</v>
      </c>
      <c r="C1245">
        <v>17.555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</row>
    <row r="1246" spans="1:70" x14ac:dyDescent="0.25">
      <c r="A1246">
        <v>112652</v>
      </c>
      <c r="B1246" t="s">
        <v>2990</v>
      </c>
      <c r="C1246">
        <v>17.260000000000002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</row>
    <row r="1247" spans="1:70" x14ac:dyDescent="0.25">
      <c r="A1247">
        <v>112663</v>
      </c>
      <c r="B1247" t="s">
        <v>2991</v>
      </c>
      <c r="C1247">
        <v>176.75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</row>
    <row r="1248" spans="1:70" x14ac:dyDescent="0.25">
      <c r="A1248">
        <v>112667</v>
      </c>
      <c r="B1248" t="s">
        <v>2992</v>
      </c>
      <c r="C1248">
        <v>182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</row>
    <row r="1249" spans="1:70" x14ac:dyDescent="0.25">
      <c r="A1249">
        <v>112667</v>
      </c>
      <c r="B1249" t="s">
        <v>2992</v>
      </c>
      <c r="C1249">
        <v>182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</row>
    <row r="1250" spans="1:70" x14ac:dyDescent="0.25">
      <c r="A1250">
        <v>112669</v>
      </c>
      <c r="B1250" t="s">
        <v>2993</v>
      </c>
      <c r="C1250">
        <v>179.3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</row>
    <row r="1251" spans="1:70" x14ac:dyDescent="0.25">
      <c r="A1251">
        <v>112669</v>
      </c>
      <c r="B1251" t="s">
        <v>2993</v>
      </c>
      <c r="C1251">
        <v>179.3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</row>
    <row r="1252" spans="1:70" x14ac:dyDescent="0.25">
      <c r="A1252">
        <v>112674</v>
      </c>
      <c r="B1252" t="s">
        <v>2994</v>
      </c>
      <c r="C1252">
        <v>212.78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</row>
    <row r="1253" spans="1:70" x14ac:dyDescent="0.25">
      <c r="A1253">
        <v>112676</v>
      </c>
      <c r="B1253" t="s">
        <v>1138</v>
      </c>
      <c r="C1253">
        <v>231.92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</row>
    <row r="1254" spans="1:70" x14ac:dyDescent="0.25">
      <c r="A1254">
        <v>112676</v>
      </c>
      <c r="B1254" t="s">
        <v>1138</v>
      </c>
      <c r="C1254">
        <v>231.92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</row>
    <row r="1255" spans="1:70" x14ac:dyDescent="0.25">
      <c r="A1255">
        <v>112684</v>
      </c>
      <c r="B1255" t="s">
        <v>2209</v>
      </c>
      <c r="C1255">
        <v>232.13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</row>
    <row r="1256" spans="1:70" x14ac:dyDescent="0.25">
      <c r="A1256">
        <v>112710</v>
      </c>
      <c r="B1256" t="s">
        <v>2995</v>
      </c>
      <c r="C1256">
        <v>1083.8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</row>
    <row r="1257" spans="1:70" x14ac:dyDescent="0.25">
      <c r="A1257">
        <v>112711</v>
      </c>
      <c r="B1257" t="s">
        <v>2996</v>
      </c>
      <c r="C1257">
        <v>929.75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</row>
    <row r="1258" spans="1:70" x14ac:dyDescent="0.25">
      <c r="A1258">
        <v>112712</v>
      </c>
      <c r="B1258" t="s">
        <v>2997</v>
      </c>
      <c r="C1258">
        <v>916.75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</row>
    <row r="1259" spans="1:70" x14ac:dyDescent="0.25">
      <c r="A1259">
        <v>112717</v>
      </c>
      <c r="B1259" t="s">
        <v>2998</v>
      </c>
      <c r="C1259">
        <v>898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</row>
    <row r="1260" spans="1:70" x14ac:dyDescent="0.25">
      <c r="A1260">
        <v>112717</v>
      </c>
      <c r="B1260" t="s">
        <v>2998</v>
      </c>
      <c r="C1260">
        <v>898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</row>
    <row r="1261" spans="1:70" x14ac:dyDescent="0.25">
      <c r="A1261">
        <v>112718</v>
      </c>
      <c r="B1261" t="s">
        <v>2999</v>
      </c>
      <c r="C1261">
        <v>17.074999999999999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</row>
    <row r="1262" spans="1:70" x14ac:dyDescent="0.25">
      <c r="A1262">
        <v>112718</v>
      </c>
      <c r="B1262" t="s">
        <v>2999</v>
      </c>
      <c r="C1262">
        <v>17.074999999999999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</row>
    <row r="1263" spans="1:70" x14ac:dyDescent="0.25">
      <c r="A1263">
        <v>112718</v>
      </c>
      <c r="B1263" t="s">
        <v>2999</v>
      </c>
      <c r="C1263">
        <v>17.074999999999999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</row>
    <row r="1264" spans="1:70" x14ac:dyDescent="0.25">
      <c r="A1264">
        <v>112728</v>
      </c>
      <c r="B1264" t="s">
        <v>3000</v>
      </c>
      <c r="C1264">
        <v>182.57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</row>
    <row r="1265" spans="1:70" x14ac:dyDescent="0.25">
      <c r="A1265">
        <v>112729</v>
      </c>
      <c r="B1265" t="s">
        <v>3001</v>
      </c>
      <c r="C1265">
        <v>188.6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</row>
    <row r="1266" spans="1:70" x14ac:dyDescent="0.25">
      <c r="A1266">
        <v>112730</v>
      </c>
      <c r="B1266" t="s">
        <v>3002</v>
      </c>
      <c r="C1266">
        <v>18.135000000000002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</row>
    <row r="1267" spans="1:70" x14ac:dyDescent="0.25">
      <c r="A1267">
        <v>112737</v>
      </c>
      <c r="B1267" t="s">
        <v>3003</v>
      </c>
      <c r="C1267">
        <v>1058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</row>
    <row r="1268" spans="1:70" x14ac:dyDescent="0.25">
      <c r="A1268">
        <v>112752</v>
      </c>
      <c r="B1268" t="s">
        <v>3004</v>
      </c>
      <c r="C1268">
        <v>184.5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</row>
    <row r="1269" spans="1:70" x14ac:dyDescent="0.25">
      <c r="A1269">
        <v>112821</v>
      </c>
      <c r="B1269" t="s">
        <v>3005</v>
      </c>
      <c r="C1269">
        <v>17.574999999999999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</row>
    <row r="1270" spans="1:70" x14ac:dyDescent="0.25">
      <c r="A1270">
        <v>113434</v>
      </c>
      <c r="B1270" t="s">
        <v>3006</v>
      </c>
      <c r="C1270">
        <v>206.96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</row>
    <row r="1271" spans="1:70" x14ac:dyDescent="0.25">
      <c r="A1271">
        <v>114323</v>
      </c>
      <c r="B1271" t="s">
        <v>3007</v>
      </c>
      <c r="C1271">
        <v>17.68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</row>
    <row r="1272" spans="1:70" x14ac:dyDescent="0.25">
      <c r="A1272">
        <v>114391</v>
      </c>
      <c r="B1272" t="s">
        <v>3008</v>
      </c>
      <c r="C1272">
        <v>183.87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</row>
    <row r="1273" spans="1:70" x14ac:dyDescent="0.25">
      <c r="A1273">
        <v>114444</v>
      </c>
      <c r="B1273" t="s">
        <v>3009</v>
      </c>
      <c r="C1273">
        <v>16.54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</row>
    <row r="1274" spans="1:70" x14ac:dyDescent="0.25">
      <c r="A1274">
        <v>114601</v>
      </c>
      <c r="B1274" t="s">
        <v>3010</v>
      </c>
      <c r="C1274">
        <v>180.08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</row>
    <row r="1275" spans="1:70" x14ac:dyDescent="0.25">
      <c r="A1275">
        <v>114722</v>
      </c>
      <c r="B1275" t="s">
        <v>3011</v>
      </c>
      <c r="C1275">
        <v>184.44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</row>
    <row r="1276" spans="1:70" x14ac:dyDescent="0.25">
      <c r="A1276">
        <v>114732</v>
      </c>
      <c r="B1276" t="s">
        <v>3012</v>
      </c>
      <c r="C1276">
        <v>17.734999999999999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</row>
    <row r="1277" spans="1:70" x14ac:dyDescent="0.25">
      <c r="A1277">
        <v>114742</v>
      </c>
      <c r="B1277" t="s">
        <v>3013</v>
      </c>
      <c r="C1277">
        <v>17.66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</row>
    <row r="1278" spans="1:70" x14ac:dyDescent="0.25">
      <c r="A1278">
        <v>115250</v>
      </c>
      <c r="B1278" t="s">
        <v>3014</v>
      </c>
      <c r="C1278">
        <v>195.52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</row>
    <row r="1279" spans="1:70" x14ac:dyDescent="0.25">
      <c r="A1279">
        <v>115258</v>
      </c>
      <c r="B1279" t="s">
        <v>3015</v>
      </c>
      <c r="C1279">
        <v>187.36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</row>
    <row r="1280" spans="1:70" x14ac:dyDescent="0.25">
      <c r="A1280">
        <v>115579</v>
      </c>
      <c r="B1280" t="s">
        <v>3016</v>
      </c>
      <c r="C1280">
        <v>183.66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</row>
    <row r="1281" spans="1:70" x14ac:dyDescent="0.25">
      <c r="A1281">
        <v>115750</v>
      </c>
      <c r="B1281" t="s">
        <v>3017</v>
      </c>
      <c r="C1281">
        <v>194.84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</row>
    <row r="1282" spans="1:70" x14ac:dyDescent="0.25">
      <c r="A1282">
        <v>115757</v>
      </c>
      <c r="B1282" t="s">
        <v>3018</v>
      </c>
      <c r="C1282">
        <v>183.4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</row>
    <row r="1283" spans="1:70" x14ac:dyDescent="0.25">
      <c r="A1283">
        <v>115760</v>
      </c>
      <c r="B1283" t="s">
        <v>3019</v>
      </c>
      <c r="C1283">
        <v>160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</row>
    <row r="1284" spans="1:70" x14ac:dyDescent="0.25">
      <c r="A1284">
        <v>115769</v>
      </c>
      <c r="B1284" t="s">
        <v>3020</v>
      </c>
      <c r="C1284">
        <v>14.75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</row>
    <row r="1285" spans="1:70" x14ac:dyDescent="0.25">
      <c r="A1285">
        <v>115780</v>
      </c>
      <c r="B1285" t="s">
        <v>3021</v>
      </c>
      <c r="C1285">
        <v>18.100000000000001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</row>
    <row r="1286" spans="1:70" x14ac:dyDescent="0.25">
      <c r="A1286">
        <v>115803</v>
      </c>
      <c r="B1286" t="s">
        <v>3022</v>
      </c>
      <c r="C1286">
        <v>184.44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</row>
    <row r="1287" spans="1:70" x14ac:dyDescent="0.25">
      <c r="A1287">
        <v>115810</v>
      </c>
      <c r="B1287" t="s">
        <v>3023</v>
      </c>
      <c r="C1287">
        <v>205.71199999999999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</row>
    <row r="1288" spans="1:70" x14ac:dyDescent="0.25">
      <c r="A1288">
        <v>115839</v>
      </c>
      <c r="B1288" t="s">
        <v>3024</v>
      </c>
      <c r="C1288">
        <v>160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</row>
    <row r="1289" spans="1:70" x14ac:dyDescent="0.25">
      <c r="A1289">
        <v>115842</v>
      </c>
      <c r="B1289" t="s">
        <v>3025</v>
      </c>
      <c r="C1289">
        <v>159.47999999999999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</row>
    <row r="1290" spans="1:70" x14ac:dyDescent="0.25">
      <c r="A1290">
        <v>115859</v>
      </c>
      <c r="B1290" t="s">
        <v>3026</v>
      </c>
      <c r="C1290">
        <v>177.16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</row>
    <row r="1291" spans="1:70" x14ac:dyDescent="0.25">
      <c r="A1291">
        <v>115883</v>
      </c>
      <c r="B1291" t="s">
        <v>3027</v>
      </c>
      <c r="C1291">
        <v>203.42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</row>
    <row r="1292" spans="1:70" x14ac:dyDescent="0.25">
      <c r="A1292">
        <v>117260</v>
      </c>
      <c r="B1292" t="s">
        <v>3028</v>
      </c>
      <c r="C1292">
        <v>17.815000000000001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</row>
    <row r="1293" spans="1:70" x14ac:dyDescent="0.25">
      <c r="A1293">
        <v>120601</v>
      </c>
      <c r="B1293" t="s">
        <v>3029</v>
      </c>
      <c r="C1293">
        <v>184.24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</row>
    <row r="1294" spans="1:70" x14ac:dyDescent="0.25">
      <c r="A1294">
        <v>120602</v>
      </c>
      <c r="B1294" t="s">
        <v>3030</v>
      </c>
      <c r="C1294">
        <v>17.234999999999999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</row>
    <row r="1295" spans="1:70" x14ac:dyDescent="0.25">
      <c r="A1295">
        <v>120602</v>
      </c>
      <c r="B1295" t="s">
        <v>3030</v>
      </c>
      <c r="C1295">
        <v>17.234999999999999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</row>
    <row r="1296" spans="1:70" x14ac:dyDescent="0.25">
      <c r="A1296">
        <v>120602</v>
      </c>
      <c r="B1296" t="s">
        <v>3030</v>
      </c>
      <c r="C1296">
        <v>17.234999999999999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</row>
    <row r="1297" spans="1:70" x14ac:dyDescent="0.25">
      <c r="A1297">
        <v>120602</v>
      </c>
      <c r="B1297" t="s">
        <v>3030</v>
      </c>
      <c r="C1297">
        <v>17.234999999999999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</row>
    <row r="1298" spans="1:70" x14ac:dyDescent="0.25">
      <c r="A1298">
        <v>120612</v>
      </c>
      <c r="B1298" t="s">
        <v>3031</v>
      </c>
      <c r="C1298">
        <v>186.11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</row>
    <row r="1299" spans="1:70" x14ac:dyDescent="0.25">
      <c r="A1299">
        <v>120614</v>
      </c>
      <c r="B1299" t="s">
        <v>3032</v>
      </c>
      <c r="C1299">
        <v>186.52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</row>
    <row r="1300" spans="1:70" x14ac:dyDescent="0.25">
      <c r="A1300">
        <v>120615</v>
      </c>
      <c r="B1300" t="s">
        <v>2775</v>
      </c>
      <c r="C1300">
        <v>181.17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</row>
    <row r="1301" spans="1:70" x14ac:dyDescent="0.25">
      <c r="A1301">
        <v>120615</v>
      </c>
      <c r="B1301" t="s">
        <v>2775</v>
      </c>
      <c r="C1301">
        <v>181.17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</row>
    <row r="1302" spans="1:70" x14ac:dyDescent="0.25">
      <c r="A1302">
        <v>120616</v>
      </c>
      <c r="B1302" t="s">
        <v>1062</v>
      </c>
      <c r="C1302">
        <v>178.62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</row>
    <row r="1303" spans="1:70" x14ac:dyDescent="0.25">
      <c r="A1303">
        <v>120616</v>
      </c>
      <c r="B1303" t="s">
        <v>1062</v>
      </c>
      <c r="C1303">
        <v>178.62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</row>
    <row r="1304" spans="1:70" x14ac:dyDescent="0.25">
      <c r="A1304">
        <v>120658</v>
      </c>
      <c r="B1304" t="s">
        <v>3033</v>
      </c>
      <c r="C1304">
        <v>199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</row>
    <row r="1305" spans="1:70" x14ac:dyDescent="0.25">
      <c r="A1305">
        <v>120658</v>
      </c>
      <c r="B1305" t="s">
        <v>3033</v>
      </c>
      <c r="C1305">
        <v>199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</row>
    <row r="1306" spans="1:70" x14ac:dyDescent="0.25">
      <c r="A1306">
        <v>120659</v>
      </c>
      <c r="B1306" t="s">
        <v>2210</v>
      </c>
      <c r="C1306">
        <v>19.135000000000002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</row>
    <row r="1307" spans="1:70" x14ac:dyDescent="0.25">
      <c r="A1307">
        <v>120659</v>
      </c>
      <c r="B1307" t="s">
        <v>2210</v>
      </c>
      <c r="C1307">
        <v>19.135000000000002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</row>
    <row r="1308" spans="1:70" x14ac:dyDescent="0.25">
      <c r="A1308">
        <v>120722</v>
      </c>
      <c r="B1308" t="s">
        <v>3034</v>
      </c>
      <c r="C1308">
        <v>178.83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</row>
    <row r="1309" spans="1:70" x14ac:dyDescent="0.25">
      <c r="A1309">
        <v>120722</v>
      </c>
      <c r="B1309" t="s">
        <v>3034</v>
      </c>
      <c r="C1309">
        <v>178.83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</row>
    <row r="1310" spans="1:70" x14ac:dyDescent="0.25">
      <c r="A1310">
        <v>120724</v>
      </c>
      <c r="B1310" t="s">
        <v>3035</v>
      </c>
      <c r="C1310">
        <v>183.58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</row>
    <row r="1311" spans="1:70" x14ac:dyDescent="0.25">
      <c r="A1311">
        <v>120724</v>
      </c>
      <c r="B1311" t="s">
        <v>3035</v>
      </c>
      <c r="C1311">
        <v>183.58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</row>
    <row r="1312" spans="1:70" x14ac:dyDescent="0.25">
      <c r="A1312">
        <v>120726</v>
      </c>
      <c r="B1312" t="s">
        <v>3036</v>
      </c>
      <c r="C1312">
        <v>183.82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</row>
    <row r="1313" spans="1:70" x14ac:dyDescent="0.25">
      <c r="A1313">
        <v>120730</v>
      </c>
      <c r="B1313" t="s">
        <v>3037</v>
      </c>
      <c r="C1313">
        <v>17.675000000000001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</row>
    <row r="1314" spans="1:70" x14ac:dyDescent="0.25">
      <c r="A1314">
        <v>120850</v>
      </c>
      <c r="B1314" t="s">
        <v>3038</v>
      </c>
      <c r="C1314">
        <v>175.08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</row>
    <row r="1315" spans="1:70" x14ac:dyDescent="0.25">
      <c r="A1315">
        <v>121049</v>
      </c>
      <c r="B1315" t="s">
        <v>3039</v>
      </c>
      <c r="C1315">
        <v>18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</row>
    <row r="1316" spans="1:70" x14ac:dyDescent="0.25">
      <c r="A1316">
        <v>121064</v>
      </c>
      <c r="B1316" t="s">
        <v>3040</v>
      </c>
      <c r="C1316">
        <v>180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</row>
    <row r="1317" spans="1:70" x14ac:dyDescent="0.25">
      <c r="A1317">
        <v>121310</v>
      </c>
      <c r="B1317" t="s">
        <v>3041</v>
      </c>
      <c r="C1317">
        <v>51.704999999999998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</row>
    <row r="1318" spans="1:70" x14ac:dyDescent="0.25">
      <c r="A1318">
        <v>121334</v>
      </c>
      <c r="B1318" t="s">
        <v>3042</v>
      </c>
      <c r="C1318">
        <v>185.69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</row>
    <row r="1319" spans="1:70" x14ac:dyDescent="0.25">
      <c r="A1319">
        <v>121371</v>
      </c>
      <c r="B1319" t="s">
        <v>3043</v>
      </c>
      <c r="C1319">
        <v>181.32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</row>
    <row r="1320" spans="1:70" x14ac:dyDescent="0.25">
      <c r="A1320">
        <v>121890</v>
      </c>
      <c r="B1320" t="s">
        <v>3044</v>
      </c>
      <c r="C1320">
        <v>199.42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</row>
    <row r="1321" spans="1:70" x14ac:dyDescent="0.25">
      <c r="A1321">
        <v>121891</v>
      </c>
      <c r="B1321" t="s">
        <v>3045</v>
      </c>
      <c r="C1321">
        <v>180.28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</row>
    <row r="1322" spans="1:70" x14ac:dyDescent="0.25">
      <c r="A1322">
        <v>121903</v>
      </c>
      <c r="B1322" t="s">
        <v>3046</v>
      </c>
      <c r="C1322">
        <v>216.53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</row>
    <row r="1323" spans="1:70" x14ac:dyDescent="0.25">
      <c r="A1323">
        <v>121991</v>
      </c>
      <c r="B1323" t="s">
        <v>3047</v>
      </c>
      <c r="C1323">
        <v>50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</row>
    <row r="1324" spans="1:70" x14ac:dyDescent="0.25">
      <c r="A1324">
        <v>122530</v>
      </c>
      <c r="B1324" t="s">
        <v>3048</v>
      </c>
      <c r="C1324">
        <v>179.66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</row>
    <row r="1325" spans="1:70" x14ac:dyDescent="0.25">
      <c r="A1325">
        <v>123828</v>
      </c>
      <c r="B1325" t="s">
        <v>3049</v>
      </c>
      <c r="C1325">
        <v>183.61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</row>
    <row r="1326" spans="1:70" x14ac:dyDescent="0.25">
      <c r="A1326">
        <v>123841</v>
      </c>
      <c r="B1326" t="s">
        <v>3050</v>
      </c>
      <c r="C1326">
        <v>17.66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</row>
    <row r="1327" spans="1:70" x14ac:dyDescent="0.25">
      <c r="A1327">
        <v>123848</v>
      </c>
      <c r="B1327" t="s">
        <v>3051</v>
      </c>
      <c r="C1327">
        <v>180.13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</row>
    <row r="1328" spans="1:70" x14ac:dyDescent="0.25">
      <c r="A1328">
        <v>123959</v>
      </c>
      <c r="B1328" t="s">
        <v>3052</v>
      </c>
      <c r="C1328">
        <v>179.66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</row>
    <row r="1329" spans="1:70" x14ac:dyDescent="0.25">
      <c r="A1329">
        <v>124151</v>
      </c>
      <c r="B1329" t="s">
        <v>3053</v>
      </c>
      <c r="C1329">
        <v>183.4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</row>
    <row r="1330" spans="1:70" x14ac:dyDescent="0.25">
      <c r="A1330">
        <v>124540</v>
      </c>
      <c r="B1330" t="s">
        <v>3054</v>
      </c>
      <c r="C1330">
        <v>206.33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</row>
    <row r="1331" spans="1:70" x14ac:dyDescent="0.25">
      <c r="A1331">
        <v>124542</v>
      </c>
      <c r="B1331" t="s">
        <v>3055</v>
      </c>
      <c r="C1331">
        <v>211.07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</row>
    <row r="1332" spans="1:70" x14ac:dyDescent="0.25">
      <c r="A1332">
        <v>124542</v>
      </c>
      <c r="B1332" t="s">
        <v>3055</v>
      </c>
      <c r="C1332">
        <v>211.07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</row>
    <row r="1333" spans="1:70" x14ac:dyDescent="0.25">
      <c r="A1333">
        <v>124641</v>
      </c>
      <c r="B1333" t="s">
        <v>3056</v>
      </c>
      <c r="C1333">
        <v>175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</row>
    <row r="1334" spans="1:70" x14ac:dyDescent="0.25">
      <c r="A1334">
        <v>124641</v>
      </c>
      <c r="B1334" t="s">
        <v>3056</v>
      </c>
      <c r="C1334">
        <v>175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</row>
    <row r="1335" spans="1:70" x14ac:dyDescent="0.25">
      <c r="A1335">
        <v>124644</v>
      </c>
      <c r="B1335" t="s">
        <v>3057</v>
      </c>
      <c r="C1335">
        <v>175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</row>
    <row r="1336" spans="1:70" x14ac:dyDescent="0.25">
      <c r="A1336">
        <v>124644</v>
      </c>
      <c r="B1336" t="s">
        <v>3057</v>
      </c>
      <c r="C1336">
        <v>175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</row>
    <row r="1337" spans="1:70" x14ac:dyDescent="0.25">
      <c r="A1337">
        <v>124647</v>
      </c>
      <c r="B1337" t="s">
        <v>3058</v>
      </c>
      <c r="C1337">
        <v>195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</row>
    <row r="1338" spans="1:70" x14ac:dyDescent="0.25">
      <c r="A1338">
        <v>124647</v>
      </c>
      <c r="B1338" t="s">
        <v>3058</v>
      </c>
      <c r="C1338">
        <v>195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</row>
    <row r="1339" spans="1:70" x14ac:dyDescent="0.25">
      <c r="A1339">
        <v>124648</v>
      </c>
      <c r="B1339" t="s">
        <v>3059</v>
      </c>
      <c r="C1339">
        <v>195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</row>
    <row r="1340" spans="1:70" x14ac:dyDescent="0.25">
      <c r="A1340">
        <v>124648</v>
      </c>
      <c r="B1340" t="s">
        <v>3059</v>
      </c>
      <c r="C1340">
        <v>195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</row>
    <row r="1341" spans="1:70" x14ac:dyDescent="0.25">
      <c r="A1341">
        <v>124652</v>
      </c>
      <c r="B1341" t="s">
        <v>3060</v>
      </c>
      <c r="C1341">
        <v>175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</row>
    <row r="1342" spans="1:70" x14ac:dyDescent="0.25">
      <c r="A1342">
        <v>124652</v>
      </c>
      <c r="B1342" t="s">
        <v>3060</v>
      </c>
      <c r="C1342">
        <v>175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</row>
    <row r="1343" spans="1:70" x14ac:dyDescent="0.25">
      <c r="A1343">
        <v>124680</v>
      </c>
      <c r="B1343" t="s">
        <v>3061</v>
      </c>
      <c r="C1343">
        <v>18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</row>
    <row r="1344" spans="1:70" x14ac:dyDescent="0.25">
      <c r="A1344">
        <v>124690</v>
      </c>
      <c r="B1344" t="s">
        <v>3062</v>
      </c>
      <c r="C1344">
        <v>180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</row>
    <row r="1345" spans="1:70" x14ac:dyDescent="0.25">
      <c r="A1345">
        <v>124690</v>
      </c>
      <c r="B1345" t="s">
        <v>3062</v>
      </c>
      <c r="C1345">
        <v>180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</row>
    <row r="1346" spans="1:70" x14ac:dyDescent="0.25">
      <c r="A1346">
        <v>125874</v>
      </c>
      <c r="B1346" t="s">
        <v>3063</v>
      </c>
      <c r="C1346">
        <v>18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</row>
    <row r="1347" spans="1:70" x14ac:dyDescent="0.25">
      <c r="A1347">
        <v>125883</v>
      </c>
      <c r="B1347" t="s">
        <v>1063</v>
      </c>
      <c r="C1347">
        <v>19.84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</row>
    <row r="1348" spans="1:70" x14ac:dyDescent="0.25">
      <c r="A1348">
        <v>125883</v>
      </c>
      <c r="B1348" t="s">
        <v>1063</v>
      </c>
      <c r="C1348">
        <v>19.84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</row>
    <row r="1349" spans="1:70" x14ac:dyDescent="0.25">
      <c r="A1349">
        <v>125883</v>
      </c>
      <c r="B1349" t="s">
        <v>1063</v>
      </c>
      <c r="C1349">
        <v>19.84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</row>
    <row r="1350" spans="1:70" x14ac:dyDescent="0.25">
      <c r="A1350">
        <v>125884</v>
      </c>
      <c r="B1350" t="s">
        <v>1064</v>
      </c>
      <c r="C1350">
        <v>20.3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</row>
    <row r="1351" spans="1:70" x14ac:dyDescent="0.25">
      <c r="A1351">
        <v>125884</v>
      </c>
      <c r="B1351" t="s">
        <v>1064</v>
      </c>
      <c r="C1351">
        <v>20.3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</row>
    <row r="1352" spans="1:70" x14ac:dyDescent="0.25">
      <c r="A1352">
        <v>125884</v>
      </c>
      <c r="B1352" t="s">
        <v>1064</v>
      </c>
      <c r="C1352">
        <v>20.3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</row>
    <row r="1353" spans="1:70" x14ac:dyDescent="0.25">
      <c r="A1353">
        <v>126428</v>
      </c>
      <c r="B1353" t="s">
        <v>2211</v>
      </c>
      <c r="C1353">
        <v>177.79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</row>
    <row r="1354" spans="1:70" x14ac:dyDescent="0.25">
      <c r="A1354">
        <v>126429</v>
      </c>
      <c r="B1354" t="s">
        <v>941</v>
      </c>
      <c r="C1354">
        <v>17.094999999999999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</row>
    <row r="1355" spans="1:70" x14ac:dyDescent="0.25">
      <c r="A1355">
        <v>126429</v>
      </c>
      <c r="B1355" t="s">
        <v>941</v>
      </c>
      <c r="C1355">
        <v>17.094999999999999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</row>
    <row r="1356" spans="1:70" x14ac:dyDescent="0.25">
      <c r="A1356">
        <v>126461</v>
      </c>
      <c r="B1356" t="s">
        <v>1122</v>
      </c>
      <c r="C1356">
        <v>219.39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</row>
    <row r="1357" spans="1:70" x14ac:dyDescent="0.25">
      <c r="A1357">
        <v>126461</v>
      </c>
      <c r="B1357" t="s">
        <v>1122</v>
      </c>
      <c r="C1357">
        <v>219.39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</row>
    <row r="1358" spans="1:70" x14ac:dyDescent="0.25">
      <c r="A1358">
        <v>126461</v>
      </c>
      <c r="B1358" t="s">
        <v>1122</v>
      </c>
      <c r="C1358">
        <v>219.39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</row>
    <row r="1359" spans="1:70" x14ac:dyDescent="0.25">
      <c r="A1359">
        <v>126851</v>
      </c>
      <c r="B1359" t="s">
        <v>999</v>
      </c>
      <c r="C1359">
        <v>173.42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</row>
    <row r="1360" spans="1:70" x14ac:dyDescent="0.25">
      <c r="A1360">
        <v>126851</v>
      </c>
      <c r="B1360" t="s">
        <v>999</v>
      </c>
      <c r="C1360">
        <v>173.42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</row>
    <row r="1361" spans="1:70" x14ac:dyDescent="0.25">
      <c r="A1361">
        <v>126853</v>
      </c>
      <c r="B1361" t="s">
        <v>2212</v>
      </c>
      <c r="C1361">
        <v>175.14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</row>
    <row r="1362" spans="1:70" x14ac:dyDescent="0.25">
      <c r="A1362">
        <v>127416</v>
      </c>
      <c r="B1362" t="s">
        <v>3064</v>
      </c>
      <c r="C1362">
        <v>178.63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</row>
    <row r="1363" spans="1:70" x14ac:dyDescent="0.25">
      <c r="A1363">
        <v>127430</v>
      </c>
      <c r="B1363" t="s">
        <v>3065</v>
      </c>
      <c r="C1363">
        <v>16.78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</row>
    <row r="1364" spans="1:70" x14ac:dyDescent="0.25">
      <c r="A1364">
        <v>127480</v>
      </c>
      <c r="B1364" t="s">
        <v>3066</v>
      </c>
      <c r="C1364">
        <v>182.36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</row>
    <row r="1365" spans="1:70" x14ac:dyDescent="0.25">
      <c r="A1365">
        <v>127541</v>
      </c>
      <c r="B1365" t="s">
        <v>3067</v>
      </c>
      <c r="C1365">
        <v>181.62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</row>
    <row r="1366" spans="1:70" x14ac:dyDescent="0.25">
      <c r="A1366">
        <v>127545</v>
      </c>
      <c r="B1366" t="s">
        <v>3068</v>
      </c>
      <c r="C1366">
        <v>176.63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</row>
    <row r="1367" spans="1:70" x14ac:dyDescent="0.25">
      <c r="A1367">
        <v>127545</v>
      </c>
      <c r="B1367" t="s">
        <v>3068</v>
      </c>
      <c r="C1367">
        <v>176.63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</row>
    <row r="1368" spans="1:70" x14ac:dyDescent="0.25">
      <c r="A1368">
        <v>127553</v>
      </c>
      <c r="B1368" t="s">
        <v>3069</v>
      </c>
      <c r="C1368">
        <v>16.491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</row>
    <row r="1369" spans="1:70" x14ac:dyDescent="0.25">
      <c r="A1369">
        <v>127556</v>
      </c>
      <c r="B1369" t="s">
        <v>3070</v>
      </c>
      <c r="C1369">
        <v>16.059999999999999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</row>
    <row r="1370" spans="1:70" x14ac:dyDescent="0.25">
      <c r="A1370">
        <v>127575</v>
      </c>
      <c r="B1370" t="s">
        <v>3071</v>
      </c>
      <c r="C1370">
        <v>15.65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</row>
    <row r="1371" spans="1:70" x14ac:dyDescent="0.25">
      <c r="A1371">
        <v>127591</v>
      </c>
      <c r="B1371" t="s">
        <v>3072</v>
      </c>
      <c r="C1371">
        <v>16.559999999999999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</row>
    <row r="1372" spans="1:70" x14ac:dyDescent="0.25">
      <c r="A1372">
        <v>127593</v>
      </c>
      <c r="B1372" t="s">
        <v>3073</v>
      </c>
      <c r="C1372">
        <v>16.62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</row>
    <row r="1373" spans="1:70" x14ac:dyDescent="0.25">
      <c r="A1373">
        <v>127631</v>
      </c>
      <c r="B1373" t="s">
        <v>3074</v>
      </c>
      <c r="C1373">
        <v>16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</row>
    <row r="1374" spans="1:70" x14ac:dyDescent="0.25">
      <c r="A1374">
        <v>127664</v>
      </c>
      <c r="B1374" t="s">
        <v>3075</v>
      </c>
      <c r="C1374">
        <v>2.7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</row>
    <row r="1375" spans="1:70" x14ac:dyDescent="0.25">
      <c r="A1375">
        <v>127665</v>
      </c>
      <c r="B1375" t="s">
        <v>3076</v>
      </c>
      <c r="C1375">
        <v>2.16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</row>
    <row r="1376" spans="1:70" x14ac:dyDescent="0.25">
      <c r="A1376">
        <v>127665</v>
      </c>
      <c r="B1376" t="s">
        <v>3076</v>
      </c>
      <c r="C1376">
        <v>2.16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</row>
    <row r="1377" spans="1:70" x14ac:dyDescent="0.25">
      <c r="A1377">
        <v>127702</v>
      </c>
      <c r="B1377" t="s">
        <v>1065</v>
      </c>
      <c r="C1377">
        <v>17.02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</row>
    <row r="1378" spans="1:70" x14ac:dyDescent="0.25">
      <c r="A1378">
        <v>127702</v>
      </c>
      <c r="B1378" t="s">
        <v>1065</v>
      </c>
      <c r="C1378">
        <v>17.02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</row>
    <row r="1379" spans="1:70" x14ac:dyDescent="0.25">
      <c r="A1379">
        <v>127704</v>
      </c>
      <c r="B1379" t="s">
        <v>3077</v>
      </c>
      <c r="C1379">
        <v>180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</row>
    <row r="1380" spans="1:70" x14ac:dyDescent="0.25">
      <c r="A1380">
        <v>127860</v>
      </c>
      <c r="B1380" t="s">
        <v>3078</v>
      </c>
      <c r="C1380">
        <v>17.594999999999999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</row>
    <row r="1381" spans="1:70" x14ac:dyDescent="0.25">
      <c r="A1381">
        <v>127911</v>
      </c>
      <c r="B1381" t="s">
        <v>3079</v>
      </c>
      <c r="C1381">
        <v>52.14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</row>
    <row r="1382" spans="1:70" x14ac:dyDescent="0.25">
      <c r="A1382">
        <v>128761</v>
      </c>
      <c r="B1382" t="s">
        <v>3080</v>
      </c>
      <c r="C1382">
        <v>18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</row>
    <row r="1383" spans="1:70" x14ac:dyDescent="0.25">
      <c r="A1383">
        <v>128931</v>
      </c>
      <c r="B1383" t="s">
        <v>3081</v>
      </c>
      <c r="C1383">
        <v>17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</row>
    <row r="1384" spans="1:70" x14ac:dyDescent="0.25">
      <c r="A1384">
        <v>128931</v>
      </c>
      <c r="B1384" t="s">
        <v>3081</v>
      </c>
      <c r="C1384">
        <v>17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</row>
    <row r="1385" spans="1:70" x14ac:dyDescent="0.25">
      <c r="A1385">
        <v>129842</v>
      </c>
      <c r="B1385" t="s">
        <v>3082</v>
      </c>
      <c r="C1385">
        <v>52.03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</row>
    <row r="1386" spans="1:70" x14ac:dyDescent="0.25">
      <c r="A1386">
        <v>129910</v>
      </c>
      <c r="B1386" t="s">
        <v>3083</v>
      </c>
      <c r="C1386">
        <v>15.39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</row>
    <row r="1387" spans="1:70" x14ac:dyDescent="0.25">
      <c r="A1387">
        <v>130088</v>
      </c>
      <c r="B1387" t="s">
        <v>1066</v>
      </c>
      <c r="C1387">
        <v>17.655000000000001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</row>
    <row r="1388" spans="1:70" x14ac:dyDescent="0.25">
      <c r="A1388">
        <v>130088</v>
      </c>
      <c r="B1388" t="s">
        <v>1066</v>
      </c>
      <c r="C1388">
        <v>17.655000000000001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</row>
    <row r="1389" spans="1:70" x14ac:dyDescent="0.25">
      <c r="A1389">
        <v>130088</v>
      </c>
      <c r="B1389" t="s">
        <v>1066</v>
      </c>
      <c r="C1389">
        <v>17.655000000000001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</row>
    <row r="1390" spans="1:70" x14ac:dyDescent="0.25">
      <c r="A1390">
        <v>130089</v>
      </c>
      <c r="B1390" t="s">
        <v>3084</v>
      </c>
      <c r="C1390">
        <v>17.274999999999999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</row>
    <row r="1391" spans="1:70" x14ac:dyDescent="0.25">
      <c r="A1391">
        <v>130531</v>
      </c>
      <c r="B1391" t="s">
        <v>3085</v>
      </c>
      <c r="C1391">
        <v>230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</row>
    <row r="1392" spans="1:70" x14ac:dyDescent="0.25">
      <c r="A1392">
        <v>130637</v>
      </c>
      <c r="B1392" t="s">
        <v>3086</v>
      </c>
      <c r="C1392">
        <v>181.95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</row>
    <row r="1393" spans="1:70" x14ac:dyDescent="0.25">
      <c r="A1393">
        <v>130919</v>
      </c>
      <c r="B1393" t="s">
        <v>3087</v>
      </c>
      <c r="C1393">
        <v>18.475000000000001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</row>
    <row r="1394" spans="1:70" x14ac:dyDescent="0.25">
      <c r="A1394">
        <v>131013</v>
      </c>
      <c r="B1394" t="s">
        <v>3088</v>
      </c>
      <c r="C1394">
        <v>17.395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</row>
    <row r="1395" spans="1:70" x14ac:dyDescent="0.25">
      <c r="A1395">
        <v>131013</v>
      </c>
      <c r="B1395" t="s">
        <v>3088</v>
      </c>
      <c r="C1395">
        <v>17.395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</row>
    <row r="1396" spans="1:70" x14ac:dyDescent="0.25">
      <c r="A1396">
        <v>131420</v>
      </c>
      <c r="B1396" t="s">
        <v>3089</v>
      </c>
      <c r="C1396">
        <v>185.48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</row>
    <row r="1397" spans="1:70" x14ac:dyDescent="0.25">
      <c r="A1397">
        <v>131440</v>
      </c>
      <c r="B1397" t="s">
        <v>3090</v>
      </c>
      <c r="C1397">
        <v>187.62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</row>
    <row r="1398" spans="1:70" x14ac:dyDescent="0.25">
      <c r="A1398">
        <v>131440</v>
      </c>
      <c r="B1398" t="s">
        <v>3090</v>
      </c>
      <c r="C1398">
        <v>187.62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</row>
    <row r="1399" spans="1:70" x14ac:dyDescent="0.25">
      <c r="A1399">
        <v>132354</v>
      </c>
      <c r="B1399" t="s">
        <v>1000</v>
      </c>
      <c r="C1399">
        <v>17.059999999999999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</row>
    <row r="1400" spans="1:70" x14ac:dyDescent="0.25">
      <c r="A1400">
        <v>132482</v>
      </c>
      <c r="B1400" t="s">
        <v>3091</v>
      </c>
      <c r="C1400">
        <v>230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</row>
    <row r="1401" spans="1:70" x14ac:dyDescent="0.25">
      <c r="A1401">
        <v>132501</v>
      </c>
      <c r="B1401" t="s">
        <v>3092</v>
      </c>
      <c r="C1401">
        <v>18.239999999999998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</row>
    <row r="1402" spans="1:70" x14ac:dyDescent="0.25">
      <c r="A1402">
        <v>132641</v>
      </c>
      <c r="B1402" t="s">
        <v>3093</v>
      </c>
      <c r="C1402">
        <v>17.934999999999999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</row>
    <row r="1403" spans="1:70" x14ac:dyDescent="0.25">
      <c r="A1403">
        <v>132832</v>
      </c>
      <c r="B1403" t="s">
        <v>3094</v>
      </c>
      <c r="C1403">
        <v>17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</row>
    <row r="1404" spans="1:70" x14ac:dyDescent="0.25">
      <c r="A1404">
        <v>132832</v>
      </c>
      <c r="B1404" t="s">
        <v>3094</v>
      </c>
      <c r="C1404">
        <v>17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</row>
    <row r="1405" spans="1:70" x14ac:dyDescent="0.25">
      <c r="A1405">
        <v>132835</v>
      </c>
      <c r="B1405" t="s">
        <v>3095</v>
      </c>
      <c r="C1405">
        <v>17.234999999999999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</row>
    <row r="1406" spans="1:70" x14ac:dyDescent="0.25">
      <c r="A1406">
        <v>132862</v>
      </c>
      <c r="B1406" t="s">
        <v>3096</v>
      </c>
      <c r="C1406">
        <v>10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</row>
    <row r="1407" spans="1:70" x14ac:dyDescent="0.25">
      <c r="A1407">
        <v>132957</v>
      </c>
      <c r="B1407" t="s">
        <v>3097</v>
      </c>
      <c r="C1407">
        <v>30</v>
      </c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</row>
    <row r="1408" spans="1:70" x14ac:dyDescent="0.25">
      <c r="A1408">
        <v>133343</v>
      </c>
      <c r="B1408" t="s">
        <v>3098</v>
      </c>
      <c r="C1408">
        <v>16.995000000000001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</row>
    <row r="1409" spans="1:70" x14ac:dyDescent="0.25">
      <c r="A1409">
        <v>133343</v>
      </c>
      <c r="B1409" t="s">
        <v>3098</v>
      </c>
      <c r="C1409">
        <v>16.995000000000001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</row>
    <row r="1410" spans="1:70" x14ac:dyDescent="0.25">
      <c r="A1410">
        <v>133371</v>
      </c>
      <c r="B1410" t="s">
        <v>3099</v>
      </c>
      <c r="C1410">
        <v>169.52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</row>
    <row r="1411" spans="1:70" x14ac:dyDescent="0.25">
      <c r="A1411">
        <v>133371</v>
      </c>
      <c r="B1411" t="s">
        <v>3099</v>
      </c>
      <c r="C1411">
        <v>169.52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</row>
    <row r="1412" spans="1:70" x14ac:dyDescent="0.25">
      <c r="A1412">
        <v>133720</v>
      </c>
      <c r="B1412" t="s">
        <v>3100</v>
      </c>
      <c r="C1412">
        <v>184.29</v>
      </c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</row>
    <row r="1413" spans="1:70" x14ac:dyDescent="0.25">
      <c r="A1413">
        <v>133770</v>
      </c>
      <c r="B1413" t="s">
        <v>3101</v>
      </c>
      <c r="C1413">
        <v>18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</row>
    <row r="1414" spans="1:70" x14ac:dyDescent="0.25">
      <c r="A1414">
        <v>134000</v>
      </c>
      <c r="B1414" t="s">
        <v>3102</v>
      </c>
      <c r="C1414">
        <v>16.600000000000001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</row>
    <row r="1415" spans="1:70" x14ac:dyDescent="0.25">
      <c r="A1415">
        <v>134001</v>
      </c>
      <c r="B1415" t="s">
        <v>3103</v>
      </c>
      <c r="C1415">
        <v>16.760000000000002</v>
      </c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</row>
    <row r="1416" spans="1:70" x14ac:dyDescent="0.25">
      <c r="A1416">
        <v>134011</v>
      </c>
      <c r="B1416" t="s">
        <v>3104</v>
      </c>
      <c r="C1416">
        <v>18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</row>
    <row r="1417" spans="1:70" x14ac:dyDescent="0.25">
      <c r="A1417">
        <v>134020</v>
      </c>
      <c r="B1417" t="s">
        <v>3105</v>
      </c>
      <c r="C1417">
        <v>206</v>
      </c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</row>
    <row r="1418" spans="1:70" x14ac:dyDescent="0.25">
      <c r="A1418">
        <v>134022</v>
      </c>
      <c r="B1418" t="s">
        <v>3106</v>
      </c>
      <c r="C1418">
        <v>210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</row>
    <row r="1419" spans="1:70" x14ac:dyDescent="0.25">
      <c r="A1419">
        <v>134023</v>
      </c>
      <c r="B1419" t="s">
        <v>3107</v>
      </c>
      <c r="C1419">
        <v>25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</row>
    <row r="1420" spans="1:70" x14ac:dyDescent="0.25">
      <c r="A1420">
        <v>134024</v>
      </c>
      <c r="B1420" t="s">
        <v>3108</v>
      </c>
      <c r="C1420">
        <v>25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</row>
    <row r="1421" spans="1:70" x14ac:dyDescent="0.25">
      <c r="A1421">
        <v>134026</v>
      </c>
      <c r="B1421" t="s">
        <v>3109</v>
      </c>
      <c r="C1421">
        <v>25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</row>
    <row r="1422" spans="1:70" x14ac:dyDescent="0.25">
      <c r="A1422">
        <v>134027</v>
      </c>
      <c r="B1422" t="s">
        <v>3110</v>
      </c>
      <c r="C1422">
        <v>183.82</v>
      </c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</row>
    <row r="1423" spans="1:70" x14ac:dyDescent="0.25">
      <c r="A1423">
        <v>134027</v>
      </c>
      <c r="B1423" t="s">
        <v>3110</v>
      </c>
      <c r="C1423">
        <v>183.82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</row>
    <row r="1424" spans="1:70" x14ac:dyDescent="0.25">
      <c r="A1424">
        <v>134130</v>
      </c>
      <c r="B1424" t="s">
        <v>3111</v>
      </c>
      <c r="C1424">
        <v>177.16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</row>
    <row r="1425" spans="1:70" x14ac:dyDescent="0.25">
      <c r="A1425">
        <v>134147</v>
      </c>
      <c r="B1425" t="s">
        <v>3112</v>
      </c>
      <c r="C1425">
        <v>177.01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</row>
    <row r="1426" spans="1:70" x14ac:dyDescent="0.25">
      <c r="A1426">
        <v>134147</v>
      </c>
      <c r="B1426" t="s">
        <v>3112</v>
      </c>
      <c r="C1426">
        <v>177.01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</row>
    <row r="1427" spans="1:70" x14ac:dyDescent="0.25">
      <c r="A1427">
        <v>134147</v>
      </c>
      <c r="B1427" t="s">
        <v>3112</v>
      </c>
      <c r="C1427">
        <v>177.01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</row>
    <row r="1428" spans="1:70" x14ac:dyDescent="0.25">
      <c r="A1428">
        <v>134256</v>
      </c>
      <c r="B1428" t="s">
        <v>3113</v>
      </c>
      <c r="C1428">
        <v>180</v>
      </c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</row>
    <row r="1429" spans="1:70" x14ac:dyDescent="0.25">
      <c r="A1429">
        <v>140000</v>
      </c>
      <c r="B1429" t="s">
        <v>3114</v>
      </c>
      <c r="C1429">
        <v>180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</row>
    <row r="1430" spans="1:70" x14ac:dyDescent="0.25">
      <c r="A1430">
        <v>140014</v>
      </c>
      <c r="B1430" t="s">
        <v>3115</v>
      </c>
      <c r="C1430">
        <v>50</v>
      </c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</row>
    <row r="1431" spans="1:70" x14ac:dyDescent="0.25">
      <c r="A1431">
        <v>140046</v>
      </c>
      <c r="B1431" t="s">
        <v>3116</v>
      </c>
      <c r="C1431">
        <v>19.026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</row>
    <row r="1432" spans="1:70" x14ac:dyDescent="0.25">
      <c r="A1432">
        <v>140053</v>
      </c>
      <c r="B1432" t="s">
        <v>3117</v>
      </c>
      <c r="C1432">
        <v>50</v>
      </c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</row>
    <row r="1433" spans="1:70" x14ac:dyDescent="0.25">
      <c r="A1433">
        <v>140056</v>
      </c>
      <c r="B1433" t="s">
        <v>3118</v>
      </c>
      <c r="C1433">
        <v>4.8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</row>
    <row r="1434" spans="1:70" x14ac:dyDescent="0.25">
      <c r="A1434">
        <v>140056</v>
      </c>
      <c r="B1434" t="s">
        <v>3118</v>
      </c>
      <c r="C1434">
        <v>4.8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</row>
    <row r="1435" spans="1:70" x14ac:dyDescent="0.25">
      <c r="A1435">
        <v>140060</v>
      </c>
      <c r="B1435" t="s">
        <v>3119</v>
      </c>
      <c r="C1435">
        <v>180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</row>
    <row r="1436" spans="1:70" x14ac:dyDescent="0.25">
      <c r="A1436">
        <v>140062</v>
      </c>
      <c r="B1436" t="s">
        <v>3120</v>
      </c>
      <c r="C1436">
        <v>180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</row>
    <row r="1437" spans="1:70" x14ac:dyDescent="0.25">
      <c r="A1437">
        <v>140063</v>
      </c>
      <c r="B1437" t="s">
        <v>3121</v>
      </c>
      <c r="C1437">
        <v>50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</row>
    <row r="1438" spans="1:70" x14ac:dyDescent="0.25">
      <c r="A1438">
        <v>140064</v>
      </c>
      <c r="B1438" t="s">
        <v>2213</v>
      </c>
      <c r="C1438">
        <v>18</v>
      </c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</row>
    <row r="1439" spans="1:70" x14ac:dyDescent="0.25">
      <c r="A1439">
        <v>140064</v>
      </c>
      <c r="B1439" t="s">
        <v>2213</v>
      </c>
      <c r="C1439">
        <v>18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</row>
    <row r="1440" spans="1:70" x14ac:dyDescent="0.25">
      <c r="A1440">
        <v>140069</v>
      </c>
      <c r="B1440" t="s">
        <v>3122</v>
      </c>
      <c r="C1440">
        <v>18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</row>
    <row r="1441" spans="1:70" x14ac:dyDescent="0.25">
      <c r="A1441">
        <v>140071</v>
      </c>
      <c r="B1441" t="s">
        <v>1067</v>
      </c>
      <c r="C1441">
        <v>18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</row>
    <row r="1442" spans="1:70" x14ac:dyDescent="0.25">
      <c r="A1442">
        <v>140071</v>
      </c>
      <c r="B1442" t="s">
        <v>1067</v>
      </c>
      <c r="C1442">
        <v>18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</row>
    <row r="1443" spans="1:70" x14ac:dyDescent="0.25">
      <c r="A1443">
        <v>140072</v>
      </c>
      <c r="B1443" t="s">
        <v>3123</v>
      </c>
      <c r="C1443">
        <v>18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</row>
    <row r="1444" spans="1:70" x14ac:dyDescent="0.25">
      <c r="A1444">
        <v>140072</v>
      </c>
      <c r="B1444" t="s">
        <v>3123</v>
      </c>
      <c r="C1444">
        <v>18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</row>
    <row r="1445" spans="1:70" x14ac:dyDescent="0.25">
      <c r="A1445">
        <v>140073</v>
      </c>
      <c r="B1445" t="s">
        <v>3124</v>
      </c>
      <c r="C1445">
        <v>18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</row>
    <row r="1446" spans="1:70" x14ac:dyDescent="0.25">
      <c r="A1446">
        <v>140074</v>
      </c>
      <c r="B1446" t="s">
        <v>3125</v>
      </c>
      <c r="C1446">
        <v>18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</row>
    <row r="1447" spans="1:70" x14ac:dyDescent="0.25">
      <c r="A1447">
        <v>140074</v>
      </c>
      <c r="B1447" t="s">
        <v>3125</v>
      </c>
      <c r="C1447">
        <v>18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</row>
    <row r="1448" spans="1:70" x14ac:dyDescent="0.25">
      <c r="A1448">
        <v>140075</v>
      </c>
      <c r="B1448" t="s">
        <v>3126</v>
      </c>
      <c r="C1448">
        <v>18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</row>
    <row r="1449" spans="1:70" x14ac:dyDescent="0.25">
      <c r="A1449">
        <v>140075</v>
      </c>
      <c r="B1449" t="s">
        <v>3126</v>
      </c>
      <c r="C1449">
        <v>18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</row>
    <row r="1450" spans="1:70" x14ac:dyDescent="0.25">
      <c r="A1450">
        <v>140076</v>
      </c>
      <c r="B1450" t="s">
        <v>3127</v>
      </c>
      <c r="C1450">
        <v>18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</row>
    <row r="1451" spans="1:70" x14ac:dyDescent="0.25">
      <c r="A1451">
        <v>140076</v>
      </c>
      <c r="B1451" t="s">
        <v>3127</v>
      </c>
      <c r="C1451">
        <v>18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</row>
    <row r="1452" spans="1:70" x14ac:dyDescent="0.25">
      <c r="A1452">
        <v>140080</v>
      </c>
      <c r="B1452" t="s">
        <v>3128</v>
      </c>
      <c r="C1452">
        <v>9.6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</row>
    <row r="1453" spans="1:70" x14ac:dyDescent="0.25">
      <c r="A1453">
        <v>140082</v>
      </c>
      <c r="B1453" t="s">
        <v>3129</v>
      </c>
      <c r="C1453">
        <v>180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</row>
    <row r="1454" spans="1:70" x14ac:dyDescent="0.25">
      <c r="A1454">
        <v>140084</v>
      </c>
      <c r="B1454" t="s">
        <v>3130</v>
      </c>
      <c r="C1454">
        <v>1.4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</row>
    <row r="1455" spans="1:70" x14ac:dyDescent="0.25">
      <c r="A1455">
        <v>140087</v>
      </c>
      <c r="B1455" t="s">
        <v>3131</v>
      </c>
      <c r="C1455">
        <v>50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</row>
    <row r="1456" spans="1:70" x14ac:dyDescent="0.25">
      <c r="A1456">
        <v>140089</v>
      </c>
      <c r="B1456" t="s">
        <v>3132</v>
      </c>
      <c r="C1456">
        <v>6.5670000000000002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</row>
    <row r="1457" spans="1:70" x14ac:dyDescent="0.25">
      <c r="A1457">
        <v>140089</v>
      </c>
      <c r="B1457" t="s">
        <v>3132</v>
      </c>
      <c r="C1457">
        <v>6.5670000000000002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</row>
    <row r="1458" spans="1:70" x14ac:dyDescent="0.25">
      <c r="A1458">
        <v>140107</v>
      </c>
      <c r="B1458" t="s">
        <v>3133</v>
      </c>
      <c r="C1458">
        <v>18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</row>
    <row r="1459" spans="1:70" x14ac:dyDescent="0.25">
      <c r="A1459">
        <v>140107</v>
      </c>
      <c r="B1459" t="s">
        <v>3133</v>
      </c>
      <c r="C1459">
        <v>18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</row>
    <row r="1460" spans="1:70" x14ac:dyDescent="0.25">
      <c r="A1460">
        <v>140113</v>
      </c>
      <c r="B1460" t="s">
        <v>3134</v>
      </c>
      <c r="C1460">
        <v>50</v>
      </c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</row>
    <row r="1461" spans="1:70" x14ac:dyDescent="0.25">
      <c r="A1461">
        <v>140117</v>
      </c>
      <c r="B1461" t="s">
        <v>3135</v>
      </c>
      <c r="C1461">
        <v>50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</row>
    <row r="1462" spans="1:70" x14ac:dyDescent="0.25">
      <c r="A1462">
        <v>140126</v>
      </c>
      <c r="B1462" t="s">
        <v>3136</v>
      </c>
      <c r="C1462">
        <v>18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</row>
    <row r="1463" spans="1:70" x14ac:dyDescent="0.25">
      <c r="A1463">
        <v>140131</v>
      </c>
      <c r="B1463" t="s">
        <v>3137</v>
      </c>
      <c r="C1463">
        <v>18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</row>
    <row r="1464" spans="1:70" x14ac:dyDescent="0.25">
      <c r="A1464">
        <v>140132</v>
      </c>
      <c r="B1464" t="s">
        <v>3138</v>
      </c>
      <c r="C1464">
        <v>18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</row>
    <row r="1465" spans="1:70" x14ac:dyDescent="0.25">
      <c r="A1465">
        <v>140135</v>
      </c>
      <c r="B1465" t="s">
        <v>3139</v>
      </c>
      <c r="C1465">
        <v>180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</row>
    <row r="1466" spans="1:70" x14ac:dyDescent="0.25">
      <c r="A1466">
        <v>140141</v>
      </c>
      <c r="B1466" t="s">
        <v>942</v>
      </c>
      <c r="C1466">
        <v>180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</row>
    <row r="1467" spans="1:70" x14ac:dyDescent="0.25">
      <c r="A1467">
        <v>140142</v>
      </c>
      <c r="B1467" t="s">
        <v>3140</v>
      </c>
      <c r="C1467">
        <v>50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</row>
    <row r="1468" spans="1:70" x14ac:dyDescent="0.25">
      <c r="A1468">
        <v>140143</v>
      </c>
      <c r="B1468" t="s">
        <v>3141</v>
      </c>
      <c r="C1468">
        <v>180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</row>
    <row r="1469" spans="1:70" x14ac:dyDescent="0.25">
      <c r="A1469">
        <v>140155</v>
      </c>
      <c r="B1469" t="s">
        <v>1001</v>
      </c>
      <c r="C1469">
        <v>200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</row>
    <row r="1470" spans="1:70" x14ac:dyDescent="0.25">
      <c r="A1470">
        <v>140155</v>
      </c>
      <c r="B1470" t="s">
        <v>1001</v>
      </c>
      <c r="C1470">
        <v>200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</row>
    <row r="1471" spans="1:70" x14ac:dyDescent="0.25">
      <c r="A1471">
        <v>140168</v>
      </c>
      <c r="B1471" t="s">
        <v>3142</v>
      </c>
      <c r="C1471">
        <v>180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</row>
    <row r="1472" spans="1:70" x14ac:dyDescent="0.25">
      <c r="A1472">
        <v>140179</v>
      </c>
      <c r="B1472" t="s">
        <v>3143</v>
      </c>
      <c r="C1472">
        <v>2.7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</row>
    <row r="1473" spans="1:70" x14ac:dyDescent="0.25">
      <c r="A1473">
        <v>140185</v>
      </c>
      <c r="B1473" t="s">
        <v>3144</v>
      </c>
      <c r="C1473">
        <v>180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</row>
    <row r="1474" spans="1:70" x14ac:dyDescent="0.25">
      <c r="A1474">
        <v>140186</v>
      </c>
      <c r="B1474" t="s">
        <v>2214</v>
      </c>
      <c r="C1474">
        <v>18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</row>
    <row r="1475" spans="1:70" x14ac:dyDescent="0.25">
      <c r="A1475">
        <v>140186</v>
      </c>
      <c r="B1475" t="s">
        <v>2214</v>
      </c>
      <c r="C1475">
        <v>18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</row>
    <row r="1476" spans="1:70" x14ac:dyDescent="0.25">
      <c r="A1476">
        <v>140186</v>
      </c>
      <c r="B1476" t="s">
        <v>2214</v>
      </c>
      <c r="C1476">
        <v>18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</row>
    <row r="1477" spans="1:70" x14ac:dyDescent="0.25">
      <c r="A1477">
        <v>140190</v>
      </c>
      <c r="B1477" t="s">
        <v>1068</v>
      </c>
      <c r="C1477">
        <v>18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</row>
    <row r="1478" spans="1:70" x14ac:dyDescent="0.25">
      <c r="A1478">
        <v>140190</v>
      </c>
      <c r="B1478" t="s">
        <v>1068</v>
      </c>
      <c r="C1478">
        <v>18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</row>
    <row r="1479" spans="1:70" x14ac:dyDescent="0.25">
      <c r="A1479">
        <v>140191</v>
      </c>
      <c r="B1479" t="s">
        <v>3145</v>
      </c>
      <c r="C1479">
        <v>180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</row>
    <row r="1480" spans="1:70" x14ac:dyDescent="0.25">
      <c r="A1480">
        <v>140192</v>
      </c>
      <c r="B1480" t="s">
        <v>3146</v>
      </c>
      <c r="C1480">
        <v>180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</row>
    <row r="1481" spans="1:70" x14ac:dyDescent="0.25">
      <c r="A1481">
        <v>140193</v>
      </c>
      <c r="B1481" t="s">
        <v>3147</v>
      </c>
      <c r="C1481">
        <v>18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</row>
    <row r="1482" spans="1:70" x14ac:dyDescent="0.25">
      <c r="A1482">
        <v>140194</v>
      </c>
      <c r="B1482" t="s">
        <v>3148</v>
      </c>
      <c r="C1482">
        <v>180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</row>
    <row r="1483" spans="1:70" x14ac:dyDescent="0.25">
      <c r="A1483">
        <v>140196</v>
      </c>
      <c r="B1483" t="s">
        <v>3149</v>
      </c>
      <c r="C1483">
        <v>50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</row>
    <row r="1484" spans="1:70" x14ac:dyDescent="0.25">
      <c r="A1484">
        <v>140201</v>
      </c>
      <c r="B1484" t="s">
        <v>3150</v>
      </c>
      <c r="C1484">
        <v>50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</row>
    <row r="1485" spans="1:70" x14ac:dyDescent="0.25">
      <c r="A1485">
        <v>140202</v>
      </c>
      <c r="B1485" t="s">
        <v>3151</v>
      </c>
      <c r="C1485">
        <v>180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</row>
    <row r="1486" spans="1:70" x14ac:dyDescent="0.25">
      <c r="A1486">
        <v>140203</v>
      </c>
      <c r="B1486" t="s">
        <v>943</v>
      </c>
      <c r="C1486">
        <v>18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</row>
    <row r="1487" spans="1:70" x14ac:dyDescent="0.25">
      <c r="A1487">
        <v>140203</v>
      </c>
      <c r="B1487" t="s">
        <v>943</v>
      </c>
      <c r="C1487">
        <v>18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</row>
    <row r="1488" spans="1:70" x14ac:dyDescent="0.25">
      <c r="A1488">
        <v>140207</v>
      </c>
      <c r="B1488" t="s">
        <v>3152</v>
      </c>
      <c r="C1488">
        <v>178.62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</row>
    <row r="1489" spans="1:70" x14ac:dyDescent="0.25">
      <c r="A1489">
        <v>140208</v>
      </c>
      <c r="B1489" t="s">
        <v>3153</v>
      </c>
      <c r="C1489">
        <v>18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</row>
    <row r="1490" spans="1:70" x14ac:dyDescent="0.25">
      <c r="A1490">
        <v>140208</v>
      </c>
      <c r="B1490" t="s">
        <v>3153</v>
      </c>
      <c r="C1490">
        <v>18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</row>
    <row r="1491" spans="1:70" x14ac:dyDescent="0.25">
      <c r="A1491">
        <v>140210</v>
      </c>
      <c r="B1491" t="s">
        <v>3154</v>
      </c>
      <c r="C1491">
        <v>50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</row>
    <row r="1492" spans="1:70" x14ac:dyDescent="0.25">
      <c r="A1492">
        <v>140210</v>
      </c>
      <c r="B1492" t="s">
        <v>3154</v>
      </c>
      <c r="C1492">
        <v>50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</row>
    <row r="1493" spans="1:70" x14ac:dyDescent="0.25">
      <c r="A1493">
        <v>140212</v>
      </c>
      <c r="B1493" t="s">
        <v>3155</v>
      </c>
      <c r="C1493">
        <v>19.14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</row>
    <row r="1494" spans="1:70" x14ac:dyDescent="0.25">
      <c r="A1494">
        <v>140213</v>
      </c>
      <c r="B1494" t="s">
        <v>2776</v>
      </c>
      <c r="C1494">
        <v>19.7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</row>
    <row r="1495" spans="1:70" x14ac:dyDescent="0.25">
      <c r="A1495">
        <v>140213</v>
      </c>
      <c r="B1495" t="s">
        <v>2776</v>
      </c>
      <c r="C1495">
        <v>19.7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</row>
    <row r="1496" spans="1:70" x14ac:dyDescent="0.25">
      <c r="A1496">
        <v>140215</v>
      </c>
      <c r="B1496" t="s">
        <v>3156</v>
      </c>
      <c r="C1496">
        <v>220.06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</row>
    <row r="1497" spans="1:70" x14ac:dyDescent="0.25">
      <c r="A1497">
        <v>140221</v>
      </c>
      <c r="B1497" t="s">
        <v>3157</v>
      </c>
      <c r="C1497">
        <v>19.34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</row>
    <row r="1498" spans="1:70" x14ac:dyDescent="0.25">
      <c r="A1498">
        <v>140223</v>
      </c>
      <c r="B1498" t="s">
        <v>3158</v>
      </c>
      <c r="C1498">
        <v>6.4669999999999996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</row>
    <row r="1499" spans="1:70" x14ac:dyDescent="0.25">
      <c r="A1499">
        <v>145125</v>
      </c>
      <c r="B1499" t="s">
        <v>719</v>
      </c>
      <c r="C1499">
        <v>173.63499999999999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</row>
    <row r="1500" spans="1:70" x14ac:dyDescent="0.25">
      <c r="A1500">
        <v>145125</v>
      </c>
      <c r="B1500" t="s">
        <v>719</v>
      </c>
      <c r="C1500">
        <v>173.63499999999999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</row>
    <row r="1501" spans="1:70" x14ac:dyDescent="0.25">
      <c r="A1501">
        <v>145125</v>
      </c>
      <c r="B1501" t="s">
        <v>719</v>
      </c>
      <c r="C1501">
        <v>173.63499999999999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</row>
    <row r="1502" spans="1:70" x14ac:dyDescent="0.25">
      <c r="A1502">
        <v>145135</v>
      </c>
      <c r="B1502" t="s">
        <v>363</v>
      </c>
      <c r="C1502">
        <v>177.12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</row>
    <row r="1503" spans="1:70" x14ac:dyDescent="0.25">
      <c r="A1503">
        <v>145135</v>
      </c>
      <c r="B1503" t="s">
        <v>363</v>
      </c>
      <c r="C1503">
        <v>177.12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</row>
    <row r="1504" spans="1:70" x14ac:dyDescent="0.25">
      <c r="A1504">
        <v>145135</v>
      </c>
      <c r="B1504" t="s">
        <v>363</v>
      </c>
      <c r="C1504">
        <v>177.12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</row>
    <row r="1505" spans="1:70" x14ac:dyDescent="0.25">
      <c r="A1505">
        <v>145159</v>
      </c>
      <c r="B1505" t="s">
        <v>720</v>
      </c>
      <c r="C1505">
        <v>16.940000000000001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</row>
    <row r="1506" spans="1:70" x14ac:dyDescent="0.25">
      <c r="A1506">
        <v>145159</v>
      </c>
      <c r="B1506" t="s">
        <v>720</v>
      </c>
      <c r="C1506">
        <v>16.940000000000001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</row>
    <row r="1507" spans="1:70" x14ac:dyDescent="0.25">
      <c r="A1507">
        <v>145159</v>
      </c>
      <c r="B1507" t="s">
        <v>720</v>
      </c>
      <c r="C1507">
        <v>16.940000000000001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</row>
    <row r="1508" spans="1:70" x14ac:dyDescent="0.25">
      <c r="A1508">
        <v>145173</v>
      </c>
      <c r="B1508" t="s">
        <v>3159</v>
      </c>
      <c r="C1508">
        <v>181.42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</row>
    <row r="1509" spans="1:70" x14ac:dyDescent="0.25">
      <c r="A1509">
        <v>145173</v>
      </c>
      <c r="B1509" t="s">
        <v>3159</v>
      </c>
      <c r="C1509">
        <v>181.42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</row>
    <row r="1510" spans="1:70" x14ac:dyDescent="0.25">
      <c r="A1510">
        <v>145173</v>
      </c>
      <c r="B1510" t="s">
        <v>3159</v>
      </c>
      <c r="C1510">
        <v>181.42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</row>
    <row r="1511" spans="1:70" x14ac:dyDescent="0.25">
      <c r="A1511">
        <v>145182</v>
      </c>
      <c r="B1511" t="s">
        <v>721</v>
      </c>
      <c r="C1511">
        <v>17.5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</row>
    <row r="1512" spans="1:70" x14ac:dyDescent="0.25">
      <c r="A1512">
        <v>145182</v>
      </c>
      <c r="B1512" t="s">
        <v>721</v>
      </c>
      <c r="C1512">
        <v>17.5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</row>
    <row r="1513" spans="1:70" x14ac:dyDescent="0.25">
      <c r="A1513">
        <v>145182</v>
      </c>
      <c r="B1513" t="s">
        <v>721</v>
      </c>
      <c r="C1513">
        <v>17.5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</row>
    <row r="1514" spans="1:70" x14ac:dyDescent="0.25">
      <c r="A1514">
        <v>145184</v>
      </c>
      <c r="B1514" t="s">
        <v>3160</v>
      </c>
      <c r="C1514">
        <v>200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</row>
    <row r="1515" spans="1:70" x14ac:dyDescent="0.25">
      <c r="A1515">
        <v>145214</v>
      </c>
      <c r="B1515" t="s">
        <v>722</v>
      </c>
      <c r="C1515">
        <v>178.35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</row>
    <row r="1516" spans="1:70" x14ac:dyDescent="0.25">
      <c r="A1516">
        <v>145214</v>
      </c>
      <c r="B1516" t="s">
        <v>722</v>
      </c>
      <c r="C1516">
        <v>178.35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</row>
    <row r="1517" spans="1:70" x14ac:dyDescent="0.25">
      <c r="A1517">
        <v>145214</v>
      </c>
      <c r="B1517" t="s">
        <v>722</v>
      </c>
      <c r="C1517">
        <v>178.35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</row>
    <row r="1518" spans="1:70" x14ac:dyDescent="0.25">
      <c r="A1518">
        <v>145338</v>
      </c>
      <c r="B1518" t="s">
        <v>3161</v>
      </c>
      <c r="C1518">
        <v>15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</row>
    <row r="1519" spans="1:70" x14ac:dyDescent="0.25">
      <c r="A1519">
        <v>145363</v>
      </c>
      <c r="B1519" t="s">
        <v>3162</v>
      </c>
      <c r="C1519">
        <v>185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</row>
    <row r="1520" spans="1:70" x14ac:dyDescent="0.25">
      <c r="A1520">
        <v>145363</v>
      </c>
      <c r="B1520" t="s">
        <v>3162</v>
      </c>
      <c r="C1520">
        <v>185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</row>
    <row r="1521" spans="1:70" x14ac:dyDescent="0.25">
      <c r="A1521">
        <v>145374</v>
      </c>
      <c r="B1521" t="s">
        <v>723</v>
      </c>
      <c r="C1521">
        <v>183.065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</row>
    <row r="1522" spans="1:70" x14ac:dyDescent="0.25">
      <c r="A1522">
        <v>145374</v>
      </c>
      <c r="B1522" t="s">
        <v>723</v>
      </c>
      <c r="C1522">
        <v>183.065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</row>
    <row r="1523" spans="1:70" x14ac:dyDescent="0.25">
      <c r="A1523">
        <v>145374</v>
      </c>
      <c r="B1523" t="s">
        <v>723</v>
      </c>
      <c r="C1523">
        <v>183.065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</row>
    <row r="1524" spans="1:70" x14ac:dyDescent="0.25">
      <c r="A1524">
        <v>145375</v>
      </c>
      <c r="B1524" t="s">
        <v>724</v>
      </c>
      <c r="C1524">
        <v>175.48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</row>
    <row r="1525" spans="1:70" x14ac:dyDescent="0.25">
      <c r="A1525">
        <v>145375</v>
      </c>
      <c r="B1525" t="s">
        <v>724</v>
      </c>
      <c r="C1525">
        <v>175.48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</row>
    <row r="1526" spans="1:70" x14ac:dyDescent="0.25">
      <c r="A1526">
        <v>145375</v>
      </c>
      <c r="B1526" t="s">
        <v>724</v>
      </c>
      <c r="C1526">
        <v>175.48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</row>
    <row r="1527" spans="1:70" x14ac:dyDescent="0.25">
      <c r="A1527">
        <v>145398</v>
      </c>
      <c r="B1527" t="s">
        <v>725</v>
      </c>
      <c r="C1527">
        <v>180.60499999999999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</row>
    <row r="1528" spans="1:70" x14ac:dyDescent="0.25">
      <c r="A1528">
        <v>145398</v>
      </c>
      <c r="B1528" t="s">
        <v>725</v>
      </c>
      <c r="C1528">
        <v>180.60499999999999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</row>
    <row r="1529" spans="1:70" x14ac:dyDescent="0.25">
      <c r="A1529">
        <v>145398</v>
      </c>
      <c r="B1529" t="s">
        <v>725</v>
      </c>
      <c r="C1529">
        <v>180.60499999999999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</row>
    <row r="1530" spans="1:70" x14ac:dyDescent="0.25">
      <c r="A1530">
        <v>145679</v>
      </c>
      <c r="B1530" t="s">
        <v>726</v>
      </c>
      <c r="C1530">
        <v>184.09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</row>
    <row r="1531" spans="1:70" x14ac:dyDescent="0.25">
      <c r="A1531">
        <v>145679</v>
      </c>
      <c r="B1531" t="s">
        <v>726</v>
      </c>
      <c r="C1531">
        <v>184.09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</row>
    <row r="1532" spans="1:70" x14ac:dyDescent="0.25">
      <c r="A1532">
        <v>145679</v>
      </c>
      <c r="B1532" t="s">
        <v>726</v>
      </c>
      <c r="C1532">
        <v>184.09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</row>
    <row r="1533" spans="1:70" x14ac:dyDescent="0.25">
      <c r="A1533">
        <v>146190</v>
      </c>
      <c r="B1533" t="s">
        <v>3163</v>
      </c>
      <c r="C1533">
        <v>180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</row>
    <row r="1534" spans="1:70" x14ac:dyDescent="0.25">
      <c r="A1534">
        <v>146226</v>
      </c>
      <c r="B1534" t="s">
        <v>3164</v>
      </c>
      <c r="C1534">
        <v>19.7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</row>
    <row r="1535" spans="1:70" x14ac:dyDescent="0.25">
      <c r="A1535">
        <v>146227</v>
      </c>
      <c r="B1535" t="s">
        <v>3165</v>
      </c>
      <c r="C1535">
        <v>19.440000000000001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</row>
    <row r="1536" spans="1:70" x14ac:dyDescent="0.25">
      <c r="A1536">
        <v>146228</v>
      </c>
      <c r="B1536" t="s">
        <v>3166</v>
      </c>
      <c r="C1536">
        <v>180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</row>
    <row r="1537" spans="1:70" x14ac:dyDescent="0.25">
      <c r="A1537">
        <v>146708</v>
      </c>
      <c r="B1537" t="s">
        <v>3167</v>
      </c>
      <c r="C1537">
        <v>1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</row>
    <row r="1538" spans="1:70" x14ac:dyDescent="0.25">
      <c r="A1538">
        <v>146883</v>
      </c>
      <c r="B1538" t="s">
        <v>3168</v>
      </c>
      <c r="C1538">
        <v>168.48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</row>
    <row r="1539" spans="1:70" x14ac:dyDescent="0.25">
      <c r="A1539">
        <v>147342</v>
      </c>
      <c r="B1539" t="s">
        <v>3169</v>
      </c>
      <c r="C1539">
        <v>3.8879999999999999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</row>
    <row r="1540" spans="1:70" x14ac:dyDescent="0.25">
      <c r="A1540">
        <v>147440</v>
      </c>
      <c r="B1540" t="s">
        <v>3170</v>
      </c>
      <c r="C1540">
        <v>12.78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</row>
    <row r="1541" spans="1:70" x14ac:dyDescent="0.25">
      <c r="A1541">
        <v>147525</v>
      </c>
      <c r="B1541" t="s">
        <v>3171</v>
      </c>
      <c r="C1541">
        <v>183.4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</row>
    <row r="1542" spans="1:70" x14ac:dyDescent="0.25">
      <c r="A1542">
        <v>147575</v>
      </c>
      <c r="B1542" t="s">
        <v>3172</v>
      </c>
      <c r="C1542">
        <v>13.47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</row>
    <row r="1543" spans="1:70" x14ac:dyDescent="0.25">
      <c r="A1543">
        <v>147627</v>
      </c>
      <c r="B1543" t="s">
        <v>3173</v>
      </c>
      <c r="C1543">
        <v>179.09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</row>
    <row r="1544" spans="1:70" x14ac:dyDescent="0.25">
      <c r="A1544">
        <v>147892</v>
      </c>
      <c r="B1544" t="s">
        <v>3174</v>
      </c>
      <c r="C1544">
        <v>180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</row>
    <row r="1545" spans="1:70" x14ac:dyDescent="0.25">
      <c r="A1545">
        <v>147894</v>
      </c>
      <c r="B1545" t="s">
        <v>3175</v>
      </c>
      <c r="C1545">
        <v>18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</row>
    <row r="1546" spans="1:70" x14ac:dyDescent="0.25">
      <c r="A1546">
        <v>147900</v>
      </c>
      <c r="B1546" t="s">
        <v>1069</v>
      </c>
      <c r="C1546">
        <v>18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</row>
    <row r="1547" spans="1:70" x14ac:dyDescent="0.25">
      <c r="A1547">
        <v>147900</v>
      </c>
      <c r="B1547" t="s">
        <v>1069</v>
      </c>
      <c r="C1547">
        <v>18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</row>
    <row r="1548" spans="1:70" x14ac:dyDescent="0.25">
      <c r="A1548">
        <v>147903</v>
      </c>
      <c r="B1548" t="s">
        <v>3176</v>
      </c>
      <c r="C1548">
        <v>50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</row>
    <row r="1549" spans="1:70" x14ac:dyDescent="0.25">
      <c r="A1549">
        <v>147903</v>
      </c>
      <c r="B1549" t="s">
        <v>3176</v>
      </c>
      <c r="C1549">
        <v>50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</row>
    <row r="1550" spans="1:70" x14ac:dyDescent="0.25">
      <c r="A1550">
        <v>147952</v>
      </c>
      <c r="B1550" t="s">
        <v>3177</v>
      </c>
      <c r="C1550">
        <v>50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</row>
    <row r="1551" spans="1:70" x14ac:dyDescent="0.25">
      <c r="A1551">
        <v>147953</v>
      </c>
      <c r="B1551" t="s">
        <v>2804</v>
      </c>
      <c r="C1551">
        <v>18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</row>
    <row r="1552" spans="1:70" x14ac:dyDescent="0.25">
      <c r="A1552">
        <v>147980</v>
      </c>
      <c r="B1552" t="s">
        <v>3178</v>
      </c>
      <c r="C1552">
        <v>18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</row>
    <row r="1553" spans="1:70" x14ac:dyDescent="0.25">
      <c r="A1553">
        <v>147989</v>
      </c>
      <c r="B1553" t="s">
        <v>3179</v>
      </c>
      <c r="C1553">
        <v>21.3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</row>
    <row r="1554" spans="1:70" x14ac:dyDescent="0.25">
      <c r="A1554">
        <v>148005</v>
      </c>
      <c r="B1554" t="s">
        <v>2805</v>
      </c>
      <c r="C1554">
        <v>234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</row>
    <row r="1555" spans="1:70" x14ac:dyDescent="0.25">
      <c r="A1555">
        <v>148014</v>
      </c>
      <c r="B1555" t="s">
        <v>3180</v>
      </c>
      <c r="C1555">
        <v>222.14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</row>
    <row r="1556" spans="1:70" x14ac:dyDescent="0.25">
      <c r="A1556">
        <v>148015</v>
      </c>
      <c r="B1556" t="s">
        <v>3181</v>
      </c>
      <c r="C1556">
        <v>21.3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</row>
    <row r="1557" spans="1:70" x14ac:dyDescent="0.25">
      <c r="A1557">
        <v>148019</v>
      </c>
      <c r="B1557" t="s">
        <v>3182</v>
      </c>
      <c r="C1557">
        <v>233.38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</row>
    <row r="1558" spans="1:70" x14ac:dyDescent="0.25">
      <c r="A1558">
        <v>148020</v>
      </c>
      <c r="B1558" t="s">
        <v>3183</v>
      </c>
      <c r="C1558">
        <v>219.65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</row>
    <row r="1559" spans="1:70" x14ac:dyDescent="0.25">
      <c r="A1559">
        <v>148022</v>
      </c>
      <c r="B1559" t="s">
        <v>3184</v>
      </c>
      <c r="C1559">
        <v>231.5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</row>
    <row r="1560" spans="1:70" x14ac:dyDescent="0.25">
      <c r="A1560">
        <v>148090</v>
      </c>
      <c r="B1560" t="s">
        <v>3185</v>
      </c>
      <c r="C1560">
        <v>225.63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</row>
    <row r="1561" spans="1:70" x14ac:dyDescent="0.25">
      <c r="A1561">
        <v>148125</v>
      </c>
      <c r="B1561" t="s">
        <v>3186</v>
      </c>
      <c r="C1561">
        <v>4.0199999999999996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</row>
    <row r="1562" spans="1:70" x14ac:dyDescent="0.25">
      <c r="A1562">
        <v>148135</v>
      </c>
      <c r="B1562" t="s">
        <v>3187</v>
      </c>
      <c r="C1562">
        <v>219.86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</row>
    <row r="1563" spans="1:70" x14ac:dyDescent="0.25">
      <c r="A1563">
        <v>148137</v>
      </c>
      <c r="B1563" t="s">
        <v>3188</v>
      </c>
      <c r="C1563">
        <v>21.14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</row>
    <row r="1564" spans="1:70" x14ac:dyDescent="0.25">
      <c r="A1564">
        <v>148224</v>
      </c>
      <c r="B1564" t="s">
        <v>3189</v>
      </c>
      <c r="C1564">
        <v>50.685000000000002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</row>
    <row r="1565" spans="1:70" x14ac:dyDescent="0.25">
      <c r="A1565">
        <v>148310</v>
      </c>
      <c r="B1565" t="s">
        <v>3190</v>
      </c>
      <c r="C1565">
        <v>50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</row>
    <row r="1566" spans="1:70" x14ac:dyDescent="0.25">
      <c r="A1566">
        <v>148311</v>
      </c>
      <c r="B1566" t="s">
        <v>3191</v>
      </c>
      <c r="C1566">
        <v>18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</row>
    <row r="1567" spans="1:70" x14ac:dyDescent="0.25">
      <c r="A1567">
        <v>148318</v>
      </c>
      <c r="B1567" t="s">
        <v>3192</v>
      </c>
      <c r="C1567">
        <v>17.2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</row>
    <row r="1568" spans="1:70" x14ac:dyDescent="0.25">
      <c r="A1568">
        <v>148385</v>
      </c>
      <c r="B1568" t="s">
        <v>3193</v>
      </c>
      <c r="C1568">
        <v>14.885999999999999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</row>
    <row r="1569" spans="1:70" x14ac:dyDescent="0.25">
      <c r="A1569">
        <v>148520</v>
      </c>
      <c r="B1569" t="s">
        <v>1070</v>
      </c>
      <c r="C1569">
        <v>17.495000000000001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</row>
    <row r="1570" spans="1:70" x14ac:dyDescent="0.25">
      <c r="A1570">
        <v>148520</v>
      </c>
      <c r="B1570" t="s">
        <v>1070</v>
      </c>
      <c r="C1570">
        <v>17.495000000000001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</row>
    <row r="1571" spans="1:70" x14ac:dyDescent="0.25">
      <c r="A1571">
        <v>148534</v>
      </c>
      <c r="B1571" t="s">
        <v>3194</v>
      </c>
      <c r="C1571">
        <v>17.675000000000001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</row>
    <row r="1572" spans="1:70" x14ac:dyDescent="0.25">
      <c r="A1572">
        <v>148583</v>
      </c>
      <c r="B1572" t="s">
        <v>3195</v>
      </c>
      <c r="C1572">
        <v>12.776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</row>
    <row r="1573" spans="1:70" x14ac:dyDescent="0.25">
      <c r="A1573">
        <v>148583</v>
      </c>
      <c r="B1573" t="s">
        <v>3195</v>
      </c>
      <c r="C1573">
        <v>12.776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</row>
    <row r="1574" spans="1:70" x14ac:dyDescent="0.25">
      <c r="A1574">
        <v>148584</v>
      </c>
      <c r="B1574" t="s">
        <v>3196</v>
      </c>
      <c r="C1574">
        <v>13.226000000000001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</row>
    <row r="1575" spans="1:70" x14ac:dyDescent="0.25">
      <c r="A1575">
        <v>148590</v>
      </c>
      <c r="B1575" t="s">
        <v>3197</v>
      </c>
      <c r="C1575">
        <v>13.02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</row>
    <row r="1576" spans="1:70" x14ac:dyDescent="0.25">
      <c r="A1576">
        <v>148592</v>
      </c>
      <c r="B1576" t="s">
        <v>3198</v>
      </c>
      <c r="C1576">
        <v>14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</row>
    <row r="1577" spans="1:70" x14ac:dyDescent="0.25">
      <c r="A1577">
        <v>148593</v>
      </c>
      <c r="B1577" t="s">
        <v>3199</v>
      </c>
      <c r="C1577">
        <v>13.856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</row>
    <row r="1578" spans="1:70" x14ac:dyDescent="0.25">
      <c r="A1578">
        <v>148631</v>
      </c>
      <c r="B1578" t="s">
        <v>2215</v>
      </c>
      <c r="C1578">
        <v>20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</row>
    <row r="1579" spans="1:70" x14ac:dyDescent="0.25">
      <c r="A1579">
        <v>148645</v>
      </c>
      <c r="B1579" t="s">
        <v>3200</v>
      </c>
      <c r="C1579">
        <v>13.23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</row>
    <row r="1580" spans="1:70" x14ac:dyDescent="0.25">
      <c r="A1580">
        <v>148646</v>
      </c>
      <c r="B1580" t="s">
        <v>3201</v>
      </c>
      <c r="C1580">
        <v>12.99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</row>
    <row r="1581" spans="1:70" x14ac:dyDescent="0.25">
      <c r="A1581">
        <v>148647</v>
      </c>
      <c r="B1581" t="s">
        <v>3202</v>
      </c>
      <c r="C1581">
        <v>12.99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</row>
    <row r="1582" spans="1:70" x14ac:dyDescent="0.25">
      <c r="A1582">
        <v>148650</v>
      </c>
      <c r="B1582" t="s">
        <v>3203</v>
      </c>
      <c r="C1582">
        <v>12.795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</row>
    <row r="1583" spans="1:70" x14ac:dyDescent="0.25">
      <c r="A1583">
        <v>148650</v>
      </c>
      <c r="B1583" t="s">
        <v>3203</v>
      </c>
      <c r="C1583">
        <v>12.795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</row>
    <row r="1584" spans="1:70" x14ac:dyDescent="0.25">
      <c r="A1584">
        <v>148811</v>
      </c>
      <c r="B1584" t="s">
        <v>3204</v>
      </c>
      <c r="C1584">
        <v>185.69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</row>
    <row r="1585" spans="1:70" x14ac:dyDescent="0.25">
      <c r="A1585">
        <v>148851</v>
      </c>
      <c r="B1585" t="s">
        <v>1002</v>
      </c>
      <c r="C1585">
        <v>18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</row>
    <row r="1586" spans="1:70" x14ac:dyDescent="0.25">
      <c r="A1586">
        <v>148953</v>
      </c>
      <c r="B1586" t="s">
        <v>3205</v>
      </c>
      <c r="C1586">
        <v>3.8639999999999999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</row>
    <row r="1587" spans="1:70" x14ac:dyDescent="0.25">
      <c r="A1587">
        <v>149131</v>
      </c>
      <c r="B1587" t="s">
        <v>3206</v>
      </c>
      <c r="C1587">
        <v>233.89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</row>
    <row r="1588" spans="1:70" x14ac:dyDescent="0.25">
      <c r="A1588">
        <v>149359</v>
      </c>
      <c r="B1588" t="s">
        <v>3207</v>
      </c>
      <c r="C1588">
        <v>1090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</row>
    <row r="1589" spans="1:70" x14ac:dyDescent="0.25">
      <c r="A1589">
        <v>149590</v>
      </c>
      <c r="B1589" t="s">
        <v>2216</v>
      </c>
      <c r="C1589">
        <v>199.9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</row>
    <row r="1590" spans="1:70" x14ac:dyDescent="0.25">
      <c r="A1590">
        <v>149690</v>
      </c>
      <c r="B1590" t="s">
        <v>3208</v>
      </c>
      <c r="C1590">
        <v>18.600000000000001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</row>
    <row r="1591" spans="1:70" x14ac:dyDescent="0.25">
      <c r="A1591">
        <v>149990</v>
      </c>
      <c r="B1591" t="s">
        <v>3209</v>
      </c>
      <c r="C1591">
        <v>17.895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</row>
    <row r="1592" spans="1:70" x14ac:dyDescent="0.25">
      <c r="A1592">
        <v>150050</v>
      </c>
      <c r="B1592" t="s">
        <v>3210</v>
      </c>
      <c r="C1592">
        <v>226.72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</row>
    <row r="1593" spans="1:70" x14ac:dyDescent="0.25">
      <c r="A1593">
        <v>150080</v>
      </c>
      <c r="B1593" t="s">
        <v>3211</v>
      </c>
      <c r="C1593">
        <v>180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</row>
    <row r="1594" spans="1:70" x14ac:dyDescent="0.25">
      <c r="A1594">
        <v>150081</v>
      </c>
      <c r="B1594" t="s">
        <v>3212</v>
      </c>
      <c r="C1594">
        <v>50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</row>
    <row r="1595" spans="1:70" x14ac:dyDescent="0.25">
      <c r="A1595">
        <v>150082</v>
      </c>
      <c r="B1595" t="s">
        <v>2217</v>
      </c>
      <c r="C1595">
        <v>18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</row>
    <row r="1596" spans="1:70" x14ac:dyDescent="0.25">
      <c r="A1596">
        <v>150231</v>
      </c>
      <c r="B1596" t="s">
        <v>3213</v>
      </c>
      <c r="C1596">
        <v>12.734999999999999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</row>
    <row r="1597" spans="1:70" x14ac:dyDescent="0.25">
      <c r="A1597">
        <v>150470</v>
      </c>
      <c r="B1597" t="s">
        <v>3214</v>
      </c>
      <c r="C1597">
        <v>4.8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</row>
    <row r="1598" spans="1:70" x14ac:dyDescent="0.25">
      <c r="A1598">
        <v>150491</v>
      </c>
      <c r="B1598" t="s">
        <v>3215</v>
      </c>
      <c r="C1598">
        <v>8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</row>
    <row r="1599" spans="1:70" x14ac:dyDescent="0.25">
      <c r="A1599">
        <v>150511</v>
      </c>
      <c r="B1599" t="s">
        <v>3216</v>
      </c>
      <c r="C1599">
        <v>15.96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</row>
    <row r="1600" spans="1:70" x14ac:dyDescent="0.25">
      <c r="A1600">
        <v>150841</v>
      </c>
      <c r="B1600" t="s">
        <v>945</v>
      </c>
      <c r="C1600">
        <v>177.6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</row>
    <row r="1601" spans="1:70" x14ac:dyDescent="0.25">
      <c r="A1601">
        <v>150841</v>
      </c>
      <c r="B1601" t="s">
        <v>945</v>
      </c>
      <c r="C1601">
        <v>177.6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</row>
    <row r="1602" spans="1:70" x14ac:dyDescent="0.25">
      <c r="A1602">
        <v>150871</v>
      </c>
      <c r="B1602" t="s">
        <v>3217</v>
      </c>
      <c r="C1602">
        <v>15.948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</row>
    <row r="1603" spans="1:70" x14ac:dyDescent="0.25">
      <c r="A1603">
        <v>150872</v>
      </c>
      <c r="B1603" t="s">
        <v>3218</v>
      </c>
      <c r="C1603">
        <v>15.786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</row>
    <row r="1604" spans="1:70" x14ac:dyDescent="0.25">
      <c r="A1604">
        <v>150878</v>
      </c>
      <c r="B1604" t="s">
        <v>3219</v>
      </c>
      <c r="C1604">
        <v>15.965999999999999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</row>
    <row r="1605" spans="1:70" x14ac:dyDescent="0.25">
      <c r="A1605">
        <v>150879</v>
      </c>
      <c r="B1605" t="s">
        <v>3220</v>
      </c>
      <c r="C1605">
        <v>15.48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</row>
    <row r="1606" spans="1:70" x14ac:dyDescent="0.25">
      <c r="A1606">
        <v>150882</v>
      </c>
      <c r="B1606" t="s">
        <v>3221</v>
      </c>
      <c r="C1606">
        <v>13.154999999999999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</row>
    <row r="1607" spans="1:70" x14ac:dyDescent="0.25">
      <c r="A1607">
        <v>150883</v>
      </c>
      <c r="B1607" t="s">
        <v>3222</v>
      </c>
      <c r="C1607">
        <v>12.99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</row>
    <row r="1608" spans="1:70" x14ac:dyDescent="0.25">
      <c r="A1608">
        <v>150884</v>
      </c>
      <c r="B1608" t="s">
        <v>3223</v>
      </c>
      <c r="C1608">
        <v>12.93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</row>
    <row r="1609" spans="1:70" x14ac:dyDescent="0.25">
      <c r="A1609">
        <v>150885</v>
      </c>
      <c r="B1609" t="s">
        <v>3224</v>
      </c>
      <c r="C1609">
        <v>12.93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</row>
    <row r="1610" spans="1:70" x14ac:dyDescent="0.25">
      <c r="A1610">
        <v>150886</v>
      </c>
      <c r="B1610" t="s">
        <v>3225</v>
      </c>
      <c r="C1610">
        <v>17.72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</row>
    <row r="1611" spans="1:70" x14ac:dyDescent="0.25">
      <c r="A1611">
        <v>150888</v>
      </c>
      <c r="B1611" t="s">
        <v>3226</v>
      </c>
      <c r="C1611">
        <v>17.155000000000001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</row>
    <row r="1612" spans="1:70" x14ac:dyDescent="0.25">
      <c r="A1612">
        <v>150889</v>
      </c>
      <c r="B1612" t="s">
        <v>1071</v>
      </c>
      <c r="C1612">
        <v>17.239999999999998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</row>
    <row r="1613" spans="1:70" x14ac:dyDescent="0.25">
      <c r="A1613">
        <v>150889</v>
      </c>
      <c r="B1613" t="s">
        <v>1071</v>
      </c>
      <c r="C1613">
        <v>17.239999999999998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</row>
    <row r="1614" spans="1:70" x14ac:dyDescent="0.25">
      <c r="A1614">
        <v>150895</v>
      </c>
      <c r="B1614" t="s">
        <v>3227</v>
      </c>
      <c r="C1614">
        <v>178.41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</row>
    <row r="1615" spans="1:70" x14ac:dyDescent="0.25">
      <c r="A1615">
        <v>151210</v>
      </c>
      <c r="B1615" t="s">
        <v>3228</v>
      </c>
      <c r="C1615">
        <v>170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</row>
    <row r="1616" spans="1:70" x14ac:dyDescent="0.25">
      <c r="A1616">
        <v>151211</v>
      </c>
      <c r="B1616" t="s">
        <v>3229</v>
      </c>
      <c r="C1616">
        <v>16.100000000000001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</row>
    <row r="1617" spans="1:70" x14ac:dyDescent="0.25">
      <c r="A1617">
        <v>151263</v>
      </c>
      <c r="B1617" t="s">
        <v>3230</v>
      </c>
      <c r="C1617">
        <v>176.8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</row>
    <row r="1618" spans="1:70" x14ac:dyDescent="0.25">
      <c r="A1618">
        <v>151265</v>
      </c>
      <c r="B1618" t="s">
        <v>3231</v>
      </c>
      <c r="C1618">
        <v>177.01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</row>
    <row r="1619" spans="1:70" x14ac:dyDescent="0.25">
      <c r="A1619">
        <v>151520</v>
      </c>
      <c r="B1619" t="s">
        <v>3232</v>
      </c>
      <c r="C1619">
        <v>174.93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</row>
    <row r="1620" spans="1:70" x14ac:dyDescent="0.25">
      <c r="A1620">
        <v>151522</v>
      </c>
      <c r="B1620" t="s">
        <v>3233</v>
      </c>
      <c r="C1620">
        <v>12.6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</row>
    <row r="1621" spans="1:70" x14ac:dyDescent="0.25">
      <c r="A1621">
        <v>151711</v>
      </c>
      <c r="B1621" t="s">
        <v>3234</v>
      </c>
      <c r="C1621">
        <v>5.15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</row>
    <row r="1622" spans="1:70" x14ac:dyDescent="0.25">
      <c r="A1622">
        <v>151721</v>
      </c>
      <c r="B1622" t="s">
        <v>3235</v>
      </c>
      <c r="C1622">
        <v>15.336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</row>
    <row r="1623" spans="1:70" x14ac:dyDescent="0.25">
      <c r="A1623">
        <v>151723</v>
      </c>
      <c r="B1623" t="s">
        <v>3236</v>
      </c>
      <c r="C1623">
        <v>15.336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</row>
    <row r="1624" spans="1:70" x14ac:dyDescent="0.25">
      <c r="A1624">
        <v>152050</v>
      </c>
      <c r="B1624" t="s">
        <v>3237</v>
      </c>
      <c r="C1624">
        <v>181.58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</row>
    <row r="1625" spans="1:70" x14ac:dyDescent="0.25">
      <c r="A1625">
        <v>152100</v>
      </c>
      <c r="B1625" t="s">
        <v>3238</v>
      </c>
      <c r="C1625">
        <v>180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</row>
    <row r="1626" spans="1:70" x14ac:dyDescent="0.25">
      <c r="A1626">
        <v>152100</v>
      </c>
      <c r="B1626" t="s">
        <v>3238</v>
      </c>
      <c r="C1626">
        <v>180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</row>
    <row r="1627" spans="1:70" x14ac:dyDescent="0.25">
      <c r="A1627">
        <v>152101</v>
      </c>
      <c r="B1627" t="s">
        <v>3239</v>
      </c>
      <c r="C1627">
        <v>50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</row>
    <row r="1628" spans="1:70" x14ac:dyDescent="0.25">
      <c r="A1628">
        <v>152102</v>
      </c>
      <c r="B1628" t="s">
        <v>946</v>
      </c>
      <c r="C1628">
        <v>18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</row>
    <row r="1629" spans="1:70" x14ac:dyDescent="0.25">
      <c r="A1629">
        <v>152102</v>
      </c>
      <c r="B1629" t="s">
        <v>946</v>
      </c>
      <c r="C1629">
        <v>18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</row>
    <row r="1630" spans="1:70" x14ac:dyDescent="0.25">
      <c r="A1630">
        <v>152102</v>
      </c>
      <c r="B1630" t="s">
        <v>946</v>
      </c>
      <c r="C1630">
        <v>18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</row>
    <row r="1631" spans="1:70" x14ac:dyDescent="0.25">
      <c r="A1631">
        <v>153299</v>
      </c>
      <c r="B1631" t="s">
        <v>3240</v>
      </c>
      <c r="C1631">
        <v>185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</row>
    <row r="1632" spans="1:70" x14ac:dyDescent="0.25">
      <c r="A1632">
        <v>153300</v>
      </c>
      <c r="B1632" t="s">
        <v>3241</v>
      </c>
      <c r="C1632">
        <v>185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</row>
    <row r="1633" spans="1:70" x14ac:dyDescent="0.25">
      <c r="A1633">
        <v>153310</v>
      </c>
      <c r="B1633" t="s">
        <v>3242</v>
      </c>
      <c r="C1633">
        <v>180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</row>
    <row r="1634" spans="1:70" x14ac:dyDescent="0.25">
      <c r="A1634">
        <v>153324</v>
      </c>
      <c r="B1634" t="s">
        <v>3243</v>
      </c>
      <c r="C1634">
        <v>17.739999999999998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</row>
    <row r="1635" spans="1:70" x14ac:dyDescent="0.25">
      <c r="A1635">
        <v>153324</v>
      </c>
      <c r="B1635" t="s">
        <v>3243</v>
      </c>
      <c r="C1635">
        <v>17.739999999999998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</row>
    <row r="1636" spans="1:70" x14ac:dyDescent="0.25">
      <c r="A1636">
        <v>153345</v>
      </c>
      <c r="B1636" t="s">
        <v>3244</v>
      </c>
      <c r="C1636">
        <v>17.68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</row>
    <row r="1637" spans="1:70" x14ac:dyDescent="0.25">
      <c r="A1637">
        <v>153346</v>
      </c>
      <c r="B1637" t="s">
        <v>727</v>
      </c>
      <c r="C1637">
        <v>17.62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</row>
    <row r="1638" spans="1:70" x14ac:dyDescent="0.25">
      <c r="A1638">
        <v>153346</v>
      </c>
      <c r="B1638" t="s">
        <v>727</v>
      </c>
      <c r="C1638">
        <v>17.62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</row>
    <row r="1639" spans="1:70" x14ac:dyDescent="0.25">
      <c r="A1639">
        <v>153346</v>
      </c>
      <c r="B1639" t="s">
        <v>727</v>
      </c>
      <c r="C1639">
        <v>17.62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</row>
    <row r="1640" spans="1:70" x14ac:dyDescent="0.25">
      <c r="A1640">
        <v>153347</v>
      </c>
      <c r="B1640" t="s">
        <v>3245</v>
      </c>
      <c r="C1640">
        <v>17.78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</row>
    <row r="1641" spans="1:70" x14ac:dyDescent="0.25">
      <c r="A1641">
        <v>153348</v>
      </c>
      <c r="B1641" t="s">
        <v>3246</v>
      </c>
      <c r="C1641">
        <v>18.02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</row>
    <row r="1642" spans="1:70" x14ac:dyDescent="0.25">
      <c r="A1642">
        <v>153350</v>
      </c>
      <c r="B1642" t="s">
        <v>3247</v>
      </c>
      <c r="C1642">
        <v>17.96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</row>
    <row r="1643" spans="1:70" x14ac:dyDescent="0.25">
      <c r="A1643">
        <v>153351</v>
      </c>
      <c r="B1643" t="s">
        <v>3248</v>
      </c>
      <c r="C1643">
        <v>18.02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</row>
    <row r="1644" spans="1:70" x14ac:dyDescent="0.25">
      <c r="A1644">
        <v>153402</v>
      </c>
      <c r="B1644" t="s">
        <v>3249</v>
      </c>
      <c r="C1644">
        <v>12.734999999999999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</row>
    <row r="1645" spans="1:70" x14ac:dyDescent="0.25">
      <c r="A1645">
        <v>153404</v>
      </c>
      <c r="B1645" t="s">
        <v>3250</v>
      </c>
      <c r="C1645">
        <v>15.282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</row>
    <row r="1646" spans="1:70" x14ac:dyDescent="0.25">
      <c r="A1646">
        <v>153640</v>
      </c>
      <c r="B1646" t="s">
        <v>3251</v>
      </c>
      <c r="C1646">
        <v>179.87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</row>
    <row r="1647" spans="1:70" x14ac:dyDescent="0.25">
      <c r="A1647">
        <v>153650</v>
      </c>
      <c r="B1647" t="s">
        <v>3252</v>
      </c>
      <c r="C1647">
        <v>864.8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</row>
    <row r="1648" spans="1:70" x14ac:dyDescent="0.25">
      <c r="A1648">
        <v>153663</v>
      </c>
      <c r="B1648" t="s">
        <v>3253</v>
      </c>
      <c r="C1648">
        <v>12.99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</row>
    <row r="1649" spans="1:70" x14ac:dyDescent="0.25">
      <c r="A1649">
        <v>153664</v>
      </c>
      <c r="B1649" t="s">
        <v>3254</v>
      </c>
      <c r="C1649">
        <v>12.99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</row>
    <row r="1650" spans="1:70" x14ac:dyDescent="0.25">
      <c r="A1650">
        <v>153672</v>
      </c>
      <c r="B1650" t="s">
        <v>3255</v>
      </c>
      <c r="C1650">
        <v>180.28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</row>
    <row r="1651" spans="1:70" x14ac:dyDescent="0.25">
      <c r="A1651">
        <v>153673</v>
      </c>
      <c r="B1651" t="s">
        <v>3256</v>
      </c>
      <c r="C1651">
        <v>17.335000000000001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</row>
    <row r="1652" spans="1:70" x14ac:dyDescent="0.25">
      <c r="A1652">
        <v>154213</v>
      </c>
      <c r="B1652" t="s">
        <v>3257</v>
      </c>
      <c r="C1652">
        <v>17.655000000000001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</row>
    <row r="1653" spans="1:70" x14ac:dyDescent="0.25">
      <c r="A1653">
        <v>154245</v>
      </c>
      <c r="B1653" t="s">
        <v>3258</v>
      </c>
      <c r="C1653">
        <v>13.151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</row>
    <row r="1654" spans="1:70" x14ac:dyDescent="0.25">
      <c r="A1654">
        <v>154855</v>
      </c>
      <c r="B1654" t="s">
        <v>3259</v>
      </c>
      <c r="C1654">
        <v>17.34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</row>
    <row r="1655" spans="1:70" x14ac:dyDescent="0.25">
      <c r="A1655">
        <v>154938</v>
      </c>
      <c r="B1655" t="s">
        <v>3260</v>
      </c>
      <c r="C1655">
        <v>18.035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</row>
    <row r="1656" spans="1:70" x14ac:dyDescent="0.25">
      <c r="A1656">
        <v>154939</v>
      </c>
      <c r="B1656" t="s">
        <v>3261</v>
      </c>
      <c r="C1656">
        <v>17.555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</row>
    <row r="1657" spans="1:70" x14ac:dyDescent="0.25">
      <c r="A1657">
        <v>154940</v>
      </c>
      <c r="B1657" t="s">
        <v>3262</v>
      </c>
      <c r="C1657">
        <v>182.57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</row>
    <row r="1658" spans="1:70" x14ac:dyDescent="0.25">
      <c r="A1658">
        <v>154941</v>
      </c>
      <c r="B1658" t="s">
        <v>2777</v>
      </c>
      <c r="C1658">
        <v>187.15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</row>
    <row r="1659" spans="1:70" x14ac:dyDescent="0.25">
      <c r="A1659">
        <v>154943</v>
      </c>
      <c r="B1659" t="s">
        <v>3263</v>
      </c>
      <c r="C1659">
        <v>17.995000000000001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</row>
    <row r="1660" spans="1:70" x14ac:dyDescent="0.25">
      <c r="A1660">
        <v>154952</v>
      </c>
      <c r="B1660" t="s">
        <v>3264</v>
      </c>
      <c r="C1660">
        <v>17.995000000000001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</row>
    <row r="1661" spans="1:70" x14ac:dyDescent="0.25">
      <c r="A1661">
        <v>154994</v>
      </c>
      <c r="B1661" t="s">
        <v>3265</v>
      </c>
      <c r="C1661">
        <v>174.09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</row>
    <row r="1662" spans="1:70" x14ac:dyDescent="0.25">
      <c r="A1662">
        <v>155137</v>
      </c>
      <c r="B1662" t="s">
        <v>3266</v>
      </c>
      <c r="C1662">
        <v>6.3840000000000003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</row>
    <row r="1663" spans="1:70" x14ac:dyDescent="0.25">
      <c r="A1663">
        <v>155138</v>
      </c>
      <c r="B1663" t="s">
        <v>3267</v>
      </c>
      <c r="C1663">
        <v>12.914999999999999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</row>
    <row r="1664" spans="1:70" x14ac:dyDescent="0.25">
      <c r="A1664">
        <v>155877</v>
      </c>
      <c r="B1664" t="s">
        <v>3268</v>
      </c>
      <c r="C1664">
        <v>16.988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</row>
    <row r="1665" spans="1:70" x14ac:dyDescent="0.25">
      <c r="A1665">
        <v>156061</v>
      </c>
      <c r="B1665" t="s">
        <v>3269</v>
      </c>
      <c r="C1665">
        <v>857.8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</row>
    <row r="1666" spans="1:70" x14ac:dyDescent="0.25">
      <c r="A1666">
        <v>156083</v>
      </c>
      <c r="B1666" t="s">
        <v>3270</v>
      </c>
      <c r="C1666">
        <v>180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</row>
    <row r="1667" spans="1:70" x14ac:dyDescent="0.25">
      <c r="A1667">
        <v>156085</v>
      </c>
      <c r="B1667" t="s">
        <v>3271</v>
      </c>
      <c r="C1667">
        <v>18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</row>
    <row r="1668" spans="1:70" x14ac:dyDescent="0.25">
      <c r="A1668">
        <v>156086</v>
      </c>
      <c r="B1668" t="s">
        <v>3272</v>
      </c>
      <c r="C1668">
        <v>180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</row>
    <row r="1669" spans="1:70" x14ac:dyDescent="0.25">
      <c r="A1669">
        <v>156087</v>
      </c>
      <c r="B1669" t="s">
        <v>3273</v>
      </c>
      <c r="C1669">
        <v>50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</row>
    <row r="1670" spans="1:70" x14ac:dyDescent="0.25">
      <c r="A1670">
        <v>156088</v>
      </c>
      <c r="B1670" t="s">
        <v>3274</v>
      </c>
      <c r="C1670">
        <v>18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</row>
    <row r="1671" spans="1:70" x14ac:dyDescent="0.25">
      <c r="A1671">
        <v>156088</v>
      </c>
      <c r="B1671" t="s">
        <v>3274</v>
      </c>
      <c r="C1671">
        <v>18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</row>
    <row r="1672" spans="1:70" x14ac:dyDescent="0.25">
      <c r="A1672">
        <v>156088</v>
      </c>
      <c r="B1672" t="s">
        <v>3274</v>
      </c>
      <c r="C1672">
        <v>18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</row>
    <row r="1673" spans="1:70" x14ac:dyDescent="0.25">
      <c r="A1673">
        <v>156106</v>
      </c>
      <c r="B1673" t="s">
        <v>3275</v>
      </c>
      <c r="C1673">
        <v>176.54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</row>
    <row r="1674" spans="1:70" x14ac:dyDescent="0.25">
      <c r="A1674">
        <v>156216</v>
      </c>
      <c r="B1674" t="s">
        <v>3276</v>
      </c>
      <c r="C1674">
        <v>179.71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</row>
    <row r="1675" spans="1:70" x14ac:dyDescent="0.25">
      <c r="A1675">
        <v>156216</v>
      </c>
      <c r="B1675" t="s">
        <v>3276</v>
      </c>
      <c r="C1675">
        <v>179.71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</row>
    <row r="1676" spans="1:70" x14ac:dyDescent="0.25">
      <c r="A1676">
        <v>156216</v>
      </c>
      <c r="B1676" t="s">
        <v>3276</v>
      </c>
      <c r="C1676">
        <v>179.71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</row>
    <row r="1677" spans="1:70" x14ac:dyDescent="0.25">
      <c r="A1677">
        <v>156239</v>
      </c>
      <c r="B1677" t="s">
        <v>3277</v>
      </c>
      <c r="C1677">
        <v>180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</row>
    <row r="1678" spans="1:70" x14ac:dyDescent="0.25">
      <c r="A1678">
        <v>156255</v>
      </c>
      <c r="B1678" t="s">
        <v>3278</v>
      </c>
      <c r="C1678">
        <v>15.43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</row>
    <row r="1679" spans="1:70" x14ac:dyDescent="0.25">
      <c r="A1679">
        <v>156262</v>
      </c>
      <c r="B1679" t="s">
        <v>3279</v>
      </c>
      <c r="C1679">
        <v>226.93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</row>
    <row r="1680" spans="1:70" x14ac:dyDescent="0.25">
      <c r="A1680">
        <v>156334</v>
      </c>
      <c r="B1680" t="s">
        <v>3280</v>
      </c>
      <c r="C1680">
        <v>12.78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</row>
    <row r="1681" spans="1:70" x14ac:dyDescent="0.25">
      <c r="A1681">
        <v>156340</v>
      </c>
      <c r="B1681" t="s">
        <v>3281</v>
      </c>
      <c r="C1681">
        <v>182.36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</row>
    <row r="1682" spans="1:70" x14ac:dyDescent="0.25">
      <c r="A1682">
        <v>156357</v>
      </c>
      <c r="B1682" t="s">
        <v>3282</v>
      </c>
      <c r="C1682">
        <v>12.99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</row>
    <row r="1683" spans="1:70" x14ac:dyDescent="0.25">
      <c r="A1683">
        <v>156659</v>
      </c>
      <c r="B1683" t="s">
        <v>1123</v>
      </c>
      <c r="C1683">
        <v>181.95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</row>
    <row r="1684" spans="1:70" x14ac:dyDescent="0.25">
      <c r="A1684">
        <v>156659</v>
      </c>
      <c r="B1684" t="s">
        <v>1123</v>
      </c>
      <c r="C1684">
        <v>181.95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</row>
    <row r="1685" spans="1:70" x14ac:dyDescent="0.25">
      <c r="A1685">
        <v>156661</v>
      </c>
      <c r="B1685" t="s">
        <v>3283</v>
      </c>
      <c r="C1685">
        <v>182.42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</row>
    <row r="1686" spans="1:70" x14ac:dyDescent="0.25">
      <c r="A1686">
        <v>156672</v>
      </c>
      <c r="B1686" t="s">
        <v>3284</v>
      </c>
      <c r="C1686">
        <v>12.866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</row>
    <row r="1687" spans="1:70" x14ac:dyDescent="0.25">
      <c r="A1687">
        <v>156672</v>
      </c>
      <c r="B1687" t="s">
        <v>3284</v>
      </c>
      <c r="C1687">
        <v>12.866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</row>
    <row r="1688" spans="1:70" x14ac:dyDescent="0.25">
      <c r="A1688">
        <v>156685</v>
      </c>
      <c r="B1688" t="s">
        <v>3285</v>
      </c>
      <c r="C1688">
        <v>176.8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</row>
    <row r="1689" spans="1:70" x14ac:dyDescent="0.25">
      <c r="A1689">
        <v>156687</v>
      </c>
      <c r="B1689" t="s">
        <v>3286</v>
      </c>
      <c r="C1689">
        <v>13.125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</row>
    <row r="1690" spans="1:70" x14ac:dyDescent="0.25">
      <c r="A1690">
        <v>156693</v>
      </c>
      <c r="B1690" t="s">
        <v>3287</v>
      </c>
      <c r="C1690">
        <v>13.256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</row>
    <row r="1691" spans="1:70" x14ac:dyDescent="0.25">
      <c r="A1691">
        <v>156696</v>
      </c>
      <c r="B1691" t="s">
        <v>3288</v>
      </c>
      <c r="C1691">
        <v>17.655000000000001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</row>
    <row r="1692" spans="1:70" x14ac:dyDescent="0.25">
      <c r="A1692">
        <v>156712</v>
      </c>
      <c r="B1692" t="s">
        <v>3289</v>
      </c>
      <c r="C1692">
        <v>179.29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</row>
    <row r="1693" spans="1:70" x14ac:dyDescent="0.25">
      <c r="A1693">
        <v>156712</v>
      </c>
      <c r="B1693" t="s">
        <v>3289</v>
      </c>
      <c r="C1693">
        <v>179.29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</row>
    <row r="1694" spans="1:70" x14ac:dyDescent="0.25">
      <c r="A1694">
        <v>156713</v>
      </c>
      <c r="B1694" t="s">
        <v>3290</v>
      </c>
      <c r="C1694">
        <v>177.42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</row>
    <row r="1695" spans="1:70" x14ac:dyDescent="0.25">
      <c r="A1695">
        <v>156762</v>
      </c>
      <c r="B1695" t="s">
        <v>3291</v>
      </c>
      <c r="C1695">
        <v>190.98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</row>
    <row r="1696" spans="1:70" x14ac:dyDescent="0.25">
      <c r="A1696">
        <v>156782</v>
      </c>
      <c r="B1696" t="s">
        <v>3292</v>
      </c>
      <c r="C1696">
        <v>191.1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</row>
    <row r="1697" spans="1:70" x14ac:dyDescent="0.25">
      <c r="A1697">
        <v>156795</v>
      </c>
      <c r="B1697" t="s">
        <v>3293</v>
      </c>
      <c r="C1697">
        <v>12.81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</row>
    <row r="1698" spans="1:70" x14ac:dyDescent="0.25">
      <c r="A1698">
        <v>156796</v>
      </c>
      <c r="B1698" t="s">
        <v>3294</v>
      </c>
      <c r="C1698">
        <v>12.765000000000001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</row>
    <row r="1699" spans="1:70" x14ac:dyDescent="0.25">
      <c r="A1699">
        <v>156797</v>
      </c>
      <c r="B1699" t="s">
        <v>3295</v>
      </c>
      <c r="C1699">
        <v>15.318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</row>
    <row r="1700" spans="1:70" x14ac:dyDescent="0.25">
      <c r="A1700">
        <v>156812</v>
      </c>
      <c r="B1700" t="s">
        <v>3296</v>
      </c>
      <c r="C1700">
        <v>12.795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</row>
    <row r="1701" spans="1:70" x14ac:dyDescent="0.25">
      <c r="A1701">
        <v>156849</v>
      </c>
      <c r="B1701" t="s">
        <v>3297</v>
      </c>
      <c r="C1701">
        <v>12.75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</row>
    <row r="1702" spans="1:70" x14ac:dyDescent="0.25">
      <c r="A1702">
        <v>156925</v>
      </c>
      <c r="B1702" t="s">
        <v>3298</v>
      </c>
      <c r="C1702">
        <v>177.1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</row>
    <row r="1703" spans="1:70" x14ac:dyDescent="0.25">
      <c r="A1703">
        <v>156974</v>
      </c>
      <c r="B1703" t="s">
        <v>3299</v>
      </c>
      <c r="C1703">
        <v>183.39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</row>
    <row r="1704" spans="1:70" x14ac:dyDescent="0.25">
      <c r="A1704">
        <v>156978</v>
      </c>
      <c r="B1704" t="s">
        <v>3300</v>
      </c>
      <c r="C1704">
        <v>183.39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</row>
    <row r="1705" spans="1:70" x14ac:dyDescent="0.25">
      <c r="A1705">
        <v>156985</v>
      </c>
      <c r="B1705" t="s">
        <v>3301</v>
      </c>
      <c r="C1705">
        <v>181.02199999999999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</row>
    <row r="1706" spans="1:70" x14ac:dyDescent="0.25">
      <c r="A1706">
        <v>156989</v>
      </c>
      <c r="B1706" t="s">
        <v>3302</v>
      </c>
      <c r="C1706">
        <v>191.92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</row>
    <row r="1707" spans="1:70" x14ac:dyDescent="0.25">
      <c r="A1707">
        <v>156998</v>
      </c>
      <c r="B1707" t="s">
        <v>3303</v>
      </c>
      <c r="C1707">
        <v>183.4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</row>
    <row r="1708" spans="1:70" x14ac:dyDescent="0.25">
      <c r="A1708">
        <v>156999</v>
      </c>
      <c r="B1708" t="s">
        <v>3304</v>
      </c>
      <c r="C1708">
        <v>183.39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</row>
    <row r="1709" spans="1:70" x14ac:dyDescent="0.25">
      <c r="A1709">
        <v>157002</v>
      </c>
      <c r="B1709" t="s">
        <v>3305</v>
      </c>
      <c r="C1709">
        <v>176.75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</row>
    <row r="1710" spans="1:70" x14ac:dyDescent="0.25">
      <c r="A1710">
        <v>157006</v>
      </c>
      <c r="B1710" t="s">
        <v>3306</v>
      </c>
      <c r="C1710">
        <v>181.78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</row>
    <row r="1711" spans="1:70" x14ac:dyDescent="0.25">
      <c r="A1711">
        <v>157016</v>
      </c>
      <c r="B1711" t="s">
        <v>3307</v>
      </c>
      <c r="C1711">
        <v>174.11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</row>
    <row r="1712" spans="1:70" x14ac:dyDescent="0.25">
      <c r="A1712">
        <v>157020</v>
      </c>
      <c r="B1712" t="s">
        <v>3308</v>
      </c>
      <c r="C1712">
        <v>176.18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</row>
    <row r="1713" spans="1:70" x14ac:dyDescent="0.25">
      <c r="A1713">
        <v>157042</v>
      </c>
      <c r="B1713" t="s">
        <v>3309</v>
      </c>
      <c r="C1713">
        <v>179.09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</row>
    <row r="1714" spans="1:70" x14ac:dyDescent="0.25">
      <c r="A1714">
        <v>157046</v>
      </c>
      <c r="B1714" t="s">
        <v>3310</v>
      </c>
      <c r="C1714">
        <v>175.59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</row>
    <row r="1715" spans="1:70" x14ac:dyDescent="0.25">
      <c r="A1715">
        <v>157050</v>
      </c>
      <c r="B1715" t="s">
        <v>3311</v>
      </c>
      <c r="C1715">
        <v>175.59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</row>
    <row r="1716" spans="1:70" x14ac:dyDescent="0.25">
      <c r="A1716">
        <v>157051</v>
      </c>
      <c r="B1716" t="s">
        <v>3312</v>
      </c>
      <c r="C1716">
        <v>178.41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</row>
    <row r="1717" spans="1:70" x14ac:dyDescent="0.25">
      <c r="A1717">
        <v>157052</v>
      </c>
      <c r="B1717" t="s">
        <v>3313</v>
      </c>
      <c r="C1717">
        <v>174.11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</row>
    <row r="1718" spans="1:70" x14ac:dyDescent="0.25">
      <c r="A1718">
        <v>157055</v>
      </c>
      <c r="B1718" t="s">
        <v>3314</v>
      </c>
      <c r="C1718">
        <v>177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</row>
    <row r="1719" spans="1:70" x14ac:dyDescent="0.25">
      <c r="A1719">
        <v>157062</v>
      </c>
      <c r="B1719" t="s">
        <v>3315</v>
      </c>
      <c r="C1719">
        <v>186.71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</row>
    <row r="1720" spans="1:70" x14ac:dyDescent="0.25">
      <c r="A1720">
        <v>157066</v>
      </c>
      <c r="B1720" t="s">
        <v>3316</v>
      </c>
      <c r="C1720">
        <v>177.22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</row>
    <row r="1721" spans="1:70" x14ac:dyDescent="0.25">
      <c r="A1721">
        <v>157072</v>
      </c>
      <c r="B1721" t="s">
        <v>3317</v>
      </c>
      <c r="C1721">
        <v>201.13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</row>
    <row r="1722" spans="1:70" x14ac:dyDescent="0.25">
      <c r="A1722">
        <v>157076</v>
      </c>
      <c r="B1722" t="s">
        <v>3318</v>
      </c>
      <c r="C1722">
        <v>183.39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</row>
    <row r="1723" spans="1:70" x14ac:dyDescent="0.25">
      <c r="A1723">
        <v>157086</v>
      </c>
      <c r="B1723" t="s">
        <v>3319</v>
      </c>
      <c r="C1723">
        <v>179.27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</row>
    <row r="1724" spans="1:70" x14ac:dyDescent="0.25">
      <c r="A1724">
        <v>157103</v>
      </c>
      <c r="B1724" t="s">
        <v>3320</v>
      </c>
      <c r="C1724">
        <v>12.75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</row>
    <row r="1725" spans="1:70" x14ac:dyDescent="0.25">
      <c r="A1725">
        <v>157104</v>
      </c>
      <c r="B1725" t="s">
        <v>3321</v>
      </c>
      <c r="C1725">
        <v>12.824999999999999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</row>
    <row r="1726" spans="1:70" x14ac:dyDescent="0.25">
      <c r="A1726">
        <v>157119</v>
      </c>
      <c r="B1726" t="s">
        <v>3322</v>
      </c>
      <c r="C1726">
        <v>21.288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</row>
    <row r="1727" spans="1:70" x14ac:dyDescent="0.25">
      <c r="A1727">
        <v>157119</v>
      </c>
      <c r="B1727" t="s">
        <v>3322</v>
      </c>
      <c r="C1727">
        <v>21.288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</row>
    <row r="1728" spans="1:70" x14ac:dyDescent="0.25">
      <c r="A1728">
        <v>157127</v>
      </c>
      <c r="B1728" t="s">
        <v>3323</v>
      </c>
      <c r="C1728">
        <v>20.783999999999999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</row>
    <row r="1729" spans="1:70" x14ac:dyDescent="0.25">
      <c r="A1729">
        <v>157139</v>
      </c>
      <c r="B1729" t="s">
        <v>3324</v>
      </c>
      <c r="C1729">
        <v>50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</row>
    <row r="1730" spans="1:70" x14ac:dyDescent="0.25">
      <c r="A1730">
        <v>157173</v>
      </c>
      <c r="B1730" t="s">
        <v>3325</v>
      </c>
      <c r="C1730">
        <v>12.675000000000001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</row>
    <row r="1731" spans="1:70" x14ac:dyDescent="0.25">
      <c r="A1731">
        <v>157174</v>
      </c>
      <c r="B1731" t="s">
        <v>3326</v>
      </c>
      <c r="C1731">
        <v>12.69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</row>
    <row r="1732" spans="1:70" x14ac:dyDescent="0.25">
      <c r="A1732">
        <v>157200</v>
      </c>
      <c r="B1732" t="s">
        <v>3327</v>
      </c>
      <c r="C1732">
        <v>18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</row>
    <row r="1733" spans="1:70" x14ac:dyDescent="0.25">
      <c r="A1733">
        <v>157208</v>
      </c>
      <c r="B1733" t="s">
        <v>3328</v>
      </c>
      <c r="C1733">
        <v>18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</row>
    <row r="1734" spans="1:70" x14ac:dyDescent="0.25">
      <c r="A1734">
        <v>157211</v>
      </c>
      <c r="B1734" t="s">
        <v>3329</v>
      </c>
      <c r="C1734">
        <v>18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</row>
    <row r="1735" spans="1:70" x14ac:dyDescent="0.25">
      <c r="A1735">
        <v>157214</v>
      </c>
      <c r="B1735" t="s">
        <v>3330</v>
      </c>
      <c r="C1735">
        <v>162.66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</row>
    <row r="1736" spans="1:70" x14ac:dyDescent="0.25">
      <c r="A1736">
        <v>157313</v>
      </c>
      <c r="B1736" t="s">
        <v>3331</v>
      </c>
      <c r="C1736">
        <v>20.856000000000002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</row>
    <row r="1737" spans="1:70" x14ac:dyDescent="0.25">
      <c r="A1737">
        <v>157313</v>
      </c>
      <c r="B1737" t="s">
        <v>3331</v>
      </c>
      <c r="C1737">
        <v>20.856000000000002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</row>
    <row r="1738" spans="1:70" x14ac:dyDescent="0.25">
      <c r="A1738">
        <v>157319</v>
      </c>
      <c r="B1738" t="s">
        <v>3332</v>
      </c>
      <c r="C1738">
        <v>21.192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</row>
    <row r="1739" spans="1:70" x14ac:dyDescent="0.25">
      <c r="A1739">
        <v>157321</v>
      </c>
      <c r="B1739" t="s">
        <v>3333</v>
      </c>
      <c r="C1739">
        <v>21.21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</row>
    <row r="1740" spans="1:70" x14ac:dyDescent="0.25">
      <c r="A1740">
        <v>157321</v>
      </c>
      <c r="B1740" t="s">
        <v>3333</v>
      </c>
      <c r="C1740">
        <v>21.21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</row>
    <row r="1741" spans="1:70" x14ac:dyDescent="0.25">
      <c r="A1741">
        <v>157339</v>
      </c>
      <c r="B1741" t="s">
        <v>3334</v>
      </c>
      <c r="C1741">
        <v>190.32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</row>
    <row r="1742" spans="1:70" x14ac:dyDescent="0.25">
      <c r="A1742">
        <v>157352</v>
      </c>
      <c r="B1742" t="s">
        <v>3335</v>
      </c>
      <c r="C1742">
        <v>0.8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</row>
    <row r="1743" spans="1:70" x14ac:dyDescent="0.25">
      <c r="A1743">
        <v>157352</v>
      </c>
      <c r="B1743" t="s">
        <v>3335</v>
      </c>
      <c r="C1743">
        <v>0.8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</row>
    <row r="1744" spans="1:70" x14ac:dyDescent="0.25">
      <c r="A1744">
        <v>157355</v>
      </c>
      <c r="B1744" t="s">
        <v>3336</v>
      </c>
      <c r="C1744">
        <v>21.3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</row>
    <row r="1745" spans="1:70" x14ac:dyDescent="0.25">
      <c r="A1745">
        <v>157356</v>
      </c>
      <c r="B1745" t="s">
        <v>3337</v>
      </c>
      <c r="C1745">
        <v>21.3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</row>
    <row r="1746" spans="1:70" x14ac:dyDescent="0.25">
      <c r="A1746">
        <v>157382</v>
      </c>
      <c r="B1746" t="s">
        <v>3338</v>
      </c>
      <c r="C1746">
        <v>12.705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</row>
    <row r="1747" spans="1:70" x14ac:dyDescent="0.25">
      <c r="A1747">
        <v>157384</v>
      </c>
      <c r="B1747" t="s">
        <v>3339</v>
      </c>
      <c r="C1747">
        <v>15.246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</row>
    <row r="1748" spans="1:70" x14ac:dyDescent="0.25">
      <c r="A1748">
        <v>157389</v>
      </c>
      <c r="B1748" t="s">
        <v>3340</v>
      </c>
      <c r="C1748">
        <v>17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</row>
    <row r="1749" spans="1:70" x14ac:dyDescent="0.25">
      <c r="A1749">
        <v>157422</v>
      </c>
      <c r="B1749" t="s">
        <v>2218</v>
      </c>
      <c r="C1749">
        <v>173.26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</row>
    <row r="1750" spans="1:70" x14ac:dyDescent="0.25">
      <c r="A1750">
        <v>157422</v>
      </c>
      <c r="B1750" t="s">
        <v>2218</v>
      </c>
      <c r="C1750">
        <v>173.26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</row>
    <row r="1751" spans="1:70" x14ac:dyDescent="0.25">
      <c r="A1751">
        <v>157422</v>
      </c>
      <c r="B1751" t="s">
        <v>2218</v>
      </c>
      <c r="C1751">
        <v>173.26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</row>
    <row r="1752" spans="1:70" x14ac:dyDescent="0.25">
      <c r="A1752">
        <v>157423</v>
      </c>
      <c r="B1752" t="s">
        <v>1072</v>
      </c>
      <c r="C1752">
        <v>16.66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</row>
    <row r="1753" spans="1:70" x14ac:dyDescent="0.25">
      <c r="A1753">
        <v>157423</v>
      </c>
      <c r="B1753" t="s">
        <v>1072</v>
      </c>
      <c r="C1753">
        <v>16.66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</row>
    <row r="1754" spans="1:70" x14ac:dyDescent="0.25">
      <c r="A1754">
        <v>157453</v>
      </c>
      <c r="B1754" t="s">
        <v>3341</v>
      </c>
      <c r="C1754">
        <v>9.5679999999999996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</row>
    <row r="1755" spans="1:70" x14ac:dyDescent="0.25">
      <c r="A1755">
        <v>157478</v>
      </c>
      <c r="B1755" t="s">
        <v>3342</v>
      </c>
      <c r="C1755">
        <v>208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</row>
    <row r="1756" spans="1:70" x14ac:dyDescent="0.25">
      <c r="A1756">
        <v>157479</v>
      </c>
      <c r="B1756" t="s">
        <v>1073</v>
      </c>
      <c r="C1756">
        <v>20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</row>
    <row r="1757" spans="1:70" x14ac:dyDescent="0.25">
      <c r="A1757">
        <v>157479</v>
      </c>
      <c r="B1757" t="s">
        <v>1073</v>
      </c>
      <c r="C1757">
        <v>20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</row>
    <row r="1758" spans="1:70" x14ac:dyDescent="0.25">
      <c r="A1758">
        <v>157497</v>
      </c>
      <c r="B1758" t="s">
        <v>3343</v>
      </c>
      <c r="C1758">
        <v>174.67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</row>
    <row r="1759" spans="1:70" x14ac:dyDescent="0.25">
      <c r="A1759">
        <v>157511</v>
      </c>
      <c r="B1759" t="s">
        <v>3344</v>
      </c>
      <c r="C1759">
        <v>176.96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</row>
    <row r="1760" spans="1:70" x14ac:dyDescent="0.25">
      <c r="A1760">
        <v>157513</v>
      </c>
      <c r="B1760" t="s">
        <v>3345</v>
      </c>
      <c r="C1760">
        <v>17.015000000000001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</row>
    <row r="1761" spans="1:70" x14ac:dyDescent="0.25">
      <c r="A1761">
        <v>157523</v>
      </c>
      <c r="B1761" t="s">
        <v>3346</v>
      </c>
      <c r="C1761">
        <v>13.845000000000001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</row>
    <row r="1762" spans="1:70" x14ac:dyDescent="0.25">
      <c r="A1762">
        <v>157524</v>
      </c>
      <c r="B1762" t="s">
        <v>3347</v>
      </c>
      <c r="C1762">
        <v>191.31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</row>
    <row r="1763" spans="1:70" x14ac:dyDescent="0.25">
      <c r="A1763">
        <v>157531</v>
      </c>
      <c r="B1763" t="s">
        <v>3348</v>
      </c>
      <c r="C1763">
        <v>20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</row>
    <row r="1764" spans="1:70" x14ac:dyDescent="0.25">
      <c r="A1764">
        <v>157531</v>
      </c>
      <c r="B1764" t="s">
        <v>3348</v>
      </c>
      <c r="C1764">
        <v>20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</row>
    <row r="1765" spans="1:70" x14ac:dyDescent="0.25">
      <c r="A1765">
        <v>157603</v>
      </c>
      <c r="B1765" t="s">
        <v>3349</v>
      </c>
      <c r="C1765">
        <v>18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</row>
    <row r="1766" spans="1:70" x14ac:dyDescent="0.25">
      <c r="A1766">
        <v>157658</v>
      </c>
      <c r="B1766" t="s">
        <v>804</v>
      </c>
      <c r="C1766">
        <v>874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</row>
    <row r="1767" spans="1:70" x14ac:dyDescent="0.25">
      <c r="A1767">
        <v>157658</v>
      </c>
      <c r="B1767" t="s">
        <v>804</v>
      </c>
      <c r="C1767">
        <v>874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</row>
    <row r="1768" spans="1:70" x14ac:dyDescent="0.25">
      <c r="A1768">
        <v>157665</v>
      </c>
      <c r="B1768" t="s">
        <v>3350</v>
      </c>
      <c r="C1768">
        <v>225.68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</row>
    <row r="1769" spans="1:70" x14ac:dyDescent="0.25">
      <c r="A1769">
        <v>157761</v>
      </c>
      <c r="B1769" t="s">
        <v>3351</v>
      </c>
      <c r="C1769">
        <v>177.84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</row>
    <row r="1770" spans="1:70" x14ac:dyDescent="0.25">
      <c r="A1770">
        <v>157813</v>
      </c>
      <c r="B1770" t="s">
        <v>3352</v>
      </c>
      <c r="C1770">
        <v>199.47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</row>
    <row r="1771" spans="1:70" x14ac:dyDescent="0.25">
      <c r="A1771">
        <v>157819</v>
      </c>
      <c r="B1771" t="s">
        <v>3353</v>
      </c>
      <c r="C1771">
        <v>10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</row>
    <row r="1772" spans="1:70" x14ac:dyDescent="0.25">
      <c r="A1772">
        <v>158399</v>
      </c>
      <c r="B1772" t="s">
        <v>3354</v>
      </c>
      <c r="C1772">
        <v>52.41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</row>
    <row r="1773" spans="1:70" x14ac:dyDescent="0.25">
      <c r="A1773">
        <v>158400</v>
      </c>
      <c r="B1773" t="s">
        <v>3355</v>
      </c>
      <c r="C1773">
        <v>18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</row>
    <row r="1774" spans="1:70" x14ac:dyDescent="0.25">
      <c r="A1774">
        <v>158480</v>
      </c>
      <c r="B1774" t="s">
        <v>3356</v>
      </c>
      <c r="C1774">
        <v>13.103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</row>
    <row r="1775" spans="1:70" x14ac:dyDescent="0.25">
      <c r="A1775">
        <v>158482</v>
      </c>
      <c r="B1775" t="s">
        <v>3357</v>
      </c>
      <c r="C1775">
        <v>17.47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</row>
    <row r="1776" spans="1:70" x14ac:dyDescent="0.25">
      <c r="A1776">
        <v>158483</v>
      </c>
      <c r="B1776" t="s">
        <v>3358</v>
      </c>
      <c r="C1776">
        <v>181.69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</row>
    <row r="1777" spans="1:70" x14ac:dyDescent="0.25">
      <c r="A1777">
        <v>158485</v>
      </c>
      <c r="B1777" t="s">
        <v>3359</v>
      </c>
      <c r="C1777">
        <v>15.57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</row>
    <row r="1778" spans="1:70" x14ac:dyDescent="0.25">
      <c r="A1778">
        <v>158487</v>
      </c>
      <c r="B1778" t="s">
        <v>3360</v>
      </c>
      <c r="C1778">
        <v>179.92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</row>
    <row r="1779" spans="1:70" x14ac:dyDescent="0.25">
      <c r="A1779">
        <v>158852</v>
      </c>
      <c r="B1779" t="s">
        <v>3361</v>
      </c>
      <c r="C1779">
        <v>174.51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</row>
    <row r="1780" spans="1:70" x14ac:dyDescent="0.25">
      <c r="A1780">
        <v>158853</v>
      </c>
      <c r="B1780" t="s">
        <v>3362</v>
      </c>
      <c r="C1780">
        <v>176.38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</row>
    <row r="1781" spans="1:70" x14ac:dyDescent="0.25">
      <c r="A1781">
        <v>158856</v>
      </c>
      <c r="B1781" t="s">
        <v>3363</v>
      </c>
      <c r="C1781">
        <v>16.96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</row>
    <row r="1782" spans="1:70" x14ac:dyDescent="0.25">
      <c r="A1782">
        <v>158904</v>
      </c>
      <c r="B1782" t="s">
        <v>3364</v>
      </c>
      <c r="C1782">
        <v>204.2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</row>
    <row r="1783" spans="1:70" x14ac:dyDescent="0.25">
      <c r="A1783">
        <v>158904</v>
      </c>
      <c r="B1783" t="s">
        <v>3364</v>
      </c>
      <c r="C1783">
        <v>204.2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</row>
    <row r="1784" spans="1:70" x14ac:dyDescent="0.25">
      <c r="A1784">
        <v>158905</v>
      </c>
      <c r="B1784" t="s">
        <v>3365</v>
      </c>
      <c r="C1784">
        <v>19.635000000000002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</row>
    <row r="1785" spans="1:70" x14ac:dyDescent="0.25">
      <c r="A1785">
        <v>158906</v>
      </c>
      <c r="B1785" t="s">
        <v>3366</v>
      </c>
      <c r="C1785">
        <v>5.87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</row>
    <row r="1786" spans="1:70" x14ac:dyDescent="0.25">
      <c r="A1786">
        <v>158907</v>
      </c>
      <c r="B1786" t="s">
        <v>3367</v>
      </c>
      <c r="C1786">
        <v>5.62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</row>
    <row r="1787" spans="1:70" x14ac:dyDescent="0.25">
      <c r="A1787">
        <v>158921</v>
      </c>
      <c r="B1787" t="s">
        <v>2219</v>
      </c>
      <c r="C1787">
        <v>208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</row>
    <row r="1788" spans="1:70" x14ac:dyDescent="0.25">
      <c r="A1788">
        <v>158921</v>
      </c>
      <c r="B1788" t="s">
        <v>2219</v>
      </c>
      <c r="C1788">
        <v>208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</row>
    <row r="1789" spans="1:70" x14ac:dyDescent="0.25">
      <c r="A1789">
        <v>158922</v>
      </c>
      <c r="B1789" t="s">
        <v>3368</v>
      </c>
      <c r="C1789">
        <v>20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</row>
    <row r="1790" spans="1:70" x14ac:dyDescent="0.25">
      <c r="A1790">
        <v>158922</v>
      </c>
      <c r="B1790" t="s">
        <v>3368</v>
      </c>
      <c r="C1790">
        <v>20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</row>
    <row r="1791" spans="1:70" x14ac:dyDescent="0.25">
      <c r="A1791">
        <v>158928</v>
      </c>
      <c r="B1791" t="s">
        <v>3369</v>
      </c>
      <c r="C1791">
        <v>169.94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</row>
    <row r="1792" spans="1:70" x14ac:dyDescent="0.25">
      <c r="A1792">
        <v>158928</v>
      </c>
      <c r="B1792" t="s">
        <v>3369</v>
      </c>
      <c r="C1792">
        <v>169.94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</row>
    <row r="1793" spans="1:70" x14ac:dyDescent="0.25">
      <c r="A1793">
        <v>158984</v>
      </c>
      <c r="B1793" t="s">
        <v>3370</v>
      </c>
      <c r="C1793">
        <v>17.100000000000001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</row>
    <row r="1794" spans="1:70" x14ac:dyDescent="0.25">
      <c r="A1794">
        <v>159015</v>
      </c>
      <c r="B1794" t="s">
        <v>3371</v>
      </c>
      <c r="C1794">
        <v>18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</row>
    <row r="1795" spans="1:70" x14ac:dyDescent="0.25">
      <c r="A1795">
        <v>159039</v>
      </c>
      <c r="B1795" t="s">
        <v>3372</v>
      </c>
      <c r="C1795">
        <v>182.36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</row>
    <row r="1796" spans="1:70" x14ac:dyDescent="0.25">
      <c r="A1796">
        <v>159066</v>
      </c>
      <c r="B1796" t="s">
        <v>728</v>
      </c>
      <c r="C1796">
        <v>179.375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</row>
    <row r="1797" spans="1:70" x14ac:dyDescent="0.25">
      <c r="A1797">
        <v>159066</v>
      </c>
      <c r="B1797" t="s">
        <v>728</v>
      </c>
      <c r="C1797">
        <v>179.375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</row>
    <row r="1798" spans="1:70" x14ac:dyDescent="0.25">
      <c r="A1798">
        <v>159066</v>
      </c>
      <c r="B1798" t="s">
        <v>728</v>
      </c>
      <c r="C1798">
        <v>179.375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</row>
    <row r="1799" spans="1:70" x14ac:dyDescent="0.25">
      <c r="A1799">
        <v>159067</v>
      </c>
      <c r="B1799" t="s">
        <v>729</v>
      </c>
      <c r="C1799">
        <v>181.83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</row>
    <row r="1800" spans="1:70" x14ac:dyDescent="0.25">
      <c r="A1800">
        <v>159067</v>
      </c>
      <c r="B1800" t="s">
        <v>729</v>
      </c>
      <c r="C1800">
        <v>181.83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</row>
    <row r="1801" spans="1:70" x14ac:dyDescent="0.25">
      <c r="A1801">
        <v>159067</v>
      </c>
      <c r="B1801" t="s">
        <v>729</v>
      </c>
      <c r="C1801">
        <v>181.83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</row>
    <row r="1802" spans="1:70" x14ac:dyDescent="0.25">
      <c r="A1802">
        <v>159068</v>
      </c>
      <c r="B1802" t="s">
        <v>3373</v>
      </c>
      <c r="C1802">
        <v>184.29499999999999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</row>
    <row r="1803" spans="1:70" x14ac:dyDescent="0.25">
      <c r="A1803">
        <v>159068</v>
      </c>
      <c r="B1803" t="s">
        <v>3373</v>
      </c>
      <c r="C1803">
        <v>184.29499999999999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</row>
    <row r="1804" spans="1:70" x14ac:dyDescent="0.25">
      <c r="A1804">
        <v>159068</v>
      </c>
      <c r="B1804" t="s">
        <v>3373</v>
      </c>
      <c r="C1804">
        <v>184.29499999999999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</row>
    <row r="1805" spans="1:70" x14ac:dyDescent="0.25">
      <c r="A1805">
        <v>159069</v>
      </c>
      <c r="B1805" t="s">
        <v>364</v>
      </c>
      <c r="C1805">
        <v>181.83500000000001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</row>
    <row r="1806" spans="1:70" x14ac:dyDescent="0.25">
      <c r="A1806">
        <v>159069</v>
      </c>
      <c r="B1806" t="s">
        <v>364</v>
      </c>
      <c r="C1806">
        <v>181.83500000000001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</row>
    <row r="1807" spans="1:70" x14ac:dyDescent="0.25">
      <c r="A1807">
        <v>159069</v>
      </c>
      <c r="B1807" t="s">
        <v>364</v>
      </c>
      <c r="C1807">
        <v>181.83500000000001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</row>
    <row r="1808" spans="1:70" x14ac:dyDescent="0.25">
      <c r="A1808">
        <v>159102</v>
      </c>
      <c r="B1808" t="s">
        <v>3374</v>
      </c>
      <c r="C1808">
        <v>176.18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</row>
    <row r="1809" spans="1:70" x14ac:dyDescent="0.25">
      <c r="A1809">
        <v>159105</v>
      </c>
      <c r="B1809" t="s">
        <v>3375</v>
      </c>
      <c r="C1809">
        <v>12.71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</row>
    <row r="1810" spans="1:70" x14ac:dyDescent="0.25">
      <c r="A1810">
        <v>159177</v>
      </c>
      <c r="B1810" t="s">
        <v>2818</v>
      </c>
      <c r="C1810">
        <v>1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</row>
    <row r="1811" spans="1:70" x14ac:dyDescent="0.25">
      <c r="A1811">
        <v>159189</v>
      </c>
      <c r="B1811" t="s">
        <v>2392</v>
      </c>
      <c r="C1811">
        <v>194.06399999999999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</row>
    <row r="1812" spans="1:70" x14ac:dyDescent="0.25">
      <c r="A1812">
        <v>159193</v>
      </c>
      <c r="B1812" t="s">
        <v>365</v>
      </c>
      <c r="C1812">
        <v>1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</row>
    <row r="1813" spans="1:70" x14ac:dyDescent="0.25">
      <c r="A1813">
        <v>159212</v>
      </c>
      <c r="B1813" t="s">
        <v>3376</v>
      </c>
      <c r="C1813">
        <v>179.04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</row>
    <row r="1814" spans="1:70" x14ac:dyDescent="0.25">
      <c r="A1814">
        <v>159216</v>
      </c>
      <c r="B1814" t="s">
        <v>2221</v>
      </c>
      <c r="C1814">
        <v>1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</row>
    <row r="1815" spans="1:70" x14ac:dyDescent="0.25">
      <c r="A1815">
        <v>159217</v>
      </c>
      <c r="B1815" t="s">
        <v>2222</v>
      </c>
      <c r="C1815">
        <v>1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</row>
    <row r="1816" spans="1:70" x14ac:dyDescent="0.25">
      <c r="A1816">
        <v>159219</v>
      </c>
      <c r="B1816" t="s">
        <v>2223</v>
      </c>
      <c r="C1816">
        <v>1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</row>
    <row r="1817" spans="1:70" x14ac:dyDescent="0.25">
      <c r="A1817">
        <v>159229</v>
      </c>
      <c r="B1817" t="s">
        <v>2224</v>
      </c>
      <c r="C1817">
        <v>1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</row>
    <row r="1818" spans="1:70" x14ac:dyDescent="0.25">
      <c r="A1818">
        <v>159242</v>
      </c>
      <c r="B1818" t="s">
        <v>3377</v>
      </c>
      <c r="C1818">
        <v>179.66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</row>
    <row r="1819" spans="1:70" x14ac:dyDescent="0.25">
      <c r="A1819">
        <v>159250</v>
      </c>
      <c r="B1819" t="s">
        <v>2225</v>
      </c>
      <c r="C1819">
        <v>1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</row>
    <row r="1820" spans="1:70" x14ac:dyDescent="0.25">
      <c r="A1820">
        <v>159252</v>
      </c>
      <c r="B1820" t="s">
        <v>2226</v>
      </c>
      <c r="C1820">
        <v>1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</row>
    <row r="1821" spans="1:70" x14ac:dyDescent="0.25">
      <c r="A1821">
        <v>159253</v>
      </c>
      <c r="B1821" t="s">
        <v>3378</v>
      </c>
      <c r="C1821">
        <v>1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</row>
    <row r="1822" spans="1:70" x14ac:dyDescent="0.25">
      <c r="A1822">
        <v>159254</v>
      </c>
      <c r="B1822" t="s">
        <v>2227</v>
      </c>
      <c r="C1822">
        <v>1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</row>
    <row r="1823" spans="1:70" x14ac:dyDescent="0.25">
      <c r="A1823">
        <v>159255</v>
      </c>
      <c r="B1823" t="s">
        <v>2228</v>
      </c>
      <c r="C1823">
        <v>1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</row>
    <row r="1824" spans="1:70" x14ac:dyDescent="0.25">
      <c r="A1824">
        <v>159256</v>
      </c>
      <c r="B1824" t="s">
        <v>366</v>
      </c>
      <c r="C1824">
        <v>1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</row>
    <row r="1825" spans="1:70" x14ac:dyDescent="0.25">
      <c r="A1825">
        <v>159257</v>
      </c>
      <c r="B1825" t="s">
        <v>367</v>
      </c>
      <c r="C1825">
        <v>1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</row>
    <row r="1826" spans="1:70" x14ac:dyDescent="0.25">
      <c r="A1826">
        <v>159258</v>
      </c>
      <c r="B1826" t="s">
        <v>2229</v>
      </c>
      <c r="C1826">
        <v>1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</row>
    <row r="1827" spans="1:70" x14ac:dyDescent="0.25">
      <c r="A1827">
        <v>159259</v>
      </c>
      <c r="B1827" t="s">
        <v>368</v>
      </c>
      <c r="C1827">
        <v>1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</row>
    <row r="1828" spans="1:70" x14ac:dyDescent="0.25">
      <c r="A1828">
        <v>159260</v>
      </c>
      <c r="B1828" t="s">
        <v>369</v>
      </c>
      <c r="C1828">
        <v>1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</row>
    <row r="1829" spans="1:70" x14ac:dyDescent="0.25">
      <c r="A1829">
        <v>159261</v>
      </c>
      <c r="B1829" t="s">
        <v>2230</v>
      </c>
      <c r="C1829">
        <v>1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</row>
    <row r="1830" spans="1:70" x14ac:dyDescent="0.25">
      <c r="A1830">
        <v>159262</v>
      </c>
      <c r="B1830" t="s">
        <v>370</v>
      </c>
      <c r="C1830">
        <v>1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</row>
    <row r="1831" spans="1:70" x14ac:dyDescent="0.25">
      <c r="A1831">
        <v>159263</v>
      </c>
      <c r="B1831" t="s">
        <v>2231</v>
      </c>
      <c r="C1831">
        <v>1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</row>
    <row r="1832" spans="1:70" x14ac:dyDescent="0.25">
      <c r="A1832">
        <v>159264</v>
      </c>
      <c r="B1832" t="s">
        <v>2232</v>
      </c>
      <c r="C1832">
        <v>1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</row>
    <row r="1833" spans="1:70" x14ac:dyDescent="0.25">
      <c r="A1833">
        <v>159277</v>
      </c>
      <c r="B1833" t="s">
        <v>371</v>
      </c>
      <c r="C1833">
        <v>1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</row>
    <row r="1834" spans="1:70" x14ac:dyDescent="0.25">
      <c r="A1834">
        <v>159280</v>
      </c>
      <c r="B1834" t="s">
        <v>372</v>
      </c>
      <c r="C1834">
        <v>1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</row>
    <row r="1835" spans="1:70" x14ac:dyDescent="0.25">
      <c r="A1835">
        <v>159281</v>
      </c>
      <c r="B1835" t="s">
        <v>2233</v>
      </c>
      <c r="C1835">
        <v>1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</row>
    <row r="1836" spans="1:70" x14ac:dyDescent="0.25">
      <c r="A1836">
        <v>159282</v>
      </c>
      <c r="B1836" t="s">
        <v>373</v>
      </c>
      <c r="C1836">
        <v>1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</row>
    <row r="1837" spans="1:70" x14ac:dyDescent="0.25">
      <c r="A1837">
        <v>159288</v>
      </c>
      <c r="B1837" t="s">
        <v>3379</v>
      </c>
      <c r="C1837">
        <v>1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</row>
    <row r="1838" spans="1:70" x14ac:dyDescent="0.25">
      <c r="A1838">
        <v>159292</v>
      </c>
      <c r="B1838" t="s">
        <v>374</v>
      </c>
      <c r="C1838">
        <v>1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</row>
    <row r="1839" spans="1:70" x14ac:dyDescent="0.25">
      <c r="A1839">
        <v>159302</v>
      </c>
      <c r="B1839" t="s">
        <v>2234</v>
      </c>
      <c r="C1839">
        <v>1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</row>
    <row r="1840" spans="1:70" x14ac:dyDescent="0.25">
      <c r="A1840">
        <v>159304</v>
      </c>
      <c r="B1840" t="s">
        <v>2235</v>
      </c>
      <c r="C1840">
        <v>1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</row>
    <row r="1841" spans="1:70" x14ac:dyDescent="0.25">
      <c r="A1841">
        <v>159305</v>
      </c>
      <c r="B1841" t="s">
        <v>375</v>
      </c>
      <c r="C1841">
        <v>1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</row>
    <row r="1842" spans="1:70" x14ac:dyDescent="0.25">
      <c r="A1842">
        <v>159309</v>
      </c>
      <c r="B1842" t="s">
        <v>2236</v>
      </c>
      <c r="C1842">
        <v>1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</row>
    <row r="1843" spans="1:70" x14ac:dyDescent="0.25">
      <c r="A1843">
        <v>159310</v>
      </c>
      <c r="B1843" t="s">
        <v>2237</v>
      </c>
      <c r="C1843">
        <v>1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</row>
    <row r="1844" spans="1:70" x14ac:dyDescent="0.25">
      <c r="A1844">
        <v>159311</v>
      </c>
      <c r="B1844" t="s">
        <v>2238</v>
      </c>
      <c r="C1844">
        <v>1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</row>
    <row r="1845" spans="1:70" x14ac:dyDescent="0.25">
      <c r="A1845">
        <v>159312</v>
      </c>
      <c r="B1845" t="s">
        <v>2239</v>
      </c>
      <c r="C1845">
        <v>1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</row>
    <row r="1846" spans="1:70" x14ac:dyDescent="0.25">
      <c r="A1846">
        <v>159317</v>
      </c>
      <c r="B1846" t="s">
        <v>376</v>
      </c>
      <c r="C1846">
        <v>1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</row>
    <row r="1847" spans="1:70" x14ac:dyDescent="0.25">
      <c r="A1847">
        <v>159318</v>
      </c>
      <c r="B1847" t="s">
        <v>3380</v>
      </c>
      <c r="C1847">
        <v>1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</row>
    <row r="1848" spans="1:70" x14ac:dyDescent="0.25">
      <c r="A1848">
        <v>159319</v>
      </c>
      <c r="B1848" t="s">
        <v>3381</v>
      </c>
      <c r="C1848">
        <v>1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</row>
    <row r="1849" spans="1:70" x14ac:dyDescent="0.25">
      <c r="A1849">
        <v>159320</v>
      </c>
      <c r="B1849" t="s">
        <v>3382</v>
      </c>
      <c r="C1849">
        <v>1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</row>
    <row r="1850" spans="1:70" x14ac:dyDescent="0.25">
      <c r="A1850">
        <v>159324</v>
      </c>
      <c r="B1850" t="s">
        <v>377</v>
      </c>
      <c r="C1850">
        <v>1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</row>
    <row r="1851" spans="1:70" x14ac:dyDescent="0.25">
      <c r="A1851">
        <v>159325</v>
      </c>
      <c r="B1851" t="s">
        <v>2240</v>
      </c>
      <c r="C1851">
        <v>1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</row>
    <row r="1852" spans="1:70" x14ac:dyDescent="0.25">
      <c r="A1852">
        <v>159326</v>
      </c>
      <c r="B1852" t="s">
        <v>378</v>
      </c>
      <c r="C1852">
        <v>1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</row>
    <row r="1853" spans="1:70" x14ac:dyDescent="0.25">
      <c r="A1853">
        <v>159327</v>
      </c>
      <c r="B1853" t="s">
        <v>2241</v>
      </c>
      <c r="C1853">
        <v>1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</row>
    <row r="1854" spans="1:70" x14ac:dyDescent="0.25">
      <c r="A1854">
        <v>159331</v>
      </c>
      <c r="B1854" t="s">
        <v>3383</v>
      </c>
      <c r="C1854">
        <v>1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</row>
    <row r="1855" spans="1:70" x14ac:dyDescent="0.25">
      <c r="A1855">
        <v>159332</v>
      </c>
      <c r="B1855" t="s">
        <v>3384</v>
      </c>
      <c r="C1855">
        <v>1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</row>
    <row r="1856" spans="1:70" x14ac:dyDescent="0.25">
      <c r="A1856">
        <v>159334</v>
      </c>
      <c r="B1856" t="s">
        <v>3385</v>
      </c>
      <c r="C1856">
        <v>1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</row>
    <row r="1857" spans="1:70" x14ac:dyDescent="0.25">
      <c r="A1857">
        <v>159335</v>
      </c>
      <c r="B1857" t="s">
        <v>3386</v>
      </c>
      <c r="C1857">
        <v>1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</row>
    <row r="1858" spans="1:70" x14ac:dyDescent="0.25">
      <c r="A1858">
        <v>159338</v>
      </c>
      <c r="B1858" t="s">
        <v>2242</v>
      </c>
      <c r="C1858">
        <v>1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</row>
    <row r="1859" spans="1:70" x14ac:dyDescent="0.25">
      <c r="A1859">
        <v>159341</v>
      </c>
      <c r="B1859" t="s">
        <v>2243</v>
      </c>
      <c r="C1859">
        <v>1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</row>
    <row r="1860" spans="1:70" x14ac:dyDescent="0.25">
      <c r="A1860">
        <v>159345</v>
      </c>
      <c r="B1860" t="s">
        <v>2244</v>
      </c>
      <c r="C1860">
        <v>1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</row>
    <row r="1861" spans="1:70" x14ac:dyDescent="0.25">
      <c r="A1861">
        <v>159346</v>
      </c>
      <c r="B1861" t="s">
        <v>379</v>
      </c>
      <c r="C1861">
        <v>1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</row>
    <row r="1862" spans="1:70" x14ac:dyDescent="0.25">
      <c r="A1862">
        <v>159347</v>
      </c>
      <c r="B1862" t="s">
        <v>2245</v>
      </c>
      <c r="C1862">
        <v>1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</row>
    <row r="1863" spans="1:70" x14ac:dyDescent="0.25">
      <c r="A1863">
        <v>159355</v>
      </c>
      <c r="B1863" t="s">
        <v>1266</v>
      </c>
      <c r="C1863">
        <v>15.84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</row>
    <row r="1864" spans="1:70" x14ac:dyDescent="0.25">
      <c r="A1864">
        <v>159355</v>
      </c>
      <c r="B1864" t="s">
        <v>1266</v>
      </c>
      <c r="C1864">
        <v>15.84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</row>
    <row r="1865" spans="1:70" x14ac:dyDescent="0.25">
      <c r="A1865">
        <v>159359</v>
      </c>
      <c r="B1865" t="s">
        <v>1270</v>
      </c>
      <c r="C1865">
        <v>15.426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</row>
    <row r="1866" spans="1:70" x14ac:dyDescent="0.25">
      <c r="A1866">
        <v>159359</v>
      </c>
      <c r="B1866" t="s">
        <v>1270</v>
      </c>
      <c r="C1866">
        <v>15.426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</row>
    <row r="1867" spans="1:70" x14ac:dyDescent="0.25">
      <c r="A1867">
        <v>159359</v>
      </c>
      <c r="B1867" t="s">
        <v>1270</v>
      </c>
      <c r="C1867">
        <v>15.426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</row>
    <row r="1868" spans="1:70" x14ac:dyDescent="0.25">
      <c r="A1868">
        <v>159361</v>
      </c>
      <c r="B1868" t="s">
        <v>1272</v>
      </c>
      <c r="C1868">
        <v>15.57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</row>
    <row r="1869" spans="1:70" x14ac:dyDescent="0.25">
      <c r="A1869">
        <v>159361</v>
      </c>
      <c r="B1869" t="s">
        <v>1272</v>
      </c>
      <c r="C1869">
        <v>15.57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</row>
    <row r="1870" spans="1:70" x14ac:dyDescent="0.25">
      <c r="A1870">
        <v>159361</v>
      </c>
      <c r="B1870" t="s">
        <v>1272</v>
      </c>
      <c r="C1870">
        <v>15.57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</row>
    <row r="1871" spans="1:70" x14ac:dyDescent="0.25">
      <c r="A1871">
        <v>159363</v>
      </c>
      <c r="B1871" t="s">
        <v>1274</v>
      </c>
      <c r="C1871">
        <v>15.714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</row>
    <row r="1872" spans="1:70" x14ac:dyDescent="0.25">
      <c r="A1872">
        <v>159363</v>
      </c>
      <c r="B1872" t="s">
        <v>1274</v>
      </c>
      <c r="C1872">
        <v>15.714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</row>
    <row r="1873" spans="1:70" x14ac:dyDescent="0.25">
      <c r="A1873">
        <v>159363</v>
      </c>
      <c r="B1873" t="s">
        <v>1274</v>
      </c>
      <c r="C1873">
        <v>15.714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</row>
    <row r="1874" spans="1:70" x14ac:dyDescent="0.25">
      <c r="A1874">
        <v>159367</v>
      </c>
      <c r="B1874" t="s">
        <v>3387</v>
      </c>
      <c r="C1874">
        <v>15.965999999999999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</row>
    <row r="1875" spans="1:70" x14ac:dyDescent="0.25">
      <c r="A1875">
        <v>159367</v>
      </c>
      <c r="B1875" t="s">
        <v>3387</v>
      </c>
      <c r="C1875">
        <v>15.965999999999999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</row>
    <row r="1876" spans="1:70" x14ac:dyDescent="0.25">
      <c r="A1876">
        <v>159368</v>
      </c>
      <c r="B1876" t="s">
        <v>1277</v>
      </c>
      <c r="C1876">
        <v>16.074000000000002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</row>
    <row r="1877" spans="1:70" x14ac:dyDescent="0.25">
      <c r="A1877">
        <v>159368</v>
      </c>
      <c r="B1877" t="s">
        <v>1277</v>
      </c>
      <c r="C1877">
        <v>16.074000000000002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</row>
    <row r="1878" spans="1:70" x14ac:dyDescent="0.25">
      <c r="A1878">
        <v>159372</v>
      </c>
      <c r="B1878" t="s">
        <v>3388</v>
      </c>
      <c r="C1878">
        <v>16.11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</row>
    <row r="1879" spans="1:70" x14ac:dyDescent="0.25">
      <c r="A1879">
        <v>159372</v>
      </c>
      <c r="B1879" t="s">
        <v>3388</v>
      </c>
      <c r="C1879">
        <v>16.11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</row>
    <row r="1880" spans="1:70" x14ac:dyDescent="0.25">
      <c r="A1880">
        <v>159384</v>
      </c>
      <c r="B1880" t="s">
        <v>3389</v>
      </c>
      <c r="C1880">
        <v>15.93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</row>
    <row r="1881" spans="1:70" x14ac:dyDescent="0.25">
      <c r="A1881">
        <v>159384</v>
      </c>
      <c r="B1881" t="s">
        <v>3389</v>
      </c>
      <c r="C1881">
        <v>15.93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</row>
    <row r="1882" spans="1:70" x14ac:dyDescent="0.25">
      <c r="A1882">
        <v>159395</v>
      </c>
      <c r="B1882" t="s">
        <v>2025</v>
      </c>
      <c r="C1882">
        <v>15.641999999999999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</row>
    <row r="1883" spans="1:70" x14ac:dyDescent="0.25">
      <c r="A1883">
        <v>159395</v>
      </c>
      <c r="B1883" t="s">
        <v>2025</v>
      </c>
      <c r="C1883">
        <v>15.641999999999999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</row>
    <row r="1884" spans="1:70" x14ac:dyDescent="0.25">
      <c r="A1884">
        <v>159403</v>
      </c>
      <c r="B1884" t="s">
        <v>3390</v>
      </c>
      <c r="C1884">
        <v>15.61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</row>
    <row r="1885" spans="1:70" x14ac:dyDescent="0.25">
      <c r="A1885">
        <v>159403</v>
      </c>
      <c r="B1885" t="s">
        <v>3390</v>
      </c>
      <c r="C1885">
        <v>15.61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</row>
    <row r="1886" spans="1:70" x14ac:dyDescent="0.25">
      <c r="A1886">
        <v>159425</v>
      </c>
      <c r="B1886" t="s">
        <v>3391</v>
      </c>
      <c r="C1886">
        <v>15.731999999999999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</row>
    <row r="1887" spans="1:70" x14ac:dyDescent="0.25">
      <c r="A1887">
        <v>159425</v>
      </c>
      <c r="B1887" t="s">
        <v>3391</v>
      </c>
      <c r="C1887">
        <v>15.731999999999999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</row>
    <row r="1888" spans="1:70" x14ac:dyDescent="0.25">
      <c r="A1888">
        <v>159429</v>
      </c>
      <c r="B1888" t="s">
        <v>3392</v>
      </c>
      <c r="C1888">
        <v>15.39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</row>
    <row r="1889" spans="1:70" x14ac:dyDescent="0.25">
      <c r="A1889">
        <v>159429</v>
      </c>
      <c r="B1889" t="s">
        <v>3392</v>
      </c>
      <c r="C1889">
        <v>15.39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</row>
    <row r="1890" spans="1:70" x14ac:dyDescent="0.25">
      <c r="A1890">
        <v>159430</v>
      </c>
      <c r="B1890" t="s">
        <v>3393</v>
      </c>
      <c r="C1890">
        <v>15.768000000000001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</row>
    <row r="1891" spans="1:70" x14ac:dyDescent="0.25">
      <c r="A1891">
        <v>159430</v>
      </c>
      <c r="B1891" t="s">
        <v>3393</v>
      </c>
      <c r="C1891">
        <v>15.768000000000001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</row>
    <row r="1892" spans="1:70" x14ac:dyDescent="0.25">
      <c r="A1892">
        <v>159433</v>
      </c>
      <c r="B1892" t="s">
        <v>3394</v>
      </c>
      <c r="C1892">
        <v>15.930999999999999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</row>
    <row r="1893" spans="1:70" x14ac:dyDescent="0.25">
      <c r="A1893">
        <v>159433</v>
      </c>
      <c r="B1893" t="s">
        <v>3394</v>
      </c>
      <c r="C1893">
        <v>15.930999999999999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</row>
    <row r="1894" spans="1:70" x14ac:dyDescent="0.25">
      <c r="A1894">
        <v>159440</v>
      </c>
      <c r="B1894" t="s">
        <v>3395</v>
      </c>
      <c r="C1894">
        <v>15.61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</row>
    <row r="1895" spans="1:70" x14ac:dyDescent="0.25">
      <c r="A1895">
        <v>159440</v>
      </c>
      <c r="B1895" t="s">
        <v>3395</v>
      </c>
      <c r="C1895">
        <v>15.61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</row>
    <row r="1896" spans="1:70" x14ac:dyDescent="0.25">
      <c r="A1896">
        <v>159442</v>
      </c>
      <c r="B1896" t="s">
        <v>3396</v>
      </c>
      <c r="C1896">
        <v>15.731999999999999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</row>
    <row r="1897" spans="1:70" x14ac:dyDescent="0.25">
      <c r="A1897">
        <v>159442</v>
      </c>
      <c r="B1897" t="s">
        <v>3396</v>
      </c>
      <c r="C1897">
        <v>15.731999999999999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</row>
    <row r="1898" spans="1:70" x14ac:dyDescent="0.25">
      <c r="A1898">
        <v>159446</v>
      </c>
      <c r="B1898" t="s">
        <v>3397</v>
      </c>
      <c r="C1898">
        <v>15.516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</row>
    <row r="1899" spans="1:70" x14ac:dyDescent="0.25">
      <c r="A1899">
        <v>159446</v>
      </c>
      <c r="B1899" t="s">
        <v>3397</v>
      </c>
      <c r="C1899">
        <v>15.516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</row>
    <row r="1900" spans="1:70" x14ac:dyDescent="0.25">
      <c r="A1900">
        <v>159450</v>
      </c>
      <c r="B1900" t="s">
        <v>1278</v>
      </c>
      <c r="C1900">
        <v>15.93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</row>
    <row r="1901" spans="1:70" x14ac:dyDescent="0.25">
      <c r="A1901">
        <v>159450</v>
      </c>
      <c r="B1901" t="s">
        <v>1278</v>
      </c>
      <c r="C1901">
        <v>15.93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</row>
    <row r="1902" spans="1:70" x14ac:dyDescent="0.25">
      <c r="A1902">
        <v>159452</v>
      </c>
      <c r="B1902" t="s">
        <v>3398</v>
      </c>
      <c r="C1902">
        <v>15.68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</row>
    <row r="1903" spans="1:70" x14ac:dyDescent="0.25">
      <c r="A1903">
        <v>159452</v>
      </c>
      <c r="B1903" t="s">
        <v>3398</v>
      </c>
      <c r="C1903">
        <v>15.68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</row>
    <row r="1904" spans="1:70" x14ac:dyDescent="0.25">
      <c r="A1904">
        <v>159454</v>
      </c>
      <c r="B1904" t="s">
        <v>3399</v>
      </c>
      <c r="C1904">
        <v>16.059999999999999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</row>
    <row r="1905" spans="1:70" x14ac:dyDescent="0.25">
      <c r="A1905">
        <v>159454</v>
      </c>
      <c r="B1905" t="s">
        <v>3399</v>
      </c>
      <c r="C1905">
        <v>16.059999999999999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</row>
    <row r="1906" spans="1:70" x14ac:dyDescent="0.25">
      <c r="A1906">
        <v>159457</v>
      </c>
      <c r="B1906" t="s">
        <v>1280</v>
      </c>
      <c r="C1906">
        <v>17.14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</row>
    <row r="1907" spans="1:70" x14ac:dyDescent="0.25">
      <c r="A1907">
        <v>159457</v>
      </c>
      <c r="B1907" t="s">
        <v>1280</v>
      </c>
      <c r="C1907">
        <v>17.14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</row>
    <row r="1908" spans="1:70" x14ac:dyDescent="0.25">
      <c r="A1908">
        <v>159458</v>
      </c>
      <c r="B1908" t="s">
        <v>380</v>
      </c>
      <c r="C1908">
        <v>17.3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</row>
    <row r="1909" spans="1:70" x14ac:dyDescent="0.25">
      <c r="A1909">
        <v>159458</v>
      </c>
      <c r="B1909" t="s">
        <v>380</v>
      </c>
      <c r="C1909">
        <v>17.3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</row>
    <row r="1910" spans="1:70" x14ac:dyDescent="0.25">
      <c r="A1910">
        <v>159459</v>
      </c>
      <c r="B1910" t="s">
        <v>381</v>
      </c>
      <c r="C1910">
        <v>17.46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</row>
    <row r="1911" spans="1:70" x14ac:dyDescent="0.25">
      <c r="A1911">
        <v>159459</v>
      </c>
      <c r="B1911" t="s">
        <v>381</v>
      </c>
      <c r="C1911">
        <v>17.46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</row>
    <row r="1912" spans="1:70" x14ac:dyDescent="0.25">
      <c r="A1912">
        <v>159460</v>
      </c>
      <c r="B1912" t="s">
        <v>548</v>
      </c>
      <c r="C1912">
        <v>17.739999999999998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</row>
    <row r="1913" spans="1:70" x14ac:dyDescent="0.25">
      <c r="A1913">
        <v>159460</v>
      </c>
      <c r="B1913" t="s">
        <v>548</v>
      </c>
      <c r="C1913">
        <v>17.739999999999998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</row>
    <row r="1914" spans="1:70" x14ac:dyDescent="0.25">
      <c r="A1914">
        <v>159460</v>
      </c>
      <c r="B1914" t="s">
        <v>548</v>
      </c>
      <c r="C1914">
        <v>17.739999999999998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</row>
    <row r="1915" spans="1:70" x14ac:dyDescent="0.25">
      <c r="A1915">
        <v>159460</v>
      </c>
      <c r="B1915" t="s">
        <v>548</v>
      </c>
      <c r="C1915">
        <v>17.739999999999998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</row>
    <row r="1916" spans="1:70" x14ac:dyDescent="0.25">
      <c r="A1916">
        <v>159462</v>
      </c>
      <c r="B1916" t="s">
        <v>1282</v>
      </c>
      <c r="C1916">
        <v>17.420000000000002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</row>
    <row r="1917" spans="1:70" x14ac:dyDescent="0.25">
      <c r="A1917">
        <v>159462</v>
      </c>
      <c r="B1917" t="s">
        <v>1282</v>
      </c>
      <c r="C1917">
        <v>17.420000000000002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</row>
    <row r="1918" spans="1:70" x14ac:dyDescent="0.25">
      <c r="A1918">
        <v>159462</v>
      </c>
      <c r="B1918" t="s">
        <v>1282</v>
      </c>
      <c r="C1918">
        <v>17.420000000000002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</row>
    <row r="1919" spans="1:70" x14ac:dyDescent="0.25">
      <c r="A1919">
        <v>159463</v>
      </c>
      <c r="B1919" t="s">
        <v>382</v>
      </c>
      <c r="C1919">
        <v>17.239999999999998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</row>
    <row r="1920" spans="1:70" x14ac:dyDescent="0.25">
      <c r="A1920">
        <v>159463</v>
      </c>
      <c r="B1920" t="s">
        <v>382</v>
      </c>
      <c r="C1920">
        <v>17.239999999999998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</row>
    <row r="1921" spans="1:70" x14ac:dyDescent="0.25">
      <c r="A1921">
        <v>159464</v>
      </c>
      <c r="B1921" t="s">
        <v>805</v>
      </c>
      <c r="C1921">
        <v>17.38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</row>
    <row r="1922" spans="1:70" x14ac:dyDescent="0.25">
      <c r="A1922">
        <v>159464</v>
      </c>
      <c r="B1922" t="s">
        <v>805</v>
      </c>
      <c r="C1922">
        <v>17.38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</row>
    <row r="1923" spans="1:70" x14ac:dyDescent="0.25">
      <c r="A1923">
        <v>159468</v>
      </c>
      <c r="B1923" t="s">
        <v>549</v>
      </c>
      <c r="C1923">
        <v>17.5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</row>
    <row r="1924" spans="1:70" x14ac:dyDescent="0.25">
      <c r="A1924">
        <v>159468</v>
      </c>
      <c r="B1924" t="s">
        <v>549</v>
      </c>
      <c r="C1924">
        <v>17.5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</row>
    <row r="1925" spans="1:70" x14ac:dyDescent="0.25">
      <c r="A1925">
        <v>159472</v>
      </c>
      <c r="B1925" t="s">
        <v>3400</v>
      </c>
      <c r="C1925">
        <v>17.100000000000001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</row>
    <row r="1926" spans="1:70" x14ac:dyDescent="0.25">
      <c r="A1926">
        <v>159472</v>
      </c>
      <c r="B1926" t="s">
        <v>3400</v>
      </c>
      <c r="C1926">
        <v>17.100000000000001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</row>
    <row r="1927" spans="1:70" x14ac:dyDescent="0.25">
      <c r="A1927">
        <v>159473</v>
      </c>
      <c r="B1927" t="s">
        <v>3401</v>
      </c>
      <c r="C1927">
        <v>17.899999999999999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</row>
    <row r="1928" spans="1:70" x14ac:dyDescent="0.25">
      <c r="A1928">
        <v>159473</v>
      </c>
      <c r="B1928" t="s">
        <v>3401</v>
      </c>
      <c r="C1928">
        <v>17.899999999999999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</row>
    <row r="1929" spans="1:70" x14ac:dyDescent="0.25">
      <c r="A1929">
        <v>159474</v>
      </c>
      <c r="B1929" t="s">
        <v>3402</v>
      </c>
      <c r="C1929">
        <v>17.760000000000002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</row>
    <row r="1930" spans="1:70" x14ac:dyDescent="0.25">
      <c r="A1930">
        <v>159474</v>
      </c>
      <c r="B1930" t="s">
        <v>3402</v>
      </c>
      <c r="C1930">
        <v>17.760000000000002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</row>
    <row r="1931" spans="1:70" x14ac:dyDescent="0.25">
      <c r="A1931">
        <v>159478</v>
      </c>
      <c r="B1931" t="s">
        <v>3403</v>
      </c>
      <c r="C1931">
        <v>17.34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</row>
    <row r="1932" spans="1:70" x14ac:dyDescent="0.25">
      <c r="A1932">
        <v>159478</v>
      </c>
      <c r="B1932" t="s">
        <v>3403</v>
      </c>
      <c r="C1932">
        <v>17.34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</row>
    <row r="1933" spans="1:70" x14ac:dyDescent="0.25">
      <c r="A1933">
        <v>159482</v>
      </c>
      <c r="B1933" t="s">
        <v>3404</v>
      </c>
      <c r="C1933">
        <v>17.420000000000002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</row>
    <row r="1934" spans="1:70" x14ac:dyDescent="0.25">
      <c r="A1934">
        <v>159482</v>
      </c>
      <c r="B1934" t="s">
        <v>3404</v>
      </c>
      <c r="C1934">
        <v>17.420000000000002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</row>
    <row r="1935" spans="1:70" x14ac:dyDescent="0.25">
      <c r="A1935">
        <v>159483</v>
      </c>
      <c r="B1935" t="s">
        <v>3405</v>
      </c>
      <c r="C1935">
        <v>17.84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</row>
    <row r="1936" spans="1:70" x14ac:dyDescent="0.25">
      <c r="A1936">
        <v>159483</v>
      </c>
      <c r="B1936" t="s">
        <v>3405</v>
      </c>
      <c r="C1936">
        <v>17.84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</row>
    <row r="1937" spans="1:70" x14ac:dyDescent="0.25">
      <c r="A1937">
        <v>159621</v>
      </c>
      <c r="B1937" t="s">
        <v>1287</v>
      </c>
      <c r="C1937">
        <v>177.63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</row>
    <row r="1938" spans="1:70" x14ac:dyDescent="0.25">
      <c r="A1938">
        <v>159621</v>
      </c>
      <c r="B1938" t="s">
        <v>1287</v>
      </c>
      <c r="C1938">
        <v>177.63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</row>
    <row r="1939" spans="1:70" x14ac:dyDescent="0.25">
      <c r="A1939">
        <v>159626</v>
      </c>
      <c r="B1939" t="s">
        <v>779</v>
      </c>
      <c r="C1939">
        <v>873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</row>
    <row r="1940" spans="1:70" x14ac:dyDescent="0.25">
      <c r="A1940">
        <v>159626</v>
      </c>
      <c r="B1940" t="s">
        <v>779</v>
      </c>
      <c r="C1940">
        <v>873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</row>
    <row r="1941" spans="1:70" x14ac:dyDescent="0.25">
      <c r="A1941">
        <v>159626</v>
      </c>
      <c r="B1941" t="s">
        <v>779</v>
      </c>
      <c r="C1941">
        <v>873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</row>
    <row r="1942" spans="1:70" x14ac:dyDescent="0.25">
      <c r="A1942">
        <v>159627</v>
      </c>
      <c r="B1942" t="s">
        <v>780</v>
      </c>
      <c r="C1942">
        <v>871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</row>
    <row r="1943" spans="1:70" x14ac:dyDescent="0.25">
      <c r="A1943">
        <v>159627</v>
      </c>
      <c r="B1943" t="s">
        <v>780</v>
      </c>
      <c r="C1943">
        <v>871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</row>
    <row r="1944" spans="1:70" x14ac:dyDescent="0.25">
      <c r="A1944">
        <v>159627</v>
      </c>
      <c r="B1944" t="s">
        <v>780</v>
      </c>
      <c r="C1944">
        <v>871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</row>
    <row r="1945" spans="1:70" x14ac:dyDescent="0.25">
      <c r="A1945">
        <v>159631</v>
      </c>
      <c r="B1945" t="s">
        <v>3406</v>
      </c>
      <c r="C1945">
        <v>892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</row>
    <row r="1946" spans="1:70" x14ac:dyDescent="0.25">
      <c r="A1946">
        <v>159631</v>
      </c>
      <c r="B1946" t="s">
        <v>3406</v>
      </c>
      <c r="C1946">
        <v>892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</row>
    <row r="1947" spans="1:70" x14ac:dyDescent="0.25">
      <c r="A1947">
        <v>159632</v>
      </c>
      <c r="B1947" t="s">
        <v>3407</v>
      </c>
      <c r="C1947">
        <v>895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</row>
    <row r="1948" spans="1:70" x14ac:dyDescent="0.25">
      <c r="A1948">
        <v>159632</v>
      </c>
      <c r="B1948" t="s">
        <v>3407</v>
      </c>
      <c r="C1948">
        <v>895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</row>
    <row r="1949" spans="1:70" x14ac:dyDescent="0.25">
      <c r="A1949">
        <v>159634</v>
      </c>
      <c r="B1949" t="s">
        <v>383</v>
      </c>
      <c r="C1949">
        <v>1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</row>
    <row r="1950" spans="1:70" x14ac:dyDescent="0.25">
      <c r="A1950">
        <v>159635</v>
      </c>
      <c r="B1950" t="s">
        <v>3408</v>
      </c>
      <c r="C1950">
        <v>1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</row>
    <row r="1951" spans="1:70" x14ac:dyDescent="0.25">
      <c r="A1951">
        <v>159637</v>
      </c>
      <c r="B1951" t="s">
        <v>3409</v>
      </c>
      <c r="C1951">
        <v>1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</row>
    <row r="1952" spans="1:70" x14ac:dyDescent="0.25">
      <c r="A1952">
        <v>159638</v>
      </c>
      <c r="B1952" t="s">
        <v>3410</v>
      </c>
      <c r="C1952">
        <v>1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</row>
    <row r="1953" spans="1:70" x14ac:dyDescent="0.25">
      <c r="A1953">
        <v>159641</v>
      </c>
      <c r="B1953" t="s">
        <v>3411</v>
      </c>
      <c r="C1953">
        <v>1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</row>
    <row r="1954" spans="1:70" x14ac:dyDescent="0.25">
      <c r="A1954">
        <v>159642</v>
      </c>
      <c r="B1954" t="s">
        <v>2246</v>
      </c>
      <c r="C1954">
        <v>1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</row>
    <row r="1955" spans="1:70" x14ac:dyDescent="0.25">
      <c r="A1955">
        <v>159645</v>
      </c>
      <c r="B1955" t="s">
        <v>3412</v>
      </c>
      <c r="C1955">
        <v>1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</row>
    <row r="1956" spans="1:70" x14ac:dyDescent="0.25">
      <c r="A1956">
        <v>159647</v>
      </c>
      <c r="B1956" t="s">
        <v>3413</v>
      </c>
      <c r="C1956">
        <v>1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</row>
    <row r="1957" spans="1:70" x14ac:dyDescent="0.25">
      <c r="A1957">
        <v>159650</v>
      </c>
      <c r="B1957" t="s">
        <v>3414</v>
      </c>
      <c r="C1957">
        <v>1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</row>
    <row r="1958" spans="1:70" x14ac:dyDescent="0.25">
      <c r="A1958">
        <v>159652</v>
      </c>
      <c r="B1958" t="s">
        <v>799</v>
      </c>
      <c r="C1958">
        <v>1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</row>
    <row r="1959" spans="1:70" x14ac:dyDescent="0.25">
      <c r="A1959">
        <v>159666</v>
      </c>
      <c r="B1959" t="s">
        <v>384</v>
      </c>
      <c r="C1959">
        <v>1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</row>
    <row r="1960" spans="1:70" x14ac:dyDescent="0.25">
      <c r="A1960">
        <v>159680</v>
      </c>
      <c r="B1960" t="s">
        <v>385</v>
      </c>
      <c r="C1960">
        <v>1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</row>
    <row r="1961" spans="1:70" x14ac:dyDescent="0.25">
      <c r="A1961">
        <v>159682</v>
      </c>
      <c r="B1961" t="s">
        <v>3415</v>
      </c>
      <c r="C1961">
        <v>1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</row>
    <row r="1962" spans="1:70" x14ac:dyDescent="0.25">
      <c r="A1962">
        <v>159686</v>
      </c>
      <c r="B1962" t="s">
        <v>2247</v>
      </c>
      <c r="C1962">
        <v>1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</row>
    <row r="1963" spans="1:70" x14ac:dyDescent="0.25">
      <c r="A1963">
        <v>159689</v>
      </c>
      <c r="B1963" t="s">
        <v>3416</v>
      </c>
      <c r="C1963">
        <v>1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</row>
    <row r="1964" spans="1:70" x14ac:dyDescent="0.25">
      <c r="A1964">
        <v>159693</v>
      </c>
      <c r="B1964" t="s">
        <v>3417</v>
      </c>
      <c r="C1964">
        <v>1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</row>
    <row r="1965" spans="1:70" x14ac:dyDescent="0.25">
      <c r="A1965">
        <v>159723</v>
      </c>
      <c r="B1965" t="s">
        <v>3418</v>
      </c>
      <c r="C1965">
        <v>18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</row>
    <row r="1966" spans="1:70" x14ac:dyDescent="0.25">
      <c r="A1966">
        <v>159723</v>
      </c>
      <c r="B1966" t="s">
        <v>3418</v>
      </c>
      <c r="C1966">
        <v>18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</row>
    <row r="1967" spans="1:70" x14ac:dyDescent="0.25">
      <c r="A1967">
        <v>159733</v>
      </c>
      <c r="B1967" t="s">
        <v>386</v>
      </c>
      <c r="C1967">
        <v>186.14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</row>
    <row r="1968" spans="1:70" x14ac:dyDescent="0.25">
      <c r="A1968">
        <v>159733</v>
      </c>
      <c r="B1968" t="s">
        <v>386</v>
      </c>
      <c r="C1968">
        <v>186.14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</row>
    <row r="1969" spans="1:70" x14ac:dyDescent="0.25">
      <c r="A1969">
        <v>159733</v>
      </c>
      <c r="B1969" t="s">
        <v>386</v>
      </c>
      <c r="C1969">
        <v>186.14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</row>
    <row r="1970" spans="1:70" x14ac:dyDescent="0.25">
      <c r="A1970">
        <v>159737</v>
      </c>
      <c r="B1970" t="s">
        <v>1293</v>
      </c>
      <c r="C1970">
        <v>859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</row>
    <row r="1971" spans="1:70" x14ac:dyDescent="0.25">
      <c r="A1971">
        <v>159737</v>
      </c>
      <c r="B1971" t="s">
        <v>1293</v>
      </c>
      <c r="C1971">
        <v>859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</row>
    <row r="1972" spans="1:70" x14ac:dyDescent="0.25">
      <c r="A1972">
        <v>159737</v>
      </c>
      <c r="B1972" t="s">
        <v>1293</v>
      </c>
      <c r="C1972">
        <v>859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</row>
    <row r="1973" spans="1:70" x14ac:dyDescent="0.25">
      <c r="A1973">
        <v>159739</v>
      </c>
      <c r="B1973" t="s">
        <v>3419</v>
      </c>
      <c r="C1973">
        <v>17.18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</row>
    <row r="1974" spans="1:70" x14ac:dyDescent="0.25">
      <c r="A1974">
        <v>159739</v>
      </c>
      <c r="B1974" t="s">
        <v>3419</v>
      </c>
      <c r="C1974">
        <v>17.18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</row>
    <row r="1975" spans="1:70" x14ac:dyDescent="0.25">
      <c r="A1975">
        <v>159773</v>
      </c>
      <c r="B1975" t="s">
        <v>1297</v>
      </c>
      <c r="C1975">
        <v>12.855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</row>
    <row r="1976" spans="1:70" x14ac:dyDescent="0.25">
      <c r="A1976">
        <v>159773</v>
      </c>
      <c r="B1976" t="s">
        <v>1297</v>
      </c>
      <c r="C1976">
        <v>12.855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</row>
    <row r="1977" spans="1:70" x14ac:dyDescent="0.25">
      <c r="A1977">
        <v>159782</v>
      </c>
      <c r="B1977" t="s">
        <v>1301</v>
      </c>
      <c r="C1977">
        <v>13.005000000000001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</row>
    <row r="1978" spans="1:70" x14ac:dyDescent="0.25">
      <c r="A1978">
        <v>159782</v>
      </c>
      <c r="B1978" t="s">
        <v>1301</v>
      </c>
      <c r="C1978">
        <v>13.005000000000001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</row>
    <row r="1979" spans="1:70" x14ac:dyDescent="0.25">
      <c r="A1979">
        <v>159789</v>
      </c>
      <c r="B1979" t="s">
        <v>3420</v>
      </c>
      <c r="C1979">
        <v>13.14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</row>
    <row r="1980" spans="1:70" x14ac:dyDescent="0.25">
      <c r="A1980">
        <v>159789</v>
      </c>
      <c r="B1980" t="s">
        <v>3420</v>
      </c>
      <c r="C1980">
        <v>13.14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</row>
    <row r="1981" spans="1:70" x14ac:dyDescent="0.25">
      <c r="A1981">
        <v>159791</v>
      </c>
      <c r="B1981" t="s">
        <v>3421</v>
      </c>
      <c r="C1981">
        <v>13.07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</row>
    <row r="1982" spans="1:70" x14ac:dyDescent="0.25">
      <c r="A1982">
        <v>159791</v>
      </c>
      <c r="B1982" t="s">
        <v>3421</v>
      </c>
      <c r="C1982">
        <v>13.07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</row>
    <row r="1983" spans="1:70" x14ac:dyDescent="0.25">
      <c r="A1983">
        <v>159795</v>
      </c>
      <c r="B1983" t="s">
        <v>1303</v>
      </c>
      <c r="C1983">
        <v>13.984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</row>
    <row r="1984" spans="1:70" x14ac:dyDescent="0.25">
      <c r="A1984">
        <v>159795</v>
      </c>
      <c r="B1984" t="s">
        <v>1303</v>
      </c>
      <c r="C1984">
        <v>13.984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</row>
    <row r="1985" spans="1:70" x14ac:dyDescent="0.25">
      <c r="A1985">
        <v>159802</v>
      </c>
      <c r="B1985" t="s">
        <v>3422</v>
      </c>
      <c r="C1985">
        <v>15.426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</row>
    <row r="1986" spans="1:70" x14ac:dyDescent="0.25">
      <c r="A1986">
        <v>159802</v>
      </c>
      <c r="B1986" t="s">
        <v>3422</v>
      </c>
      <c r="C1986">
        <v>15.426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</row>
    <row r="1987" spans="1:70" x14ac:dyDescent="0.25">
      <c r="A1987">
        <v>159803</v>
      </c>
      <c r="B1987" t="s">
        <v>3423</v>
      </c>
      <c r="C1987">
        <v>15.39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</row>
    <row r="1988" spans="1:70" x14ac:dyDescent="0.25">
      <c r="A1988">
        <v>159803</v>
      </c>
      <c r="B1988" t="s">
        <v>3423</v>
      </c>
      <c r="C1988">
        <v>15.39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</row>
    <row r="1989" spans="1:70" x14ac:dyDescent="0.25">
      <c r="A1989">
        <v>159804</v>
      </c>
      <c r="B1989" t="s">
        <v>1307</v>
      </c>
      <c r="C1989">
        <v>15.57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</row>
    <row r="1990" spans="1:70" x14ac:dyDescent="0.25">
      <c r="A1990">
        <v>159804</v>
      </c>
      <c r="B1990" t="s">
        <v>1307</v>
      </c>
      <c r="C1990">
        <v>15.57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</row>
    <row r="1991" spans="1:70" x14ac:dyDescent="0.25">
      <c r="A1991">
        <v>159807</v>
      </c>
      <c r="B1991" t="s">
        <v>806</v>
      </c>
      <c r="C1991">
        <v>15.714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</row>
    <row r="1992" spans="1:70" x14ac:dyDescent="0.25">
      <c r="A1992">
        <v>159807</v>
      </c>
      <c r="B1992" t="s">
        <v>806</v>
      </c>
      <c r="C1992">
        <v>15.714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</row>
    <row r="1993" spans="1:70" x14ac:dyDescent="0.25">
      <c r="A1993">
        <v>159821</v>
      </c>
      <c r="B1993" t="s">
        <v>3424</v>
      </c>
      <c r="C1993">
        <v>15.768000000000001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</row>
    <row r="1994" spans="1:70" x14ac:dyDescent="0.25">
      <c r="A1994">
        <v>159821</v>
      </c>
      <c r="B1994" t="s">
        <v>3424</v>
      </c>
      <c r="C1994">
        <v>15.768000000000001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</row>
    <row r="1995" spans="1:70" x14ac:dyDescent="0.25">
      <c r="A1995">
        <v>159822</v>
      </c>
      <c r="B1995" t="s">
        <v>1308</v>
      </c>
      <c r="C1995">
        <v>15.91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</row>
    <row r="1996" spans="1:70" x14ac:dyDescent="0.25">
      <c r="A1996">
        <v>159822</v>
      </c>
      <c r="B1996" t="s">
        <v>1308</v>
      </c>
      <c r="C1996">
        <v>15.91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</row>
    <row r="1997" spans="1:70" x14ac:dyDescent="0.25">
      <c r="A1997">
        <v>159825</v>
      </c>
      <c r="B1997" t="s">
        <v>1998</v>
      </c>
      <c r="C1997">
        <v>15.930999999999999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</row>
    <row r="1998" spans="1:70" x14ac:dyDescent="0.25">
      <c r="A1998">
        <v>159825</v>
      </c>
      <c r="B1998" t="s">
        <v>1998</v>
      </c>
      <c r="C1998">
        <v>15.930999999999999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</row>
    <row r="1999" spans="1:70" x14ac:dyDescent="0.25">
      <c r="A1999">
        <v>159827</v>
      </c>
      <c r="B1999" t="s">
        <v>807</v>
      </c>
      <c r="C1999">
        <v>16.001999999999999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</row>
    <row r="2000" spans="1:70" x14ac:dyDescent="0.25">
      <c r="A2000">
        <v>159827</v>
      </c>
      <c r="B2000" t="s">
        <v>807</v>
      </c>
      <c r="C2000">
        <v>16.001999999999999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</row>
    <row r="2001" spans="1:70" x14ac:dyDescent="0.25">
      <c r="A2001">
        <v>159828</v>
      </c>
      <c r="B2001" t="s">
        <v>3425</v>
      </c>
      <c r="C2001">
        <v>15.68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</row>
    <row r="2002" spans="1:70" x14ac:dyDescent="0.25">
      <c r="A2002">
        <v>159828</v>
      </c>
      <c r="B2002" t="s">
        <v>3425</v>
      </c>
      <c r="C2002">
        <v>15.68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</row>
    <row r="2003" spans="1:70" x14ac:dyDescent="0.25">
      <c r="A2003">
        <v>159829</v>
      </c>
      <c r="B2003" t="s">
        <v>2644</v>
      </c>
      <c r="C2003">
        <v>16.056000000000001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</row>
    <row r="2004" spans="1:70" x14ac:dyDescent="0.25">
      <c r="A2004">
        <v>159829</v>
      </c>
      <c r="B2004" t="s">
        <v>2644</v>
      </c>
      <c r="C2004">
        <v>16.056000000000001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</row>
    <row r="2005" spans="1:70" x14ac:dyDescent="0.25">
      <c r="A2005">
        <v>159835</v>
      </c>
      <c r="B2005" t="s">
        <v>2645</v>
      </c>
      <c r="C2005">
        <v>16.146000000000001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</row>
    <row r="2006" spans="1:70" x14ac:dyDescent="0.25">
      <c r="A2006">
        <v>159835</v>
      </c>
      <c r="B2006" t="s">
        <v>2645</v>
      </c>
      <c r="C2006">
        <v>16.146000000000001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</row>
    <row r="2007" spans="1:70" x14ac:dyDescent="0.25">
      <c r="A2007">
        <v>159840</v>
      </c>
      <c r="B2007" t="s">
        <v>3426</v>
      </c>
      <c r="C2007">
        <v>16.059999999999999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</row>
    <row r="2008" spans="1:70" x14ac:dyDescent="0.25">
      <c r="A2008">
        <v>159840</v>
      </c>
      <c r="B2008" t="s">
        <v>3426</v>
      </c>
      <c r="C2008">
        <v>16.059999999999999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</row>
    <row r="2009" spans="1:70" x14ac:dyDescent="0.25">
      <c r="A2009">
        <v>159841</v>
      </c>
      <c r="B2009" t="s">
        <v>3427</v>
      </c>
      <c r="C2009">
        <v>16.181999999999999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</row>
    <row r="2010" spans="1:70" x14ac:dyDescent="0.25">
      <c r="A2010">
        <v>159841</v>
      </c>
      <c r="B2010" t="s">
        <v>3427</v>
      </c>
      <c r="C2010">
        <v>16.181999999999999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</row>
    <row r="2011" spans="1:70" x14ac:dyDescent="0.25">
      <c r="A2011">
        <v>159868</v>
      </c>
      <c r="B2011" t="s">
        <v>1314</v>
      </c>
      <c r="C2011">
        <v>17.420000000000002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</row>
    <row r="2012" spans="1:70" x14ac:dyDescent="0.25">
      <c r="A2012">
        <v>159868</v>
      </c>
      <c r="B2012" t="s">
        <v>1314</v>
      </c>
      <c r="C2012">
        <v>17.420000000000002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</row>
    <row r="2013" spans="1:70" x14ac:dyDescent="0.25">
      <c r="A2013">
        <v>159868</v>
      </c>
      <c r="B2013" t="s">
        <v>1314</v>
      </c>
      <c r="C2013">
        <v>17.420000000000002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</row>
    <row r="2014" spans="1:70" x14ac:dyDescent="0.25">
      <c r="A2014">
        <v>159869</v>
      </c>
      <c r="B2014" t="s">
        <v>3428</v>
      </c>
      <c r="C2014">
        <v>17.14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</row>
    <row r="2015" spans="1:70" x14ac:dyDescent="0.25">
      <c r="A2015">
        <v>159869</v>
      </c>
      <c r="B2015" t="s">
        <v>3428</v>
      </c>
      <c r="C2015">
        <v>17.14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</row>
    <row r="2016" spans="1:70" x14ac:dyDescent="0.25">
      <c r="A2016">
        <v>159871</v>
      </c>
      <c r="B2016" t="s">
        <v>808</v>
      </c>
      <c r="C2016">
        <v>17.3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</row>
    <row r="2017" spans="1:70" x14ac:dyDescent="0.25">
      <c r="A2017">
        <v>159871</v>
      </c>
      <c r="B2017" t="s">
        <v>808</v>
      </c>
      <c r="C2017">
        <v>17.3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</row>
    <row r="2018" spans="1:70" x14ac:dyDescent="0.25">
      <c r="A2018">
        <v>159880</v>
      </c>
      <c r="B2018" t="s">
        <v>809</v>
      </c>
      <c r="C2018">
        <v>17.46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</row>
    <row r="2019" spans="1:70" x14ac:dyDescent="0.25">
      <c r="A2019">
        <v>159880</v>
      </c>
      <c r="B2019" t="s">
        <v>809</v>
      </c>
      <c r="C2019">
        <v>17.46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</row>
    <row r="2020" spans="1:70" x14ac:dyDescent="0.25">
      <c r="A2020">
        <v>159882</v>
      </c>
      <c r="B2020" t="s">
        <v>3429</v>
      </c>
      <c r="C2020">
        <v>17.34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</row>
    <row r="2021" spans="1:70" x14ac:dyDescent="0.25">
      <c r="A2021">
        <v>159882</v>
      </c>
      <c r="B2021" t="s">
        <v>3429</v>
      </c>
      <c r="C2021">
        <v>17.34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</row>
    <row r="2022" spans="1:70" x14ac:dyDescent="0.25">
      <c r="A2022">
        <v>159883</v>
      </c>
      <c r="B2022" t="s">
        <v>3430</v>
      </c>
      <c r="C2022">
        <v>17.100000000000001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</row>
    <row r="2023" spans="1:70" x14ac:dyDescent="0.25">
      <c r="A2023">
        <v>159883</v>
      </c>
      <c r="B2023" t="s">
        <v>3430</v>
      </c>
      <c r="C2023">
        <v>17.100000000000001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</row>
    <row r="2024" spans="1:70" x14ac:dyDescent="0.25">
      <c r="A2024">
        <v>159890</v>
      </c>
      <c r="B2024" t="s">
        <v>1315</v>
      </c>
      <c r="C2024">
        <v>17.7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</row>
    <row r="2025" spans="1:70" x14ac:dyDescent="0.25">
      <c r="A2025">
        <v>159890</v>
      </c>
      <c r="B2025" t="s">
        <v>1315</v>
      </c>
      <c r="C2025">
        <v>17.7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</row>
    <row r="2026" spans="1:70" x14ac:dyDescent="0.25">
      <c r="A2026">
        <v>159895</v>
      </c>
      <c r="B2026" t="s">
        <v>3431</v>
      </c>
      <c r="C2026">
        <v>17.5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</row>
    <row r="2027" spans="1:70" x14ac:dyDescent="0.25">
      <c r="A2027">
        <v>159895</v>
      </c>
      <c r="B2027" t="s">
        <v>3431</v>
      </c>
      <c r="C2027">
        <v>17.5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</row>
    <row r="2028" spans="1:70" x14ac:dyDescent="0.25">
      <c r="A2028">
        <v>159900</v>
      </c>
      <c r="B2028" t="s">
        <v>3432</v>
      </c>
      <c r="C2028">
        <v>17.48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</row>
    <row r="2029" spans="1:70" x14ac:dyDescent="0.25">
      <c r="A2029">
        <v>159900</v>
      </c>
      <c r="B2029" t="s">
        <v>3432</v>
      </c>
      <c r="C2029">
        <v>17.48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</row>
    <row r="2030" spans="1:70" x14ac:dyDescent="0.25">
      <c r="A2030">
        <v>159901</v>
      </c>
      <c r="B2030" t="s">
        <v>3433</v>
      </c>
      <c r="C2030">
        <v>17.899999999999999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</row>
    <row r="2031" spans="1:70" x14ac:dyDescent="0.25">
      <c r="A2031">
        <v>159901</v>
      </c>
      <c r="B2031" t="s">
        <v>3433</v>
      </c>
      <c r="C2031">
        <v>17.899999999999999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</row>
    <row r="2032" spans="1:70" x14ac:dyDescent="0.25">
      <c r="A2032">
        <v>159903</v>
      </c>
      <c r="B2032" t="s">
        <v>1317</v>
      </c>
      <c r="C2032">
        <v>17.78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</row>
    <row r="2033" spans="1:70" x14ac:dyDescent="0.25">
      <c r="A2033">
        <v>159903</v>
      </c>
      <c r="B2033" t="s">
        <v>1317</v>
      </c>
      <c r="C2033">
        <v>17.78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</row>
    <row r="2034" spans="1:70" x14ac:dyDescent="0.25">
      <c r="A2034">
        <v>159903</v>
      </c>
      <c r="B2034" t="s">
        <v>1317</v>
      </c>
      <c r="C2034">
        <v>17.78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</row>
    <row r="2035" spans="1:70" x14ac:dyDescent="0.25">
      <c r="A2035">
        <v>159904</v>
      </c>
      <c r="B2035" t="s">
        <v>1318</v>
      </c>
      <c r="C2035">
        <v>17.98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</row>
    <row r="2036" spans="1:70" x14ac:dyDescent="0.25">
      <c r="A2036">
        <v>159904</v>
      </c>
      <c r="B2036" t="s">
        <v>1318</v>
      </c>
      <c r="C2036">
        <v>17.98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</row>
    <row r="2037" spans="1:70" x14ac:dyDescent="0.25">
      <c r="A2037">
        <v>160055</v>
      </c>
      <c r="B2037" t="s">
        <v>3434</v>
      </c>
      <c r="C2037">
        <v>20.975999999999999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</row>
    <row r="2038" spans="1:70" x14ac:dyDescent="0.25">
      <c r="A2038">
        <v>160055</v>
      </c>
      <c r="B2038" t="s">
        <v>3434</v>
      </c>
      <c r="C2038">
        <v>20.975999999999999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</row>
    <row r="2039" spans="1:70" x14ac:dyDescent="0.25">
      <c r="A2039">
        <v>160075</v>
      </c>
      <c r="B2039" t="s">
        <v>1320</v>
      </c>
      <c r="C2039">
        <v>21.55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</row>
    <row r="2040" spans="1:70" x14ac:dyDescent="0.25">
      <c r="A2040">
        <v>160075</v>
      </c>
      <c r="B2040" t="s">
        <v>1320</v>
      </c>
      <c r="C2040">
        <v>21.55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</row>
    <row r="2041" spans="1:70" x14ac:dyDescent="0.25">
      <c r="A2041">
        <v>160077</v>
      </c>
      <c r="B2041" t="s">
        <v>1323</v>
      </c>
      <c r="C2041">
        <v>21.9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</row>
    <row r="2042" spans="1:70" x14ac:dyDescent="0.25">
      <c r="A2042">
        <v>160077</v>
      </c>
      <c r="B2042" t="s">
        <v>1323</v>
      </c>
      <c r="C2042">
        <v>21.9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</row>
    <row r="2043" spans="1:70" x14ac:dyDescent="0.25">
      <c r="A2043">
        <v>160162</v>
      </c>
      <c r="B2043" t="s">
        <v>3435</v>
      </c>
      <c r="C2043">
        <v>172.4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</row>
    <row r="2044" spans="1:70" x14ac:dyDescent="0.25">
      <c r="A2044">
        <v>160162</v>
      </c>
      <c r="B2044" t="s">
        <v>3435</v>
      </c>
      <c r="C2044">
        <v>172.4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</row>
    <row r="2045" spans="1:70" x14ac:dyDescent="0.25">
      <c r="A2045">
        <v>160194</v>
      </c>
      <c r="B2045" t="s">
        <v>3436</v>
      </c>
      <c r="C2045">
        <v>175.2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</row>
    <row r="2046" spans="1:70" x14ac:dyDescent="0.25">
      <c r="A2046">
        <v>160194</v>
      </c>
      <c r="B2046" t="s">
        <v>3436</v>
      </c>
      <c r="C2046">
        <v>175.2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</row>
    <row r="2047" spans="1:70" x14ac:dyDescent="0.25">
      <c r="A2047">
        <v>160214</v>
      </c>
      <c r="B2047" t="s">
        <v>3437</v>
      </c>
      <c r="C2047">
        <v>173.4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</row>
    <row r="2048" spans="1:70" x14ac:dyDescent="0.25">
      <c r="A2048">
        <v>160214</v>
      </c>
      <c r="B2048" t="s">
        <v>3437</v>
      </c>
      <c r="C2048">
        <v>173.4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</row>
    <row r="2049" spans="1:70" x14ac:dyDescent="0.25">
      <c r="A2049">
        <v>160223</v>
      </c>
      <c r="B2049" t="s">
        <v>3438</v>
      </c>
      <c r="C2049">
        <v>178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</row>
    <row r="2050" spans="1:70" x14ac:dyDescent="0.25">
      <c r="A2050">
        <v>160223</v>
      </c>
      <c r="B2050" t="s">
        <v>3438</v>
      </c>
      <c r="C2050">
        <v>178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</row>
    <row r="2051" spans="1:70" x14ac:dyDescent="0.25">
      <c r="A2051">
        <v>160254</v>
      </c>
      <c r="B2051" t="s">
        <v>3439</v>
      </c>
      <c r="C2051">
        <v>1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</row>
    <row r="2052" spans="1:70" x14ac:dyDescent="0.25">
      <c r="A2052">
        <v>160255</v>
      </c>
      <c r="B2052" t="s">
        <v>3440</v>
      </c>
      <c r="C2052">
        <v>1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</row>
    <row r="2053" spans="1:70" x14ac:dyDescent="0.25">
      <c r="A2053">
        <v>160256</v>
      </c>
      <c r="B2053" t="s">
        <v>3441</v>
      </c>
      <c r="C2053">
        <v>1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</row>
    <row r="2054" spans="1:70" x14ac:dyDescent="0.25">
      <c r="A2054">
        <v>160257</v>
      </c>
      <c r="B2054" t="s">
        <v>387</v>
      </c>
      <c r="C2054">
        <v>1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</row>
    <row r="2055" spans="1:70" x14ac:dyDescent="0.25">
      <c r="A2055">
        <v>160258</v>
      </c>
      <c r="B2055" t="s">
        <v>1999</v>
      </c>
      <c r="C2055">
        <v>1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</row>
    <row r="2056" spans="1:70" x14ac:dyDescent="0.25">
      <c r="A2056">
        <v>160258</v>
      </c>
      <c r="B2056" t="s">
        <v>1999</v>
      </c>
      <c r="C2056">
        <v>1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</row>
    <row r="2057" spans="1:70" x14ac:dyDescent="0.25">
      <c r="A2057">
        <v>160259</v>
      </c>
      <c r="B2057" t="s">
        <v>3442</v>
      </c>
      <c r="C2057">
        <v>1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</row>
    <row r="2058" spans="1:70" x14ac:dyDescent="0.25">
      <c r="A2058">
        <v>160260</v>
      </c>
      <c r="B2058" t="s">
        <v>3443</v>
      </c>
      <c r="C2058">
        <v>1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</row>
    <row r="2059" spans="1:70" x14ac:dyDescent="0.25">
      <c r="A2059">
        <v>160264</v>
      </c>
      <c r="B2059" t="s">
        <v>3444</v>
      </c>
      <c r="C2059">
        <v>1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</row>
    <row r="2060" spans="1:70" x14ac:dyDescent="0.25">
      <c r="A2060">
        <v>160265</v>
      </c>
      <c r="B2060" t="s">
        <v>3445</v>
      </c>
      <c r="C2060">
        <v>1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</row>
    <row r="2061" spans="1:70" x14ac:dyDescent="0.25">
      <c r="A2061">
        <v>160268</v>
      </c>
      <c r="B2061" t="s">
        <v>3446</v>
      </c>
      <c r="C2061">
        <v>1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</row>
    <row r="2062" spans="1:70" x14ac:dyDescent="0.25">
      <c r="A2062">
        <v>160291</v>
      </c>
      <c r="B2062" t="s">
        <v>3447</v>
      </c>
      <c r="C2062">
        <v>1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</row>
    <row r="2063" spans="1:70" x14ac:dyDescent="0.25">
      <c r="A2063">
        <v>160292</v>
      </c>
      <c r="B2063" t="s">
        <v>3448</v>
      </c>
      <c r="C2063">
        <v>1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</row>
    <row r="2064" spans="1:70" x14ac:dyDescent="0.25">
      <c r="A2064">
        <v>160293</v>
      </c>
      <c r="B2064" t="s">
        <v>3449</v>
      </c>
      <c r="C2064">
        <v>1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</row>
    <row r="2065" spans="1:70" x14ac:dyDescent="0.25">
      <c r="A2065">
        <v>160294</v>
      </c>
      <c r="B2065" t="s">
        <v>3450</v>
      </c>
      <c r="C2065">
        <v>1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</row>
    <row r="2066" spans="1:70" x14ac:dyDescent="0.25">
      <c r="A2066">
        <v>160297</v>
      </c>
      <c r="B2066" t="s">
        <v>3451</v>
      </c>
      <c r="C2066">
        <v>1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</row>
    <row r="2067" spans="1:70" x14ac:dyDescent="0.25">
      <c r="A2067">
        <v>160305</v>
      </c>
      <c r="B2067" t="s">
        <v>3452</v>
      </c>
      <c r="C2067">
        <v>1850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</row>
    <row r="2068" spans="1:70" x14ac:dyDescent="0.25">
      <c r="A2068">
        <v>160306</v>
      </c>
      <c r="B2068" t="s">
        <v>3453</v>
      </c>
      <c r="C2068">
        <v>1860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</row>
    <row r="2069" spans="1:70" x14ac:dyDescent="0.25">
      <c r="A2069">
        <v>160307</v>
      </c>
      <c r="B2069" t="s">
        <v>3454</v>
      </c>
      <c r="C2069">
        <v>1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</row>
    <row r="2070" spans="1:70" x14ac:dyDescent="0.25">
      <c r="A2070">
        <v>160326</v>
      </c>
      <c r="B2070" t="s">
        <v>3455</v>
      </c>
      <c r="C2070">
        <v>1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</row>
    <row r="2071" spans="1:70" x14ac:dyDescent="0.25">
      <c r="A2071">
        <v>160332</v>
      </c>
      <c r="B2071" t="s">
        <v>3456</v>
      </c>
      <c r="C2071">
        <v>1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</row>
    <row r="2072" spans="1:70" x14ac:dyDescent="0.25">
      <c r="A2072">
        <v>160333</v>
      </c>
      <c r="B2072" t="s">
        <v>3457</v>
      </c>
      <c r="C2072">
        <v>1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</row>
    <row r="2073" spans="1:70" x14ac:dyDescent="0.25">
      <c r="A2073">
        <v>160334</v>
      </c>
      <c r="B2073" t="s">
        <v>3458</v>
      </c>
      <c r="C2073">
        <v>1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</row>
    <row r="2074" spans="1:70" x14ac:dyDescent="0.25">
      <c r="A2074">
        <v>160336</v>
      </c>
      <c r="B2074" t="s">
        <v>1325</v>
      </c>
      <c r="C2074">
        <v>876.15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</row>
    <row r="2075" spans="1:70" x14ac:dyDescent="0.25">
      <c r="A2075">
        <v>160341</v>
      </c>
      <c r="B2075" t="s">
        <v>1327</v>
      </c>
      <c r="C2075">
        <v>882.09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</row>
    <row r="2076" spans="1:70" x14ac:dyDescent="0.25">
      <c r="A2076">
        <v>160342</v>
      </c>
      <c r="B2076" t="s">
        <v>1328</v>
      </c>
      <c r="C2076">
        <v>886.05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</row>
    <row r="2077" spans="1:70" x14ac:dyDescent="0.25">
      <c r="A2077">
        <v>160343</v>
      </c>
      <c r="B2077" t="s">
        <v>1329</v>
      </c>
      <c r="C2077">
        <v>915.75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</row>
    <row r="2078" spans="1:70" x14ac:dyDescent="0.25">
      <c r="A2078">
        <v>160345</v>
      </c>
      <c r="B2078" t="s">
        <v>1331</v>
      </c>
      <c r="C2078">
        <v>920.7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</row>
    <row r="2079" spans="1:70" x14ac:dyDescent="0.25">
      <c r="A2079">
        <v>160353</v>
      </c>
      <c r="B2079" t="s">
        <v>1332</v>
      </c>
      <c r="C2079">
        <v>12.6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</row>
    <row r="2080" spans="1:70" x14ac:dyDescent="0.25">
      <c r="A2080">
        <v>160353</v>
      </c>
      <c r="B2080" t="s">
        <v>1332</v>
      </c>
      <c r="C2080">
        <v>12.6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</row>
    <row r="2081" spans="1:70" x14ac:dyDescent="0.25">
      <c r="A2081">
        <v>160355</v>
      </c>
      <c r="B2081" t="s">
        <v>1340</v>
      </c>
      <c r="C2081">
        <v>12.72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</row>
    <row r="2082" spans="1:70" x14ac:dyDescent="0.25">
      <c r="A2082">
        <v>160355</v>
      </c>
      <c r="B2082" t="s">
        <v>1340</v>
      </c>
      <c r="C2082">
        <v>12.72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</row>
    <row r="2083" spans="1:70" x14ac:dyDescent="0.25">
      <c r="A2083">
        <v>160360</v>
      </c>
      <c r="B2083" t="s">
        <v>1344</v>
      </c>
      <c r="C2083">
        <v>183.27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</row>
    <row r="2084" spans="1:70" x14ac:dyDescent="0.25">
      <c r="A2084">
        <v>160360</v>
      </c>
      <c r="B2084" t="s">
        <v>1344</v>
      </c>
      <c r="C2084">
        <v>183.27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</row>
    <row r="2085" spans="1:70" x14ac:dyDescent="0.25">
      <c r="A2085">
        <v>160360</v>
      </c>
      <c r="B2085" t="s">
        <v>1344</v>
      </c>
      <c r="C2085">
        <v>183.27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</row>
    <row r="2086" spans="1:70" x14ac:dyDescent="0.25">
      <c r="A2086">
        <v>160361</v>
      </c>
      <c r="B2086" t="s">
        <v>730</v>
      </c>
      <c r="C2086">
        <v>179.17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</row>
    <row r="2087" spans="1:70" x14ac:dyDescent="0.25">
      <c r="A2087">
        <v>160361</v>
      </c>
      <c r="B2087" t="s">
        <v>730</v>
      </c>
      <c r="C2087">
        <v>179.17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</row>
    <row r="2088" spans="1:70" x14ac:dyDescent="0.25">
      <c r="A2088">
        <v>160361</v>
      </c>
      <c r="B2088" t="s">
        <v>730</v>
      </c>
      <c r="C2088">
        <v>179.17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</row>
    <row r="2089" spans="1:70" x14ac:dyDescent="0.25">
      <c r="A2089">
        <v>160363</v>
      </c>
      <c r="B2089" t="s">
        <v>731</v>
      </c>
      <c r="C2089">
        <v>179.785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</row>
    <row r="2090" spans="1:70" x14ac:dyDescent="0.25">
      <c r="A2090">
        <v>160363</v>
      </c>
      <c r="B2090" t="s">
        <v>731</v>
      </c>
      <c r="C2090">
        <v>179.785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</row>
    <row r="2091" spans="1:70" x14ac:dyDescent="0.25">
      <c r="A2091">
        <v>160363</v>
      </c>
      <c r="B2091" t="s">
        <v>731</v>
      </c>
      <c r="C2091">
        <v>179.785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</row>
    <row r="2092" spans="1:70" x14ac:dyDescent="0.25">
      <c r="A2092">
        <v>160364</v>
      </c>
      <c r="B2092" t="s">
        <v>388</v>
      </c>
      <c r="C2092">
        <v>181.22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</row>
    <row r="2093" spans="1:70" x14ac:dyDescent="0.25">
      <c r="A2093">
        <v>160364</v>
      </c>
      <c r="B2093" t="s">
        <v>388</v>
      </c>
      <c r="C2093">
        <v>181.22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</row>
    <row r="2094" spans="1:70" x14ac:dyDescent="0.25">
      <c r="A2094">
        <v>160364</v>
      </c>
      <c r="B2094" t="s">
        <v>388</v>
      </c>
      <c r="C2094">
        <v>181.22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</row>
    <row r="2095" spans="1:70" x14ac:dyDescent="0.25">
      <c r="A2095">
        <v>160367</v>
      </c>
      <c r="B2095" t="s">
        <v>389</v>
      </c>
      <c r="C2095">
        <v>180.4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</row>
    <row r="2096" spans="1:70" x14ac:dyDescent="0.25">
      <c r="A2096">
        <v>160367</v>
      </c>
      <c r="B2096" t="s">
        <v>389</v>
      </c>
      <c r="C2096">
        <v>180.4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</row>
    <row r="2097" spans="1:70" x14ac:dyDescent="0.25">
      <c r="A2097">
        <v>160367</v>
      </c>
      <c r="B2097" t="s">
        <v>389</v>
      </c>
      <c r="C2097">
        <v>180.4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</row>
    <row r="2098" spans="1:70" x14ac:dyDescent="0.25">
      <c r="A2098">
        <v>160368</v>
      </c>
      <c r="B2098" t="s">
        <v>1349</v>
      </c>
      <c r="C2098">
        <v>179.58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</row>
    <row r="2099" spans="1:70" x14ac:dyDescent="0.25">
      <c r="A2099">
        <v>160368</v>
      </c>
      <c r="B2099" t="s">
        <v>1349</v>
      </c>
      <c r="C2099">
        <v>179.58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</row>
    <row r="2100" spans="1:70" x14ac:dyDescent="0.25">
      <c r="A2100">
        <v>160368</v>
      </c>
      <c r="B2100" t="s">
        <v>1349</v>
      </c>
      <c r="C2100">
        <v>179.58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</row>
    <row r="2101" spans="1:70" x14ac:dyDescent="0.25">
      <c r="A2101">
        <v>160369</v>
      </c>
      <c r="B2101" t="s">
        <v>390</v>
      </c>
      <c r="C2101">
        <v>183.68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</row>
    <row r="2102" spans="1:70" x14ac:dyDescent="0.25">
      <c r="A2102">
        <v>160369</v>
      </c>
      <c r="B2102" t="s">
        <v>390</v>
      </c>
      <c r="C2102">
        <v>183.68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</row>
    <row r="2103" spans="1:70" x14ac:dyDescent="0.25">
      <c r="A2103">
        <v>160369</v>
      </c>
      <c r="B2103" t="s">
        <v>390</v>
      </c>
      <c r="C2103">
        <v>183.68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</row>
    <row r="2104" spans="1:70" x14ac:dyDescent="0.25">
      <c r="A2104">
        <v>160370</v>
      </c>
      <c r="B2104" t="s">
        <v>1352</v>
      </c>
      <c r="C2104">
        <v>189.01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</row>
    <row r="2105" spans="1:70" x14ac:dyDescent="0.25">
      <c r="A2105">
        <v>160370</v>
      </c>
      <c r="B2105" t="s">
        <v>1352</v>
      </c>
      <c r="C2105">
        <v>189.01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</row>
    <row r="2106" spans="1:70" x14ac:dyDescent="0.25">
      <c r="A2106">
        <v>160370</v>
      </c>
      <c r="B2106" t="s">
        <v>1352</v>
      </c>
      <c r="C2106">
        <v>189.01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</row>
    <row r="2107" spans="1:70" x14ac:dyDescent="0.25">
      <c r="A2107">
        <v>160371</v>
      </c>
      <c r="B2107" t="s">
        <v>2000</v>
      </c>
      <c r="C2107">
        <v>187.16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</row>
    <row r="2108" spans="1:70" x14ac:dyDescent="0.25">
      <c r="A2108">
        <v>160371</v>
      </c>
      <c r="B2108" t="s">
        <v>2000</v>
      </c>
      <c r="C2108">
        <v>187.16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</row>
    <row r="2109" spans="1:70" x14ac:dyDescent="0.25">
      <c r="A2109">
        <v>160371</v>
      </c>
      <c r="B2109" t="s">
        <v>2000</v>
      </c>
      <c r="C2109">
        <v>187.16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</row>
    <row r="2110" spans="1:70" x14ac:dyDescent="0.25">
      <c r="A2110">
        <v>160382</v>
      </c>
      <c r="B2110" t="s">
        <v>810</v>
      </c>
      <c r="C2110">
        <v>16.98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</row>
    <row r="2111" spans="1:70" x14ac:dyDescent="0.25">
      <c r="A2111">
        <v>160382</v>
      </c>
      <c r="B2111" t="s">
        <v>810</v>
      </c>
      <c r="C2111">
        <v>16.98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</row>
    <row r="2112" spans="1:70" x14ac:dyDescent="0.25">
      <c r="A2112">
        <v>160388</v>
      </c>
      <c r="B2112" t="s">
        <v>3459</v>
      </c>
      <c r="C2112">
        <v>204.62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</row>
    <row r="2113" spans="1:70" x14ac:dyDescent="0.25">
      <c r="A2113">
        <v>160389</v>
      </c>
      <c r="B2113" t="s">
        <v>3460</v>
      </c>
      <c r="C2113">
        <v>19.675000000000001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</row>
    <row r="2114" spans="1:70" x14ac:dyDescent="0.25">
      <c r="A2114">
        <v>160447</v>
      </c>
      <c r="B2114" t="s">
        <v>3461</v>
      </c>
      <c r="C2114">
        <v>15.9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</row>
    <row r="2115" spans="1:70" x14ac:dyDescent="0.25">
      <c r="A2115">
        <v>160583</v>
      </c>
      <c r="B2115" t="s">
        <v>3462</v>
      </c>
      <c r="C2115">
        <v>174.2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</row>
    <row r="2116" spans="1:70" x14ac:dyDescent="0.25">
      <c r="A2116">
        <v>160584</v>
      </c>
      <c r="B2116" t="s">
        <v>3463</v>
      </c>
      <c r="C2116">
        <v>176.6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</row>
    <row r="2117" spans="1:70" x14ac:dyDescent="0.25">
      <c r="A2117">
        <v>160586</v>
      </c>
      <c r="B2117" t="s">
        <v>3464</v>
      </c>
      <c r="C2117">
        <v>174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</row>
    <row r="2118" spans="1:70" x14ac:dyDescent="0.25">
      <c r="A2118">
        <v>160587</v>
      </c>
      <c r="B2118" t="s">
        <v>3465</v>
      </c>
      <c r="C2118">
        <v>175.2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</row>
    <row r="2119" spans="1:70" x14ac:dyDescent="0.25">
      <c r="A2119">
        <v>160588</v>
      </c>
      <c r="B2119" t="s">
        <v>3466</v>
      </c>
      <c r="C2119">
        <v>169.12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</row>
    <row r="2120" spans="1:70" x14ac:dyDescent="0.25">
      <c r="A2120">
        <v>160592</v>
      </c>
      <c r="B2120" t="s">
        <v>3467</v>
      </c>
      <c r="C2120">
        <v>176.4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</row>
    <row r="2121" spans="1:70" x14ac:dyDescent="0.25">
      <c r="A2121">
        <v>160593</v>
      </c>
      <c r="B2121" t="s">
        <v>3468</v>
      </c>
      <c r="C2121">
        <v>178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</row>
    <row r="2122" spans="1:70" x14ac:dyDescent="0.25">
      <c r="A2122">
        <v>160594</v>
      </c>
      <c r="B2122" t="s">
        <v>3469</v>
      </c>
      <c r="C2122">
        <v>178.8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</row>
    <row r="2123" spans="1:70" x14ac:dyDescent="0.25">
      <c r="A2123">
        <v>160604</v>
      </c>
      <c r="B2123" t="s">
        <v>3470</v>
      </c>
      <c r="C2123">
        <v>170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</row>
    <row r="2124" spans="1:70" x14ac:dyDescent="0.25">
      <c r="A2124">
        <v>160612</v>
      </c>
      <c r="B2124" t="s">
        <v>2248</v>
      </c>
      <c r="C2124">
        <v>1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</row>
    <row r="2125" spans="1:70" x14ac:dyDescent="0.25">
      <c r="A2125">
        <v>160674</v>
      </c>
      <c r="B2125" t="s">
        <v>3471</v>
      </c>
      <c r="C2125">
        <v>180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</row>
    <row r="2126" spans="1:70" x14ac:dyDescent="0.25">
      <c r="A2126">
        <v>160680</v>
      </c>
      <c r="B2126" t="s">
        <v>3472</v>
      </c>
      <c r="C2126">
        <v>17.579999999999998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</row>
    <row r="2127" spans="1:70" x14ac:dyDescent="0.25">
      <c r="A2127">
        <v>160680</v>
      </c>
      <c r="B2127" t="s">
        <v>3472</v>
      </c>
      <c r="C2127">
        <v>17.579999999999998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</row>
    <row r="2128" spans="1:70" x14ac:dyDescent="0.25">
      <c r="A2128">
        <v>160681</v>
      </c>
      <c r="B2128" t="s">
        <v>1353</v>
      </c>
      <c r="C2128">
        <v>879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</row>
    <row r="2129" spans="1:70" x14ac:dyDescent="0.25">
      <c r="A2129">
        <v>160681</v>
      </c>
      <c r="B2129" t="s">
        <v>1353</v>
      </c>
      <c r="C2129">
        <v>879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</row>
    <row r="2130" spans="1:70" x14ac:dyDescent="0.25">
      <c r="A2130">
        <v>160681</v>
      </c>
      <c r="B2130" t="s">
        <v>1353</v>
      </c>
      <c r="C2130">
        <v>879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</row>
    <row r="2131" spans="1:70" x14ac:dyDescent="0.25">
      <c r="A2131">
        <v>160682</v>
      </c>
      <c r="B2131" t="s">
        <v>3473</v>
      </c>
      <c r="C2131">
        <v>1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</row>
    <row r="2132" spans="1:70" x14ac:dyDescent="0.25">
      <c r="A2132">
        <v>160684</v>
      </c>
      <c r="B2132" t="s">
        <v>3474</v>
      </c>
      <c r="C2132">
        <v>1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</row>
    <row r="2133" spans="1:70" x14ac:dyDescent="0.25">
      <c r="A2133">
        <v>160710</v>
      </c>
      <c r="B2133" t="s">
        <v>3475</v>
      </c>
      <c r="C2133">
        <v>17.86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</row>
    <row r="2134" spans="1:70" x14ac:dyDescent="0.25">
      <c r="A2134">
        <v>160710</v>
      </c>
      <c r="B2134" t="s">
        <v>3475</v>
      </c>
      <c r="C2134">
        <v>17.86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</row>
    <row r="2135" spans="1:70" x14ac:dyDescent="0.25">
      <c r="A2135">
        <v>160711</v>
      </c>
      <c r="B2135" t="s">
        <v>1355</v>
      </c>
      <c r="C2135">
        <v>893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</row>
    <row r="2136" spans="1:70" x14ac:dyDescent="0.25">
      <c r="A2136">
        <v>160711</v>
      </c>
      <c r="B2136" t="s">
        <v>1355</v>
      </c>
      <c r="C2136">
        <v>893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</row>
    <row r="2137" spans="1:70" x14ac:dyDescent="0.25">
      <c r="A2137">
        <v>160711</v>
      </c>
      <c r="B2137" t="s">
        <v>1355</v>
      </c>
      <c r="C2137">
        <v>893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</row>
    <row r="2138" spans="1:70" x14ac:dyDescent="0.25">
      <c r="A2138">
        <v>160712</v>
      </c>
      <c r="B2138" t="s">
        <v>3476</v>
      </c>
      <c r="C2138">
        <v>1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</row>
    <row r="2139" spans="1:70" x14ac:dyDescent="0.25">
      <c r="A2139">
        <v>160714</v>
      </c>
      <c r="B2139" t="s">
        <v>391</v>
      </c>
      <c r="C2139">
        <v>17.86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</row>
    <row r="2140" spans="1:70" x14ac:dyDescent="0.25">
      <c r="A2140">
        <v>160714</v>
      </c>
      <c r="B2140" t="s">
        <v>391</v>
      </c>
      <c r="C2140">
        <v>17.86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</row>
    <row r="2141" spans="1:70" x14ac:dyDescent="0.25">
      <c r="A2141">
        <v>160717</v>
      </c>
      <c r="B2141" t="s">
        <v>811</v>
      </c>
      <c r="C2141">
        <v>18.239999999999998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</row>
    <row r="2142" spans="1:70" x14ac:dyDescent="0.25">
      <c r="A2142">
        <v>160717</v>
      </c>
      <c r="B2142" t="s">
        <v>811</v>
      </c>
      <c r="C2142">
        <v>18.239999999999998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</row>
    <row r="2143" spans="1:70" x14ac:dyDescent="0.25">
      <c r="A2143">
        <v>160719</v>
      </c>
      <c r="B2143" t="s">
        <v>392</v>
      </c>
      <c r="C2143">
        <v>18.12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</row>
    <row r="2144" spans="1:70" x14ac:dyDescent="0.25">
      <c r="A2144">
        <v>160719</v>
      </c>
      <c r="B2144" t="s">
        <v>392</v>
      </c>
      <c r="C2144">
        <v>18.12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</row>
    <row r="2145" spans="1:70" x14ac:dyDescent="0.25">
      <c r="A2145">
        <v>160720</v>
      </c>
      <c r="B2145" t="s">
        <v>3477</v>
      </c>
      <c r="C2145">
        <v>15.678000000000001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</row>
    <row r="2146" spans="1:70" x14ac:dyDescent="0.25">
      <c r="A2146">
        <v>160720</v>
      </c>
      <c r="B2146" t="s">
        <v>3477</v>
      </c>
      <c r="C2146">
        <v>15.678000000000001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</row>
    <row r="2147" spans="1:70" x14ac:dyDescent="0.25">
      <c r="A2147">
        <v>160729</v>
      </c>
      <c r="B2147" t="s">
        <v>2249</v>
      </c>
      <c r="C2147">
        <v>1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</row>
    <row r="2148" spans="1:70" x14ac:dyDescent="0.25">
      <c r="A2148">
        <v>160738</v>
      </c>
      <c r="B2148" t="s">
        <v>1359</v>
      </c>
      <c r="C2148">
        <v>15.552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</row>
    <row r="2149" spans="1:70" x14ac:dyDescent="0.25">
      <c r="A2149">
        <v>160738</v>
      </c>
      <c r="B2149" t="s">
        <v>1359</v>
      </c>
      <c r="C2149">
        <v>15.552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</row>
    <row r="2150" spans="1:70" x14ac:dyDescent="0.25">
      <c r="A2150">
        <v>160738</v>
      </c>
      <c r="B2150" t="s">
        <v>1359</v>
      </c>
      <c r="C2150">
        <v>15.552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</row>
    <row r="2151" spans="1:70" x14ac:dyDescent="0.25">
      <c r="A2151">
        <v>160748</v>
      </c>
      <c r="B2151" t="s">
        <v>3478</v>
      </c>
      <c r="C2151">
        <v>12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</row>
    <row r="2152" spans="1:70" x14ac:dyDescent="0.25">
      <c r="A2152">
        <v>160761</v>
      </c>
      <c r="B2152" t="s">
        <v>3479</v>
      </c>
      <c r="C2152">
        <v>210.392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</row>
    <row r="2153" spans="1:70" x14ac:dyDescent="0.25">
      <c r="A2153">
        <v>160762</v>
      </c>
      <c r="B2153" t="s">
        <v>3480</v>
      </c>
      <c r="C2153">
        <v>20.23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</row>
    <row r="2154" spans="1:70" x14ac:dyDescent="0.25">
      <c r="A2154">
        <v>160777</v>
      </c>
      <c r="B2154" t="s">
        <v>947</v>
      </c>
      <c r="C2154">
        <v>17.155000000000001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</row>
    <row r="2155" spans="1:70" x14ac:dyDescent="0.25">
      <c r="A2155">
        <v>160777</v>
      </c>
      <c r="B2155" t="s">
        <v>947</v>
      </c>
      <c r="C2155">
        <v>17.155000000000001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</row>
    <row r="2156" spans="1:70" x14ac:dyDescent="0.25">
      <c r="A2156">
        <v>160781</v>
      </c>
      <c r="B2156" t="s">
        <v>3481</v>
      </c>
      <c r="C2156">
        <v>9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</row>
    <row r="2157" spans="1:70" x14ac:dyDescent="0.25">
      <c r="A2157">
        <v>160783</v>
      </c>
      <c r="B2157" t="s">
        <v>3482</v>
      </c>
      <c r="C2157">
        <v>177.84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</row>
    <row r="2158" spans="1:70" x14ac:dyDescent="0.25">
      <c r="A2158">
        <v>160783</v>
      </c>
      <c r="B2158" t="s">
        <v>3482</v>
      </c>
      <c r="C2158">
        <v>177.84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</row>
    <row r="2159" spans="1:70" x14ac:dyDescent="0.25">
      <c r="A2159">
        <v>160783</v>
      </c>
      <c r="B2159" t="s">
        <v>3482</v>
      </c>
      <c r="C2159">
        <v>177.84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</row>
    <row r="2160" spans="1:70" x14ac:dyDescent="0.25">
      <c r="A2160">
        <v>160784</v>
      </c>
      <c r="B2160" t="s">
        <v>3483</v>
      </c>
      <c r="C2160">
        <v>17.100000000000001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</row>
    <row r="2161" spans="1:70" x14ac:dyDescent="0.25">
      <c r="A2161">
        <v>160800</v>
      </c>
      <c r="B2161" t="s">
        <v>3484</v>
      </c>
      <c r="C2161">
        <v>10.199999999999999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</row>
    <row r="2162" spans="1:70" x14ac:dyDescent="0.25">
      <c r="A2162">
        <v>160802</v>
      </c>
      <c r="B2162" t="s">
        <v>3485</v>
      </c>
      <c r="C2162">
        <v>9.6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</row>
    <row r="2163" spans="1:70" x14ac:dyDescent="0.25">
      <c r="A2163">
        <v>160802</v>
      </c>
      <c r="B2163" t="s">
        <v>3485</v>
      </c>
      <c r="C2163">
        <v>9.6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</row>
    <row r="2164" spans="1:70" x14ac:dyDescent="0.25">
      <c r="A2164">
        <v>160803</v>
      </c>
      <c r="B2164" t="s">
        <v>3486</v>
      </c>
      <c r="C2164">
        <v>9.6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</row>
    <row r="2165" spans="1:70" x14ac:dyDescent="0.25">
      <c r="A2165">
        <v>160804</v>
      </c>
      <c r="B2165" t="s">
        <v>3487</v>
      </c>
      <c r="C2165">
        <v>9.6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</row>
    <row r="2166" spans="1:70" x14ac:dyDescent="0.25">
      <c r="A2166">
        <v>160804</v>
      </c>
      <c r="B2166" t="s">
        <v>3487</v>
      </c>
      <c r="C2166">
        <v>9.6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</row>
    <row r="2167" spans="1:70" x14ac:dyDescent="0.25">
      <c r="A2167">
        <v>160815</v>
      </c>
      <c r="B2167" t="s">
        <v>3488</v>
      </c>
      <c r="C2167">
        <v>10.199999999999999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</row>
    <row r="2168" spans="1:70" x14ac:dyDescent="0.25">
      <c r="A2168">
        <v>160816</v>
      </c>
      <c r="B2168" t="s">
        <v>948</v>
      </c>
      <c r="C2168">
        <v>9.6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</row>
    <row r="2169" spans="1:70" x14ac:dyDescent="0.25">
      <c r="A2169">
        <v>160816</v>
      </c>
      <c r="B2169" t="s">
        <v>948</v>
      </c>
      <c r="C2169">
        <v>9.6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</row>
    <row r="2170" spans="1:70" x14ac:dyDescent="0.25">
      <c r="A2170">
        <v>160818</v>
      </c>
      <c r="B2170" t="s">
        <v>3489</v>
      </c>
      <c r="C2170">
        <v>9.6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</row>
    <row r="2171" spans="1:70" x14ac:dyDescent="0.25">
      <c r="A2171">
        <v>160820</v>
      </c>
      <c r="B2171" t="s">
        <v>949</v>
      </c>
      <c r="C2171">
        <v>9.6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</row>
    <row r="2172" spans="1:70" x14ac:dyDescent="0.25">
      <c r="A2172">
        <v>160820</v>
      </c>
      <c r="B2172" t="s">
        <v>949</v>
      </c>
      <c r="C2172">
        <v>9.6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</row>
    <row r="2173" spans="1:70" x14ac:dyDescent="0.25">
      <c r="A2173">
        <v>160820</v>
      </c>
      <c r="B2173" t="s">
        <v>949</v>
      </c>
      <c r="C2173">
        <v>9.6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</row>
    <row r="2174" spans="1:70" x14ac:dyDescent="0.25">
      <c r="A2174">
        <v>160821</v>
      </c>
      <c r="B2174" t="s">
        <v>2250</v>
      </c>
      <c r="C2174">
        <v>9.6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</row>
    <row r="2175" spans="1:70" x14ac:dyDescent="0.25">
      <c r="A2175">
        <v>160825</v>
      </c>
      <c r="B2175" t="s">
        <v>3490</v>
      </c>
      <c r="C2175">
        <v>9.6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</row>
    <row r="2176" spans="1:70" x14ac:dyDescent="0.25">
      <c r="A2176">
        <v>160826</v>
      </c>
      <c r="B2176" t="s">
        <v>3491</v>
      </c>
      <c r="C2176">
        <v>9.6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</row>
    <row r="2177" spans="1:70" x14ac:dyDescent="0.25">
      <c r="A2177">
        <v>160827</v>
      </c>
      <c r="B2177" t="s">
        <v>3492</v>
      </c>
      <c r="C2177">
        <v>9.6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</row>
    <row r="2178" spans="1:70" x14ac:dyDescent="0.25">
      <c r="A2178">
        <v>160828</v>
      </c>
      <c r="B2178" t="s">
        <v>1003</v>
      </c>
      <c r="C2178">
        <v>9.6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</row>
    <row r="2179" spans="1:70" x14ac:dyDescent="0.25">
      <c r="A2179">
        <v>160828</v>
      </c>
      <c r="B2179" t="s">
        <v>1003</v>
      </c>
      <c r="C2179">
        <v>9.6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</row>
    <row r="2180" spans="1:70" x14ac:dyDescent="0.25">
      <c r="A2180">
        <v>160829</v>
      </c>
      <c r="B2180" t="s">
        <v>3493</v>
      </c>
      <c r="C2180">
        <v>3.2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</row>
    <row r="2181" spans="1:70" x14ac:dyDescent="0.25">
      <c r="A2181">
        <v>160830</v>
      </c>
      <c r="B2181" t="s">
        <v>950</v>
      </c>
      <c r="C2181">
        <v>9.6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</row>
    <row r="2182" spans="1:70" x14ac:dyDescent="0.25">
      <c r="A2182">
        <v>160830</v>
      </c>
      <c r="B2182" t="s">
        <v>950</v>
      </c>
      <c r="C2182">
        <v>9.6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</row>
    <row r="2183" spans="1:70" x14ac:dyDescent="0.25">
      <c r="A2183">
        <v>160830</v>
      </c>
      <c r="B2183" t="s">
        <v>950</v>
      </c>
      <c r="C2183">
        <v>9.6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</row>
    <row r="2184" spans="1:70" x14ac:dyDescent="0.25">
      <c r="A2184">
        <v>160832</v>
      </c>
      <c r="B2184" t="s">
        <v>1004</v>
      </c>
      <c r="C2184">
        <v>9.6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</row>
    <row r="2185" spans="1:70" x14ac:dyDescent="0.25">
      <c r="A2185">
        <v>160832</v>
      </c>
      <c r="B2185" t="s">
        <v>1004</v>
      </c>
      <c r="C2185">
        <v>9.6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</row>
    <row r="2186" spans="1:70" x14ac:dyDescent="0.25">
      <c r="A2186">
        <v>160833</v>
      </c>
      <c r="B2186" t="s">
        <v>1005</v>
      </c>
      <c r="C2186">
        <v>9.6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</row>
    <row r="2187" spans="1:70" x14ac:dyDescent="0.25">
      <c r="A2187">
        <v>160843</v>
      </c>
      <c r="B2187" t="s">
        <v>3494</v>
      </c>
      <c r="C2187">
        <v>12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</row>
    <row r="2188" spans="1:70" x14ac:dyDescent="0.25">
      <c r="A2188">
        <v>160879</v>
      </c>
      <c r="B2188" t="s">
        <v>3495</v>
      </c>
      <c r="C2188">
        <v>16.02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</row>
    <row r="2189" spans="1:70" x14ac:dyDescent="0.25">
      <c r="A2189">
        <v>160879</v>
      </c>
      <c r="B2189" t="s">
        <v>3495</v>
      </c>
      <c r="C2189">
        <v>16.02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</row>
    <row r="2190" spans="1:70" x14ac:dyDescent="0.25">
      <c r="A2190">
        <v>160941</v>
      </c>
      <c r="B2190" t="s">
        <v>3496</v>
      </c>
      <c r="C2190">
        <v>16.164000000000001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</row>
    <row r="2191" spans="1:70" x14ac:dyDescent="0.25">
      <c r="A2191">
        <v>160941</v>
      </c>
      <c r="B2191" t="s">
        <v>3496</v>
      </c>
      <c r="C2191">
        <v>16.164000000000001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</row>
    <row r="2192" spans="1:70" x14ac:dyDescent="0.25">
      <c r="A2192">
        <v>160960</v>
      </c>
      <c r="B2192" t="s">
        <v>1361</v>
      </c>
      <c r="C2192">
        <v>17.66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</row>
    <row r="2193" spans="1:70" x14ac:dyDescent="0.25">
      <c r="A2193">
        <v>160960</v>
      </c>
      <c r="B2193" t="s">
        <v>1361</v>
      </c>
      <c r="C2193">
        <v>17.66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</row>
    <row r="2194" spans="1:70" x14ac:dyDescent="0.25">
      <c r="A2194">
        <v>160965</v>
      </c>
      <c r="B2194" t="s">
        <v>3497</v>
      </c>
      <c r="C2194">
        <v>16.308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</row>
    <row r="2195" spans="1:70" x14ac:dyDescent="0.25">
      <c r="A2195">
        <v>160965</v>
      </c>
      <c r="B2195" t="s">
        <v>3497</v>
      </c>
      <c r="C2195">
        <v>16.308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</row>
    <row r="2196" spans="1:70" x14ac:dyDescent="0.25">
      <c r="A2196">
        <v>160970</v>
      </c>
      <c r="B2196" t="s">
        <v>812</v>
      </c>
      <c r="C2196">
        <v>869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</row>
    <row r="2197" spans="1:70" x14ac:dyDescent="0.25">
      <c r="A2197">
        <v>160970</v>
      </c>
      <c r="B2197" t="s">
        <v>812</v>
      </c>
      <c r="C2197">
        <v>869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</row>
    <row r="2198" spans="1:70" x14ac:dyDescent="0.25">
      <c r="A2198">
        <v>160970</v>
      </c>
      <c r="B2198" t="s">
        <v>812</v>
      </c>
      <c r="C2198">
        <v>869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</row>
    <row r="2199" spans="1:70" x14ac:dyDescent="0.25">
      <c r="A2199">
        <v>160976</v>
      </c>
      <c r="B2199" t="s">
        <v>1006</v>
      </c>
      <c r="C2199">
        <v>180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</row>
    <row r="2200" spans="1:70" x14ac:dyDescent="0.25">
      <c r="A2200">
        <v>160976</v>
      </c>
      <c r="B2200" t="s">
        <v>1006</v>
      </c>
      <c r="C2200">
        <v>180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</row>
    <row r="2201" spans="1:70" x14ac:dyDescent="0.25">
      <c r="A2201">
        <v>160976</v>
      </c>
      <c r="B2201" t="s">
        <v>1006</v>
      </c>
      <c r="C2201">
        <v>180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</row>
    <row r="2202" spans="1:70" x14ac:dyDescent="0.25">
      <c r="A2202">
        <v>160984</v>
      </c>
      <c r="B2202" t="s">
        <v>3498</v>
      </c>
      <c r="C2202">
        <v>15.84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</row>
    <row r="2203" spans="1:70" x14ac:dyDescent="0.25">
      <c r="A2203">
        <v>160984</v>
      </c>
      <c r="B2203" t="s">
        <v>3498</v>
      </c>
      <c r="C2203">
        <v>15.84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</row>
    <row r="2204" spans="1:70" x14ac:dyDescent="0.25">
      <c r="A2204">
        <v>160988</v>
      </c>
      <c r="B2204" t="s">
        <v>3499</v>
      </c>
      <c r="C2204">
        <v>176.8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</row>
    <row r="2205" spans="1:70" x14ac:dyDescent="0.25">
      <c r="A2205">
        <v>160988</v>
      </c>
      <c r="B2205" t="s">
        <v>3499</v>
      </c>
      <c r="C2205">
        <v>176.8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</row>
    <row r="2206" spans="1:70" x14ac:dyDescent="0.25">
      <c r="A2206">
        <v>160991</v>
      </c>
      <c r="B2206" t="s">
        <v>732</v>
      </c>
      <c r="C2206">
        <v>15.534000000000001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</row>
    <row r="2207" spans="1:70" x14ac:dyDescent="0.25">
      <c r="A2207">
        <v>160991</v>
      </c>
      <c r="B2207" t="s">
        <v>732</v>
      </c>
      <c r="C2207">
        <v>15.534000000000001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</row>
    <row r="2208" spans="1:70" x14ac:dyDescent="0.25">
      <c r="A2208">
        <v>160991</v>
      </c>
      <c r="B2208" t="s">
        <v>732</v>
      </c>
      <c r="C2208">
        <v>15.534000000000001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</row>
    <row r="2209" spans="1:70" x14ac:dyDescent="0.25">
      <c r="A2209">
        <v>160994</v>
      </c>
      <c r="B2209" t="s">
        <v>3500</v>
      </c>
      <c r="C2209">
        <v>21.12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</row>
    <row r="2210" spans="1:70" x14ac:dyDescent="0.25">
      <c r="A2210">
        <v>160994</v>
      </c>
      <c r="B2210" t="s">
        <v>3500</v>
      </c>
      <c r="C2210">
        <v>21.12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</row>
    <row r="2211" spans="1:70" x14ac:dyDescent="0.25">
      <c r="A2211">
        <v>161017</v>
      </c>
      <c r="B2211" t="s">
        <v>3501</v>
      </c>
      <c r="C2211">
        <v>180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</row>
    <row r="2212" spans="1:70" x14ac:dyDescent="0.25">
      <c r="A2212">
        <v>161022</v>
      </c>
      <c r="B2212" t="s">
        <v>1364</v>
      </c>
      <c r="C2212">
        <v>15.93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</row>
    <row r="2213" spans="1:70" x14ac:dyDescent="0.25">
      <c r="A2213">
        <v>161022</v>
      </c>
      <c r="B2213" t="s">
        <v>1364</v>
      </c>
      <c r="C2213">
        <v>15.93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</row>
    <row r="2214" spans="1:70" x14ac:dyDescent="0.25">
      <c r="A2214">
        <v>161047</v>
      </c>
      <c r="B2214" t="s">
        <v>1888</v>
      </c>
      <c r="C2214">
        <v>214.24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</row>
    <row r="2215" spans="1:70" x14ac:dyDescent="0.25">
      <c r="A2215">
        <v>161053</v>
      </c>
      <c r="B2215" t="s">
        <v>3502</v>
      </c>
      <c r="C2215">
        <v>178.83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</row>
    <row r="2216" spans="1:70" x14ac:dyDescent="0.25">
      <c r="A2216">
        <v>161156</v>
      </c>
      <c r="B2216" t="s">
        <v>3503</v>
      </c>
      <c r="C2216">
        <v>1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</row>
    <row r="2217" spans="1:70" x14ac:dyDescent="0.25">
      <c r="A2217">
        <v>161167</v>
      </c>
      <c r="B2217" t="s">
        <v>2101</v>
      </c>
      <c r="C2217">
        <v>17.46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</row>
    <row r="2218" spans="1:70" x14ac:dyDescent="0.25">
      <c r="A2218">
        <v>161167</v>
      </c>
      <c r="B2218" t="s">
        <v>2101</v>
      </c>
      <c r="C2218">
        <v>17.46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</row>
    <row r="2219" spans="1:70" x14ac:dyDescent="0.25">
      <c r="A2219">
        <v>161172</v>
      </c>
      <c r="B2219" t="s">
        <v>3504</v>
      </c>
      <c r="C2219">
        <v>9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</row>
    <row r="2220" spans="1:70" x14ac:dyDescent="0.25">
      <c r="A2220">
        <v>161172</v>
      </c>
      <c r="B2220" t="s">
        <v>3504</v>
      </c>
      <c r="C2220">
        <v>9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</row>
    <row r="2221" spans="1:70" x14ac:dyDescent="0.25">
      <c r="A2221">
        <v>161185</v>
      </c>
      <c r="B2221" t="s">
        <v>3505</v>
      </c>
      <c r="C2221">
        <v>1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</row>
    <row r="2222" spans="1:70" x14ac:dyDescent="0.25">
      <c r="A2222">
        <v>161242</v>
      </c>
      <c r="B2222" t="s">
        <v>3506</v>
      </c>
      <c r="C2222">
        <v>50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</row>
    <row r="2223" spans="1:70" x14ac:dyDescent="0.25">
      <c r="A2223">
        <v>161328</v>
      </c>
      <c r="B2223" t="s">
        <v>3507</v>
      </c>
      <c r="C2223">
        <v>50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</row>
    <row r="2224" spans="1:70" x14ac:dyDescent="0.25">
      <c r="A2224">
        <v>161390</v>
      </c>
      <c r="B2224" t="s">
        <v>3508</v>
      </c>
      <c r="C2224">
        <v>9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</row>
    <row r="2225" spans="1:70" x14ac:dyDescent="0.25">
      <c r="A2225">
        <v>161394</v>
      </c>
      <c r="B2225" t="s">
        <v>3509</v>
      </c>
      <c r="C2225">
        <v>19.78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</row>
    <row r="2226" spans="1:70" x14ac:dyDescent="0.25">
      <c r="A2226">
        <v>161396</v>
      </c>
      <c r="B2226" t="s">
        <v>3510</v>
      </c>
      <c r="C2226">
        <v>19.559999999999999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</row>
    <row r="2227" spans="1:70" x14ac:dyDescent="0.25">
      <c r="A2227">
        <v>161399</v>
      </c>
      <c r="B2227" t="s">
        <v>1007</v>
      </c>
      <c r="C2227">
        <v>16.3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</row>
    <row r="2228" spans="1:70" x14ac:dyDescent="0.25">
      <c r="A2228">
        <v>161399</v>
      </c>
      <c r="B2228" t="s">
        <v>1007</v>
      </c>
      <c r="C2228">
        <v>16.3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</row>
    <row r="2229" spans="1:70" x14ac:dyDescent="0.25">
      <c r="A2229">
        <v>161400</v>
      </c>
      <c r="B2229" t="s">
        <v>3511</v>
      </c>
      <c r="C2229">
        <v>18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</row>
    <row r="2230" spans="1:70" x14ac:dyDescent="0.25">
      <c r="A2230">
        <v>161405</v>
      </c>
      <c r="B2230" t="s">
        <v>3512</v>
      </c>
      <c r="C2230">
        <v>50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</row>
    <row r="2231" spans="1:70" x14ac:dyDescent="0.25">
      <c r="A2231">
        <v>161407</v>
      </c>
      <c r="B2231" t="s">
        <v>3513</v>
      </c>
      <c r="C2231">
        <v>17.274999999999999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</row>
    <row r="2232" spans="1:70" x14ac:dyDescent="0.25">
      <c r="A2232">
        <v>161408</v>
      </c>
      <c r="B2232" t="s">
        <v>3514</v>
      </c>
      <c r="C2232">
        <v>179.66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</row>
    <row r="2233" spans="1:70" x14ac:dyDescent="0.25">
      <c r="A2233">
        <v>161610</v>
      </c>
      <c r="B2233" t="s">
        <v>2520</v>
      </c>
      <c r="C2233">
        <v>16.36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</row>
    <row r="2234" spans="1:70" x14ac:dyDescent="0.25">
      <c r="A2234">
        <v>161610</v>
      </c>
      <c r="B2234" t="s">
        <v>2520</v>
      </c>
      <c r="C2234">
        <v>16.36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</row>
    <row r="2235" spans="1:70" x14ac:dyDescent="0.25">
      <c r="A2235">
        <v>161611</v>
      </c>
      <c r="B2235" t="s">
        <v>1074</v>
      </c>
      <c r="C2235">
        <v>17.295000000000002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</row>
    <row r="2236" spans="1:70" x14ac:dyDescent="0.25">
      <c r="A2236">
        <v>161611</v>
      </c>
      <c r="B2236" t="s">
        <v>1074</v>
      </c>
      <c r="C2236">
        <v>17.295000000000002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</row>
    <row r="2237" spans="1:70" x14ac:dyDescent="0.25">
      <c r="A2237">
        <v>161644</v>
      </c>
      <c r="B2237" t="s">
        <v>3515</v>
      </c>
      <c r="C2237">
        <v>21.82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</row>
    <row r="2238" spans="1:70" x14ac:dyDescent="0.25">
      <c r="A2238">
        <v>161649</v>
      </c>
      <c r="B2238" t="s">
        <v>3516</v>
      </c>
      <c r="C2238">
        <v>15.33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</row>
    <row r="2239" spans="1:70" x14ac:dyDescent="0.25">
      <c r="A2239">
        <v>161653</v>
      </c>
      <c r="B2239" t="s">
        <v>2251</v>
      </c>
      <c r="C2239">
        <v>19.18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</row>
    <row r="2240" spans="1:70" x14ac:dyDescent="0.25">
      <c r="A2240">
        <v>161654</v>
      </c>
      <c r="B2240" t="s">
        <v>2252</v>
      </c>
      <c r="C2240">
        <v>21.695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</row>
    <row r="2241" spans="1:70" x14ac:dyDescent="0.25">
      <c r="A2241">
        <v>161846</v>
      </c>
      <c r="B2241" t="s">
        <v>1106</v>
      </c>
      <c r="C2241">
        <v>180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</row>
    <row r="2242" spans="1:70" x14ac:dyDescent="0.25">
      <c r="A2242">
        <v>161846</v>
      </c>
      <c r="B2242" t="s">
        <v>1106</v>
      </c>
      <c r="C2242">
        <v>180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</row>
    <row r="2243" spans="1:70" x14ac:dyDescent="0.25">
      <c r="A2243">
        <v>161848</v>
      </c>
      <c r="B2243" t="s">
        <v>2253</v>
      </c>
      <c r="C2243">
        <v>180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</row>
    <row r="2244" spans="1:70" x14ac:dyDescent="0.25">
      <c r="A2244">
        <v>161849</v>
      </c>
      <c r="B2244" t="s">
        <v>3517</v>
      </c>
      <c r="C2244">
        <v>180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</row>
    <row r="2245" spans="1:70" x14ac:dyDescent="0.25">
      <c r="A2245">
        <v>162080</v>
      </c>
      <c r="B2245" t="s">
        <v>3518</v>
      </c>
      <c r="C2245">
        <v>15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</row>
    <row r="2246" spans="1:70" x14ac:dyDescent="0.25">
      <c r="A2246">
        <v>162118</v>
      </c>
      <c r="B2246" t="s">
        <v>1119</v>
      </c>
      <c r="C2246">
        <v>17.45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</row>
    <row r="2247" spans="1:70" x14ac:dyDescent="0.25">
      <c r="A2247">
        <v>162118</v>
      </c>
      <c r="B2247" t="s">
        <v>1119</v>
      </c>
      <c r="C2247">
        <v>17.45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</row>
    <row r="2248" spans="1:70" x14ac:dyDescent="0.25">
      <c r="A2248">
        <v>162118</v>
      </c>
      <c r="B2248" t="s">
        <v>1119</v>
      </c>
      <c r="C2248">
        <v>17.45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</row>
    <row r="2249" spans="1:70" x14ac:dyDescent="0.25">
      <c r="A2249">
        <v>162120</v>
      </c>
      <c r="B2249" t="s">
        <v>1075</v>
      </c>
      <c r="C2249">
        <v>17.600000000000001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</row>
    <row r="2250" spans="1:70" x14ac:dyDescent="0.25">
      <c r="A2250">
        <v>162120</v>
      </c>
      <c r="B2250" t="s">
        <v>1075</v>
      </c>
      <c r="C2250">
        <v>17.600000000000001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</row>
    <row r="2251" spans="1:70" x14ac:dyDescent="0.25">
      <c r="A2251">
        <v>162121</v>
      </c>
      <c r="B2251" t="s">
        <v>3519</v>
      </c>
      <c r="C2251">
        <v>183.87200000000001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</row>
    <row r="2252" spans="1:70" x14ac:dyDescent="0.25">
      <c r="A2252">
        <v>162122</v>
      </c>
      <c r="B2252" t="s">
        <v>1076</v>
      </c>
      <c r="C2252">
        <v>17.68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</row>
    <row r="2253" spans="1:70" x14ac:dyDescent="0.25">
      <c r="A2253">
        <v>162122</v>
      </c>
      <c r="B2253" t="s">
        <v>1076</v>
      </c>
      <c r="C2253">
        <v>17.68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</row>
    <row r="2254" spans="1:70" x14ac:dyDescent="0.25">
      <c r="A2254">
        <v>162124</v>
      </c>
      <c r="B2254" t="s">
        <v>3520</v>
      </c>
      <c r="C2254">
        <v>183.4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</row>
    <row r="2255" spans="1:70" x14ac:dyDescent="0.25">
      <c r="A2255">
        <v>162124</v>
      </c>
      <c r="B2255" t="s">
        <v>3520</v>
      </c>
      <c r="C2255">
        <v>183.4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</row>
    <row r="2256" spans="1:70" x14ac:dyDescent="0.25">
      <c r="A2256">
        <v>162125</v>
      </c>
      <c r="B2256" t="s">
        <v>3521</v>
      </c>
      <c r="C2256">
        <v>17.635000000000002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</row>
    <row r="2257" spans="1:70" x14ac:dyDescent="0.25">
      <c r="A2257">
        <v>162126</v>
      </c>
      <c r="B2257" t="s">
        <v>3522</v>
      </c>
      <c r="C2257">
        <v>184.91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</row>
    <row r="2258" spans="1:70" x14ac:dyDescent="0.25">
      <c r="A2258">
        <v>162127</v>
      </c>
      <c r="B2258" t="s">
        <v>1077</v>
      </c>
      <c r="C2258">
        <v>17.78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</row>
    <row r="2259" spans="1:70" x14ac:dyDescent="0.25">
      <c r="A2259">
        <v>162127</v>
      </c>
      <c r="B2259" t="s">
        <v>1077</v>
      </c>
      <c r="C2259">
        <v>17.78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</row>
    <row r="2260" spans="1:70" x14ac:dyDescent="0.25">
      <c r="A2260">
        <v>162420</v>
      </c>
      <c r="B2260" t="s">
        <v>3523</v>
      </c>
      <c r="C2260">
        <v>179.05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</row>
    <row r="2261" spans="1:70" x14ac:dyDescent="0.25">
      <c r="A2261">
        <v>162423</v>
      </c>
      <c r="B2261" t="s">
        <v>3524</v>
      </c>
      <c r="C2261">
        <v>180.75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</row>
    <row r="2262" spans="1:70" x14ac:dyDescent="0.25">
      <c r="A2262">
        <v>162502</v>
      </c>
      <c r="B2262" t="s">
        <v>3525</v>
      </c>
      <c r="C2262">
        <v>179.96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</row>
    <row r="2263" spans="1:70" x14ac:dyDescent="0.25">
      <c r="A2263">
        <v>162930</v>
      </c>
      <c r="B2263" t="s">
        <v>3526</v>
      </c>
      <c r="C2263">
        <v>15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</row>
    <row r="2264" spans="1:70" x14ac:dyDescent="0.25">
      <c r="A2264">
        <v>162950</v>
      </c>
      <c r="B2264" t="s">
        <v>3527</v>
      </c>
      <c r="C2264">
        <v>180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</row>
    <row r="2265" spans="1:70" x14ac:dyDescent="0.25">
      <c r="A2265">
        <v>162959</v>
      </c>
      <c r="B2265" t="s">
        <v>3528</v>
      </c>
      <c r="C2265">
        <v>15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</row>
    <row r="2266" spans="1:70" x14ac:dyDescent="0.25">
      <c r="A2266">
        <v>162960</v>
      </c>
      <c r="B2266" t="s">
        <v>3529</v>
      </c>
      <c r="C2266">
        <v>15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</row>
    <row r="2267" spans="1:70" x14ac:dyDescent="0.25">
      <c r="A2267">
        <v>162962</v>
      </c>
      <c r="B2267" t="s">
        <v>3530</v>
      </c>
      <c r="C2267">
        <v>15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</row>
    <row r="2268" spans="1:70" x14ac:dyDescent="0.25">
      <c r="A2268">
        <v>162963</v>
      </c>
      <c r="B2268" t="s">
        <v>3531</v>
      </c>
      <c r="C2268">
        <v>180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</row>
    <row r="2269" spans="1:70" x14ac:dyDescent="0.25">
      <c r="A2269">
        <v>162966</v>
      </c>
      <c r="B2269" t="s">
        <v>3532</v>
      </c>
      <c r="C2269">
        <v>15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</row>
    <row r="2270" spans="1:70" x14ac:dyDescent="0.25">
      <c r="A2270">
        <v>163279</v>
      </c>
      <c r="B2270" t="s">
        <v>3533</v>
      </c>
      <c r="C2270">
        <v>18.335000000000001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</row>
    <row r="2271" spans="1:70" x14ac:dyDescent="0.25">
      <c r="A2271">
        <v>163313</v>
      </c>
      <c r="B2271" t="s">
        <v>3534</v>
      </c>
      <c r="C2271">
        <v>1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</row>
    <row r="2272" spans="1:70" x14ac:dyDescent="0.25">
      <c r="A2272">
        <v>163320</v>
      </c>
      <c r="B2272" t="s">
        <v>2254</v>
      </c>
      <c r="C2272">
        <v>188.81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</row>
    <row r="2273" spans="1:70" x14ac:dyDescent="0.25">
      <c r="A2273">
        <v>163320</v>
      </c>
      <c r="B2273" t="s">
        <v>2254</v>
      </c>
      <c r="C2273">
        <v>188.81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</row>
    <row r="2274" spans="1:70" x14ac:dyDescent="0.25">
      <c r="A2274">
        <v>163321</v>
      </c>
      <c r="B2274" t="s">
        <v>3535</v>
      </c>
      <c r="C2274">
        <v>18.155000000000001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</row>
    <row r="2275" spans="1:70" x14ac:dyDescent="0.25">
      <c r="A2275">
        <v>163322</v>
      </c>
      <c r="B2275" t="s">
        <v>2255</v>
      </c>
      <c r="C2275">
        <v>1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</row>
    <row r="2276" spans="1:70" x14ac:dyDescent="0.25">
      <c r="A2276">
        <v>163330</v>
      </c>
      <c r="B2276" t="s">
        <v>1078</v>
      </c>
      <c r="C2276">
        <v>190.68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</row>
    <row r="2277" spans="1:70" x14ac:dyDescent="0.25">
      <c r="A2277">
        <v>163330</v>
      </c>
      <c r="B2277" t="s">
        <v>1078</v>
      </c>
      <c r="C2277">
        <v>190.68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</row>
    <row r="2278" spans="1:70" x14ac:dyDescent="0.25">
      <c r="A2278">
        <v>163330</v>
      </c>
      <c r="B2278" t="s">
        <v>1078</v>
      </c>
      <c r="C2278">
        <v>190.68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</row>
    <row r="2279" spans="1:70" x14ac:dyDescent="0.25">
      <c r="A2279">
        <v>163332</v>
      </c>
      <c r="B2279" t="s">
        <v>3536</v>
      </c>
      <c r="C2279">
        <v>18.414999999999999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</row>
    <row r="2280" spans="1:70" x14ac:dyDescent="0.25">
      <c r="A2280">
        <v>163332</v>
      </c>
      <c r="B2280" t="s">
        <v>3536</v>
      </c>
      <c r="C2280">
        <v>18.414999999999999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</row>
    <row r="2281" spans="1:70" x14ac:dyDescent="0.25">
      <c r="A2281">
        <v>163333</v>
      </c>
      <c r="B2281" t="s">
        <v>2256</v>
      </c>
      <c r="C2281">
        <v>191.52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</row>
    <row r="2282" spans="1:70" x14ac:dyDescent="0.25">
      <c r="A2282">
        <v>163333</v>
      </c>
      <c r="B2282" t="s">
        <v>2256</v>
      </c>
      <c r="C2282">
        <v>191.52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</row>
    <row r="2283" spans="1:70" x14ac:dyDescent="0.25">
      <c r="A2283">
        <v>163334</v>
      </c>
      <c r="B2283" t="s">
        <v>3537</v>
      </c>
      <c r="C2283">
        <v>920.8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</row>
    <row r="2284" spans="1:70" x14ac:dyDescent="0.25">
      <c r="A2284">
        <v>163696</v>
      </c>
      <c r="B2284" t="s">
        <v>3538</v>
      </c>
      <c r="C2284">
        <v>1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</row>
    <row r="2285" spans="1:70" x14ac:dyDescent="0.25">
      <c r="A2285">
        <v>163697</v>
      </c>
      <c r="B2285" t="s">
        <v>393</v>
      </c>
      <c r="C2285">
        <v>1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</row>
    <row r="2286" spans="1:70" x14ac:dyDescent="0.25">
      <c r="A2286">
        <v>163704</v>
      </c>
      <c r="B2286" t="s">
        <v>3539</v>
      </c>
      <c r="C2286">
        <v>1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</row>
    <row r="2287" spans="1:70" x14ac:dyDescent="0.25">
      <c r="A2287">
        <v>163705</v>
      </c>
      <c r="B2287" t="s">
        <v>2257</v>
      </c>
      <c r="C2287">
        <v>1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</row>
    <row r="2288" spans="1:70" x14ac:dyDescent="0.25">
      <c r="A2288">
        <v>163706</v>
      </c>
      <c r="B2288" t="s">
        <v>394</v>
      </c>
      <c r="C2288">
        <v>1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</row>
    <row r="2289" spans="1:70" x14ac:dyDescent="0.25">
      <c r="A2289">
        <v>163707</v>
      </c>
      <c r="B2289" t="s">
        <v>3540</v>
      </c>
      <c r="C2289">
        <v>1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</row>
    <row r="2290" spans="1:70" x14ac:dyDescent="0.25">
      <c r="A2290">
        <v>163709</v>
      </c>
      <c r="B2290" t="s">
        <v>395</v>
      </c>
      <c r="C2290">
        <v>1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</row>
    <row r="2291" spans="1:70" x14ac:dyDescent="0.25">
      <c r="A2291">
        <v>163713</v>
      </c>
      <c r="B2291" t="s">
        <v>3541</v>
      </c>
      <c r="C2291">
        <v>1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</row>
    <row r="2292" spans="1:70" x14ac:dyDescent="0.25">
      <c r="A2292">
        <v>163714</v>
      </c>
      <c r="B2292" t="s">
        <v>3542</v>
      </c>
      <c r="C2292">
        <v>1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</row>
    <row r="2293" spans="1:70" x14ac:dyDescent="0.25">
      <c r="A2293">
        <v>163715</v>
      </c>
      <c r="B2293" t="s">
        <v>3543</v>
      </c>
      <c r="C2293">
        <v>1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</row>
    <row r="2294" spans="1:70" x14ac:dyDescent="0.25">
      <c r="A2294">
        <v>163736</v>
      </c>
      <c r="B2294" t="s">
        <v>3544</v>
      </c>
      <c r="C2294">
        <v>17.7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</row>
    <row r="2295" spans="1:70" x14ac:dyDescent="0.25">
      <c r="A2295">
        <v>163736</v>
      </c>
      <c r="B2295" t="s">
        <v>3544</v>
      </c>
      <c r="C2295">
        <v>17.7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</row>
    <row r="2296" spans="1:70" x14ac:dyDescent="0.25">
      <c r="A2296">
        <v>163736</v>
      </c>
      <c r="B2296" t="s">
        <v>3544</v>
      </c>
      <c r="C2296">
        <v>17.7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</row>
    <row r="2297" spans="1:70" x14ac:dyDescent="0.25">
      <c r="A2297">
        <v>163745</v>
      </c>
      <c r="B2297" t="s">
        <v>396</v>
      </c>
      <c r="C2297">
        <v>17.48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</row>
    <row r="2298" spans="1:70" x14ac:dyDescent="0.25">
      <c r="A2298">
        <v>163745</v>
      </c>
      <c r="B2298" t="s">
        <v>396</v>
      </c>
      <c r="C2298">
        <v>17.48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</row>
    <row r="2299" spans="1:70" x14ac:dyDescent="0.25">
      <c r="A2299">
        <v>163745</v>
      </c>
      <c r="B2299" t="s">
        <v>396</v>
      </c>
      <c r="C2299">
        <v>17.48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</row>
    <row r="2300" spans="1:70" x14ac:dyDescent="0.25">
      <c r="A2300">
        <v>163750</v>
      </c>
      <c r="B2300" t="s">
        <v>3545</v>
      </c>
      <c r="C2300">
        <v>17.62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</row>
    <row r="2301" spans="1:70" x14ac:dyDescent="0.25">
      <c r="A2301">
        <v>163755</v>
      </c>
      <c r="B2301" t="s">
        <v>733</v>
      </c>
      <c r="C2301">
        <v>17.739999999999998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</row>
    <row r="2302" spans="1:70" x14ac:dyDescent="0.25">
      <c r="A2302">
        <v>163755</v>
      </c>
      <c r="B2302" t="s">
        <v>733</v>
      </c>
      <c r="C2302">
        <v>17.739999999999998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</row>
    <row r="2303" spans="1:70" x14ac:dyDescent="0.25">
      <c r="A2303">
        <v>163755</v>
      </c>
      <c r="B2303" t="s">
        <v>733</v>
      </c>
      <c r="C2303">
        <v>17.739999999999998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</row>
    <row r="2304" spans="1:70" x14ac:dyDescent="0.25">
      <c r="A2304">
        <v>163760</v>
      </c>
      <c r="B2304" t="s">
        <v>734</v>
      </c>
      <c r="C2304">
        <v>17.86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</row>
    <row r="2305" spans="1:70" x14ac:dyDescent="0.25">
      <c r="A2305">
        <v>163760</v>
      </c>
      <c r="B2305" t="s">
        <v>734</v>
      </c>
      <c r="C2305">
        <v>17.86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</row>
    <row r="2306" spans="1:70" x14ac:dyDescent="0.25">
      <c r="A2306">
        <v>163760</v>
      </c>
      <c r="B2306" t="s">
        <v>734</v>
      </c>
      <c r="C2306">
        <v>17.86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</row>
    <row r="2307" spans="1:70" x14ac:dyDescent="0.25">
      <c r="A2307">
        <v>163764</v>
      </c>
      <c r="B2307" t="s">
        <v>735</v>
      </c>
      <c r="C2307">
        <v>17.96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</row>
    <row r="2308" spans="1:70" x14ac:dyDescent="0.25">
      <c r="A2308">
        <v>163764</v>
      </c>
      <c r="B2308" t="s">
        <v>735</v>
      </c>
      <c r="C2308">
        <v>17.96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</row>
    <row r="2309" spans="1:70" x14ac:dyDescent="0.25">
      <c r="A2309">
        <v>163764</v>
      </c>
      <c r="B2309" t="s">
        <v>735</v>
      </c>
      <c r="C2309">
        <v>17.96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</row>
    <row r="2310" spans="1:70" x14ac:dyDescent="0.25">
      <c r="A2310">
        <v>163769</v>
      </c>
      <c r="B2310" t="s">
        <v>736</v>
      </c>
      <c r="C2310">
        <v>17.96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</row>
    <row r="2311" spans="1:70" x14ac:dyDescent="0.25">
      <c r="A2311">
        <v>163769</v>
      </c>
      <c r="B2311" t="s">
        <v>736</v>
      </c>
      <c r="C2311">
        <v>17.96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</row>
    <row r="2312" spans="1:70" x14ac:dyDescent="0.25">
      <c r="A2312">
        <v>163769</v>
      </c>
      <c r="B2312" t="s">
        <v>736</v>
      </c>
      <c r="C2312">
        <v>17.96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</row>
    <row r="2313" spans="1:70" x14ac:dyDescent="0.25">
      <c r="A2313">
        <v>163786</v>
      </c>
      <c r="B2313" t="s">
        <v>737</v>
      </c>
      <c r="C2313">
        <v>17.54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</row>
    <row r="2314" spans="1:70" x14ac:dyDescent="0.25">
      <c r="A2314">
        <v>163786</v>
      </c>
      <c r="B2314" t="s">
        <v>737</v>
      </c>
      <c r="C2314">
        <v>17.54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</row>
    <row r="2315" spans="1:70" x14ac:dyDescent="0.25">
      <c r="A2315">
        <v>163786</v>
      </c>
      <c r="B2315" t="s">
        <v>737</v>
      </c>
      <c r="C2315">
        <v>17.54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</row>
    <row r="2316" spans="1:70" x14ac:dyDescent="0.25">
      <c r="A2316">
        <v>163792</v>
      </c>
      <c r="B2316" t="s">
        <v>2663</v>
      </c>
      <c r="C2316">
        <v>17.68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</row>
    <row r="2317" spans="1:70" x14ac:dyDescent="0.25">
      <c r="A2317">
        <v>163792</v>
      </c>
      <c r="B2317" t="s">
        <v>2663</v>
      </c>
      <c r="C2317">
        <v>17.68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</row>
    <row r="2318" spans="1:70" x14ac:dyDescent="0.25">
      <c r="A2318">
        <v>163792</v>
      </c>
      <c r="B2318" t="s">
        <v>2663</v>
      </c>
      <c r="C2318">
        <v>17.68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</row>
    <row r="2319" spans="1:70" x14ac:dyDescent="0.25">
      <c r="A2319">
        <v>163797</v>
      </c>
      <c r="B2319" t="s">
        <v>1079</v>
      </c>
      <c r="C2319">
        <v>16.914999999999999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</row>
    <row r="2320" spans="1:70" x14ac:dyDescent="0.25">
      <c r="A2320">
        <v>163797</v>
      </c>
      <c r="B2320" t="s">
        <v>1079</v>
      </c>
      <c r="C2320">
        <v>16.914999999999999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</row>
    <row r="2321" spans="1:70" x14ac:dyDescent="0.25">
      <c r="A2321">
        <v>163797</v>
      </c>
      <c r="B2321" t="s">
        <v>1079</v>
      </c>
      <c r="C2321">
        <v>16.914999999999999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</row>
    <row r="2322" spans="1:70" x14ac:dyDescent="0.25">
      <c r="A2322">
        <v>163802</v>
      </c>
      <c r="B2322" t="s">
        <v>739</v>
      </c>
      <c r="C2322">
        <v>17.12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</row>
    <row r="2323" spans="1:70" x14ac:dyDescent="0.25">
      <c r="A2323">
        <v>163802</v>
      </c>
      <c r="B2323" t="s">
        <v>739</v>
      </c>
      <c r="C2323">
        <v>17.12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</row>
    <row r="2324" spans="1:70" x14ac:dyDescent="0.25">
      <c r="A2324">
        <v>163802</v>
      </c>
      <c r="B2324" t="s">
        <v>739</v>
      </c>
      <c r="C2324">
        <v>17.12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</row>
    <row r="2325" spans="1:70" x14ac:dyDescent="0.25">
      <c r="A2325">
        <v>163807</v>
      </c>
      <c r="B2325" t="s">
        <v>397</v>
      </c>
      <c r="C2325">
        <v>17.28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</row>
    <row r="2326" spans="1:70" x14ac:dyDescent="0.25">
      <c r="A2326">
        <v>163807</v>
      </c>
      <c r="B2326" t="s">
        <v>397</v>
      </c>
      <c r="C2326">
        <v>17.28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</row>
    <row r="2327" spans="1:70" x14ac:dyDescent="0.25">
      <c r="A2327">
        <v>163807</v>
      </c>
      <c r="B2327" t="s">
        <v>397</v>
      </c>
      <c r="C2327">
        <v>17.28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</row>
    <row r="2328" spans="1:70" x14ac:dyDescent="0.25">
      <c r="A2328">
        <v>163812</v>
      </c>
      <c r="B2328" t="s">
        <v>740</v>
      </c>
      <c r="C2328">
        <v>17.399999999999999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</row>
    <row r="2329" spans="1:70" x14ac:dyDescent="0.25">
      <c r="A2329">
        <v>163812</v>
      </c>
      <c r="B2329" t="s">
        <v>740</v>
      </c>
      <c r="C2329">
        <v>17.399999999999999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</row>
    <row r="2330" spans="1:70" x14ac:dyDescent="0.25">
      <c r="A2330">
        <v>163812</v>
      </c>
      <c r="B2330" t="s">
        <v>740</v>
      </c>
      <c r="C2330">
        <v>17.399999999999999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</row>
    <row r="2331" spans="1:70" x14ac:dyDescent="0.25">
      <c r="A2331">
        <v>163821</v>
      </c>
      <c r="B2331" t="s">
        <v>3546</v>
      </c>
      <c r="C2331">
        <v>16.98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</row>
    <row r="2332" spans="1:70" x14ac:dyDescent="0.25">
      <c r="A2332">
        <v>163821</v>
      </c>
      <c r="B2332" t="s">
        <v>3546</v>
      </c>
      <c r="C2332">
        <v>16.98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</row>
    <row r="2333" spans="1:70" x14ac:dyDescent="0.25">
      <c r="A2333">
        <v>163822</v>
      </c>
      <c r="B2333" t="s">
        <v>3547</v>
      </c>
      <c r="C2333">
        <v>176.59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</row>
    <row r="2334" spans="1:70" x14ac:dyDescent="0.25">
      <c r="A2334">
        <v>163860</v>
      </c>
      <c r="B2334" t="s">
        <v>550</v>
      </c>
      <c r="C2334">
        <v>876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</row>
    <row r="2335" spans="1:70" x14ac:dyDescent="0.25">
      <c r="A2335">
        <v>163860</v>
      </c>
      <c r="B2335" t="s">
        <v>550</v>
      </c>
      <c r="C2335">
        <v>876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</row>
    <row r="2336" spans="1:70" x14ac:dyDescent="0.25">
      <c r="A2336">
        <v>163861</v>
      </c>
      <c r="B2336" t="s">
        <v>813</v>
      </c>
      <c r="C2336">
        <v>15.768000000000001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</row>
    <row r="2337" spans="1:70" x14ac:dyDescent="0.25">
      <c r="A2337">
        <v>163861</v>
      </c>
      <c r="B2337" t="s">
        <v>813</v>
      </c>
      <c r="C2337">
        <v>15.768000000000001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</row>
    <row r="2338" spans="1:70" x14ac:dyDescent="0.25">
      <c r="A2338">
        <v>163863</v>
      </c>
      <c r="B2338" t="s">
        <v>398</v>
      </c>
      <c r="C2338">
        <v>17.52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</row>
    <row r="2339" spans="1:70" x14ac:dyDescent="0.25">
      <c r="A2339">
        <v>163863</v>
      </c>
      <c r="B2339" t="s">
        <v>398</v>
      </c>
      <c r="C2339">
        <v>17.52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</row>
    <row r="2340" spans="1:70" x14ac:dyDescent="0.25">
      <c r="A2340">
        <v>163864</v>
      </c>
      <c r="B2340" t="s">
        <v>1366</v>
      </c>
      <c r="C2340">
        <v>13.035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</row>
    <row r="2341" spans="1:70" x14ac:dyDescent="0.25">
      <c r="A2341">
        <v>163864</v>
      </c>
      <c r="B2341" t="s">
        <v>1366</v>
      </c>
      <c r="C2341">
        <v>13.035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</row>
    <row r="2342" spans="1:70" x14ac:dyDescent="0.25">
      <c r="A2342">
        <v>163866</v>
      </c>
      <c r="B2342" t="s">
        <v>3548</v>
      </c>
      <c r="C2342">
        <v>1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</row>
    <row r="2343" spans="1:70" x14ac:dyDescent="0.25">
      <c r="A2343">
        <v>163868</v>
      </c>
      <c r="B2343" t="s">
        <v>399</v>
      </c>
      <c r="C2343">
        <v>1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</row>
    <row r="2344" spans="1:70" x14ac:dyDescent="0.25">
      <c r="A2344">
        <v>164111</v>
      </c>
      <c r="B2344" t="s">
        <v>3549</v>
      </c>
      <c r="C2344">
        <v>170.51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</row>
    <row r="2345" spans="1:70" x14ac:dyDescent="0.25">
      <c r="A2345">
        <v>164120</v>
      </c>
      <c r="B2345" t="s">
        <v>3550</v>
      </c>
      <c r="C2345">
        <v>3.2290000000000001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</row>
    <row r="2346" spans="1:70" x14ac:dyDescent="0.25">
      <c r="A2346">
        <v>164120</v>
      </c>
      <c r="B2346" t="s">
        <v>3550</v>
      </c>
      <c r="C2346">
        <v>3.2290000000000001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</row>
    <row r="2347" spans="1:70" x14ac:dyDescent="0.25">
      <c r="A2347">
        <v>164122</v>
      </c>
      <c r="B2347" t="s">
        <v>3551</v>
      </c>
      <c r="C2347">
        <v>3.2290000000000001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</row>
    <row r="2348" spans="1:70" x14ac:dyDescent="0.25">
      <c r="A2348">
        <v>164122</v>
      </c>
      <c r="B2348" t="s">
        <v>3551</v>
      </c>
      <c r="C2348">
        <v>3.2290000000000001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</row>
    <row r="2349" spans="1:70" x14ac:dyDescent="0.25">
      <c r="A2349">
        <v>164126</v>
      </c>
      <c r="B2349" t="s">
        <v>1367</v>
      </c>
      <c r="C2349">
        <v>15.52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</row>
    <row r="2350" spans="1:70" x14ac:dyDescent="0.25">
      <c r="A2350">
        <v>164126</v>
      </c>
      <c r="B2350" t="s">
        <v>1367</v>
      </c>
      <c r="C2350">
        <v>15.52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</row>
    <row r="2351" spans="1:70" x14ac:dyDescent="0.25">
      <c r="A2351">
        <v>164128</v>
      </c>
      <c r="B2351" t="s">
        <v>1369</v>
      </c>
      <c r="C2351">
        <v>17.239999999999998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</row>
    <row r="2352" spans="1:70" x14ac:dyDescent="0.25">
      <c r="A2352">
        <v>164128</v>
      </c>
      <c r="B2352" t="s">
        <v>1369</v>
      </c>
      <c r="C2352">
        <v>17.239999999999998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</row>
    <row r="2353" spans="1:70" x14ac:dyDescent="0.25">
      <c r="A2353">
        <v>164381</v>
      </c>
      <c r="B2353" t="s">
        <v>3552</v>
      </c>
      <c r="C2353">
        <v>199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</row>
    <row r="2354" spans="1:70" x14ac:dyDescent="0.25">
      <c r="A2354">
        <v>164381</v>
      </c>
      <c r="B2354" t="s">
        <v>3552</v>
      </c>
      <c r="C2354">
        <v>199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</row>
    <row r="2355" spans="1:70" x14ac:dyDescent="0.25">
      <c r="A2355">
        <v>164504</v>
      </c>
      <c r="B2355" t="s">
        <v>3553</v>
      </c>
      <c r="C2355">
        <v>220.22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</row>
    <row r="2356" spans="1:70" x14ac:dyDescent="0.25">
      <c r="A2356">
        <v>164510</v>
      </c>
      <c r="B2356" t="s">
        <v>3554</v>
      </c>
      <c r="C2356">
        <v>183.82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</row>
    <row r="2357" spans="1:70" x14ac:dyDescent="0.25">
      <c r="A2357">
        <v>164510</v>
      </c>
      <c r="B2357" t="s">
        <v>3554</v>
      </c>
      <c r="C2357">
        <v>183.82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</row>
    <row r="2358" spans="1:70" x14ac:dyDescent="0.25">
      <c r="A2358">
        <v>164510</v>
      </c>
      <c r="B2358" t="s">
        <v>3554</v>
      </c>
      <c r="C2358">
        <v>183.82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</row>
    <row r="2359" spans="1:70" x14ac:dyDescent="0.25">
      <c r="A2359">
        <v>164548</v>
      </c>
      <c r="B2359" t="s">
        <v>3555</v>
      </c>
      <c r="C2359">
        <v>13.17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</row>
    <row r="2360" spans="1:70" x14ac:dyDescent="0.25">
      <c r="A2360">
        <v>164556</v>
      </c>
      <c r="B2360" t="s">
        <v>3556</v>
      </c>
      <c r="C2360">
        <v>13.275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</row>
    <row r="2361" spans="1:70" x14ac:dyDescent="0.25">
      <c r="A2361">
        <v>164570</v>
      </c>
      <c r="B2361" t="s">
        <v>3557</v>
      </c>
      <c r="C2361">
        <v>175.708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</row>
    <row r="2362" spans="1:70" x14ac:dyDescent="0.25">
      <c r="A2362">
        <v>164570</v>
      </c>
      <c r="B2362" t="s">
        <v>3557</v>
      </c>
      <c r="C2362">
        <v>175.708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</row>
    <row r="2363" spans="1:70" x14ac:dyDescent="0.25">
      <c r="A2363">
        <v>164571</v>
      </c>
      <c r="B2363" t="s">
        <v>1080</v>
      </c>
      <c r="C2363">
        <v>16.895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</row>
    <row r="2364" spans="1:70" x14ac:dyDescent="0.25">
      <c r="A2364">
        <v>164578</v>
      </c>
      <c r="B2364" t="s">
        <v>3558</v>
      </c>
      <c r="C2364">
        <v>170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</row>
    <row r="2365" spans="1:70" x14ac:dyDescent="0.25">
      <c r="A2365">
        <v>164604</v>
      </c>
      <c r="B2365" t="s">
        <v>3559</v>
      </c>
      <c r="C2365">
        <v>179.71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</row>
    <row r="2366" spans="1:70" x14ac:dyDescent="0.25">
      <c r="A2366">
        <v>164689</v>
      </c>
      <c r="B2366" t="s">
        <v>3560</v>
      </c>
      <c r="C2366">
        <v>180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</row>
    <row r="2367" spans="1:70" x14ac:dyDescent="0.25">
      <c r="A2367">
        <v>164702</v>
      </c>
      <c r="B2367" t="s">
        <v>1081</v>
      </c>
      <c r="C2367">
        <v>17.079999999999998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</row>
    <row r="2368" spans="1:70" x14ac:dyDescent="0.25">
      <c r="A2368">
        <v>164702</v>
      </c>
      <c r="B2368" t="s">
        <v>1081</v>
      </c>
      <c r="C2368">
        <v>17.079999999999998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</row>
    <row r="2369" spans="1:70" x14ac:dyDescent="0.25">
      <c r="A2369">
        <v>164702</v>
      </c>
      <c r="B2369" t="s">
        <v>1081</v>
      </c>
      <c r="C2369">
        <v>17.079999999999998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</row>
    <row r="2370" spans="1:70" x14ac:dyDescent="0.25">
      <c r="A2370">
        <v>164710</v>
      </c>
      <c r="B2370" t="s">
        <v>3561</v>
      </c>
      <c r="C2370">
        <v>182.42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</row>
    <row r="2371" spans="1:70" x14ac:dyDescent="0.25">
      <c r="A2371">
        <v>164715</v>
      </c>
      <c r="B2371" t="s">
        <v>1370</v>
      </c>
      <c r="C2371">
        <v>17.239999999999998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</row>
    <row r="2372" spans="1:70" x14ac:dyDescent="0.25">
      <c r="A2372">
        <v>164715</v>
      </c>
      <c r="B2372" t="s">
        <v>1370</v>
      </c>
      <c r="C2372">
        <v>17.239999999999998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</row>
    <row r="2373" spans="1:70" x14ac:dyDescent="0.25">
      <c r="A2373">
        <v>164716</v>
      </c>
      <c r="B2373" t="s">
        <v>2258</v>
      </c>
      <c r="C2373">
        <v>1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</row>
    <row r="2374" spans="1:70" x14ac:dyDescent="0.25">
      <c r="A2374">
        <v>164759</v>
      </c>
      <c r="B2374" t="s">
        <v>2259</v>
      </c>
      <c r="C2374">
        <v>1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</row>
    <row r="2375" spans="1:70" x14ac:dyDescent="0.25">
      <c r="A2375">
        <v>164820</v>
      </c>
      <c r="B2375" t="s">
        <v>3562</v>
      </c>
      <c r="C2375">
        <v>15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</row>
    <row r="2376" spans="1:70" x14ac:dyDescent="0.25">
      <c r="A2376">
        <v>164852</v>
      </c>
      <c r="B2376" t="s">
        <v>3563</v>
      </c>
      <c r="C2376">
        <v>18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</row>
    <row r="2377" spans="1:70" x14ac:dyDescent="0.25">
      <c r="A2377">
        <v>164856</v>
      </c>
      <c r="B2377" t="s">
        <v>3564</v>
      </c>
      <c r="C2377">
        <v>177.42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</row>
    <row r="2378" spans="1:70" x14ac:dyDescent="0.25">
      <c r="A2378">
        <v>164857</v>
      </c>
      <c r="B2378" t="s">
        <v>3565</v>
      </c>
      <c r="C2378">
        <v>17.059999999999999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</row>
    <row r="2379" spans="1:70" x14ac:dyDescent="0.25">
      <c r="A2379">
        <v>164862</v>
      </c>
      <c r="B2379" t="s">
        <v>3566</v>
      </c>
      <c r="C2379">
        <v>12.705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</row>
    <row r="2380" spans="1:70" x14ac:dyDescent="0.25">
      <c r="A2380">
        <v>164906</v>
      </c>
      <c r="B2380" t="s">
        <v>3567</v>
      </c>
      <c r="C2380">
        <v>12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</row>
    <row r="2381" spans="1:70" x14ac:dyDescent="0.25">
      <c r="A2381">
        <v>164922</v>
      </c>
      <c r="B2381" t="s">
        <v>1082</v>
      </c>
      <c r="C2381">
        <v>17.14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</row>
    <row r="2382" spans="1:70" x14ac:dyDescent="0.25">
      <c r="A2382">
        <v>164922</v>
      </c>
      <c r="B2382" t="s">
        <v>1082</v>
      </c>
      <c r="C2382">
        <v>17.14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</row>
    <row r="2383" spans="1:70" x14ac:dyDescent="0.25">
      <c r="A2383">
        <v>164924</v>
      </c>
      <c r="B2383" t="s">
        <v>1083</v>
      </c>
      <c r="C2383">
        <v>20.94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</row>
    <row r="2384" spans="1:70" x14ac:dyDescent="0.25">
      <c r="A2384">
        <v>164924</v>
      </c>
      <c r="B2384" t="s">
        <v>1083</v>
      </c>
      <c r="C2384">
        <v>20.94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</row>
    <row r="2385" spans="1:70" x14ac:dyDescent="0.25">
      <c r="A2385">
        <v>164969</v>
      </c>
      <c r="B2385" t="s">
        <v>3568</v>
      </c>
      <c r="C2385">
        <v>15.907999999999999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</row>
    <row r="2386" spans="1:70" x14ac:dyDescent="0.25">
      <c r="A2386">
        <v>165104</v>
      </c>
      <c r="B2386" t="s">
        <v>1372</v>
      </c>
      <c r="C2386">
        <v>15.904999999999999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</row>
    <row r="2387" spans="1:70" x14ac:dyDescent="0.25">
      <c r="A2387">
        <v>165104</v>
      </c>
      <c r="B2387" t="s">
        <v>1372</v>
      </c>
      <c r="C2387">
        <v>15.904999999999999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</row>
    <row r="2388" spans="1:70" x14ac:dyDescent="0.25">
      <c r="A2388">
        <v>165106</v>
      </c>
      <c r="B2388" t="s">
        <v>1373</v>
      </c>
      <c r="C2388">
        <v>17.672000000000001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</row>
    <row r="2389" spans="1:70" x14ac:dyDescent="0.25">
      <c r="A2389">
        <v>165106</v>
      </c>
      <c r="B2389" t="s">
        <v>1373</v>
      </c>
      <c r="C2389">
        <v>17.672000000000001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</row>
    <row r="2390" spans="1:70" x14ac:dyDescent="0.25">
      <c r="A2390">
        <v>165632</v>
      </c>
      <c r="B2390" t="s">
        <v>3569</v>
      </c>
      <c r="C2390">
        <v>180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</row>
    <row r="2391" spans="1:70" x14ac:dyDescent="0.25">
      <c r="A2391">
        <v>165870</v>
      </c>
      <c r="B2391" t="s">
        <v>3570</v>
      </c>
      <c r="C2391">
        <v>17.239999999999998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</row>
    <row r="2392" spans="1:70" x14ac:dyDescent="0.25">
      <c r="A2392">
        <v>165870</v>
      </c>
      <c r="B2392" t="s">
        <v>3570</v>
      </c>
      <c r="C2392">
        <v>17.239999999999998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</row>
    <row r="2393" spans="1:70" x14ac:dyDescent="0.25">
      <c r="A2393">
        <v>165872</v>
      </c>
      <c r="B2393" t="s">
        <v>1933</v>
      </c>
      <c r="C2393">
        <v>21.55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</row>
    <row r="2394" spans="1:70" x14ac:dyDescent="0.25">
      <c r="A2394">
        <v>165872</v>
      </c>
      <c r="B2394" t="s">
        <v>1933</v>
      </c>
      <c r="C2394">
        <v>21.55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</row>
    <row r="2395" spans="1:70" x14ac:dyDescent="0.25">
      <c r="A2395">
        <v>165879</v>
      </c>
      <c r="B2395" t="s">
        <v>1084</v>
      </c>
      <c r="C2395">
        <v>17.34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</row>
    <row r="2396" spans="1:70" x14ac:dyDescent="0.25">
      <c r="A2396">
        <v>165879</v>
      </c>
      <c r="B2396" t="s">
        <v>1084</v>
      </c>
      <c r="C2396">
        <v>17.34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</row>
    <row r="2397" spans="1:70" x14ac:dyDescent="0.25">
      <c r="A2397">
        <v>165886</v>
      </c>
      <c r="B2397" t="s">
        <v>3571</v>
      </c>
      <c r="C2397">
        <v>17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</row>
    <row r="2398" spans="1:70" x14ac:dyDescent="0.25">
      <c r="A2398">
        <v>165909</v>
      </c>
      <c r="B2398" t="s">
        <v>1085</v>
      </c>
      <c r="C2398">
        <v>16.78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</row>
    <row r="2399" spans="1:70" x14ac:dyDescent="0.25">
      <c r="A2399">
        <v>165909</v>
      </c>
      <c r="B2399" t="s">
        <v>1085</v>
      </c>
      <c r="C2399">
        <v>16.78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</row>
    <row r="2400" spans="1:70" x14ac:dyDescent="0.25">
      <c r="A2400">
        <v>165910</v>
      </c>
      <c r="B2400" t="s">
        <v>1086</v>
      </c>
      <c r="C2400">
        <v>16.84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</row>
    <row r="2401" spans="1:70" x14ac:dyDescent="0.25">
      <c r="A2401">
        <v>165910</v>
      </c>
      <c r="B2401" t="s">
        <v>1086</v>
      </c>
      <c r="C2401">
        <v>16.84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</row>
    <row r="2402" spans="1:70" x14ac:dyDescent="0.25">
      <c r="A2402">
        <v>165920</v>
      </c>
      <c r="B2402" t="s">
        <v>3572</v>
      </c>
      <c r="C2402">
        <v>17.34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</row>
    <row r="2403" spans="1:70" x14ac:dyDescent="0.25">
      <c r="A2403">
        <v>165920</v>
      </c>
      <c r="B2403" t="s">
        <v>3572</v>
      </c>
      <c r="C2403">
        <v>17.34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</row>
    <row r="2404" spans="1:70" x14ac:dyDescent="0.25">
      <c r="A2404">
        <v>165921</v>
      </c>
      <c r="B2404" t="s">
        <v>1087</v>
      </c>
      <c r="C2404">
        <v>19.14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</row>
    <row r="2405" spans="1:70" x14ac:dyDescent="0.25">
      <c r="A2405">
        <v>165921</v>
      </c>
      <c r="B2405" t="s">
        <v>1087</v>
      </c>
      <c r="C2405">
        <v>19.14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</row>
    <row r="2406" spans="1:70" x14ac:dyDescent="0.25">
      <c r="A2406">
        <v>165921</v>
      </c>
      <c r="B2406" t="s">
        <v>1087</v>
      </c>
      <c r="C2406">
        <v>19.14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</row>
    <row r="2407" spans="1:70" x14ac:dyDescent="0.25">
      <c r="A2407">
        <v>165922</v>
      </c>
      <c r="B2407" t="s">
        <v>1088</v>
      </c>
      <c r="C2407">
        <v>19.18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</row>
    <row r="2408" spans="1:70" x14ac:dyDescent="0.25">
      <c r="A2408">
        <v>165922</v>
      </c>
      <c r="B2408" t="s">
        <v>1088</v>
      </c>
      <c r="C2408">
        <v>19.18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</row>
    <row r="2409" spans="1:70" x14ac:dyDescent="0.25">
      <c r="A2409">
        <v>165922</v>
      </c>
      <c r="B2409" t="s">
        <v>1088</v>
      </c>
      <c r="C2409">
        <v>19.18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</row>
    <row r="2410" spans="1:70" x14ac:dyDescent="0.25">
      <c r="A2410">
        <v>165923</v>
      </c>
      <c r="B2410" t="s">
        <v>3573</v>
      </c>
      <c r="C2410">
        <v>17.739999999999998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</row>
    <row r="2411" spans="1:70" x14ac:dyDescent="0.25">
      <c r="A2411">
        <v>165923</v>
      </c>
      <c r="B2411" t="s">
        <v>3573</v>
      </c>
      <c r="C2411">
        <v>17.739999999999998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</row>
    <row r="2412" spans="1:70" x14ac:dyDescent="0.25">
      <c r="A2412">
        <v>165924</v>
      </c>
      <c r="B2412" t="s">
        <v>3574</v>
      </c>
      <c r="C2412">
        <v>17.04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</row>
    <row r="2413" spans="1:70" x14ac:dyDescent="0.25">
      <c r="A2413">
        <v>165924</v>
      </c>
      <c r="B2413" t="s">
        <v>3574</v>
      </c>
      <c r="C2413">
        <v>17.04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</row>
    <row r="2414" spans="1:70" x14ac:dyDescent="0.25">
      <c r="A2414">
        <v>165924</v>
      </c>
      <c r="B2414" t="s">
        <v>3574</v>
      </c>
      <c r="C2414">
        <v>17.04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</row>
    <row r="2415" spans="1:70" x14ac:dyDescent="0.25">
      <c r="A2415">
        <v>165928</v>
      </c>
      <c r="B2415" t="s">
        <v>3575</v>
      </c>
      <c r="C2415">
        <v>187.2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</row>
    <row r="2416" spans="1:70" x14ac:dyDescent="0.25">
      <c r="A2416">
        <v>165997</v>
      </c>
      <c r="B2416" t="s">
        <v>1374</v>
      </c>
      <c r="C2416">
        <v>15.728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</row>
    <row r="2417" spans="1:70" x14ac:dyDescent="0.25">
      <c r="A2417">
        <v>165997</v>
      </c>
      <c r="B2417" t="s">
        <v>1374</v>
      </c>
      <c r="C2417">
        <v>15.728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</row>
    <row r="2418" spans="1:70" x14ac:dyDescent="0.25">
      <c r="A2418">
        <v>166008</v>
      </c>
      <c r="B2418" t="s">
        <v>2260</v>
      </c>
      <c r="C2418">
        <v>1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</row>
    <row r="2419" spans="1:70" x14ac:dyDescent="0.25">
      <c r="A2419">
        <v>166013</v>
      </c>
      <c r="B2419" t="s">
        <v>3576</v>
      </c>
      <c r="C2419">
        <v>185.12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</row>
    <row r="2420" spans="1:70" x14ac:dyDescent="0.25">
      <c r="A2420">
        <v>166032</v>
      </c>
      <c r="B2420" t="s">
        <v>3577</v>
      </c>
      <c r="C2420">
        <v>12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</row>
    <row r="2421" spans="1:70" x14ac:dyDescent="0.25">
      <c r="A2421">
        <v>166034</v>
      </c>
      <c r="B2421" t="s">
        <v>3578</v>
      </c>
      <c r="C2421">
        <v>20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</row>
    <row r="2422" spans="1:70" x14ac:dyDescent="0.25">
      <c r="A2422">
        <v>166038</v>
      </c>
      <c r="B2422" t="s">
        <v>3579</v>
      </c>
      <c r="C2422">
        <v>12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</row>
    <row r="2423" spans="1:70" x14ac:dyDescent="0.25">
      <c r="A2423">
        <v>166040</v>
      </c>
      <c r="B2423" t="s">
        <v>3580</v>
      </c>
      <c r="C2423">
        <v>20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</row>
    <row r="2424" spans="1:70" x14ac:dyDescent="0.25">
      <c r="A2424">
        <v>166044</v>
      </c>
      <c r="B2424" t="s">
        <v>3581</v>
      </c>
      <c r="C2424">
        <v>12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</row>
    <row r="2425" spans="1:70" x14ac:dyDescent="0.25">
      <c r="A2425">
        <v>166046</v>
      </c>
      <c r="B2425" t="s">
        <v>3582</v>
      </c>
      <c r="C2425">
        <v>20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</row>
    <row r="2426" spans="1:70" x14ac:dyDescent="0.25">
      <c r="A2426">
        <v>166049</v>
      </c>
      <c r="B2426" t="s">
        <v>3583</v>
      </c>
      <c r="C2426">
        <v>15.587999999999999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</row>
    <row r="2427" spans="1:70" x14ac:dyDescent="0.25">
      <c r="A2427">
        <v>166131</v>
      </c>
      <c r="B2427" t="s">
        <v>3584</v>
      </c>
      <c r="C2427">
        <v>194.22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</row>
    <row r="2428" spans="1:70" x14ac:dyDescent="0.25">
      <c r="A2428">
        <v>166153</v>
      </c>
      <c r="B2428" t="s">
        <v>551</v>
      </c>
      <c r="C2428">
        <v>865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</row>
    <row r="2429" spans="1:70" x14ac:dyDescent="0.25">
      <c r="A2429">
        <v>166153</v>
      </c>
      <c r="B2429" t="s">
        <v>551</v>
      </c>
      <c r="C2429">
        <v>865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</row>
    <row r="2430" spans="1:70" x14ac:dyDescent="0.25">
      <c r="A2430">
        <v>166153</v>
      </c>
      <c r="B2430" t="s">
        <v>551</v>
      </c>
      <c r="C2430">
        <v>865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</row>
    <row r="2431" spans="1:70" x14ac:dyDescent="0.25">
      <c r="A2431">
        <v>166154</v>
      </c>
      <c r="B2431" t="s">
        <v>3585</v>
      </c>
      <c r="C2431">
        <v>15.228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</row>
    <row r="2432" spans="1:70" x14ac:dyDescent="0.25">
      <c r="A2432">
        <v>166154</v>
      </c>
      <c r="B2432" t="s">
        <v>3585</v>
      </c>
      <c r="C2432">
        <v>15.228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</row>
    <row r="2433" spans="1:70" x14ac:dyDescent="0.25">
      <c r="A2433">
        <v>166181</v>
      </c>
      <c r="B2433" t="s">
        <v>3586</v>
      </c>
      <c r="C2433">
        <v>16.975000000000001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</row>
    <row r="2434" spans="1:70" x14ac:dyDescent="0.25">
      <c r="A2434">
        <v>166205</v>
      </c>
      <c r="B2434" t="s">
        <v>3587</v>
      </c>
      <c r="C2434">
        <v>21.02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</row>
    <row r="2435" spans="1:70" x14ac:dyDescent="0.25">
      <c r="A2435">
        <v>166205</v>
      </c>
      <c r="B2435" t="s">
        <v>3587</v>
      </c>
      <c r="C2435">
        <v>21.02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</row>
    <row r="2436" spans="1:70" x14ac:dyDescent="0.25">
      <c r="A2436">
        <v>166211</v>
      </c>
      <c r="B2436" t="s">
        <v>3588</v>
      </c>
      <c r="C2436">
        <v>15.75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</row>
    <row r="2437" spans="1:70" x14ac:dyDescent="0.25">
      <c r="A2437">
        <v>166213</v>
      </c>
      <c r="B2437" t="s">
        <v>3589</v>
      </c>
      <c r="C2437">
        <v>15.75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</row>
    <row r="2438" spans="1:70" x14ac:dyDescent="0.25">
      <c r="A2438">
        <v>166218</v>
      </c>
      <c r="B2438" t="s">
        <v>3590</v>
      </c>
      <c r="C2438">
        <v>15.534000000000001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</row>
    <row r="2439" spans="1:70" x14ac:dyDescent="0.25">
      <c r="A2439">
        <v>166220</v>
      </c>
      <c r="B2439" t="s">
        <v>3591</v>
      </c>
      <c r="C2439">
        <v>15.714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</row>
    <row r="2440" spans="1:70" x14ac:dyDescent="0.25">
      <c r="A2440">
        <v>166222</v>
      </c>
      <c r="B2440" t="s">
        <v>3592</v>
      </c>
      <c r="C2440">
        <v>14.76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</row>
    <row r="2441" spans="1:70" x14ac:dyDescent="0.25">
      <c r="A2441">
        <v>166222</v>
      </c>
      <c r="B2441" t="s">
        <v>3592</v>
      </c>
      <c r="C2441">
        <v>14.76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</row>
    <row r="2442" spans="1:70" x14ac:dyDescent="0.25">
      <c r="A2442">
        <v>166224</v>
      </c>
      <c r="B2442" t="s">
        <v>3593</v>
      </c>
      <c r="C2442">
        <v>14.76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</row>
    <row r="2443" spans="1:70" x14ac:dyDescent="0.25">
      <c r="A2443">
        <v>166227</v>
      </c>
      <c r="B2443" t="s">
        <v>3594</v>
      </c>
      <c r="C2443">
        <v>16.812000000000001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</row>
    <row r="2444" spans="1:70" x14ac:dyDescent="0.25">
      <c r="A2444">
        <v>166228</v>
      </c>
      <c r="B2444" t="s">
        <v>3595</v>
      </c>
      <c r="C2444">
        <v>15.516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</row>
    <row r="2445" spans="1:70" x14ac:dyDescent="0.25">
      <c r="A2445">
        <v>166229</v>
      </c>
      <c r="B2445" t="s">
        <v>3596</v>
      </c>
      <c r="C2445">
        <v>15.516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</row>
    <row r="2446" spans="1:70" x14ac:dyDescent="0.25">
      <c r="A2446">
        <v>166236</v>
      </c>
      <c r="B2446" t="s">
        <v>3597</v>
      </c>
      <c r="C2446">
        <v>15.875999999999999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</row>
    <row r="2447" spans="1:70" x14ac:dyDescent="0.25">
      <c r="A2447">
        <v>166245</v>
      </c>
      <c r="B2447" t="s">
        <v>3598</v>
      </c>
      <c r="C2447">
        <v>15.353999999999999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</row>
    <row r="2448" spans="1:70" x14ac:dyDescent="0.25">
      <c r="A2448">
        <v>166251</v>
      </c>
      <c r="B2448" t="s">
        <v>3599</v>
      </c>
      <c r="C2448">
        <v>15.318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</row>
    <row r="2449" spans="1:70" x14ac:dyDescent="0.25">
      <c r="A2449">
        <v>166256</v>
      </c>
      <c r="B2449" t="s">
        <v>3600</v>
      </c>
      <c r="C2449">
        <v>15.332000000000001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</row>
    <row r="2450" spans="1:70" x14ac:dyDescent="0.25">
      <c r="A2450">
        <v>166273</v>
      </c>
      <c r="B2450" t="s">
        <v>3601</v>
      </c>
      <c r="C2450">
        <v>15.548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</row>
    <row r="2451" spans="1:70" x14ac:dyDescent="0.25">
      <c r="A2451">
        <v>166274</v>
      </c>
      <c r="B2451" t="s">
        <v>3602</v>
      </c>
      <c r="C2451">
        <v>16.178000000000001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</row>
    <row r="2452" spans="1:70" x14ac:dyDescent="0.25">
      <c r="A2452">
        <v>166276</v>
      </c>
      <c r="B2452" t="s">
        <v>3603</v>
      </c>
      <c r="C2452">
        <v>16.07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</row>
    <row r="2453" spans="1:70" x14ac:dyDescent="0.25">
      <c r="A2453">
        <v>166277</v>
      </c>
      <c r="B2453" t="s">
        <v>3604</v>
      </c>
      <c r="C2453">
        <v>15.97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</row>
    <row r="2454" spans="1:70" x14ac:dyDescent="0.25">
      <c r="A2454">
        <v>166305</v>
      </c>
      <c r="B2454" t="s">
        <v>1376</v>
      </c>
      <c r="C2454">
        <v>906.84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</row>
    <row r="2455" spans="1:70" x14ac:dyDescent="0.25">
      <c r="A2455">
        <v>166319</v>
      </c>
      <c r="B2455" t="s">
        <v>1378</v>
      </c>
      <c r="C2455">
        <v>18.54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</row>
    <row r="2456" spans="1:70" x14ac:dyDescent="0.25">
      <c r="A2456">
        <v>166319</v>
      </c>
      <c r="B2456" t="s">
        <v>1378</v>
      </c>
      <c r="C2456">
        <v>18.54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</row>
    <row r="2457" spans="1:70" x14ac:dyDescent="0.25">
      <c r="A2457">
        <v>167010</v>
      </c>
      <c r="B2457" t="s">
        <v>1381</v>
      </c>
      <c r="C2457">
        <v>18.72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</row>
    <row r="2458" spans="1:70" x14ac:dyDescent="0.25">
      <c r="A2458">
        <v>167010</v>
      </c>
      <c r="B2458" t="s">
        <v>1381</v>
      </c>
      <c r="C2458">
        <v>18.72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</row>
    <row r="2459" spans="1:70" x14ac:dyDescent="0.25">
      <c r="A2459">
        <v>167012</v>
      </c>
      <c r="B2459" t="s">
        <v>3605</v>
      </c>
      <c r="C2459">
        <v>15.318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</row>
    <row r="2460" spans="1:70" x14ac:dyDescent="0.25">
      <c r="A2460">
        <v>167012</v>
      </c>
      <c r="B2460" t="s">
        <v>3605</v>
      </c>
      <c r="C2460">
        <v>15.318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</row>
    <row r="2461" spans="1:70" x14ac:dyDescent="0.25">
      <c r="A2461">
        <v>167040</v>
      </c>
      <c r="B2461" t="s">
        <v>1382</v>
      </c>
      <c r="C2461">
        <v>15.37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</row>
    <row r="2462" spans="1:70" x14ac:dyDescent="0.25">
      <c r="A2462">
        <v>167040</v>
      </c>
      <c r="B2462" t="s">
        <v>1382</v>
      </c>
      <c r="C2462">
        <v>15.37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</row>
    <row r="2463" spans="1:70" x14ac:dyDescent="0.25">
      <c r="A2463">
        <v>167043</v>
      </c>
      <c r="B2463" t="s">
        <v>3606</v>
      </c>
      <c r="C2463">
        <v>15.61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</row>
    <row r="2464" spans="1:70" x14ac:dyDescent="0.25">
      <c r="A2464">
        <v>167043</v>
      </c>
      <c r="B2464" t="s">
        <v>3606</v>
      </c>
      <c r="C2464">
        <v>15.61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</row>
    <row r="2465" spans="1:70" x14ac:dyDescent="0.25">
      <c r="A2465">
        <v>167044</v>
      </c>
      <c r="B2465" t="s">
        <v>3607</v>
      </c>
      <c r="C2465">
        <v>15.731999999999999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</row>
    <row r="2466" spans="1:70" x14ac:dyDescent="0.25">
      <c r="A2466">
        <v>167044</v>
      </c>
      <c r="B2466" t="s">
        <v>3607</v>
      </c>
      <c r="C2466">
        <v>15.731999999999999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</row>
    <row r="2467" spans="1:70" x14ac:dyDescent="0.25">
      <c r="A2467">
        <v>167047</v>
      </c>
      <c r="B2467" t="s">
        <v>3608</v>
      </c>
      <c r="C2467">
        <v>15.55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</row>
    <row r="2468" spans="1:70" x14ac:dyDescent="0.25">
      <c r="A2468">
        <v>167047</v>
      </c>
      <c r="B2468" t="s">
        <v>3608</v>
      </c>
      <c r="C2468">
        <v>15.55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</row>
    <row r="2469" spans="1:70" x14ac:dyDescent="0.25">
      <c r="A2469">
        <v>167048</v>
      </c>
      <c r="B2469" t="s">
        <v>1383</v>
      </c>
      <c r="C2469">
        <v>898.92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</row>
    <row r="2470" spans="1:70" x14ac:dyDescent="0.25">
      <c r="A2470">
        <v>167049</v>
      </c>
      <c r="B2470" t="s">
        <v>1384</v>
      </c>
      <c r="C2470">
        <v>892.98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</row>
    <row r="2471" spans="1:70" x14ac:dyDescent="0.25">
      <c r="A2471">
        <v>167141</v>
      </c>
      <c r="B2471" t="s">
        <v>1385</v>
      </c>
      <c r="C2471">
        <v>12.929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</row>
    <row r="2472" spans="1:70" x14ac:dyDescent="0.25">
      <c r="A2472">
        <v>167141</v>
      </c>
      <c r="B2472" t="s">
        <v>1385</v>
      </c>
      <c r="C2472">
        <v>12.929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</row>
    <row r="2473" spans="1:70" x14ac:dyDescent="0.25">
      <c r="A2473">
        <v>167189</v>
      </c>
      <c r="B2473" t="s">
        <v>2261</v>
      </c>
      <c r="C2473">
        <v>1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</row>
    <row r="2474" spans="1:70" x14ac:dyDescent="0.25">
      <c r="A2474">
        <v>167247</v>
      </c>
      <c r="B2474" t="s">
        <v>2262</v>
      </c>
      <c r="C2474">
        <v>1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</row>
    <row r="2475" spans="1:70" x14ac:dyDescent="0.25">
      <c r="A2475">
        <v>167251</v>
      </c>
      <c r="B2475" t="s">
        <v>3609</v>
      </c>
      <c r="C2475">
        <v>1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</row>
    <row r="2476" spans="1:70" x14ac:dyDescent="0.25">
      <c r="A2476">
        <v>167268</v>
      </c>
      <c r="B2476" t="s">
        <v>1124</v>
      </c>
      <c r="C2476">
        <v>18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</row>
    <row r="2477" spans="1:70" x14ac:dyDescent="0.25">
      <c r="A2477">
        <v>167268</v>
      </c>
      <c r="B2477" t="s">
        <v>1124</v>
      </c>
      <c r="C2477">
        <v>18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</row>
    <row r="2478" spans="1:70" x14ac:dyDescent="0.25">
      <c r="A2478">
        <v>167268</v>
      </c>
      <c r="B2478" t="s">
        <v>1124</v>
      </c>
      <c r="C2478">
        <v>18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</row>
    <row r="2479" spans="1:70" x14ac:dyDescent="0.25">
      <c r="A2479">
        <v>167327</v>
      </c>
      <c r="B2479" t="s">
        <v>3610</v>
      </c>
      <c r="C2479">
        <v>1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</row>
    <row r="2480" spans="1:70" x14ac:dyDescent="0.25">
      <c r="A2480">
        <v>167363</v>
      </c>
      <c r="B2480" t="s">
        <v>3611</v>
      </c>
      <c r="C2480">
        <v>1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</row>
    <row r="2481" spans="1:70" x14ac:dyDescent="0.25">
      <c r="A2481">
        <v>167364</v>
      </c>
      <c r="B2481" t="s">
        <v>3612</v>
      </c>
      <c r="C2481">
        <v>15.39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</row>
    <row r="2482" spans="1:70" x14ac:dyDescent="0.25">
      <c r="A2482">
        <v>167364</v>
      </c>
      <c r="B2482" t="s">
        <v>3612</v>
      </c>
      <c r="C2482">
        <v>15.39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</row>
    <row r="2483" spans="1:70" x14ac:dyDescent="0.25">
      <c r="A2483">
        <v>167608</v>
      </c>
      <c r="B2483" t="s">
        <v>3613</v>
      </c>
      <c r="C2483">
        <v>188.66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</row>
    <row r="2484" spans="1:70" x14ac:dyDescent="0.25">
      <c r="A2484">
        <v>167650</v>
      </c>
      <c r="B2484" t="s">
        <v>3614</v>
      </c>
      <c r="C2484">
        <v>17.16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</row>
    <row r="2485" spans="1:70" x14ac:dyDescent="0.25">
      <c r="A2485">
        <v>167651</v>
      </c>
      <c r="B2485" t="s">
        <v>3615</v>
      </c>
      <c r="C2485">
        <v>17.32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</row>
    <row r="2486" spans="1:70" x14ac:dyDescent="0.25">
      <c r="A2486">
        <v>167765</v>
      </c>
      <c r="B2486" t="s">
        <v>2764</v>
      </c>
      <c r="C2486">
        <v>176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</row>
    <row r="2487" spans="1:70" x14ac:dyDescent="0.25">
      <c r="A2487">
        <v>167765</v>
      </c>
      <c r="B2487" t="s">
        <v>2764</v>
      </c>
      <c r="C2487">
        <v>176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</row>
    <row r="2488" spans="1:70" x14ac:dyDescent="0.25">
      <c r="A2488">
        <v>167765</v>
      </c>
      <c r="B2488" t="s">
        <v>2764</v>
      </c>
      <c r="C2488">
        <v>176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</row>
    <row r="2489" spans="1:70" x14ac:dyDescent="0.25">
      <c r="A2489">
        <v>167821</v>
      </c>
      <c r="B2489" t="s">
        <v>3616</v>
      </c>
      <c r="C2489">
        <v>1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</row>
    <row r="2490" spans="1:70" x14ac:dyDescent="0.25">
      <c r="A2490">
        <v>167823</v>
      </c>
      <c r="B2490" t="s">
        <v>3617</v>
      </c>
      <c r="C2490">
        <v>15.368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</row>
    <row r="2491" spans="1:70" x14ac:dyDescent="0.25">
      <c r="A2491">
        <v>167823</v>
      </c>
      <c r="B2491" t="s">
        <v>3617</v>
      </c>
      <c r="C2491">
        <v>15.368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</row>
    <row r="2492" spans="1:70" x14ac:dyDescent="0.25">
      <c r="A2492">
        <v>167824</v>
      </c>
      <c r="B2492" t="s">
        <v>1918</v>
      </c>
      <c r="C2492">
        <v>12.807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</row>
    <row r="2493" spans="1:70" x14ac:dyDescent="0.25">
      <c r="A2493">
        <v>167824</v>
      </c>
      <c r="B2493" t="s">
        <v>1918</v>
      </c>
      <c r="C2493">
        <v>12.807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</row>
    <row r="2494" spans="1:70" x14ac:dyDescent="0.25">
      <c r="A2494">
        <v>167873</v>
      </c>
      <c r="B2494" t="s">
        <v>1089</v>
      </c>
      <c r="C2494">
        <v>192.14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</row>
    <row r="2495" spans="1:70" x14ac:dyDescent="0.25">
      <c r="A2495">
        <v>167873</v>
      </c>
      <c r="B2495" t="s">
        <v>1089</v>
      </c>
      <c r="C2495">
        <v>192.14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</row>
    <row r="2496" spans="1:70" x14ac:dyDescent="0.25">
      <c r="A2496">
        <v>167874</v>
      </c>
      <c r="B2496" t="s">
        <v>1090</v>
      </c>
      <c r="C2496">
        <v>192.14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</row>
    <row r="2497" spans="1:70" x14ac:dyDescent="0.25">
      <c r="A2497">
        <v>167874</v>
      </c>
      <c r="B2497" t="s">
        <v>1090</v>
      </c>
      <c r="C2497">
        <v>192.14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</row>
    <row r="2498" spans="1:70" x14ac:dyDescent="0.25">
      <c r="A2498">
        <v>167881</v>
      </c>
      <c r="B2498" t="s">
        <v>1091</v>
      </c>
      <c r="C2498">
        <v>204.2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</row>
    <row r="2499" spans="1:70" x14ac:dyDescent="0.25">
      <c r="A2499">
        <v>167881</v>
      </c>
      <c r="B2499" t="s">
        <v>1091</v>
      </c>
      <c r="C2499">
        <v>204.2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</row>
    <row r="2500" spans="1:70" x14ac:dyDescent="0.25">
      <c r="A2500">
        <v>167883</v>
      </c>
      <c r="B2500" t="s">
        <v>1092</v>
      </c>
      <c r="C2500">
        <v>208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</row>
    <row r="2501" spans="1:70" x14ac:dyDescent="0.25">
      <c r="A2501">
        <v>167883</v>
      </c>
      <c r="B2501" t="s">
        <v>1092</v>
      </c>
      <c r="C2501">
        <v>208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</row>
    <row r="2502" spans="1:70" x14ac:dyDescent="0.25">
      <c r="A2502">
        <v>167891</v>
      </c>
      <c r="B2502" t="s">
        <v>1386</v>
      </c>
      <c r="C2502">
        <v>17.079999999999998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</row>
    <row r="2503" spans="1:70" x14ac:dyDescent="0.25">
      <c r="A2503">
        <v>167891</v>
      </c>
      <c r="B2503" t="s">
        <v>1386</v>
      </c>
      <c r="C2503">
        <v>17.079999999999998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</row>
    <row r="2504" spans="1:70" x14ac:dyDescent="0.25">
      <c r="A2504">
        <v>167893</v>
      </c>
      <c r="B2504" t="s">
        <v>1387</v>
      </c>
      <c r="C2504">
        <v>13.675000000000001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</row>
    <row r="2505" spans="1:70" x14ac:dyDescent="0.25">
      <c r="A2505">
        <v>167893</v>
      </c>
      <c r="B2505" t="s">
        <v>1387</v>
      </c>
      <c r="C2505">
        <v>13.675000000000001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</row>
    <row r="2506" spans="1:70" x14ac:dyDescent="0.25">
      <c r="A2506">
        <v>167894</v>
      </c>
      <c r="B2506" t="s">
        <v>1389</v>
      </c>
      <c r="C2506">
        <v>15.385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</row>
    <row r="2507" spans="1:70" x14ac:dyDescent="0.25">
      <c r="A2507">
        <v>167894</v>
      </c>
      <c r="B2507" t="s">
        <v>1389</v>
      </c>
      <c r="C2507">
        <v>15.385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</row>
    <row r="2508" spans="1:70" x14ac:dyDescent="0.25">
      <c r="A2508">
        <v>167953</v>
      </c>
      <c r="B2508" t="s">
        <v>3618</v>
      </c>
      <c r="C2508">
        <v>20.02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</row>
    <row r="2509" spans="1:70" x14ac:dyDescent="0.25">
      <c r="A2509">
        <v>168003</v>
      </c>
      <c r="B2509" t="s">
        <v>3619</v>
      </c>
      <c r="C2509">
        <v>19.010000000000002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</row>
    <row r="2510" spans="1:70" x14ac:dyDescent="0.25">
      <c r="A2510">
        <v>168003</v>
      </c>
      <c r="B2510" t="s">
        <v>3619</v>
      </c>
      <c r="C2510">
        <v>19.010000000000002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</row>
    <row r="2511" spans="1:70" x14ac:dyDescent="0.25">
      <c r="A2511">
        <v>168004</v>
      </c>
      <c r="B2511" t="s">
        <v>3620</v>
      </c>
      <c r="C2511">
        <v>16.899999999999999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</row>
    <row r="2512" spans="1:70" x14ac:dyDescent="0.25">
      <c r="A2512">
        <v>168004</v>
      </c>
      <c r="B2512" t="s">
        <v>3620</v>
      </c>
      <c r="C2512">
        <v>16.899999999999999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</row>
    <row r="2513" spans="1:70" x14ac:dyDescent="0.25">
      <c r="A2513">
        <v>168069</v>
      </c>
      <c r="B2513" t="s">
        <v>3621</v>
      </c>
      <c r="C2513">
        <v>195.26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</row>
    <row r="2514" spans="1:70" x14ac:dyDescent="0.25">
      <c r="A2514">
        <v>168517</v>
      </c>
      <c r="B2514" t="s">
        <v>2263</v>
      </c>
      <c r="C2514">
        <v>178.62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</row>
    <row r="2515" spans="1:70" x14ac:dyDescent="0.25">
      <c r="A2515">
        <v>168778</v>
      </c>
      <c r="B2515" t="s">
        <v>3622</v>
      </c>
      <c r="C2515">
        <v>172.2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</row>
    <row r="2516" spans="1:70" x14ac:dyDescent="0.25">
      <c r="A2516">
        <v>168817</v>
      </c>
      <c r="B2516" t="s">
        <v>3623</v>
      </c>
      <c r="C2516">
        <v>874.8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</row>
    <row r="2517" spans="1:70" x14ac:dyDescent="0.25">
      <c r="A2517">
        <v>168817</v>
      </c>
      <c r="B2517" t="s">
        <v>3623</v>
      </c>
      <c r="C2517">
        <v>874.8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</row>
    <row r="2518" spans="1:70" x14ac:dyDescent="0.25">
      <c r="A2518">
        <v>168819</v>
      </c>
      <c r="B2518" t="s">
        <v>3624</v>
      </c>
      <c r="C2518">
        <v>17.495000000000001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</row>
    <row r="2519" spans="1:70" x14ac:dyDescent="0.25">
      <c r="A2519">
        <v>168846</v>
      </c>
      <c r="B2519" t="s">
        <v>741</v>
      </c>
      <c r="C2519">
        <v>181.79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</row>
    <row r="2520" spans="1:70" x14ac:dyDescent="0.25">
      <c r="A2520">
        <v>168846</v>
      </c>
      <c r="B2520" t="s">
        <v>741</v>
      </c>
      <c r="C2520">
        <v>181.79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</row>
    <row r="2521" spans="1:70" x14ac:dyDescent="0.25">
      <c r="A2521">
        <v>168846</v>
      </c>
      <c r="B2521" t="s">
        <v>741</v>
      </c>
      <c r="C2521">
        <v>181.79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</row>
    <row r="2522" spans="1:70" x14ac:dyDescent="0.25">
      <c r="A2522">
        <v>168862</v>
      </c>
      <c r="B2522" t="s">
        <v>2264</v>
      </c>
      <c r="C2522">
        <v>1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</row>
    <row r="2523" spans="1:70" x14ac:dyDescent="0.25">
      <c r="A2523">
        <v>168864</v>
      </c>
      <c r="B2523" t="s">
        <v>3625</v>
      </c>
      <c r="C2523">
        <v>16.245000000000001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</row>
    <row r="2524" spans="1:70" x14ac:dyDescent="0.25">
      <c r="A2524">
        <v>168864</v>
      </c>
      <c r="B2524" t="s">
        <v>3625</v>
      </c>
      <c r="C2524">
        <v>16.245000000000001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</row>
    <row r="2525" spans="1:70" x14ac:dyDescent="0.25">
      <c r="A2525">
        <v>169157</v>
      </c>
      <c r="B2525" t="s">
        <v>3626</v>
      </c>
      <c r="C2525">
        <v>1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</row>
    <row r="2526" spans="1:70" x14ac:dyDescent="0.25">
      <c r="A2526">
        <v>169159</v>
      </c>
      <c r="B2526" t="s">
        <v>2014</v>
      </c>
      <c r="C2526">
        <v>16.085000000000001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</row>
    <row r="2527" spans="1:70" x14ac:dyDescent="0.25">
      <c r="A2527">
        <v>169159</v>
      </c>
      <c r="B2527" t="s">
        <v>2014</v>
      </c>
      <c r="C2527">
        <v>16.085000000000001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</row>
    <row r="2528" spans="1:70" x14ac:dyDescent="0.25">
      <c r="A2528">
        <v>169325</v>
      </c>
      <c r="B2528" t="s">
        <v>814</v>
      </c>
      <c r="C2528">
        <v>17.96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</row>
    <row r="2529" spans="1:70" x14ac:dyDescent="0.25">
      <c r="A2529">
        <v>169325</v>
      </c>
      <c r="B2529" t="s">
        <v>814</v>
      </c>
      <c r="C2529">
        <v>17.96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</row>
    <row r="2530" spans="1:70" x14ac:dyDescent="0.25">
      <c r="A2530">
        <v>169339</v>
      </c>
      <c r="B2530" t="s">
        <v>3627</v>
      </c>
      <c r="C2530">
        <v>195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</row>
    <row r="2531" spans="1:70" x14ac:dyDescent="0.25">
      <c r="A2531">
        <v>169340</v>
      </c>
      <c r="B2531" t="s">
        <v>2265</v>
      </c>
      <c r="C2531">
        <v>1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</row>
    <row r="2532" spans="1:70" x14ac:dyDescent="0.25">
      <c r="A2532">
        <v>169343</v>
      </c>
      <c r="B2532" t="s">
        <v>552</v>
      </c>
      <c r="C2532">
        <v>16.172999999999998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</row>
    <row r="2533" spans="1:70" x14ac:dyDescent="0.25">
      <c r="A2533">
        <v>169343</v>
      </c>
      <c r="B2533" t="s">
        <v>552</v>
      </c>
      <c r="C2533">
        <v>16.172999999999998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</row>
    <row r="2534" spans="1:70" x14ac:dyDescent="0.25">
      <c r="A2534">
        <v>169379</v>
      </c>
      <c r="B2534" t="s">
        <v>3628</v>
      </c>
      <c r="C2534">
        <v>16.506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</row>
    <row r="2535" spans="1:70" x14ac:dyDescent="0.25">
      <c r="A2535">
        <v>169389</v>
      </c>
      <c r="B2535" t="s">
        <v>3629</v>
      </c>
      <c r="C2535">
        <v>1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</row>
    <row r="2536" spans="1:70" x14ac:dyDescent="0.25">
      <c r="A2536">
        <v>169901</v>
      </c>
      <c r="B2536" t="s">
        <v>1395</v>
      </c>
      <c r="C2536">
        <v>17.440000000000001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</row>
    <row r="2537" spans="1:70" x14ac:dyDescent="0.25">
      <c r="A2537">
        <v>169901</v>
      </c>
      <c r="B2537" t="s">
        <v>1395</v>
      </c>
      <c r="C2537">
        <v>17.440000000000001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</row>
    <row r="2538" spans="1:70" x14ac:dyDescent="0.25">
      <c r="A2538">
        <v>169902</v>
      </c>
      <c r="B2538" t="s">
        <v>1397</v>
      </c>
      <c r="C2538">
        <v>872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</row>
    <row r="2539" spans="1:70" x14ac:dyDescent="0.25">
      <c r="A2539">
        <v>169902</v>
      </c>
      <c r="B2539" t="s">
        <v>1397</v>
      </c>
      <c r="C2539">
        <v>872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</row>
    <row r="2540" spans="1:70" x14ac:dyDescent="0.25">
      <c r="A2540">
        <v>169902</v>
      </c>
      <c r="B2540" t="s">
        <v>1397</v>
      </c>
      <c r="C2540">
        <v>872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</row>
    <row r="2541" spans="1:70" x14ac:dyDescent="0.25">
      <c r="A2541">
        <v>169905</v>
      </c>
      <c r="B2541" t="s">
        <v>3630</v>
      </c>
      <c r="C2541">
        <v>1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</row>
    <row r="2542" spans="1:70" x14ac:dyDescent="0.25">
      <c r="A2542">
        <v>169906</v>
      </c>
      <c r="B2542" t="s">
        <v>3631</v>
      </c>
      <c r="C2542">
        <v>872.8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</row>
    <row r="2543" spans="1:70" x14ac:dyDescent="0.25">
      <c r="A2543">
        <v>169906</v>
      </c>
      <c r="B2543" t="s">
        <v>3631</v>
      </c>
      <c r="C2543">
        <v>872.8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</row>
    <row r="2544" spans="1:70" x14ac:dyDescent="0.25">
      <c r="A2544">
        <v>170284</v>
      </c>
      <c r="B2544" t="s">
        <v>3632</v>
      </c>
      <c r="C2544">
        <v>17.64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</row>
    <row r="2545" spans="1:70" x14ac:dyDescent="0.25">
      <c r="A2545">
        <v>170286</v>
      </c>
      <c r="B2545" t="s">
        <v>3633</v>
      </c>
      <c r="C2545">
        <v>183.46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</row>
    <row r="2546" spans="1:70" x14ac:dyDescent="0.25">
      <c r="A2546">
        <v>170286</v>
      </c>
      <c r="B2546" t="s">
        <v>3633</v>
      </c>
      <c r="C2546">
        <v>183.46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</row>
    <row r="2547" spans="1:70" x14ac:dyDescent="0.25">
      <c r="A2547">
        <v>170287</v>
      </c>
      <c r="B2547" t="s">
        <v>3634</v>
      </c>
      <c r="C2547">
        <v>17.518000000000001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</row>
    <row r="2548" spans="1:70" x14ac:dyDescent="0.25">
      <c r="A2548">
        <v>170430</v>
      </c>
      <c r="B2548" t="s">
        <v>1398</v>
      </c>
      <c r="C2548">
        <v>17.925999999999998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</row>
    <row r="2549" spans="1:70" x14ac:dyDescent="0.25">
      <c r="A2549">
        <v>170430</v>
      </c>
      <c r="B2549" t="s">
        <v>1398</v>
      </c>
      <c r="C2549">
        <v>17.925999999999998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</row>
    <row r="2550" spans="1:70" x14ac:dyDescent="0.25">
      <c r="A2550">
        <v>170431</v>
      </c>
      <c r="B2550" t="s">
        <v>1400</v>
      </c>
      <c r="C2550">
        <v>896.3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</row>
    <row r="2551" spans="1:70" x14ac:dyDescent="0.25">
      <c r="A2551">
        <v>170431</v>
      </c>
      <c r="B2551" t="s">
        <v>1400</v>
      </c>
      <c r="C2551">
        <v>896.3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</row>
    <row r="2552" spans="1:70" x14ac:dyDescent="0.25">
      <c r="A2552">
        <v>170439</v>
      </c>
      <c r="B2552" t="s">
        <v>3635</v>
      </c>
      <c r="C2552">
        <v>851.8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</row>
    <row r="2553" spans="1:70" x14ac:dyDescent="0.25">
      <c r="A2553">
        <v>170455</v>
      </c>
      <c r="B2553" t="s">
        <v>3636</v>
      </c>
      <c r="C2553">
        <v>12.69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</row>
    <row r="2554" spans="1:70" x14ac:dyDescent="0.25">
      <c r="A2554">
        <v>170459</v>
      </c>
      <c r="B2554" t="s">
        <v>3637</v>
      </c>
      <c r="C2554">
        <v>180.34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</row>
    <row r="2555" spans="1:70" x14ac:dyDescent="0.25">
      <c r="A2555">
        <v>170669</v>
      </c>
      <c r="B2555" t="s">
        <v>3638</v>
      </c>
      <c r="C2555">
        <v>17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</row>
    <row r="2556" spans="1:70" x14ac:dyDescent="0.25">
      <c r="A2556">
        <v>170669</v>
      </c>
      <c r="B2556" t="s">
        <v>3638</v>
      </c>
      <c r="C2556">
        <v>17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</row>
    <row r="2557" spans="1:70" x14ac:dyDescent="0.25">
      <c r="A2557">
        <v>170748</v>
      </c>
      <c r="B2557" t="s">
        <v>2266</v>
      </c>
      <c r="C2557">
        <v>185.12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</row>
    <row r="2558" spans="1:70" x14ac:dyDescent="0.25">
      <c r="A2558">
        <v>170748</v>
      </c>
      <c r="B2558" t="s">
        <v>2266</v>
      </c>
      <c r="C2558">
        <v>185.12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</row>
    <row r="2559" spans="1:70" x14ac:dyDescent="0.25">
      <c r="A2559">
        <v>170800</v>
      </c>
      <c r="B2559" t="s">
        <v>3639</v>
      </c>
      <c r="C2559">
        <v>184.86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</row>
    <row r="2560" spans="1:70" x14ac:dyDescent="0.25">
      <c r="A2560">
        <v>170800</v>
      </c>
      <c r="B2560" t="s">
        <v>3639</v>
      </c>
      <c r="C2560">
        <v>184.86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</row>
    <row r="2561" spans="1:70" x14ac:dyDescent="0.25">
      <c r="A2561">
        <v>170832</v>
      </c>
      <c r="B2561" t="s">
        <v>1107</v>
      </c>
      <c r="C2561">
        <v>180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</row>
    <row r="2562" spans="1:70" x14ac:dyDescent="0.25">
      <c r="A2562">
        <v>170832</v>
      </c>
      <c r="B2562" t="s">
        <v>1107</v>
      </c>
      <c r="C2562">
        <v>180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</row>
    <row r="2563" spans="1:70" x14ac:dyDescent="0.25">
      <c r="A2563">
        <v>170832</v>
      </c>
      <c r="B2563" t="s">
        <v>1107</v>
      </c>
      <c r="C2563">
        <v>180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</row>
    <row r="2564" spans="1:70" x14ac:dyDescent="0.25">
      <c r="A2564">
        <v>170841</v>
      </c>
      <c r="B2564" t="s">
        <v>1401</v>
      </c>
      <c r="C2564">
        <v>12.81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</row>
    <row r="2565" spans="1:70" x14ac:dyDescent="0.25">
      <c r="A2565">
        <v>170841</v>
      </c>
      <c r="B2565" t="s">
        <v>1401</v>
      </c>
      <c r="C2565">
        <v>12.81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</row>
    <row r="2566" spans="1:70" x14ac:dyDescent="0.25">
      <c r="A2566">
        <v>170842</v>
      </c>
      <c r="B2566" t="s">
        <v>3640</v>
      </c>
      <c r="C2566">
        <v>17.100000000000001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</row>
    <row r="2567" spans="1:70" x14ac:dyDescent="0.25">
      <c r="A2567">
        <v>170842</v>
      </c>
      <c r="B2567" t="s">
        <v>3640</v>
      </c>
      <c r="C2567">
        <v>17.100000000000001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</row>
    <row r="2568" spans="1:70" x14ac:dyDescent="0.25">
      <c r="A2568">
        <v>170843</v>
      </c>
      <c r="B2568" t="s">
        <v>1402</v>
      </c>
      <c r="C2568">
        <v>854.8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</row>
    <row r="2569" spans="1:70" x14ac:dyDescent="0.25">
      <c r="A2569">
        <v>170843</v>
      </c>
      <c r="B2569" t="s">
        <v>1402</v>
      </c>
      <c r="C2569">
        <v>854.8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</row>
    <row r="2570" spans="1:70" x14ac:dyDescent="0.25">
      <c r="A2570">
        <v>170844</v>
      </c>
      <c r="B2570" t="s">
        <v>3641</v>
      </c>
      <c r="C2570">
        <v>1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</row>
    <row r="2571" spans="1:70" x14ac:dyDescent="0.25">
      <c r="A2571">
        <v>170884</v>
      </c>
      <c r="B2571" t="s">
        <v>3642</v>
      </c>
      <c r="C2571">
        <v>186.37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</row>
    <row r="2572" spans="1:70" x14ac:dyDescent="0.25">
      <c r="A2572">
        <v>170918</v>
      </c>
      <c r="B2572" t="s">
        <v>3643</v>
      </c>
      <c r="C2572">
        <v>22.3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</row>
    <row r="2573" spans="1:70" x14ac:dyDescent="0.25">
      <c r="A2573">
        <v>171268</v>
      </c>
      <c r="B2573" t="s">
        <v>3644</v>
      </c>
      <c r="C2573">
        <v>6.42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</row>
    <row r="2574" spans="1:70" x14ac:dyDescent="0.25">
      <c r="A2574">
        <v>171270</v>
      </c>
      <c r="B2574" t="s">
        <v>3645</v>
      </c>
      <c r="C2574">
        <v>21.515000000000001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</row>
    <row r="2575" spans="1:70" x14ac:dyDescent="0.25">
      <c r="A2575">
        <v>171270</v>
      </c>
      <c r="B2575" t="s">
        <v>3645</v>
      </c>
      <c r="C2575">
        <v>21.515000000000001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</row>
    <row r="2576" spans="1:70" x14ac:dyDescent="0.25">
      <c r="A2576">
        <v>171571</v>
      </c>
      <c r="B2576" t="s">
        <v>1404</v>
      </c>
      <c r="C2576">
        <v>187.57499999999999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</row>
    <row r="2577" spans="1:70" x14ac:dyDescent="0.25">
      <c r="A2577">
        <v>171571</v>
      </c>
      <c r="B2577" t="s">
        <v>1404</v>
      </c>
      <c r="C2577">
        <v>187.57499999999999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</row>
    <row r="2578" spans="1:70" x14ac:dyDescent="0.25">
      <c r="A2578">
        <v>171571</v>
      </c>
      <c r="B2578" t="s">
        <v>1404</v>
      </c>
      <c r="C2578">
        <v>187.57499999999999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</row>
    <row r="2579" spans="1:70" x14ac:dyDescent="0.25">
      <c r="A2579">
        <v>171572</v>
      </c>
      <c r="B2579" t="s">
        <v>1406</v>
      </c>
      <c r="C2579">
        <v>905.85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</row>
    <row r="2580" spans="1:70" x14ac:dyDescent="0.25">
      <c r="A2580">
        <v>171572</v>
      </c>
      <c r="B2580" t="s">
        <v>1406</v>
      </c>
      <c r="C2580">
        <v>905.85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</row>
    <row r="2581" spans="1:70" x14ac:dyDescent="0.25">
      <c r="A2581">
        <v>171573</v>
      </c>
      <c r="B2581" t="s">
        <v>400</v>
      </c>
      <c r="C2581">
        <v>1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</row>
    <row r="2582" spans="1:70" x14ac:dyDescent="0.25">
      <c r="A2582">
        <v>171822</v>
      </c>
      <c r="B2582" t="s">
        <v>1093</v>
      </c>
      <c r="C2582">
        <v>214.64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</row>
    <row r="2583" spans="1:70" x14ac:dyDescent="0.25">
      <c r="A2583">
        <v>171822</v>
      </c>
      <c r="B2583" t="s">
        <v>1093</v>
      </c>
      <c r="C2583">
        <v>214.64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</row>
    <row r="2584" spans="1:70" x14ac:dyDescent="0.25">
      <c r="A2584">
        <v>171838</v>
      </c>
      <c r="B2584" t="s">
        <v>3646</v>
      </c>
      <c r="C2584">
        <v>176.18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</row>
    <row r="2585" spans="1:70" x14ac:dyDescent="0.25">
      <c r="A2585">
        <v>171838</v>
      </c>
      <c r="B2585" t="s">
        <v>3646</v>
      </c>
      <c r="C2585">
        <v>176.18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</row>
    <row r="2586" spans="1:70" x14ac:dyDescent="0.25">
      <c r="A2586">
        <v>171839</v>
      </c>
      <c r="B2586" t="s">
        <v>3647</v>
      </c>
      <c r="C2586">
        <v>15.246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</row>
    <row r="2587" spans="1:70" x14ac:dyDescent="0.25">
      <c r="A2587">
        <v>171953</v>
      </c>
      <c r="B2587" t="s">
        <v>401</v>
      </c>
      <c r="C2587">
        <v>1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</row>
    <row r="2588" spans="1:70" x14ac:dyDescent="0.25">
      <c r="A2588">
        <v>171954</v>
      </c>
      <c r="B2588" t="s">
        <v>742</v>
      </c>
      <c r="C2588">
        <v>185.11500000000001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</row>
    <row r="2589" spans="1:70" x14ac:dyDescent="0.25">
      <c r="A2589">
        <v>171954</v>
      </c>
      <c r="B2589" t="s">
        <v>742</v>
      </c>
      <c r="C2589">
        <v>185.11500000000001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</row>
    <row r="2590" spans="1:70" x14ac:dyDescent="0.25">
      <c r="A2590">
        <v>171954</v>
      </c>
      <c r="B2590" t="s">
        <v>742</v>
      </c>
      <c r="C2590">
        <v>185.11500000000001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</row>
    <row r="2591" spans="1:70" x14ac:dyDescent="0.25">
      <c r="A2591">
        <v>171955</v>
      </c>
      <c r="B2591" t="s">
        <v>1408</v>
      </c>
      <c r="C2591">
        <v>893.97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</row>
    <row r="2592" spans="1:70" x14ac:dyDescent="0.25">
      <c r="A2592">
        <v>171956</v>
      </c>
      <c r="B2592" t="s">
        <v>402</v>
      </c>
      <c r="C2592">
        <v>1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</row>
    <row r="2593" spans="1:70" x14ac:dyDescent="0.25">
      <c r="A2593">
        <v>171957</v>
      </c>
      <c r="B2593" t="s">
        <v>1409</v>
      </c>
      <c r="C2593">
        <v>888.03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</row>
    <row r="2594" spans="1:70" x14ac:dyDescent="0.25">
      <c r="A2594">
        <v>171958</v>
      </c>
      <c r="B2594" t="s">
        <v>3648</v>
      </c>
      <c r="C2594">
        <v>1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</row>
    <row r="2595" spans="1:70" x14ac:dyDescent="0.25">
      <c r="A2595">
        <v>171959</v>
      </c>
      <c r="B2595" t="s">
        <v>3649</v>
      </c>
      <c r="C2595">
        <v>1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</row>
    <row r="2596" spans="1:70" x14ac:dyDescent="0.25">
      <c r="A2596">
        <v>172074</v>
      </c>
      <c r="B2596" t="s">
        <v>3650</v>
      </c>
      <c r="C2596">
        <v>180.75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</row>
    <row r="2597" spans="1:70" x14ac:dyDescent="0.25">
      <c r="A2597">
        <v>172764</v>
      </c>
      <c r="B2597" t="s">
        <v>3651</v>
      </c>
      <c r="C2597">
        <v>19.962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</row>
    <row r="2598" spans="1:70" x14ac:dyDescent="0.25">
      <c r="A2598">
        <v>172766</v>
      </c>
      <c r="B2598" t="s">
        <v>3652</v>
      </c>
      <c r="C2598">
        <v>19.170000000000002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</row>
    <row r="2599" spans="1:70" x14ac:dyDescent="0.25">
      <c r="A2599">
        <v>172770</v>
      </c>
      <c r="B2599" t="s">
        <v>3653</v>
      </c>
      <c r="C2599">
        <v>18.972000000000001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</row>
    <row r="2600" spans="1:70" x14ac:dyDescent="0.25">
      <c r="A2600">
        <v>172772</v>
      </c>
      <c r="B2600" t="s">
        <v>1125</v>
      </c>
      <c r="C2600">
        <v>20.25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</row>
    <row r="2601" spans="1:70" x14ac:dyDescent="0.25">
      <c r="A2601">
        <v>172820</v>
      </c>
      <c r="B2601" t="s">
        <v>743</v>
      </c>
      <c r="C2601">
        <v>183.68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</row>
    <row r="2602" spans="1:70" x14ac:dyDescent="0.25">
      <c r="A2602">
        <v>172820</v>
      </c>
      <c r="B2602" t="s">
        <v>743</v>
      </c>
      <c r="C2602">
        <v>183.68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</row>
    <row r="2603" spans="1:70" x14ac:dyDescent="0.25">
      <c r="A2603">
        <v>172820</v>
      </c>
      <c r="B2603" t="s">
        <v>743</v>
      </c>
      <c r="C2603">
        <v>183.68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</row>
    <row r="2604" spans="1:70" x14ac:dyDescent="0.25">
      <c r="A2604">
        <v>172821</v>
      </c>
      <c r="B2604" t="s">
        <v>3654</v>
      </c>
      <c r="C2604">
        <v>1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</row>
    <row r="2605" spans="1:70" x14ac:dyDescent="0.25">
      <c r="A2605">
        <v>172822</v>
      </c>
      <c r="B2605" t="s">
        <v>3655</v>
      </c>
      <c r="C2605">
        <v>1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</row>
    <row r="2606" spans="1:70" x14ac:dyDescent="0.25">
      <c r="A2606">
        <v>172823</v>
      </c>
      <c r="B2606" t="s">
        <v>800</v>
      </c>
      <c r="C2606">
        <v>1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</row>
    <row r="2607" spans="1:70" x14ac:dyDescent="0.25">
      <c r="A2607">
        <v>172826</v>
      </c>
      <c r="B2607" t="s">
        <v>2267</v>
      </c>
      <c r="C2607">
        <v>9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</row>
    <row r="2608" spans="1:70" x14ac:dyDescent="0.25">
      <c r="A2608">
        <v>172826</v>
      </c>
      <c r="B2608" t="s">
        <v>2267</v>
      </c>
      <c r="C2608">
        <v>9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</row>
    <row r="2609" spans="1:70" x14ac:dyDescent="0.25">
      <c r="A2609">
        <v>172826</v>
      </c>
      <c r="B2609" t="s">
        <v>2267</v>
      </c>
      <c r="C2609">
        <v>9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</row>
    <row r="2610" spans="1:70" x14ac:dyDescent="0.25">
      <c r="A2610">
        <v>172930</v>
      </c>
      <c r="B2610" t="s">
        <v>3656</v>
      </c>
      <c r="C2610">
        <v>1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</row>
    <row r="2611" spans="1:70" x14ac:dyDescent="0.25">
      <c r="A2611">
        <v>172931</v>
      </c>
      <c r="B2611" t="s">
        <v>3657</v>
      </c>
      <c r="C2611">
        <v>1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</row>
    <row r="2612" spans="1:70" x14ac:dyDescent="0.25">
      <c r="A2612">
        <v>173522</v>
      </c>
      <c r="B2612" t="s">
        <v>3658</v>
      </c>
      <c r="C2612">
        <v>1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</row>
    <row r="2613" spans="1:70" x14ac:dyDescent="0.25">
      <c r="A2613">
        <v>173551</v>
      </c>
      <c r="B2613" t="s">
        <v>3659</v>
      </c>
      <c r="C2613">
        <v>1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</row>
    <row r="2614" spans="1:70" x14ac:dyDescent="0.25">
      <c r="A2614">
        <v>173566</v>
      </c>
      <c r="B2614" t="s">
        <v>1895</v>
      </c>
      <c r="C2614">
        <v>18.728999999999999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</row>
    <row r="2615" spans="1:70" x14ac:dyDescent="0.25">
      <c r="A2615">
        <v>173567</v>
      </c>
      <c r="B2615" t="s">
        <v>2015</v>
      </c>
      <c r="C2615">
        <v>16.648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</row>
    <row r="2616" spans="1:70" x14ac:dyDescent="0.25">
      <c r="A2616">
        <v>173674</v>
      </c>
      <c r="B2616" t="s">
        <v>3660</v>
      </c>
      <c r="C2616">
        <v>17.72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</row>
    <row r="2617" spans="1:70" x14ac:dyDescent="0.25">
      <c r="A2617">
        <v>173985</v>
      </c>
      <c r="B2617" t="s">
        <v>3661</v>
      </c>
      <c r="C2617">
        <v>173.4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</row>
    <row r="2618" spans="1:70" x14ac:dyDescent="0.25">
      <c r="A2618">
        <v>174097</v>
      </c>
      <c r="B2618" t="s">
        <v>3662</v>
      </c>
      <c r="C2618">
        <v>1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</row>
    <row r="2619" spans="1:70" x14ac:dyDescent="0.25">
      <c r="A2619">
        <v>174103</v>
      </c>
      <c r="B2619" t="s">
        <v>3663</v>
      </c>
      <c r="C2619">
        <v>12.645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</row>
    <row r="2620" spans="1:70" x14ac:dyDescent="0.25">
      <c r="A2620">
        <v>174164</v>
      </c>
      <c r="B2620" t="s">
        <v>1411</v>
      </c>
      <c r="C2620">
        <v>893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</row>
    <row r="2621" spans="1:70" x14ac:dyDescent="0.25">
      <c r="A2621">
        <v>174164</v>
      </c>
      <c r="B2621" t="s">
        <v>1411</v>
      </c>
      <c r="C2621">
        <v>893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</row>
    <row r="2622" spans="1:70" x14ac:dyDescent="0.25">
      <c r="A2622">
        <v>174245</v>
      </c>
      <c r="B2622" t="s">
        <v>3664</v>
      </c>
      <c r="C2622">
        <v>179.71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</row>
    <row r="2623" spans="1:70" x14ac:dyDescent="0.25">
      <c r="A2623">
        <v>174246</v>
      </c>
      <c r="B2623" t="s">
        <v>3665</v>
      </c>
      <c r="C2623">
        <v>183.45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</row>
    <row r="2624" spans="1:70" x14ac:dyDescent="0.25">
      <c r="A2624">
        <v>174256</v>
      </c>
      <c r="B2624" t="s">
        <v>2044</v>
      </c>
      <c r="C2624">
        <v>167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</row>
    <row r="2625" spans="1:70" x14ac:dyDescent="0.25">
      <c r="A2625">
        <v>174256</v>
      </c>
      <c r="B2625" t="s">
        <v>2044</v>
      </c>
      <c r="C2625">
        <v>167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</row>
    <row r="2626" spans="1:70" x14ac:dyDescent="0.25">
      <c r="A2626">
        <v>174258</v>
      </c>
      <c r="B2626" t="s">
        <v>3666</v>
      </c>
      <c r="C2626">
        <v>1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</row>
    <row r="2627" spans="1:70" x14ac:dyDescent="0.25">
      <c r="A2627">
        <v>174259</v>
      </c>
      <c r="B2627" t="s">
        <v>1412</v>
      </c>
      <c r="C2627">
        <v>167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</row>
    <row r="2628" spans="1:70" x14ac:dyDescent="0.25">
      <c r="A2628">
        <v>174259</v>
      </c>
      <c r="B2628" t="s">
        <v>1412</v>
      </c>
      <c r="C2628">
        <v>167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</row>
    <row r="2629" spans="1:70" x14ac:dyDescent="0.25">
      <c r="A2629">
        <v>174278</v>
      </c>
      <c r="B2629" t="s">
        <v>2563</v>
      </c>
      <c r="C2629">
        <v>181.22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</row>
    <row r="2630" spans="1:70" x14ac:dyDescent="0.25">
      <c r="A2630">
        <v>174337</v>
      </c>
      <c r="B2630" t="s">
        <v>3667</v>
      </c>
      <c r="C2630">
        <v>176.33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</row>
    <row r="2631" spans="1:70" x14ac:dyDescent="0.25">
      <c r="A2631">
        <v>174341</v>
      </c>
      <c r="B2631" t="s">
        <v>3668</v>
      </c>
      <c r="C2631">
        <v>203.01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</row>
    <row r="2632" spans="1:70" x14ac:dyDescent="0.25">
      <c r="A2632">
        <v>174359</v>
      </c>
      <c r="B2632" t="s">
        <v>3669</v>
      </c>
      <c r="C2632">
        <v>16.29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</row>
    <row r="2633" spans="1:70" x14ac:dyDescent="0.25">
      <c r="A2633">
        <v>174371</v>
      </c>
      <c r="B2633" t="s">
        <v>3670</v>
      </c>
      <c r="C2633">
        <v>16.954999999999998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</row>
    <row r="2634" spans="1:70" x14ac:dyDescent="0.25">
      <c r="A2634">
        <v>174393</v>
      </c>
      <c r="B2634" t="s">
        <v>3671</v>
      </c>
      <c r="C2634">
        <v>1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</row>
    <row r="2635" spans="1:70" x14ac:dyDescent="0.25">
      <c r="A2635">
        <v>174394</v>
      </c>
      <c r="B2635" t="s">
        <v>3672</v>
      </c>
      <c r="C2635">
        <v>1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</row>
    <row r="2636" spans="1:70" x14ac:dyDescent="0.25">
      <c r="A2636">
        <v>174395</v>
      </c>
      <c r="B2636" t="s">
        <v>3673</v>
      </c>
      <c r="C2636">
        <v>1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</row>
    <row r="2637" spans="1:70" x14ac:dyDescent="0.25">
      <c r="A2637">
        <v>174396</v>
      </c>
      <c r="B2637" t="s">
        <v>403</v>
      </c>
      <c r="C2637">
        <v>1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</row>
    <row r="2638" spans="1:70" x14ac:dyDescent="0.25">
      <c r="A2638">
        <v>174397</v>
      </c>
      <c r="B2638" t="s">
        <v>404</v>
      </c>
      <c r="C2638">
        <v>1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</row>
    <row r="2639" spans="1:70" x14ac:dyDescent="0.25">
      <c r="A2639">
        <v>174503</v>
      </c>
      <c r="B2639" t="s">
        <v>3674</v>
      </c>
      <c r="C2639">
        <v>180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</row>
    <row r="2640" spans="1:70" x14ac:dyDescent="0.25">
      <c r="A2640">
        <v>174545</v>
      </c>
      <c r="B2640" t="s">
        <v>2112</v>
      </c>
      <c r="C2640">
        <v>22.24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</row>
    <row r="2641" spans="1:70" x14ac:dyDescent="0.25">
      <c r="A2641">
        <v>174547</v>
      </c>
      <c r="B2641" t="s">
        <v>3675</v>
      </c>
      <c r="C2641">
        <v>9.6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</row>
    <row r="2642" spans="1:70" x14ac:dyDescent="0.25">
      <c r="A2642">
        <v>174549</v>
      </c>
      <c r="B2642" t="s">
        <v>2268</v>
      </c>
      <c r="C2642">
        <v>16.835000000000001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</row>
    <row r="2643" spans="1:70" x14ac:dyDescent="0.25">
      <c r="A2643">
        <v>174607</v>
      </c>
      <c r="B2643" t="s">
        <v>3676</v>
      </c>
      <c r="C2643">
        <v>175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</row>
    <row r="2644" spans="1:70" x14ac:dyDescent="0.25">
      <c r="A2644">
        <v>174647</v>
      </c>
      <c r="B2644" t="s">
        <v>3677</v>
      </c>
      <c r="C2644">
        <v>1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</row>
    <row r="2645" spans="1:70" x14ac:dyDescent="0.25">
      <c r="A2645">
        <v>174655</v>
      </c>
      <c r="B2645" t="s">
        <v>3678</v>
      </c>
      <c r="C2645">
        <v>15.7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</row>
    <row r="2646" spans="1:70" x14ac:dyDescent="0.25">
      <c r="A2646">
        <v>174655</v>
      </c>
      <c r="B2646" t="s">
        <v>3678</v>
      </c>
      <c r="C2646">
        <v>15.7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</row>
    <row r="2647" spans="1:70" x14ac:dyDescent="0.25">
      <c r="A2647">
        <v>174656</v>
      </c>
      <c r="B2647" t="s">
        <v>1418</v>
      </c>
      <c r="C2647">
        <v>13.08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</row>
    <row r="2648" spans="1:70" x14ac:dyDescent="0.25">
      <c r="A2648">
        <v>174656</v>
      </c>
      <c r="B2648" t="s">
        <v>1418</v>
      </c>
      <c r="C2648">
        <v>13.08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</row>
    <row r="2649" spans="1:70" x14ac:dyDescent="0.25">
      <c r="A2649">
        <v>174678</v>
      </c>
      <c r="B2649" t="s">
        <v>781</v>
      </c>
      <c r="C2649">
        <v>887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</row>
    <row r="2650" spans="1:70" x14ac:dyDescent="0.25">
      <c r="A2650">
        <v>174678</v>
      </c>
      <c r="B2650" t="s">
        <v>781</v>
      </c>
      <c r="C2650">
        <v>887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</row>
    <row r="2651" spans="1:70" x14ac:dyDescent="0.25">
      <c r="A2651">
        <v>174678</v>
      </c>
      <c r="B2651" t="s">
        <v>781</v>
      </c>
      <c r="C2651">
        <v>887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</row>
    <row r="2652" spans="1:70" x14ac:dyDescent="0.25">
      <c r="A2652">
        <v>174679</v>
      </c>
      <c r="B2652" t="s">
        <v>2001</v>
      </c>
      <c r="C2652">
        <v>898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</row>
    <row r="2653" spans="1:70" x14ac:dyDescent="0.25">
      <c r="A2653">
        <v>174679</v>
      </c>
      <c r="B2653" t="s">
        <v>2001</v>
      </c>
      <c r="C2653">
        <v>898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</row>
    <row r="2654" spans="1:70" x14ac:dyDescent="0.25">
      <c r="A2654">
        <v>174760</v>
      </c>
      <c r="B2654" t="s">
        <v>3679</v>
      </c>
      <c r="C2654">
        <v>1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</row>
    <row r="2655" spans="1:70" x14ac:dyDescent="0.25">
      <c r="A2655">
        <v>174776</v>
      </c>
      <c r="B2655" t="s">
        <v>3680</v>
      </c>
      <c r="C2655">
        <v>15.246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</row>
    <row r="2656" spans="1:70" x14ac:dyDescent="0.25">
      <c r="A2656">
        <v>174776</v>
      </c>
      <c r="B2656" t="s">
        <v>3680</v>
      </c>
      <c r="C2656">
        <v>15.246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</row>
    <row r="2657" spans="1:70" x14ac:dyDescent="0.25">
      <c r="A2657">
        <v>174777</v>
      </c>
      <c r="B2657" t="s">
        <v>3681</v>
      </c>
      <c r="C2657">
        <v>12.705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</row>
    <row r="2658" spans="1:70" x14ac:dyDescent="0.25">
      <c r="A2658">
        <v>174777</v>
      </c>
      <c r="B2658" t="s">
        <v>3681</v>
      </c>
      <c r="C2658">
        <v>12.705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</row>
    <row r="2659" spans="1:70" x14ac:dyDescent="0.25">
      <c r="A2659">
        <v>174778</v>
      </c>
      <c r="B2659" t="s">
        <v>3682</v>
      </c>
      <c r="C2659">
        <v>50.82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</row>
    <row r="2660" spans="1:70" x14ac:dyDescent="0.25">
      <c r="A2660">
        <v>174779</v>
      </c>
      <c r="B2660" t="s">
        <v>3683</v>
      </c>
      <c r="C2660">
        <v>176.18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</row>
    <row r="2661" spans="1:70" x14ac:dyDescent="0.25">
      <c r="A2661">
        <v>174780</v>
      </c>
      <c r="B2661" t="s">
        <v>3684</v>
      </c>
      <c r="C2661">
        <v>17.335000000000001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</row>
    <row r="2662" spans="1:70" x14ac:dyDescent="0.25">
      <c r="A2662">
        <v>174794</v>
      </c>
      <c r="B2662" t="s">
        <v>1419</v>
      </c>
      <c r="C2662">
        <v>857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</row>
    <row r="2663" spans="1:70" x14ac:dyDescent="0.25">
      <c r="A2663">
        <v>174794</v>
      </c>
      <c r="B2663" t="s">
        <v>1419</v>
      </c>
      <c r="C2663">
        <v>857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</row>
    <row r="2664" spans="1:70" x14ac:dyDescent="0.25">
      <c r="A2664">
        <v>174794</v>
      </c>
      <c r="B2664" t="s">
        <v>1419</v>
      </c>
      <c r="C2664">
        <v>857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</row>
    <row r="2665" spans="1:70" x14ac:dyDescent="0.25">
      <c r="A2665">
        <v>174870</v>
      </c>
      <c r="B2665" t="s">
        <v>2534</v>
      </c>
      <c r="C2665">
        <v>180.64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</row>
    <row r="2666" spans="1:70" x14ac:dyDescent="0.25">
      <c r="A2666">
        <v>174871</v>
      </c>
      <c r="B2666" t="s">
        <v>2535</v>
      </c>
      <c r="C2666">
        <v>182.25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</row>
    <row r="2667" spans="1:70" x14ac:dyDescent="0.25">
      <c r="A2667">
        <v>174873</v>
      </c>
      <c r="B2667" t="s">
        <v>2564</v>
      </c>
      <c r="C2667">
        <v>182.45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</row>
    <row r="2668" spans="1:70" x14ac:dyDescent="0.25">
      <c r="A2668">
        <v>174874</v>
      </c>
      <c r="B2668" t="s">
        <v>3685</v>
      </c>
      <c r="C2668">
        <v>179.84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</row>
    <row r="2669" spans="1:70" x14ac:dyDescent="0.25">
      <c r="A2669">
        <v>174874</v>
      </c>
      <c r="B2669" t="s">
        <v>3685</v>
      </c>
      <c r="C2669">
        <v>179.84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</row>
    <row r="2670" spans="1:70" x14ac:dyDescent="0.25">
      <c r="A2670">
        <v>174875</v>
      </c>
      <c r="B2670" t="s">
        <v>2269</v>
      </c>
      <c r="C2670">
        <v>184.07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</row>
    <row r="2671" spans="1:70" x14ac:dyDescent="0.25">
      <c r="A2671">
        <v>174876</v>
      </c>
      <c r="B2671" t="s">
        <v>3686</v>
      </c>
      <c r="C2671">
        <v>181.77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</row>
    <row r="2672" spans="1:70" x14ac:dyDescent="0.25">
      <c r="A2672">
        <v>174876</v>
      </c>
      <c r="B2672" t="s">
        <v>3686</v>
      </c>
      <c r="C2672">
        <v>181.77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</row>
    <row r="2673" spans="1:70" x14ac:dyDescent="0.25">
      <c r="A2673">
        <v>174877</v>
      </c>
      <c r="B2673" t="s">
        <v>3687</v>
      </c>
      <c r="C2673">
        <v>184.70500000000001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</row>
    <row r="2674" spans="1:70" x14ac:dyDescent="0.25">
      <c r="A2674">
        <v>174878</v>
      </c>
      <c r="B2674" t="s">
        <v>3688</v>
      </c>
      <c r="C2674">
        <v>196.69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</row>
    <row r="2675" spans="1:70" x14ac:dyDescent="0.25">
      <c r="A2675">
        <v>174878</v>
      </c>
      <c r="B2675" t="s">
        <v>3688</v>
      </c>
      <c r="C2675">
        <v>196.69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</row>
    <row r="2676" spans="1:70" x14ac:dyDescent="0.25">
      <c r="A2676">
        <v>174879</v>
      </c>
      <c r="B2676" t="s">
        <v>3689</v>
      </c>
      <c r="C2676">
        <v>177.8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</row>
    <row r="2677" spans="1:70" x14ac:dyDescent="0.25">
      <c r="A2677">
        <v>174879</v>
      </c>
      <c r="B2677" t="s">
        <v>3689</v>
      </c>
      <c r="C2677">
        <v>177.8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</row>
    <row r="2678" spans="1:70" x14ac:dyDescent="0.25">
      <c r="A2678">
        <v>174880</v>
      </c>
      <c r="B2678" t="s">
        <v>3690</v>
      </c>
      <c r="C2678">
        <v>196.12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</row>
    <row r="2679" spans="1:70" x14ac:dyDescent="0.25">
      <c r="A2679">
        <v>174880</v>
      </c>
      <c r="B2679" t="s">
        <v>3690</v>
      </c>
      <c r="C2679">
        <v>196.12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</row>
    <row r="2680" spans="1:70" x14ac:dyDescent="0.25">
      <c r="A2680">
        <v>174881</v>
      </c>
      <c r="B2680" t="s">
        <v>3691</v>
      </c>
      <c r="C2680">
        <v>177.8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</row>
    <row r="2681" spans="1:70" x14ac:dyDescent="0.25">
      <c r="A2681">
        <v>174881</v>
      </c>
      <c r="B2681" t="s">
        <v>3691</v>
      </c>
      <c r="C2681">
        <v>177.8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</row>
    <row r="2682" spans="1:70" x14ac:dyDescent="0.25">
      <c r="A2682">
        <v>174882</v>
      </c>
      <c r="B2682" t="s">
        <v>1120</v>
      </c>
      <c r="C2682">
        <v>174.75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</row>
    <row r="2683" spans="1:70" x14ac:dyDescent="0.25">
      <c r="A2683">
        <v>174882</v>
      </c>
      <c r="B2683" t="s">
        <v>1120</v>
      </c>
      <c r="C2683">
        <v>174.75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</row>
    <row r="2684" spans="1:70" x14ac:dyDescent="0.25">
      <c r="A2684">
        <v>174882</v>
      </c>
      <c r="B2684" t="s">
        <v>1120</v>
      </c>
      <c r="C2684">
        <v>174.75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</row>
    <row r="2685" spans="1:70" x14ac:dyDescent="0.25">
      <c r="A2685">
        <v>174883</v>
      </c>
      <c r="B2685" t="s">
        <v>3692</v>
      </c>
      <c r="C2685">
        <v>173.37899999999999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</row>
    <row r="2686" spans="1:70" x14ac:dyDescent="0.25">
      <c r="A2686">
        <v>174883</v>
      </c>
      <c r="B2686" t="s">
        <v>3692</v>
      </c>
      <c r="C2686">
        <v>173.37899999999999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</row>
    <row r="2687" spans="1:70" x14ac:dyDescent="0.25">
      <c r="A2687">
        <v>174884</v>
      </c>
      <c r="B2687" t="s">
        <v>3693</v>
      </c>
      <c r="C2687">
        <v>177.8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</row>
    <row r="2688" spans="1:70" x14ac:dyDescent="0.25">
      <c r="A2688">
        <v>174890</v>
      </c>
      <c r="B2688" t="s">
        <v>3694</v>
      </c>
      <c r="C2688">
        <v>180.554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</row>
    <row r="2689" spans="1:70" x14ac:dyDescent="0.25">
      <c r="A2689">
        <v>175069</v>
      </c>
      <c r="B2689" t="s">
        <v>1114</v>
      </c>
      <c r="C2689">
        <v>857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</row>
    <row r="2690" spans="1:70" x14ac:dyDescent="0.25">
      <c r="A2690">
        <v>175069</v>
      </c>
      <c r="B2690" t="s">
        <v>1114</v>
      </c>
      <c r="C2690">
        <v>857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</row>
    <row r="2691" spans="1:70" x14ac:dyDescent="0.25">
      <c r="A2691">
        <v>175202</v>
      </c>
      <c r="B2691" t="s">
        <v>3695</v>
      </c>
      <c r="C2691">
        <v>855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</row>
    <row r="2692" spans="1:70" x14ac:dyDescent="0.25">
      <c r="A2692">
        <v>175203</v>
      </c>
      <c r="B2692" t="s">
        <v>951</v>
      </c>
      <c r="C2692">
        <v>17.100000000000001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</row>
    <row r="2693" spans="1:70" x14ac:dyDescent="0.25">
      <c r="A2693">
        <v>175204</v>
      </c>
      <c r="B2693" t="s">
        <v>952</v>
      </c>
      <c r="C2693">
        <v>177.84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</row>
    <row r="2694" spans="1:70" x14ac:dyDescent="0.25">
      <c r="A2694">
        <v>175232</v>
      </c>
      <c r="B2694" t="s">
        <v>3696</v>
      </c>
      <c r="C2694">
        <v>9.6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</row>
    <row r="2695" spans="1:70" x14ac:dyDescent="0.25">
      <c r="A2695">
        <v>175314</v>
      </c>
      <c r="B2695" t="s">
        <v>3697</v>
      </c>
      <c r="C2695">
        <v>177.22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</row>
    <row r="2696" spans="1:70" x14ac:dyDescent="0.25">
      <c r="A2696">
        <v>175326</v>
      </c>
      <c r="B2696" t="s">
        <v>3698</v>
      </c>
      <c r="C2696">
        <v>17.440000000000001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</row>
    <row r="2697" spans="1:70" x14ac:dyDescent="0.25">
      <c r="A2697">
        <v>175326</v>
      </c>
      <c r="B2697" t="s">
        <v>3698</v>
      </c>
      <c r="C2697">
        <v>17.440000000000001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</row>
    <row r="2698" spans="1:70" x14ac:dyDescent="0.25">
      <c r="A2698">
        <v>175345</v>
      </c>
      <c r="B2698" t="s">
        <v>3699</v>
      </c>
      <c r="C2698">
        <v>180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</row>
    <row r="2699" spans="1:70" x14ac:dyDescent="0.25">
      <c r="A2699">
        <v>175393</v>
      </c>
      <c r="B2699" t="s">
        <v>3700</v>
      </c>
      <c r="C2699">
        <v>12.78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</row>
    <row r="2700" spans="1:70" x14ac:dyDescent="0.25">
      <c r="A2700">
        <v>175396</v>
      </c>
      <c r="B2700" t="s">
        <v>2270</v>
      </c>
      <c r="C2700">
        <v>18.07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</row>
    <row r="2701" spans="1:70" x14ac:dyDescent="0.25">
      <c r="A2701">
        <v>175396</v>
      </c>
      <c r="B2701" t="s">
        <v>2270</v>
      </c>
      <c r="C2701">
        <v>18.07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</row>
    <row r="2702" spans="1:70" x14ac:dyDescent="0.25">
      <c r="A2702">
        <v>175396</v>
      </c>
      <c r="B2702" t="s">
        <v>2270</v>
      </c>
      <c r="C2702">
        <v>18.07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</row>
    <row r="2703" spans="1:70" x14ac:dyDescent="0.25">
      <c r="A2703">
        <v>175462</v>
      </c>
      <c r="B2703" t="s">
        <v>3701</v>
      </c>
      <c r="C2703">
        <v>181.69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</row>
    <row r="2704" spans="1:70" x14ac:dyDescent="0.25">
      <c r="A2704">
        <v>175472</v>
      </c>
      <c r="B2704" t="s">
        <v>3702</v>
      </c>
      <c r="C2704">
        <v>50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</row>
    <row r="2705" spans="1:70" x14ac:dyDescent="0.25">
      <c r="A2705">
        <v>175474</v>
      </c>
      <c r="B2705" t="s">
        <v>3703</v>
      </c>
      <c r="C2705">
        <v>180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</row>
    <row r="2706" spans="1:70" x14ac:dyDescent="0.25">
      <c r="A2706">
        <v>175487</v>
      </c>
      <c r="B2706" t="s">
        <v>3704</v>
      </c>
      <c r="C2706">
        <v>17.46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</row>
    <row r="2707" spans="1:70" x14ac:dyDescent="0.25">
      <c r="A2707">
        <v>175487</v>
      </c>
      <c r="B2707" t="s">
        <v>3704</v>
      </c>
      <c r="C2707">
        <v>17.46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</row>
    <row r="2708" spans="1:70" x14ac:dyDescent="0.25">
      <c r="A2708">
        <v>175646</v>
      </c>
      <c r="B2708" t="s">
        <v>1008</v>
      </c>
      <c r="C2708">
        <v>189.52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</row>
    <row r="2709" spans="1:70" x14ac:dyDescent="0.25">
      <c r="A2709">
        <v>175646</v>
      </c>
      <c r="B2709" t="s">
        <v>1008</v>
      </c>
      <c r="C2709">
        <v>189.52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</row>
    <row r="2710" spans="1:70" x14ac:dyDescent="0.25">
      <c r="A2710">
        <v>175656</v>
      </c>
      <c r="B2710" t="s">
        <v>2271</v>
      </c>
      <c r="C2710">
        <v>1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</row>
    <row r="2711" spans="1:70" x14ac:dyDescent="0.25">
      <c r="A2711">
        <v>175657</v>
      </c>
      <c r="B2711" t="s">
        <v>1420</v>
      </c>
      <c r="C2711">
        <v>15.31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</row>
    <row r="2712" spans="1:70" x14ac:dyDescent="0.25">
      <c r="A2712">
        <v>175657</v>
      </c>
      <c r="B2712" t="s">
        <v>1420</v>
      </c>
      <c r="C2712">
        <v>15.31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</row>
    <row r="2713" spans="1:70" x14ac:dyDescent="0.25">
      <c r="A2713">
        <v>175658</v>
      </c>
      <c r="B2713" t="s">
        <v>1422</v>
      </c>
      <c r="C2713">
        <v>13.61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</row>
    <row r="2714" spans="1:70" x14ac:dyDescent="0.25">
      <c r="A2714">
        <v>175658</v>
      </c>
      <c r="B2714" t="s">
        <v>1422</v>
      </c>
      <c r="C2714">
        <v>13.61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</row>
    <row r="2715" spans="1:70" x14ac:dyDescent="0.25">
      <c r="A2715">
        <v>175740</v>
      </c>
      <c r="B2715" t="s">
        <v>2272</v>
      </c>
      <c r="C2715">
        <v>1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</row>
    <row r="2716" spans="1:70" x14ac:dyDescent="0.25">
      <c r="A2716">
        <v>175755</v>
      </c>
      <c r="B2716" t="s">
        <v>3705</v>
      </c>
      <c r="C2716">
        <v>19.52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</row>
    <row r="2717" spans="1:70" x14ac:dyDescent="0.25">
      <c r="A2717">
        <v>175798</v>
      </c>
      <c r="B2717" t="s">
        <v>3706</v>
      </c>
      <c r="C2717">
        <v>196.09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</row>
    <row r="2718" spans="1:70" x14ac:dyDescent="0.25">
      <c r="A2718">
        <v>175939</v>
      </c>
      <c r="B2718" t="s">
        <v>3707</v>
      </c>
      <c r="C2718">
        <v>214.4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</row>
    <row r="2719" spans="1:70" x14ac:dyDescent="0.25">
      <c r="A2719">
        <v>176011</v>
      </c>
      <c r="B2719" t="s">
        <v>3708</v>
      </c>
      <c r="C2719">
        <v>15.26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</row>
    <row r="2720" spans="1:70" x14ac:dyDescent="0.25">
      <c r="A2720">
        <v>176012</v>
      </c>
      <c r="B2720" t="s">
        <v>2377</v>
      </c>
      <c r="C2720">
        <v>176.33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</row>
    <row r="2721" spans="1:70" x14ac:dyDescent="0.25">
      <c r="A2721">
        <v>176015</v>
      </c>
      <c r="B2721" t="s">
        <v>3709</v>
      </c>
      <c r="C2721">
        <v>1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</row>
    <row r="2722" spans="1:70" x14ac:dyDescent="0.25">
      <c r="A2722">
        <v>176025</v>
      </c>
      <c r="B2722" t="s">
        <v>3710</v>
      </c>
      <c r="C2722">
        <v>1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</row>
    <row r="2723" spans="1:70" x14ac:dyDescent="0.25">
      <c r="A2723">
        <v>176263</v>
      </c>
      <c r="B2723" t="s">
        <v>2273</v>
      </c>
      <c r="C2723">
        <v>1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</row>
    <row r="2724" spans="1:70" x14ac:dyDescent="0.25">
      <c r="A2724">
        <v>176269</v>
      </c>
      <c r="B2724" t="s">
        <v>1009</v>
      </c>
      <c r="C2724">
        <v>180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</row>
    <row r="2725" spans="1:70" x14ac:dyDescent="0.25">
      <c r="A2725">
        <v>176269</v>
      </c>
      <c r="B2725" t="s">
        <v>1009</v>
      </c>
      <c r="C2725">
        <v>180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</row>
    <row r="2726" spans="1:70" x14ac:dyDescent="0.25">
      <c r="A2726">
        <v>176747</v>
      </c>
      <c r="B2726" t="s">
        <v>3711</v>
      </c>
      <c r="C2726">
        <v>169.47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</row>
    <row r="2727" spans="1:70" x14ac:dyDescent="0.25">
      <c r="A2727">
        <v>176758</v>
      </c>
      <c r="B2727" t="s">
        <v>3712</v>
      </c>
      <c r="C2727">
        <v>20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</row>
    <row r="2728" spans="1:70" x14ac:dyDescent="0.25">
      <c r="A2728">
        <v>176806</v>
      </c>
      <c r="B2728" t="s">
        <v>3713</v>
      </c>
      <c r="C2728">
        <v>1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</row>
    <row r="2729" spans="1:70" x14ac:dyDescent="0.25">
      <c r="A2729">
        <v>176808</v>
      </c>
      <c r="B2729" t="s">
        <v>3714</v>
      </c>
      <c r="C2729">
        <v>16.02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</row>
    <row r="2730" spans="1:70" x14ac:dyDescent="0.25">
      <c r="A2730">
        <v>176808</v>
      </c>
      <c r="B2730" t="s">
        <v>3714</v>
      </c>
      <c r="C2730">
        <v>16.02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</row>
    <row r="2731" spans="1:70" x14ac:dyDescent="0.25">
      <c r="A2731">
        <v>176850</v>
      </c>
      <c r="B2731" t="s">
        <v>1423</v>
      </c>
      <c r="C2731">
        <v>15.64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</row>
    <row r="2732" spans="1:70" x14ac:dyDescent="0.25">
      <c r="A2732">
        <v>176850</v>
      </c>
      <c r="B2732" t="s">
        <v>1423</v>
      </c>
      <c r="C2732">
        <v>15.64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</row>
    <row r="2733" spans="1:70" x14ac:dyDescent="0.25">
      <c r="A2733">
        <v>176876</v>
      </c>
      <c r="B2733" t="s">
        <v>3715</v>
      </c>
      <c r="C2733">
        <v>16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</row>
    <row r="2734" spans="1:70" x14ac:dyDescent="0.25">
      <c r="A2734">
        <v>176919</v>
      </c>
      <c r="B2734" t="s">
        <v>405</v>
      </c>
      <c r="C2734">
        <v>1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</row>
    <row r="2735" spans="1:70" x14ac:dyDescent="0.25">
      <c r="A2735">
        <v>176970</v>
      </c>
      <c r="B2735" t="s">
        <v>406</v>
      </c>
      <c r="C2735">
        <v>182.45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</row>
    <row r="2736" spans="1:70" x14ac:dyDescent="0.25">
      <c r="A2736">
        <v>176970</v>
      </c>
      <c r="B2736" t="s">
        <v>406</v>
      </c>
      <c r="C2736">
        <v>182.45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</row>
    <row r="2737" spans="1:70" x14ac:dyDescent="0.25">
      <c r="A2737">
        <v>176970</v>
      </c>
      <c r="B2737" t="s">
        <v>406</v>
      </c>
      <c r="C2737">
        <v>182.45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</row>
    <row r="2738" spans="1:70" x14ac:dyDescent="0.25">
      <c r="A2738">
        <v>176971</v>
      </c>
      <c r="B2738" t="s">
        <v>3716</v>
      </c>
      <c r="C2738">
        <v>880.11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</row>
    <row r="2739" spans="1:70" x14ac:dyDescent="0.25">
      <c r="A2739">
        <v>176972</v>
      </c>
      <c r="B2739" t="s">
        <v>3717</v>
      </c>
      <c r="C2739">
        <v>855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</row>
    <row r="2740" spans="1:70" x14ac:dyDescent="0.25">
      <c r="A2740">
        <v>176972</v>
      </c>
      <c r="B2740" t="s">
        <v>3717</v>
      </c>
      <c r="C2740">
        <v>855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</row>
    <row r="2741" spans="1:70" x14ac:dyDescent="0.25">
      <c r="A2741">
        <v>176990</v>
      </c>
      <c r="B2741" t="s">
        <v>2778</v>
      </c>
      <c r="C2741">
        <v>206.54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</row>
    <row r="2742" spans="1:70" x14ac:dyDescent="0.25">
      <c r="A2742">
        <v>176991</v>
      </c>
      <c r="B2742" t="s">
        <v>3718</v>
      </c>
      <c r="C2742">
        <v>22.55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</row>
    <row r="2743" spans="1:70" x14ac:dyDescent="0.25">
      <c r="A2743">
        <v>177005</v>
      </c>
      <c r="B2743" t="s">
        <v>3719</v>
      </c>
      <c r="C2743">
        <v>12.75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</row>
    <row r="2744" spans="1:70" x14ac:dyDescent="0.25">
      <c r="A2744">
        <v>177013</v>
      </c>
      <c r="B2744" t="s">
        <v>3720</v>
      </c>
      <c r="C2744">
        <v>17.420000000000002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</row>
    <row r="2745" spans="1:70" x14ac:dyDescent="0.25">
      <c r="A2745">
        <v>177013</v>
      </c>
      <c r="B2745" t="s">
        <v>3720</v>
      </c>
      <c r="C2745">
        <v>17.420000000000002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</row>
    <row r="2746" spans="1:70" x14ac:dyDescent="0.25">
      <c r="A2746">
        <v>177040</v>
      </c>
      <c r="B2746" t="s">
        <v>953</v>
      </c>
      <c r="C2746">
        <v>18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</row>
    <row r="2747" spans="1:70" x14ac:dyDescent="0.25">
      <c r="A2747">
        <v>177040</v>
      </c>
      <c r="B2747" t="s">
        <v>953</v>
      </c>
      <c r="C2747">
        <v>18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</row>
    <row r="2748" spans="1:70" x14ac:dyDescent="0.25">
      <c r="A2748">
        <v>177040</v>
      </c>
      <c r="B2748" t="s">
        <v>953</v>
      </c>
      <c r="C2748">
        <v>18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</row>
    <row r="2749" spans="1:70" x14ac:dyDescent="0.25">
      <c r="A2749">
        <v>177040</v>
      </c>
      <c r="B2749" t="s">
        <v>953</v>
      </c>
      <c r="C2749">
        <v>18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</row>
    <row r="2750" spans="1:70" x14ac:dyDescent="0.25">
      <c r="A2750">
        <v>177043</v>
      </c>
      <c r="B2750" t="s">
        <v>3721</v>
      </c>
      <c r="C2750">
        <v>17.57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</row>
    <row r="2751" spans="1:70" x14ac:dyDescent="0.25">
      <c r="A2751">
        <v>177043</v>
      </c>
      <c r="B2751" t="s">
        <v>3721</v>
      </c>
      <c r="C2751">
        <v>17.57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</row>
    <row r="2752" spans="1:70" x14ac:dyDescent="0.25">
      <c r="A2752">
        <v>177100</v>
      </c>
      <c r="B2752" t="s">
        <v>2274</v>
      </c>
      <c r="C2752">
        <v>224.64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</row>
    <row r="2753" spans="1:70" x14ac:dyDescent="0.25">
      <c r="A2753">
        <v>178224</v>
      </c>
      <c r="B2753" t="s">
        <v>3722</v>
      </c>
      <c r="C2753">
        <v>16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</row>
    <row r="2754" spans="1:70" x14ac:dyDescent="0.25">
      <c r="A2754">
        <v>178248</v>
      </c>
      <c r="B2754" t="s">
        <v>1425</v>
      </c>
      <c r="C2754">
        <v>176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</row>
    <row r="2755" spans="1:70" x14ac:dyDescent="0.25">
      <c r="A2755">
        <v>178248</v>
      </c>
      <c r="B2755" t="s">
        <v>1425</v>
      </c>
      <c r="C2755">
        <v>176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</row>
    <row r="2756" spans="1:70" x14ac:dyDescent="0.25">
      <c r="A2756">
        <v>178415</v>
      </c>
      <c r="B2756" t="s">
        <v>3723</v>
      </c>
      <c r="C2756">
        <v>4.91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</row>
    <row r="2757" spans="1:70" x14ac:dyDescent="0.25">
      <c r="A2757">
        <v>178415</v>
      </c>
      <c r="B2757" t="s">
        <v>3723</v>
      </c>
      <c r="C2757">
        <v>4.91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</row>
    <row r="2758" spans="1:70" x14ac:dyDescent="0.25">
      <c r="A2758">
        <v>178417</v>
      </c>
      <c r="B2758" t="s">
        <v>3724</v>
      </c>
      <c r="C2758">
        <v>4.9800000000000004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</row>
    <row r="2759" spans="1:70" x14ac:dyDescent="0.25">
      <c r="A2759">
        <v>178417</v>
      </c>
      <c r="B2759" t="s">
        <v>3724</v>
      </c>
      <c r="C2759">
        <v>4.9800000000000004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</row>
    <row r="2760" spans="1:70" x14ac:dyDescent="0.25">
      <c r="A2760">
        <v>178419</v>
      </c>
      <c r="B2760" t="s">
        <v>3725</v>
      </c>
      <c r="C2760">
        <v>4.97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</row>
    <row r="2761" spans="1:70" x14ac:dyDescent="0.25">
      <c r="A2761">
        <v>178482</v>
      </c>
      <c r="B2761" t="s">
        <v>3726</v>
      </c>
      <c r="C2761">
        <v>858.8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</row>
    <row r="2762" spans="1:70" x14ac:dyDescent="0.25">
      <c r="A2762">
        <v>178486</v>
      </c>
      <c r="B2762" t="s">
        <v>3727</v>
      </c>
      <c r="C2762">
        <v>1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</row>
    <row r="2763" spans="1:70" x14ac:dyDescent="0.25">
      <c r="A2763">
        <v>178494</v>
      </c>
      <c r="B2763" t="s">
        <v>3728</v>
      </c>
      <c r="C2763">
        <v>173.4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</row>
    <row r="2764" spans="1:70" x14ac:dyDescent="0.25">
      <c r="A2764">
        <v>178494</v>
      </c>
      <c r="B2764" t="s">
        <v>3728</v>
      </c>
      <c r="C2764">
        <v>173.4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</row>
    <row r="2765" spans="1:70" x14ac:dyDescent="0.25">
      <c r="A2765">
        <v>178495</v>
      </c>
      <c r="B2765" t="s">
        <v>3729</v>
      </c>
      <c r="C2765">
        <v>15.61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</row>
    <row r="2766" spans="1:70" x14ac:dyDescent="0.25">
      <c r="A2766">
        <v>178495</v>
      </c>
      <c r="B2766" t="s">
        <v>3729</v>
      </c>
      <c r="C2766">
        <v>15.61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</row>
    <row r="2767" spans="1:70" x14ac:dyDescent="0.25">
      <c r="A2767">
        <v>178530</v>
      </c>
      <c r="B2767" t="s">
        <v>3730</v>
      </c>
      <c r="C2767">
        <v>9.6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</row>
    <row r="2768" spans="1:70" x14ac:dyDescent="0.25">
      <c r="A2768">
        <v>178530</v>
      </c>
      <c r="B2768" t="s">
        <v>3730</v>
      </c>
      <c r="C2768">
        <v>9.6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</row>
    <row r="2769" spans="1:70" x14ac:dyDescent="0.25">
      <c r="A2769">
        <v>178790</v>
      </c>
      <c r="B2769" t="s">
        <v>2275</v>
      </c>
      <c r="C2769">
        <v>1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</row>
    <row r="2770" spans="1:70" x14ac:dyDescent="0.25">
      <c r="A2770">
        <v>178844</v>
      </c>
      <c r="B2770" t="s">
        <v>3731</v>
      </c>
      <c r="C2770">
        <v>1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</row>
    <row r="2771" spans="1:70" x14ac:dyDescent="0.25">
      <c r="A2771">
        <v>178845</v>
      </c>
      <c r="B2771" t="s">
        <v>3732</v>
      </c>
      <c r="C2771">
        <v>881.1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</row>
    <row r="2772" spans="1:70" x14ac:dyDescent="0.25">
      <c r="A2772">
        <v>178846</v>
      </c>
      <c r="B2772" t="s">
        <v>3733</v>
      </c>
      <c r="C2772">
        <v>181.83500000000001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</row>
    <row r="2773" spans="1:70" x14ac:dyDescent="0.25">
      <c r="A2773">
        <v>178846</v>
      </c>
      <c r="B2773" t="s">
        <v>3733</v>
      </c>
      <c r="C2773">
        <v>181.83500000000001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</row>
    <row r="2774" spans="1:70" x14ac:dyDescent="0.25">
      <c r="A2774">
        <v>178846</v>
      </c>
      <c r="B2774" t="s">
        <v>3733</v>
      </c>
      <c r="C2774">
        <v>181.83500000000001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</row>
    <row r="2775" spans="1:70" x14ac:dyDescent="0.25">
      <c r="A2775">
        <v>178855</v>
      </c>
      <c r="B2775" t="s">
        <v>3734</v>
      </c>
      <c r="C2775">
        <v>193.44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</row>
    <row r="2776" spans="1:70" x14ac:dyDescent="0.25">
      <c r="A2776">
        <v>178858</v>
      </c>
      <c r="B2776" t="s">
        <v>2276</v>
      </c>
      <c r="C2776">
        <v>193.39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</row>
    <row r="2777" spans="1:70" x14ac:dyDescent="0.25">
      <c r="A2777">
        <v>179001</v>
      </c>
      <c r="B2777" t="s">
        <v>407</v>
      </c>
      <c r="C2777">
        <v>1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</row>
    <row r="2778" spans="1:70" x14ac:dyDescent="0.25">
      <c r="A2778">
        <v>179003</v>
      </c>
      <c r="B2778" t="s">
        <v>3735</v>
      </c>
      <c r="C2778">
        <v>17.38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</row>
    <row r="2779" spans="1:70" x14ac:dyDescent="0.25">
      <c r="A2779">
        <v>179003</v>
      </c>
      <c r="B2779" t="s">
        <v>3735</v>
      </c>
      <c r="C2779">
        <v>17.38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</row>
    <row r="2780" spans="1:70" x14ac:dyDescent="0.25">
      <c r="A2780">
        <v>179136</v>
      </c>
      <c r="B2780" t="s">
        <v>2277</v>
      </c>
      <c r="C2780">
        <v>1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</row>
    <row r="2781" spans="1:70" x14ac:dyDescent="0.25">
      <c r="A2781">
        <v>179138</v>
      </c>
      <c r="B2781" t="s">
        <v>1426</v>
      </c>
      <c r="C2781">
        <v>13.03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</row>
    <row r="2782" spans="1:70" x14ac:dyDescent="0.25">
      <c r="A2782">
        <v>179138</v>
      </c>
      <c r="B2782" t="s">
        <v>1426</v>
      </c>
      <c r="C2782">
        <v>13.03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</row>
    <row r="2783" spans="1:70" x14ac:dyDescent="0.25">
      <c r="A2783">
        <v>179139</v>
      </c>
      <c r="B2783" t="s">
        <v>1428</v>
      </c>
      <c r="C2783">
        <v>17.37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</row>
    <row r="2784" spans="1:70" x14ac:dyDescent="0.25">
      <c r="A2784">
        <v>179139</v>
      </c>
      <c r="B2784" t="s">
        <v>1428</v>
      </c>
      <c r="C2784">
        <v>17.37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</row>
    <row r="2785" spans="1:70" x14ac:dyDescent="0.25">
      <c r="A2785">
        <v>179213</v>
      </c>
      <c r="B2785" t="s">
        <v>3736</v>
      </c>
      <c r="C2785">
        <v>1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</row>
    <row r="2786" spans="1:70" x14ac:dyDescent="0.25">
      <c r="A2786">
        <v>179236</v>
      </c>
      <c r="B2786" t="s">
        <v>3737</v>
      </c>
      <c r="C2786">
        <v>1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</row>
    <row r="2787" spans="1:70" x14ac:dyDescent="0.25">
      <c r="A2787">
        <v>179302</v>
      </c>
      <c r="B2787" t="s">
        <v>3738</v>
      </c>
      <c r="C2787">
        <v>50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</row>
    <row r="2788" spans="1:70" x14ac:dyDescent="0.25">
      <c r="A2788">
        <v>179304</v>
      </c>
      <c r="B2788" t="s">
        <v>954</v>
      </c>
      <c r="C2788">
        <v>10.199999999999999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</row>
    <row r="2789" spans="1:70" x14ac:dyDescent="0.25">
      <c r="A2789">
        <v>179304</v>
      </c>
      <c r="B2789" t="s">
        <v>954</v>
      </c>
      <c r="C2789">
        <v>10.199999999999999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</row>
    <row r="2790" spans="1:70" x14ac:dyDescent="0.25">
      <c r="A2790">
        <v>179393</v>
      </c>
      <c r="B2790" t="s">
        <v>3739</v>
      </c>
      <c r="C2790">
        <v>1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</row>
    <row r="2791" spans="1:70" x14ac:dyDescent="0.25">
      <c r="A2791">
        <v>179422</v>
      </c>
      <c r="B2791" t="s">
        <v>3740</v>
      </c>
      <c r="C2791">
        <v>1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</row>
    <row r="2792" spans="1:70" x14ac:dyDescent="0.25">
      <c r="A2792">
        <v>179512</v>
      </c>
      <c r="B2792" t="s">
        <v>3741</v>
      </c>
      <c r="C2792">
        <v>25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</row>
    <row r="2793" spans="1:70" x14ac:dyDescent="0.25">
      <c r="A2793">
        <v>180858</v>
      </c>
      <c r="B2793" t="s">
        <v>955</v>
      </c>
      <c r="C2793">
        <v>176.18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</row>
    <row r="2794" spans="1:70" x14ac:dyDescent="0.25">
      <c r="A2794">
        <v>180858</v>
      </c>
      <c r="B2794" t="s">
        <v>955</v>
      </c>
      <c r="C2794">
        <v>176.18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</row>
    <row r="2795" spans="1:70" x14ac:dyDescent="0.25">
      <c r="A2795">
        <v>180858</v>
      </c>
      <c r="B2795" t="s">
        <v>955</v>
      </c>
      <c r="C2795">
        <v>176.18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</row>
    <row r="2796" spans="1:70" x14ac:dyDescent="0.25">
      <c r="A2796">
        <v>180859</v>
      </c>
      <c r="B2796" t="s">
        <v>3742</v>
      </c>
      <c r="C2796">
        <v>50.82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</row>
    <row r="2797" spans="1:70" x14ac:dyDescent="0.25">
      <c r="A2797">
        <v>180921</v>
      </c>
      <c r="B2797" t="s">
        <v>1094</v>
      </c>
      <c r="C2797">
        <v>18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</row>
    <row r="2798" spans="1:70" x14ac:dyDescent="0.25">
      <c r="A2798">
        <v>180921</v>
      </c>
      <c r="B2798" t="s">
        <v>1094</v>
      </c>
      <c r="C2798">
        <v>18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</row>
    <row r="2799" spans="1:70" x14ac:dyDescent="0.25">
      <c r="A2799">
        <v>180921</v>
      </c>
      <c r="B2799" t="s">
        <v>1094</v>
      </c>
      <c r="C2799">
        <v>18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</row>
    <row r="2800" spans="1:70" x14ac:dyDescent="0.25">
      <c r="A2800">
        <v>180921</v>
      </c>
      <c r="B2800" t="s">
        <v>1094</v>
      </c>
      <c r="C2800">
        <v>18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</row>
    <row r="2801" spans="1:70" x14ac:dyDescent="0.25">
      <c r="A2801">
        <v>180947</v>
      </c>
      <c r="B2801" t="s">
        <v>2278</v>
      </c>
      <c r="C2801">
        <v>1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</row>
    <row r="2802" spans="1:70" x14ac:dyDescent="0.25">
      <c r="A2802">
        <v>180949</v>
      </c>
      <c r="B2802" t="s">
        <v>2279</v>
      </c>
      <c r="C2802">
        <v>20.059999999999999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</row>
    <row r="2803" spans="1:70" x14ac:dyDescent="0.25">
      <c r="A2803">
        <v>180949</v>
      </c>
      <c r="B2803" t="s">
        <v>2279</v>
      </c>
      <c r="C2803">
        <v>20.059999999999999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</row>
    <row r="2804" spans="1:70" x14ac:dyDescent="0.25">
      <c r="A2804">
        <v>181649</v>
      </c>
      <c r="B2804" t="s">
        <v>553</v>
      </c>
      <c r="C2804">
        <v>17.96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</row>
    <row r="2805" spans="1:70" x14ac:dyDescent="0.25">
      <c r="A2805">
        <v>181649</v>
      </c>
      <c r="B2805" t="s">
        <v>553</v>
      </c>
      <c r="C2805">
        <v>17.96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</row>
    <row r="2806" spans="1:70" x14ac:dyDescent="0.25">
      <c r="A2806">
        <v>181710</v>
      </c>
      <c r="B2806" t="s">
        <v>1010</v>
      </c>
      <c r="C2806">
        <v>16.940000000000001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</row>
    <row r="2807" spans="1:70" x14ac:dyDescent="0.25">
      <c r="A2807">
        <v>181710</v>
      </c>
      <c r="B2807" t="s">
        <v>1010</v>
      </c>
      <c r="C2807">
        <v>16.940000000000001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</row>
    <row r="2808" spans="1:70" x14ac:dyDescent="0.25">
      <c r="A2808">
        <v>181711</v>
      </c>
      <c r="B2808" t="s">
        <v>3743</v>
      </c>
      <c r="C2808">
        <v>15.246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</row>
    <row r="2809" spans="1:70" x14ac:dyDescent="0.25">
      <c r="A2809">
        <v>181711</v>
      </c>
      <c r="B2809" t="s">
        <v>3743</v>
      </c>
      <c r="C2809">
        <v>15.246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</row>
    <row r="2810" spans="1:70" x14ac:dyDescent="0.25">
      <c r="A2810">
        <v>181712</v>
      </c>
      <c r="B2810" t="s">
        <v>3744</v>
      </c>
      <c r="C2810">
        <v>12.705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</row>
    <row r="2811" spans="1:70" x14ac:dyDescent="0.25">
      <c r="A2811">
        <v>181712</v>
      </c>
      <c r="B2811" t="s">
        <v>3744</v>
      </c>
      <c r="C2811">
        <v>12.705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</row>
    <row r="2812" spans="1:70" x14ac:dyDescent="0.25">
      <c r="A2812">
        <v>181720</v>
      </c>
      <c r="B2812" t="s">
        <v>3745</v>
      </c>
      <c r="C2812">
        <v>19.34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</row>
    <row r="2813" spans="1:70" x14ac:dyDescent="0.25">
      <c r="A2813">
        <v>181743</v>
      </c>
      <c r="B2813" t="s">
        <v>3746</v>
      </c>
      <c r="C2813">
        <v>182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</row>
    <row r="2814" spans="1:70" x14ac:dyDescent="0.25">
      <c r="A2814">
        <v>181770</v>
      </c>
      <c r="B2814" t="s">
        <v>3747</v>
      </c>
      <c r="C2814">
        <v>180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</row>
    <row r="2815" spans="1:70" x14ac:dyDescent="0.25">
      <c r="A2815">
        <v>181789</v>
      </c>
      <c r="B2815" t="s">
        <v>2280</v>
      </c>
      <c r="C2815">
        <v>1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</row>
    <row r="2816" spans="1:70" x14ac:dyDescent="0.25">
      <c r="A2816">
        <v>181916</v>
      </c>
      <c r="B2816" t="s">
        <v>3748</v>
      </c>
      <c r="C2816">
        <v>176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</row>
    <row r="2817" spans="1:70" x14ac:dyDescent="0.25">
      <c r="A2817">
        <v>181932</v>
      </c>
      <c r="B2817" t="s">
        <v>3749</v>
      </c>
      <c r="C2817">
        <v>179.92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</row>
    <row r="2818" spans="1:70" x14ac:dyDescent="0.25">
      <c r="A2818">
        <v>181942</v>
      </c>
      <c r="B2818" t="s">
        <v>3750</v>
      </c>
      <c r="C2818">
        <v>6.3840000000000003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</row>
    <row r="2819" spans="1:70" x14ac:dyDescent="0.25">
      <c r="A2819">
        <v>181996</v>
      </c>
      <c r="B2819" t="s">
        <v>3751</v>
      </c>
      <c r="C2819">
        <v>1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</row>
    <row r="2820" spans="1:70" x14ac:dyDescent="0.25">
      <c r="A2820">
        <v>182158</v>
      </c>
      <c r="B2820" t="s">
        <v>956</v>
      </c>
      <c r="C2820">
        <v>180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</row>
    <row r="2821" spans="1:70" x14ac:dyDescent="0.25">
      <c r="A2821">
        <v>182158</v>
      </c>
      <c r="B2821" t="s">
        <v>956</v>
      </c>
      <c r="C2821">
        <v>180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</row>
    <row r="2822" spans="1:70" x14ac:dyDescent="0.25">
      <c r="A2822">
        <v>182159</v>
      </c>
      <c r="B2822" t="s">
        <v>957</v>
      </c>
      <c r="C2822">
        <v>18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</row>
    <row r="2823" spans="1:70" x14ac:dyDescent="0.25">
      <c r="A2823">
        <v>182159</v>
      </c>
      <c r="B2823" t="s">
        <v>957</v>
      </c>
      <c r="C2823">
        <v>18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</row>
    <row r="2824" spans="1:70" x14ac:dyDescent="0.25">
      <c r="A2824">
        <v>182159</v>
      </c>
      <c r="B2824" t="s">
        <v>957</v>
      </c>
      <c r="C2824">
        <v>18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</row>
    <row r="2825" spans="1:70" x14ac:dyDescent="0.25">
      <c r="A2825">
        <v>182162</v>
      </c>
      <c r="B2825" t="s">
        <v>3752</v>
      </c>
      <c r="C2825">
        <v>15.23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</row>
    <row r="2826" spans="1:70" x14ac:dyDescent="0.25">
      <c r="A2826">
        <v>182163</v>
      </c>
      <c r="B2826" t="s">
        <v>3753</v>
      </c>
      <c r="C2826">
        <v>50.76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</row>
    <row r="2827" spans="1:70" x14ac:dyDescent="0.25">
      <c r="A2827">
        <v>182240</v>
      </c>
      <c r="B2827" t="s">
        <v>3754</v>
      </c>
      <c r="C2827">
        <v>10.199999999999999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</row>
    <row r="2828" spans="1:70" x14ac:dyDescent="0.25">
      <c r="A2828">
        <v>182305</v>
      </c>
      <c r="B2828" t="s">
        <v>2806</v>
      </c>
      <c r="C2828">
        <v>16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</row>
    <row r="2829" spans="1:70" x14ac:dyDescent="0.25">
      <c r="A2829">
        <v>182308</v>
      </c>
      <c r="B2829" t="s">
        <v>2281</v>
      </c>
      <c r="C2829">
        <v>1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</row>
    <row r="2830" spans="1:70" x14ac:dyDescent="0.25">
      <c r="A2830">
        <v>182310</v>
      </c>
      <c r="B2830" t="s">
        <v>3755</v>
      </c>
      <c r="C2830">
        <v>17.079999999999998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</row>
    <row r="2831" spans="1:70" x14ac:dyDescent="0.25">
      <c r="A2831">
        <v>182310</v>
      </c>
      <c r="B2831" t="s">
        <v>3755</v>
      </c>
      <c r="C2831">
        <v>17.079999999999998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</row>
    <row r="2832" spans="1:70" x14ac:dyDescent="0.25">
      <c r="A2832">
        <v>182315</v>
      </c>
      <c r="B2832" t="s">
        <v>3756</v>
      </c>
      <c r="C2832">
        <v>15.853999999999999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</row>
    <row r="2833" spans="1:70" x14ac:dyDescent="0.25">
      <c r="A2833">
        <v>182316</v>
      </c>
      <c r="B2833" t="s">
        <v>2282</v>
      </c>
      <c r="C2833">
        <v>183.2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</row>
    <row r="2834" spans="1:70" x14ac:dyDescent="0.25">
      <c r="A2834">
        <v>182372</v>
      </c>
      <c r="B2834" t="s">
        <v>3757</v>
      </c>
      <c r="C2834">
        <v>5.08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</row>
    <row r="2835" spans="1:70" x14ac:dyDescent="0.25">
      <c r="A2835">
        <v>182444</v>
      </c>
      <c r="B2835" t="s">
        <v>3758</v>
      </c>
      <c r="C2835">
        <v>1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</row>
    <row r="2836" spans="1:70" x14ac:dyDescent="0.25">
      <c r="A2836">
        <v>182482</v>
      </c>
      <c r="B2836" t="s">
        <v>2283</v>
      </c>
      <c r="C2836">
        <v>1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</row>
    <row r="2837" spans="1:70" x14ac:dyDescent="0.25">
      <c r="A2837">
        <v>182499</v>
      </c>
      <c r="B2837" t="s">
        <v>3759</v>
      </c>
      <c r="C2837">
        <v>170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</row>
    <row r="2838" spans="1:70" x14ac:dyDescent="0.25">
      <c r="A2838">
        <v>182500</v>
      </c>
      <c r="B2838" t="s">
        <v>3760</v>
      </c>
      <c r="C2838">
        <v>1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</row>
    <row r="2839" spans="1:70" x14ac:dyDescent="0.25">
      <c r="A2839">
        <v>182557</v>
      </c>
      <c r="B2839" t="s">
        <v>815</v>
      </c>
      <c r="C2839">
        <v>173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</row>
    <row r="2840" spans="1:70" x14ac:dyDescent="0.25">
      <c r="A2840">
        <v>182557</v>
      </c>
      <c r="B2840" t="s">
        <v>815</v>
      </c>
      <c r="C2840">
        <v>173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</row>
    <row r="2841" spans="1:70" x14ac:dyDescent="0.25">
      <c r="A2841">
        <v>182558</v>
      </c>
      <c r="B2841" t="s">
        <v>1935</v>
      </c>
      <c r="C2841">
        <v>174.6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</row>
    <row r="2842" spans="1:70" x14ac:dyDescent="0.25">
      <c r="A2842">
        <v>182558</v>
      </c>
      <c r="B2842" t="s">
        <v>1935</v>
      </c>
      <c r="C2842">
        <v>174.6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</row>
    <row r="2843" spans="1:70" x14ac:dyDescent="0.25">
      <c r="A2843">
        <v>182640</v>
      </c>
      <c r="B2843" t="s">
        <v>3761</v>
      </c>
      <c r="C2843">
        <v>1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</row>
    <row r="2844" spans="1:70" x14ac:dyDescent="0.25">
      <c r="A2844">
        <v>182642</v>
      </c>
      <c r="B2844" t="s">
        <v>3762</v>
      </c>
      <c r="C2844">
        <v>17.82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</row>
    <row r="2845" spans="1:70" x14ac:dyDescent="0.25">
      <c r="A2845">
        <v>182642</v>
      </c>
      <c r="B2845" t="s">
        <v>3762</v>
      </c>
      <c r="C2845">
        <v>17.82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</row>
    <row r="2846" spans="1:70" x14ac:dyDescent="0.25">
      <c r="A2846">
        <v>182667</v>
      </c>
      <c r="B2846" t="s">
        <v>3763</v>
      </c>
      <c r="C2846">
        <v>857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</row>
    <row r="2847" spans="1:70" x14ac:dyDescent="0.25">
      <c r="A2847">
        <v>182668</v>
      </c>
      <c r="B2847" t="s">
        <v>3764</v>
      </c>
      <c r="C2847">
        <v>178.26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</row>
    <row r="2848" spans="1:70" x14ac:dyDescent="0.25">
      <c r="A2848">
        <v>182669</v>
      </c>
      <c r="B2848" t="s">
        <v>3765</v>
      </c>
      <c r="C2848">
        <v>17.14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</row>
    <row r="2849" spans="1:70" x14ac:dyDescent="0.25">
      <c r="A2849">
        <v>182690</v>
      </c>
      <c r="B2849" t="s">
        <v>3766</v>
      </c>
      <c r="C2849">
        <v>17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</row>
    <row r="2850" spans="1:70" x14ac:dyDescent="0.25">
      <c r="A2850">
        <v>182690</v>
      </c>
      <c r="B2850" t="s">
        <v>3766</v>
      </c>
      <c r="C2850">
        <v>17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</row>
    <row r="2851" spans="1:70" x14ac:dyDescent="0.25">
      <c r="A2851">
        <v>182727</v>
      </c>
      <c r="B2851" t="s">
        <v>1429</v>
      </c>
      <c r="C2851">
        <v>15.52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</row>
    <row r="2852" spans="1:70" x14ac:dyDescent="0.25">
      <c r="A2852">
        <v>182727</v>
      </c>
      <c r="B2852" t="s">
        <v>1429</v>
      </c>
      <c r="C2852">
        <v>15.52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</row>
    <row r="2853" spans="1:70" x14ac:dyDescent="0.25">
      <c r="A2853">
        <v>182802</v>
      </c>
      <c r="B2853" t="s">
        <v>2123</v>
      </c>
      <c r="C2853">
        <v>865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</row>
    <row r="2854" spans="1:70" x14ac:dyDescent="0.25">
      <c r="A2854">
        <v>182802</v>
      </c>
      <c r="B2854" t="s">
        <v>2123</v>
      </c>
      <c r="C2854">
        <v>865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</row>
    <row r="2855" spans="1:70" x14ac:dyDescent="0.25">
      <c r="A2855">
        <v>182834</v>
      </c>
      <c r="B2855" t="s">
        <v>3767</v>
      </c>
      <c r="C2855">
        <v>21.85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</row>
    <row r="2856" spans="1:70" x14ac:dyDescent="0.25">
      <c r="A2856">
        <v>182834</v>
      </c>
      <c r="B2856" t="s">
        <v>3767</v>
      </c>
      <c r="C2856">
        <v>21.85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</row>
    <row r="2857" spans="1:70" x14ac:dyDescent="0.25">
      <c r="A2857">
        <v>182836</v>
      </c>
      <c r="B2857" t="s">
        <v>1095</v>
      </c>
      <c r="C2857">
        <v>18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</row>
    <row r="2858" spans="1:70" x14ac:dyDescent="0.25">
      <c r="A2858">
        <v>182836</v>
      </c>
      <c r="B2858" t="s">
        <v>1095</v>
      </c>
      <c r="C2858">
        <v>18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</row>
    <row r="2859" spans="1:70" x14ac:dyDescent="0.25">
      <c r="A2859">
        <v>182837</v>
      </c>
      <c r="B2859" t="s">
        <v>3768</v>
      </c>
      <c r="C2859">
        <v>50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</row>
    <row r="2860" spans="1:70" x14ac:dyDescent="0.25">
      <c r="A2860">
        <v>182837</v>
      </c>
      <c r="B2860" t="s">
        <v>3768</v>
      </c>
      <c r="C2860">
        <v>50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</row>
    <row r="2861" spans="1:70" x14ac:dyDescent="0.25">
      <c r="A2861">
        <v>182838</v>
      </c>
      <c r="B2861" t="s">
        <v>1096</v>
      </c>
      <c r="C2861">
        <v>180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</row>
    <row r="2862" spans="1:70" x14ac:dyDescent="0.25">
      <c r="A2862">
        <v>182838</v>
      </c>
      <c r="B2862" t="s">
        <v>1096</v>
      </c>
      <c r="C2862">
        <v>180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</row>
    <row r="2863" spans="1:70" x14ac:dyDescent="0.25">
      <c r="A2863">
        <v>182844</v>
      </c>
      <c r="B2863" t="s">
        <v>3769</v>
      </c>
      <c r="C2863">
        <v>17.100000000000001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</row>
    <row r="2864" spans="1:70" x14ac:dyDescent="0.25">
      <c r="A2864">
        <v>182844</v>
      </c>
      <c r="B2864" t="s">
        <v>3769</v>
      </c>
      <c r="C2864">
        <v>17.100000000000001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</row>
    <row r="2865" spans="1:70" x14ac:dyDescent="0.25">
      <c r="A2865">
        <v>182884</v>
      </c>
      <c r="B2865" t="s">
        <v>3770</v>
      </c>
      <c r="C2865">
        <v>170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</row>
    <row r="2866" spans="1:70" x14ac:dyDescent="0.25">
      <c r="A2866">
        <v>182884</v>
      </c>
      <c r="B2866" t="s">
        <v>3770</v>
      </c>
      <c r="C2866">
        <v>170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</row>
    <row r="2867" spans="1:70" x14ac:dyDescent="0.25">
      <c r="A2867">
        <v>182903</v>
      </c>
      <c r="B2867" t="s">
        <v>2284</v>
      </c>
      <c r="C2867">
        <v>890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</row>
    <row r="2868" spans="1:70" x14ac:dyDescent="0.25">
      <c r="A2868">
        <v>182904</v>
      </c>
      <c r="B2868" t="s">
        <v>3771</v>
      </c>
      <c r="C2868">
        <v>185.12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</row>
    <row r="2869" spans="1:70" x14ac:dyDescent="0.25">
      <c r="A2869">
        <v>182906</v>
      </c>
      <c r="B2869" t="s">
        <v>3772</v>
      </c>
      <c r="C2869">
        <v>17.8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</row>
    <row r="2870" spans="1:70" x14ac:dyDescent="0.25">
      <c r="A2870">
        <v>182970</v>
      </c>
      <c r="B2870" t="s">
        <v>801</v>
      </c>
      <c r="C2870">
        <v>1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</row>
    <row r="2871" spans="1:70" x14ac:dyDescent="0.25">
      <c r="A2871">
        <v>183018</v>
      </c>
      <c r="B2871" t="s">
        <v>3773</v>
      </c>
      <c r="C2871">
        <v>1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</row>
    <row r="2872" spans="1:70" x14ac:dyDescent="0.25">
      <c r="A2872">
        <v>183030</v>
      </c>
      <c r="B2872" t="s">
        <v>2442</v>
      </c>
      <c r="C2872">
        <v>1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</row>
    <row r="2873" spans="1:70" x14ac:dyDescent="0.25">
      <c r="A2873">
        <v>183032</v>
      </c>
      <c r="B2873" t="s">
        <v>3774</v>
      </c>
      <c r="C2873">
        <v>1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</row>
    <row r="2874" spans="1:70" x14ac:dyDescent="0.25">
      <c r="A2874">
        <v>183081</v>
      </c>
      <c r="B2874" t="s">
        <v>2285</v>
      </c>
      <c r="C2874">
        <v>1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</row>
    <row r="2875" spans="1:70" x14ac:dyDescent="0.25">
      <c r="A2875">
        <v>183103</v>
      </c>
      <c r="B2875" t="s">
        <v>3775</v>
      </c>
      <c r="C2875">
        <v>15.08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</row>
    <row r="2876" spans="1:70" x14ac:dyDescent="0.25">
      <c r="A2876">
        <v>183103</v>
      </c>
      <c r="B2876" t="s">
        <v>3775</v>
      </c>
      <c r="C2876">
        <v>15.08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</row>
    <row r="2877" spans="1:70" x14ac:dyDescent="0.25">
      <c r="A2877">
        <v>183106</v>
      </c>
      <c r="B2877" t="s">
        <v>3776</v>
      </c>
      <c r="C2877">
        <v>12.57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</row>
    <row r="2878" spans="1:70" x14ac:dyDescent="0.25">
      <c r="A2878">
        <v>183106</v>
      </c>
      <c r="B2878" t="s">
        <v>3776</v>
      </c>
      <c r="C2878">
        <v>12.57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</row>
    <row r="2879" spans="1:70" x14ac:dyDescent="0.25">
      <c r="A2879">
        <v>183135</v>
      </c>
      <c r="B2879" t="s">
        <v>3777</v>
      </c>
      <c r="C2879">
        <v>174.22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</row>
    <row r="2880" spans="1:70" x14ac:dyDescent="0.25">
      <c r="A2880">
        <v>183135</v>
      </c>
      <c r="B2880" t="s">
        <v>3777</v>
      </c>
      <c r="C2880">
        <v>174.22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</row>
    <row r="2881" spans="1:70" x14ac:dyDescent="0.25">
      <c r="A2881">
        <v>183136</v>
      </c>
      <c r="B2881" t="s">
        <v>2286</v>
      </c>
      <c r="C2881">
        <v>217.72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</row>
    <row r="2882" spans="1:70" x14ac:dyDescent="0.25">
      <c r="A2882">
        <v>183177</v>
      </c>
      <c r="B2882" t="s">
        <v>3778</v>
      </c>
      <c r="C2882">
        <v>197.13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</row>
    <row r="2883" spans="1:70" x14ac:dyDescent="0.25">
      <c r="A2883">
        <v>183177</v>
      </c>
      <c r="B2883" t="s">
        <v>3778</v>
      </c>
      <c r="C2883">
        <v>197.13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</row>
    <row r="2884" spans="1:70" x14ac:dyDescent="0.25">
      <c r="A2884">
        <v>183178</v>
      </c>
      <c r="B2884" t="s">
        <v>3779</v>
      </c>
      <c r="C2884">
        <v>18.954999999999998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</row>
    <row r="2885" spans="1:70" x14ac:dyDescent="0.25">
      <c r="A2885">
        <v>183180</v>
      </c>
      <c r="B2885" t="s">
        <v>3780</v>
      </c>
      <c r="C2885">
        <v>1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</row>
    <row r="2886" spans="1:70" x14ac:dyDescent="0.25">
      <c r="A2886">
        <v>183185</v>
      </c>
      <c r="B2886" t="s">
        <v>2287</v>
      </c>
      <c r="C2886">
        <v>1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</row>
    <row r="2887" spans="1:70" x14ac:dyDescent="0.25">
      <c r="A2887">
        <v>183199</v>
      </c>
      <c r="B2887" t="s">
        <v>3781</v>
      </c>
      <c r="C2887">
        <v>12.71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</row>
    <row r="2888" spans="1:70" x14ac:dyDescent="0.25">
      <c r="A2888">
        <v>183199</v>
      </c>
      <c r="B2888" t="s">
        <v>3781</v>
      </c>
      <c r="C2888">
        <v>12.71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</row>
    <row r="2889" spans="1:70" x14ac:dyDescent="0.25">
      <c r="A2889">
        <v>183267</v>
      </c>
      <c r="B2889" t="s">
        <v>3782</v>
      </c>
      <c r="C2889">
        <v>177.22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</row>
    <row r="2890" spans="1:70" x14ac:dyDescent="0.25">
      <c r="A2890">
        <v>183293</v>
      </c>
      <c r="B2890" t="s">
        <v>3783</v>
      </c>
      <c r="C2890">
        <v>14.16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</row>
    <row r="2891" spans="1:70" x14ac:dyDescent="0.25">
      <c r="A2891">
        <v>183295</v>
      </c>
      <c r="B2891" t="s">
        <v>3784</v>
      </c>
      <c r="C2891">
        <v>184.08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</row>
    <row r="2892" spans="1:70" x14ac:dyDescent="0.25">
      <c r="A2892">
        <v>183300</v>
      </c>
      <c r="B2892" t="s">
        <v>3785</v>
      </c>
      <c r="C2892">
        <v>15.82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</row>
    <row r="2893" spans="1:70" x14ac:dyDescent="0.25">
      <c r="A2893">
        <v>183301</v>
      </c>
      <c r="B2893" t="s">
        <v>3786</v>
      </c>
      <c r="C2893">
        <v>52.74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</row>
    <row r="2894" spans="1:70" x14ac:dyDescent="0.25">
      <c r="A2894">
        <v>183366</v>
      </c>
      <c r="B2894" t="s">
        <v>2288</v>
      </c>
      <c r="C2894">
        <v>1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</row>
    <row r="2895" spans="1:70" x14ac:dyDescent="0.25">
      <c r="A2895">
        <v>183367</v>
      </c>
      <c r="B2895" t="s">
        <v>2289</v>
      </c>
      <c r="C2895">
        <v>1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</row>
    <row r="2896" spans="1:70" x14ac:dyDescent="0.25">
      <c r="A2896">
        <v>183368</v>
      </c>
      <c r="B2896" t="s">
        <v>2290</v>
      </c>
      <c r="C2896">
        <v>1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</row>
    <row r="2897" spans="1:70" x14ac:dyDescent="0.25">
      <c r="A2897">
        <v>183369</v>
      </c>
      <c r="B2897" t="s">
        <v>408</v>
      </c>
      <c r="C2897">
        <v>1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</row>
    <row r="2898" spans="1:70" x14ac:dyDescent="0.25">
      <c r="A2898">
        <v>183410</v>
      </c>
      <c r="B2898" t="s">
        <v>2291</v>
      </c>
      <c r="C2898">
        <v>1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</row>
    <row r="2899" spans="1:70" x14ac:dyDescent="0.25">
      <c r="A2899">
        <v>183423</v>
      </c>
      <c r="B2899" t="s">
        <v>3787</v>
      </c>
      <c r="C2899">
        <v>835.8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</row>
    <row r="2900" spans="1:70" x14ac:dyDescent="0.25">
      <c r="A2900">
        <v>183427</v>
      </c>
      <c r="B2900" t="s">
        <v>3788</v>
      </c>
      <c r="C2900">
        <v>15.336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</row>
    <row r="2901" spans="1:70" x14ac:dyDescent="0.25">
      <c r="A2901">
        <v>183440</v>
      </c>
      <c r="B2901" t="s">
        <v>1097</v>
      </c>
      <c r="C2901">
        <v>199.84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</row>
    <row r="2902" spans="1:70" x14ac:dyDescent="0.25">
      <c r="A2902">
        <v>183440</v>
      </c>
      <c r="B2902" t="s">
        <v>1097</v>
      </c>
      <c r="C2902">
        <v>199.84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</row>
    <row r="2903" spans="1:70" x14ac:dyDescent="0.25">
      <c r="A2903">
        <v>183441</v>
      </c>
      <c r="B2903" t="s">
        <v>3789</v>
      </c>
      <c r="C2903">
        <v>19.215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</row>
    <row r="2904" spans="1:70" x14ac:dyDescent="0.25">
      <c r="A2904">
        <v>183441</v>
      </c>
      <c r="B2904" t="s">
        <v>3789</v>
      </c>
      <c r="C2904">
        <v>19.215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</row>
    <row r="2905" spans="1:70" x14ac:dyDescent="0.25">
      <c r="A2905">
        <v>183447</v>
      </c>
      <c r="B2905" t="s">
        <v>2292</v>
      </c>
      <c r="C2905">
        <v>180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</row>
    <row r="2906" spans="1:70" x14ac:dyDescent="0.25">
      <c r="A2906">
        <v>183447</v>
      </c>
      <c r="B2906" t="s">
        <v>2292</v>
      </c>
      <c r="C2906">
        <v>180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</row>
    <row r="2907" spans="1:70" x14ac:dyDescent="0.25">
      <c r="A2907">
        <v>183448</v>
      </c>
      <c r="B2907" t="s">
        <v>3790</v>
      </c>
      <c r="C2907">
        <v>9.6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</row>
    <row r="2908" spans="1:70" x14ac:dyDescent="0.25">
      <c r="A2908">
        <v>183448</v>
      </c>
      <c r="B2908" t="s">
        <v>3790</v>
      </c>
      <c r="C2908">
        <v>9.6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</row>
    <row r="2909" spans="1:70" x14ac:dyDescent="0.25">
      <c r="A2909">
        <v>183605</v>
      </c>
      <c r="B2909" t="s">
        <v>3791</v>
      </c>
      <c r="C2909">
        <v>901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</row>
    <row r="2910" spans="1:70" x14ac:dyDescent="0.25">
      <c r="A2910">
        <v>183630</v>
      </c>
      <c r="B2910" t="s">
        <v>3792</v>
      </c>
      <c r="C2910">
        <v>178.46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</row>
    <row r="2911" spans="1:70" x14ac:dyDescent="0.25">
      <c r="A2911">
        <v>183630</v>
      </c>
      <c r="B2911" t="s">
        <v>3792</v>
      </c>
      <c r="C2911">
        <v>178.46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</row>
    <row r="2912" spans="1:70" x14ac:dyDescent="0.25">
      <c r="A2912">
        <v>183632</v>
      </c>
      <c r="B2912" t="s">
        <v>2293</v>
      </c>
      <c r="C2912">
        <v>17.16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</row>
    <row r="2913" spans="1:70" x14ac:dyDescent="0.25">
      <c r="A2913">
        <v>183656</v>
      </c>
      <c r="B2913" t="s">
        <v>3793</v>
      </c>
      <c r="C2913">
        <v>175.55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</row>
    <row r="2914" spans="1:70" x14ac:dyDescent="0.25">
      <c r="A2914">
        <v>183658</v>
      </c>
      <c r="B2914" t="s">
        <v>3794</v>
      </c>
      <c r="C2914">
        <v>1.74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</row>
    <row r="2915" spans="1:70" x14ac:dyDescent="0.25">
      <c r="A2915">
        <v>183658</v>
      </c>
      <c r="B2915" t="s">
        <v>3794</v>
      </c>
      <c r="C2915">
        <v>1.74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</row>
    <row r="2916" spans="1:70" x14ac:dyDescent="0.25">
      <c r="A2916">
        <v>183660</v>
      </c>
      <c r="B2916" t="s">
        <v>3795</v>
      </c>
      <c r="C2916">
        <v>1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</row>
    <row r="2917" spans="1:70" x14ac:dyDescent="0.25">
      <c r="A2917">
        <v>183667</v>
      </c>
      <c r="B2917" t="s">
        <v>3796</v>
      </c>
      <c r="C2917">
        <v>180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</row>
    <row r="2918" spans="1:70" x14ac:dyDescent="0.25">
      <c r="A2918">
        <v>183679</v>
      </c>
      <c r="B2918" t="s">
        <v>3797</v>
      </c>
      <c r="C2918">
        <v>806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</row>
    <row r="2919" spans="1:70" x14ac:dyDescent="0.25">
      <c r="A2919">
        <v>183720</v>
      </c>
      <c r="B2919" t="s">
        <v>3798</v>
      </c>
      <c r="C2919">
        <v>12.78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</row>
    <row r="2920" spans="1:70" x14ac:dyDescent="0.25">
      <c r="A2920">
        <v>183722</v>
      </c>
      <c r="B2920" t="s">
        <v>3799</v>
      </c>
      <c r="C2920">
        <v>177.22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</row>
    <row r="2921" spans="1:70" x14ac:dyDescent="0.25">
      <c r="A2921">
        <v>183748</v>
      </c>
      <c r="B2921" t="s">
        <v>3800</v>
      </c>
      <c r="C2921">
        <v>22.13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</row>
    <row r="2922" spans="1:70" x14ac:dyDescent="0.25">
      <c r="A2922">
        <v>183758</v>
      </c>
      <c r="B2922" t="s">
        <v>3801</v>
      </c>
      <c r="C2922">
        <v>18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</row>
    <row r="2923" spans="1:70" x14ac:dyDescent="0.25">
      <c r="A2923">
        <v>183762</v>
      </c>
      <c r="B2923" t="s">
        <v>3802</v>
      </c>
      <c r="C2923">
        <v>863.5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</row>
    <row r="2924" spans="1:70" x14ac:dyDescent="0.25">
      <c r="A2924">
        <v>183769</v>
      </c>
      <c r="B2924" t="s">
        <v>3803</v>
      </c>
      <c r="C2924">
        <v>889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</row>
    <row r="2925" spans="1:70" x14ac:dyDescent="0.25">
      <c r="A2925">
        <v>183872</v>
      </c>
      <c r="B2925" t="s">
        <v>3804</v>
      </c>
      <c r="C2925">
        <v>15.912000000000001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</row>
    <row r="2926" spans="1:70" x14ac:dyDescent="0.25">
      <c r="A2926">
        <v>183872</v>
      </c>
      <c r="B2926" t="s">
        <v>3804</v>
      </c>
      <c r="C2926">
        <v>15.912000000000001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</row>
    <row r="2927" spans="1:70" x14ac:dyDescent="0.25">
      <c r="A2927">
        <v>183874</v>
      </c>
      <c r="B2927" t="s">
        <v>3805</v>
      </c>
      <c r="C2927">
        <v>1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</row>
    <row r="2928" spans="1:70" x14ac:dyDescent="0.25">
      <c r="A2928">
        <v>184297</v>
      </c>
      <c r="B2928" t="s">
        <v>3806</v>
      </c>
      <c r="C2928">
        <v>16.239999999999998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</row>
    <row r="2929" spans="1:70" x14ac:dyDescent="0.25">
      <c r="A2929">
        <v>184983</v>
      </c>
      <c r="B2929" t="s">
        <v>3807</v>
      </c>
      <c r="C2929">
        <v>220.69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</row>
    <row r="2930" spans="1:70" x14ac:dyDescent="0.25">
      <c r="A2930">
        <v>185362</v>
      </c>
      <c r="B2930" t="s">
        <v>3808</v>
      </c>
      <c r="C2930">
        <v>165.65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</row>
    <row r="2931" spans="1:70" x14ac:dyDescent="0.25">
      <c r="A2931">
        <v>186780</v>
      </c>
      <c r="B2931" t="s">
        <v>3809</v>
      </c>
      <c r="C2931">
        <v>180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</row>
    <row r="2932" spans="1:70" x14ac:dyDescent="0.25">
      <c r="A2932">
        <v>186903</v>
      </c>
      <c r="B2932" t="s">
        <v>2294</v>
      </c>
      <c r="C2932">
        <v>1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</row>
    <row r="2933" spans="1:70" x14ac:dyDescent="0.25">
      <c r="A2933">
        <v>186904</v>
      </c>
      <c r="B2933" t="s">
        <v>1430</v>
      </c>
      <c r="C2933">
        <v>12.88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</row>
    <row r="2934" spans="1:70" x14ac:dyDescent="0.25">
      <c r="A2934">
        <v>186904</v>
      </c>
      <c r="B2934" t="s">
        <v>1430</v>
      </c>
      <c r="C2934">
        <v>12.88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</row>
    <row r="2935" spans="1:70" x14ac:dyDescent="0.25">
      <c r="A2935">
        <v>186905</v>
      </c>
      <c r="B2935" t="s">
        <v>1432</v>
      </c>
      <c r="C2935">
        <v>13.74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</row>
    <row r="2936" spans="1:70" x14ac:dyDescent="0.25">
      <c r="A2936">
        <v>186905</v>
      </c>
      <c r="B2936" t="s">
        <v>1432</v>
      </c>
      <c r="C2936">
        <v>13.74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</row>
    <row r="2937" spans="1:70" x14ac:dyDescent="0.25">
      <c r="A2937">
        <v>186906</v>
      </c>
      <c r="B2937" t="s">
        <v>1433</v>
      </c>
      <c r="C2937">
        <v>15.45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</row>
    <row r="2938" spans="1:70" x14ac:dyDescent="0.25">
      <c r="A2938">
        <v>186906</v>
      </c>
      <c r="B2938" t="s">
        <v>1433</v>
      </c>
      <c r="C2938">
        <v>15.45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</row>
    <row r="2939" spans="1:70" x14ac:dyDescent="0.25">
      <c r="A2939">
        <v>186929</v>
      </c>
      <c r="B2939" t="s">
        <v>3810</v>
      </c>
      <c r="C2939">
        <v>1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</row>
    <row r="2940" spans="1:70" x14ac:dyDescent="0.25">
      <c r="A2940">
        <v>186975</v>
      </c>
      <c r="B2940" t="s">
        <v>1434</v>
      </c>
      <c r="C2940">
        <v>13.984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</row>
    <row r="2941" spans="1:70" x14ac:dyDescent="0.25">
      <c r="A2941">
        <v>186975</v>
      </c>
      <c r="B2941" t="s">
        <v>1434</v>
      </c>
      <c r="C2941">
        <v>13.984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</row>
    <row r="2942" spans="1:70" x14ac:dyDescent="0.25">
      <c r="A2942">
        <v>186979</v>
      </c>
      <c r="B2942" t="s">
        <v>3811</v>
      </c>
      <c r="C2942">
        <v>1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</row>
    <row r="2943" spans="1:70" x14ac:dyDescent="0.25">
      <c r="A2943">
        <v>186984</v>
      </c>
      <c r="B2943" t="s">
        <v>3812</v>
      </c>
      <c r="C2943">
        <v>17.32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</row>
    <row r="2944" spans="1:70" x14ac:dyDescent="0.25">
      <c r="A2944">
        <v>186984</v>
      </c>
      <c r="B2944" t="s">
        <v>3812</v>
      </c>
      <c r="C2944">
        <v>17.32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</row>
    <row r="2945" spans="1:70" x14ac:dyDescent="0.25">
      <c r="A2945">
        <v>186992</v>
      </c>
      <c r="B2945" t="s">
        <v>3813</v>
      </c>
      <c r="C2945">
        <v>13.9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</row>
    <row r="2946" spans="1:70" x14ac:dyDescent="0.25">
      <c r="A2946">
        <v>186992</v>
      </c>
      <c r="B2946" t="s">
        <v>3813</v>
      </c>
      <c r="C2946">
        <v>13.9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</row>
    <row r="2947" spans="1:70" x14ac:dyDescent="0.25">
      <c r="A2947">
        <v>186996</v>
      </c>
      <c r="B2947" t="s">
        <v>3814</v>
      </c>
      <c r="C2947">
        <v>13.03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</row>
    <row r="2948" spans="1:70" x14ac:dyDescent="0.25">
      <c r="A2948">
        <v>186996</v>
      </c>
      <c r="B2948" t="s">
        <v>3814</v>
      </c>
      <c r="C2948">
        <v>13.03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</row>
    <row r="2949" spans="1:70" x14ac:dyDescent="0.25">
      <c r="A2949">
        <v>186997</v>
      </c>
      <c r="B2949" t="s">
        <v>3815</v>
      </c>
      <c r="C2949">
        <v>13.9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</row>
    <row r="2950" spans="1:70" x14ac:dyDescent="0.25">
      <c r="A2950">
        <v>186997</v>
      </c>
      <c r="B2950" t="s">
        <v>3815</v>
      </c>
      <c r="C2950">
        <v>13.9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</row>
    <row r="2951" spans="1:70" x14ac:dyDescent="0.25">
      <c r="A2951">
        <v>186998</v>
      </c>
      <c r="B2951" t="s">
        <v>3816</v>
      </c>
      <c r="C2951">
        <v>15.63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</row>
    <row r="2952" spans="1:70" x14ac:dyDescent="0.25">
      <c r="A2952">
        <v>186998</v>
      </c>
      <c r="B2952" t="s">
        <v>3816</v>
      </c>
      <c r="C2952">
        <v>15.63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</row>
    <row r="2953" spans="1:70" x14ac:dyDescent="0.25">
      <c r="A2953">
        <v>187005</v>
      </c>
      <c r="B2953" t="s">
        <v>3817</v>
      </c>
      <c r="C2953">
        <v>16.393999999999998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</row>
    <row r="2954" spans="1:70" x14ac:dyDescent="0.25">
      <c r="A2954">
        <v>187010</v>
      </c>
      <c r="B2954" t="s">
        <v>409</v>
      </c>
      <c r="C2954">
        <v>1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</row>
    <row r="2955" spans="1:70" x14ac:dyDescent="0.25">
      <c r="A2955">
        <v>187011</v>
      </c>
      <c r="B2955" t="s">
        <v>1923</v>
      </c>
      <c r="C2955">
        <v>13.03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</row>
    <row r="2956" spans="1:70" x14ac:dyDescent="0.25">
      <c r="A2956">
        <v>187011</v>
      </c>
      <c r="B2956" t="s">
        <v>1923</v>
      </c>
      <c r="C2956">
        <v>13.03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</row>
    <row r="2957" spans="1:70" x14ac:dyDescent="0.25">
      <c r="A2957">
        <v>187012</v>
      </c>
      <c r="B2957" t="s">
        <v>1436</v>
      </c>
      <c r="C2957">
        <v>13.9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</row>
    <row r="2958" spans="1:70" x14ac:dyDescent="0.25">
      <c r="A2958">
        <v>187012</v>
      </c>
      <c r="B2958" t="s">
        <v>1436</v>
      </c>
      <c r="C2958">
        <v>13.9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</row>
    <row r="2959" spans="1:70" x14ac:dyDescent="0.25">
      <c r="A2959">
        <v>187013</v>
      </c>
      <c r="B2959" t="s">
        <v>1438</v>
      </c>
      <c r="C2959">
        <v>15.64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</row>
    <row r="2960" spans="1:70" x14ac:dyDescent="0.25">
      <c r="A2960">
        <v>187013</v>
      </c>
      <c r="B2960" t="s">
        <v>1438</v>
      </c>
      <c r="C2960">
        <v>15.64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</row>
    <row r="2961" spans="1:70" x14ac:dyDescent="0.25">
      <c r="A2961">
        <v>187020</v>
      </c>
      <c r="B2961" t="s">
        <v>1439</v>
      </c>
      <c r="C2961">
        <v>12.81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</row>
    <row r="2962" spans="1:70" x14ac:dyDescent="0.25">
      <c r="A2962">
        <v>187020</v>
      </c>
      <c r="B2962" t="s">
        <v>1439</v>
      </c>
      <c r="C2962">
        <v>12.81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</row>
    <row r="2963" spans="1:70" x14ac:dyDescent="0.25">
      <c r="A2963">
        <v>187040</v>
      </c>
      <c r="B2963" t="s">
        <v>2295</v>
      </c>
      <c r="C2963">
        <v>1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</row>
    <row r="2964" spans="1:70" x14ac:dyDescent="0.25">
      <c r="A2964">
        <v>187059</v>
      </c>
      <c r="B2964" t="s">
        <v>410</v>
      </c>
      <c r="C2964">
        <v>1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</row>
    <row r="2965" spans="1:70" x14ac:dyDescent="0.25">
      <c r="A2965">
        <v>187061</v>
      </c>
      <c r="B2965" t="s">
        <v>1440</v>
      </c>
      <c r="C2965">
        <v>13.24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</row>
    <row r="2966" spans="1:70" x14ac:dyDescent="0.25">
      <c r="A2966">
        <v>187061</v>
      </c>
      <c r="B2966" t="s">
        <v>1440</v>
      </c>
      <c r="C2966">
        <v>13.24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</row>
    <row r="2967" spans="1:70" x14ac:dyDescent="0.25">
      <c r="A2967">
        <v>187062</v>
      </c>
      <c r="B2967" t="s">
        <v>1442</v>
      </c>
      <c r="C2967">
        <v>14.12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</row>
    <row r="2968" spans="1:70" x14ac:dyDescent="0.25">
      <c r="A2968">
        <v>187062</v>
      </c>
      <c r="B2968" t="s">
        <v>1442</v>
      </c>
      <c r="C2968">
        <v>14.12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</row>
    <row r="2969" spans="1:70" x14ac:dyDescent="0.25">
      <c r="A2969">
        <v>187063</v>
      </c>
      <c r="B2969" t="s">
        <v>1443</v>
      </c>
      <c r="C2969">
        <v>15.88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</row>
    <row r="2970" spans="1:70" x14ac:dyDescent="0.25">
      <c r="A2970">
        <v>187063</v>
      </c>
      <c r="B2970" t="s">
        <v>1443</v>
      </c>
      <c r="C2970">
        <v>15.88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</row>
    <row r="2971" spans="1:70" x14ac:dyDescent="0.25">
      <c r="A2971">
        <v>187091</v>
      </c>
      <c r="B2971" t="s">
        <v>3818</v>
      </c>
      <c r="C2971">
        <v>16.05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</row>
    <row r="2972" spans="1:70" x14ac:dyDescent="0.25">
      <c r="A2972">
        <v>187091</v>
      </c>
      <c r="B2972" t="s">
        <v>3818</v>
      </c>
      <c r="C2972">
        <v>16.05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</row>
    <row r="2973" spans="1:70" x14ac:dyDescent="0.25">
      <c r="A2973">
        <v>187141</v>
      </c>
      <c r="B2973" t="s">
        <v>3819</v>
      </c>
      <c r="C2973">
        <v>1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</row>
    <row r="2974" spans="1:70" x14ac:dyDescent="0.25">
      <c r="A2974">
        <v>187143</v>
      </c>
      <c r="B2974" t="s">
        <v>1444</v>
      </c>
      <c r="C2974">
        <v>866.1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</row>
    <row r="2975" spans="1:70" x14ac:dyDescent="0.25">
      <c r="A2975">
        <v>187143</v>
      </c>
      <c r="B2975" t="s">
        <v>1444</v>
      </c>
      <c r="C2975">
        <v>866.1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</row>
    <row r="2976" spans="1:70" x14ac:dyDescent="0.25">
      <c r="A2976">
        <v>187143</v>
      </c>
      <c r="B2976" t="s">
        <v>1444</v>
      </c>
      <c r="C2976">
        <v>866.1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</row>
    <row r="2977" spans="1:70" x14ac:dyDescent="0.25">
      <c r="A2977">
        <v>187152</v>
      </c>
      <c r="B2977" t="s">
        <v>1446</v>
      </c>
      <c r="C2977">
        <v>15.75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</row>
    <row r="2978" spans="1:70" x14ac:dyDescent="0.25">
      <c r="A2978">
        <v>187152</v>
      </c>
      <c r="B2978" t="s">
        <v>1446</v>
      </c>
      <c r="C2978">
        <v>15.75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</row>
    <row r="2979" spans="1:70" x14ac:dyDescent="0.25">
      <c r="A2979">
        <v>187153</v>
      </c>
      <c r="B2979" t="s">
        <v>1447</v>
      </c>
      <c r="C2979">
        <v>13.13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</row>
    <row r="2980" spans="1:70" x14ac:dyDescent="0.25">
      <c r="A2980">
        <v>187153</v>
      </c>
      <c r="B2980" t="s">
        <v>1447</v>
      </c>
      <c r="C2980">
        <v>13.13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</row>
    <row r="2981" spans="1:70" x14ac:dyDescent="0.25">
      <c r="A2981">
        <v>187196</v>
      </c>
      <c r="B2981" t="s">
        <v>3820</v>
      </c>
      <c r="C2981">
        <v>158.75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</row>
    <row r="2982" spans="1:70" x14ac:dyDescent="0.25">
      <c r="A2982">
        <v>187208</v>
      </c>
      <c r="B2982" t="s">
        <v>932</v>
      </c>
      <c r="C2982">
        <v>1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</row>
    <row r="2983" spans="1:70" x14ac:dyDescent="0.25">
      <c r="A2983">
        <v>187212</v>
      </c>
      <c r="B2983" t="s">
        <v>3821</v>
      </c>
      <c r="C2983">
        <v>20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</row>
    <row r="2984" spans="1:70" x14ac:dyDescent="0.25">
      <c r="A2984">
        <v>187213</v>
      </c>
      <c r="B2984" t="s">
        <v>2296</v>
      </c>
      <c r="C2984">
        <v>9.6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</row>
    <row r="2985" spans="1:70" x14ac:dyDescent="0.25">
      <c r="A2985">
        <v>187223</v>
      </c>
      <c r="B2985" t="s">
        <v>2765</v>
      </c>
      <c r="C2985">
        <v>19.315000000000001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</row>
    <row r="2986" spans="1:70" x14ac:dyDescent="0.25">
      <c r="A2986">
        <v>187223</v>
      </c>
      <c r="B2986" t="s">
        <v>2765</v>
      </c>
      <c r="C2986">
        <v>19.315000000000001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</row>
    <row r="2987" spans="1:70" x14ac:dyDescent="0.25">
      <c r="A2987">
        <v>187224</v>
      </c>
      <c r="B2987" t="s">
        <v>3822</v>
      </c>
      <c r="C2987">
        <v>197.98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</row>
    <row r="2988" spans="1:70" x14ac:dyDescent="0.25">
      <c r="A2988">
        <v>187226</v>
      </c>
      <c r="B2988" t="s">
        <v>3823</v>
      </c>
      <c r="C2988">
        <v>19.315000000000001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</row>
    <row r="2989" spans="1:70" x14ac:dyDescent="0.25">
      <c r="A2989">
        <v>187227</v>
      </c>
      <c r="B2989" t="s">
        <v>3824</v>
      </c>
      <c r="C2989">
        <v>197.36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</row>
    <row r="2990" spans="1:70" x14ac:dyDescent="0.25">
      <c r="A2990">
        <v>187229</v>
      </c>
      <c r="B2990" t="s">
        <v>3825</v>
      </c>
      <c r="C2990">
        <v>15.641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</row>
    <row r="2991" spans="1:70" x14ac:dyDescent="0.25">
      <c r="A2991">
        <v>187229</v>
      </c>
      <c r="B2991" t="s">
        <v>3825</v>
      </c>
      <c r="C2991">
        <v>15.641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</row>
    <row r="2992" spans="1:70" x14ac:dyDescent="0.25">
      <c r="A2992">
        <v>187235</v>
      </c>
      <c r="B2992" t="s">
        <v>3826</v>
      </c>
      <c r="C2992">
        <v>15.77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</row>
    <row r="2993" spans="1:70" x14ac:dyDescent="0.25">
      <c r="A2993">
        <v>187238</v>
      </c>
      <c r="B2993" t="s">
        <v>3827</v>
      </c>
      <c r="C2993">
        <v>186.52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</row>
    <row r="2994" spans="1:70" x14ac:dyDescent="0.25">
      <c r="A2994">
        <v>187251</v>
      </c>
      <c r="B2994" t="s">
        <v>411</v>
      </c>
      <c r="C2994">
        <v>1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</row>
    <row r="2995" spans="1:70" x14ac:dyDescent="0.25">
      <c r="A2995">
        <v>187254</v>
      </c>
      <c r="B2995" t="s">
        <v>1448</v>
      </c>
      <c r="C2995">
        <v>15.912000000000001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</row>
    <row r="2996" spans="1:70" x14ac:dyDescent="0.25">
      <c r="A2996">
        <v>187254</v>
      </c>
      <c r="B2996" t="s">
        <v>1448</v>
      </c>
      <c r="C2996">
        <v>15.912000000000001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</row>
    <row r="2997" spans="1:70" x14ac:dyDescent="0.25">
      <c r="A2997">
        <v>187255</v>
      </c>
      <c r="B2997" t="s">
        <v>1449</v>
      </c>
      <c r="C2997">
        <v>13.23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</row>
    <row r="2998" spans="1:70" x14ac:dyDescent="0.25">
      <c r="A2998">
        <v>187255</v>
      </c>
      <c r="B2998" t="s">
        <v>1449</v>
      </c>
      <c r="C2998">
        <v>13.23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</row>
    <row r="2999" spans="1:70" x14ac:dyDescent="0.25">
      <c r="A2999">
        <v>187317</v>
      </c>
      <c r="B2999" t="s">
        <v>2297</v>
      </c>
      <c r="C2999">
        <v>1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</row>
    <row r="3000" spans="1:70" x14ac:dyDescent="0.25">
      <c r="A3000">
        <v>187318</v>
      </c>
      <c r="B3000" t="s">
        <v>1450</v>
      </c>
      <c r="C3000">
        <v>17.48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</row>
    <row r="3001" spans="1:70" x14ac:dyDescent="0.25">
      <c r="A3001">
        <v>187318</v>
      </c>
      <c r="B3001" t="s">
        <v>1450</v>
      </c>
      <c r="C3001">
        <v>17.48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</row>
    <row r="3002" spans="1:70" x14ac:dyDescent="0.25">
      <c r="A3002">
        <v>187320</v>
      </c>
      <c r="B3002" t="s">
        <v>3828</v>
      </c>
      <c r="C3002">
        <v>186.58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</row>
    <row r="3003" spans="1:70" x14ac:dyDescent="0.25">
      <c r="A3003">
        <v>187385</v>
      </c>
      <c r="B3003" t="s">
        <v>3829</v>
      </c>
      <c r="C3003">
        <v>178.63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</row>
    <row r="3004" spans="1:70" x14ac:dyDescent="0.25">
      <c r="A3004">
        <v>187463</v>
      </c>
      <c r="B3004" t="s">
        <v>412</v>
      </c>
      <c r="C3004">
        <v>1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</row>
    <row r="3005" spans="1:70" x14ac:dyDescent="0.25">
      <c r="A3005">
        <v>187464</v>
      </c>
      <c r="B3005" t="s">
        <v>1452</v>
      </c>
      <c r="C3005">
        <v>12.99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</row>
    <row r="3006" spans="1:70" x14ac:dyDescent="0.25">
      <c r="A3006">
        <v>187464</v>
      </c>
      <c r="B3006" t="s">
        <v>1452</v>
      </c>
      <c r="C3006">
        <v>12.99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</row>
    <row r="3007" spans="1:70" x14ac:dyDescent="0.25">
      <c r="A3007">
        <v>187465</v>
      </c>
      <c r="B3007" t="s">
        <v>1454</v>
      </c>
      <c r="C3007">
        <v>13.85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</row>
    <row r="3008" spans="1:70" x14ac:dyDescent="0.25">
      <c r="A3008">
        <v>187465</v>
      </c>
      <c r="B3008" t="s">
        <v>1454</v>
      </c>
      <c r="C3008">
        <v>13.85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</row>
    <row r="3009" spans="1:70" x14ac:dyDescent="0.25">
      <c r="A3009">
        <v>187466</v>
      </c>
      <c r="B3009" t="s">
        <v>1455</v>
      </c>
      <c r="C3009">
        <v>15.58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</row>
    <row r="3010" spans="1:70" x14ac:dyDescent="0.25">
      <c r="A3010">
        <v>187466</v>
      </c>
      <c r="B3010" t="s">
        <v>1455</v>
      </c>
      <c r="C3010">
        <v>15.58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</row>
    <row r="3011" spans="1:70" x14ac:dyDescent="0.25">
      <c r="A3011">
        <v>187477</v>
      </c>
      <c r="B3011" t="s">
        <v>3830</v>
      </c>
      <c r="C3011">
        <v>14.27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</row>
    <row r="3012" spans="1:70" x14ac:dyDescent="0.25">
      <c r="A3012">
        <v>187477</v>
      </c>
      <c r="B3012" t="s">
        <v>3830</v>
      </c>
      <c r="C3012">
        <v>14.27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</row>
    <row r="3013" spans="1:70" x14ac:dyDescent="0.25">
      <c r="A3013">
        <v>187478</v>
      </c>
      <c r="B3013" t="s">
        <v>3831</v>
      </c>
      <c r="C3013">
        <v>16.05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</row>
    <row r="3014" spans="1:70" x14ac:dyDescent="0.25">
      <c r="A3014">
        <v>187478</v>
      </c>
      <c r="B3014" t="s">
        <v>3831</v>
      </c>
      <c r="C3014">
        <v>16.05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</row>
    <row r="3015" spans="1:70" x14ac:dyDescent="0.25">
      <c r="A3015">
        <v>187479</v>
      </c>
      <c r="B3015" t="s">
        <v>3832</v>
      </c>
      <c r="C3015">
        <v>16.05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</row>
    <row r="3016" spans="1:70" x14ac:dyDescent="0.25">
      <c r="A3016">
        <v>187479</v>
      </c>
      <c r="B3016" t="s">
        <v>3832</v>
      </c>
      <c r="C3016">
        <v>16.05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</row>
    <row r="3017" spans="1:70" x14ac:dyDescent="0.25">
      <c r="A3017">
        <v>187616</v>
      </c>
      <c r="B3017" t="s">
        <v>1456</v>
      </c>
      <c r="C3017">
        <v>13.09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</row>
    <row r="3018" spans="1:70" x14ac:dyDescent="0.25">
      <c r="A3018">
        <v>187616</v>
      </c>
      <c r="B3018" t="s">
        <v>1456</v>
      </c>
      <c r="C3018">
        <v>13.09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</row>
    <row r="3019" spans="1:70" x14ac:dyDescent="0.25">
      <c r="A3019">
        <v>187621</v>
      </c>
      <c r="B3019" t="s">
        <v>3833</v>
      </c>
      <c r="C3019">
        <v>14.37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</row>
    <row r="3020" spans="1:70" x14ac:dyDescent="0.25">
      <c r="A3020">
        <v>187621</v>
      </c>
      <c r="B3020" t="s">
        <v>3833</v>
      </c>
      <c r="C3020">
        <v>14.37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</row>
    <row r="3021" spans="1:70" x14ac:dyDescent="0.25">
      <c r="A3021">
        <v>187622</v>
      </c>
      <c r="B3021" t="s">
        <v>3834</v>
      </c>
      <c r="C3021">
        <v>16.14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</row>
    <row r="3022" spans="1:70" x14ac:dyDescent="0.25">
      <c r="A3022">
        <v>187622</v>
      </c>
      <c r="B3022" t="s">
        <v>3834</v>
      </c>
      <c r="C3022">
        <v>16.14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</row>
    <row r="3023" spans="1:70" x14ac:dyDescent="0.25">
      <c r="A3023">
        <v>187623</v>
      </c>
      <c r="B3023" t="s">
        <v>3835</v>
      </c>
      <c r="C3023">
        <v>855.2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</row>
    <row r="3024" spans="1:70" x14ac:dyDescent="0.25">
      <c r="A3024">
        <v>187623</v>
      </c>
      <c r="B3024" t="s">
        <v>3835</v>
      </c>
      <c r="C3024">
        <v>855.2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</row>
    <row r="3025" spans="1:70" x14ac:dyDescent="0.25">
      <c r="A3025">
        <v>187624</v>
      </c>
      <c r="B3025" t="s">
        <v>1924</v>
      </c>
      <c r="C3025">
        <v>864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</row>
    <row r="3026" spans="1:70" x14ac:dyDescent="0.25">
      <c r="A3026">
        <v>187624</v>
      </c>
      <c r="B3026" t="s">
        <v>1924</v>
      </c>
      <c r="C3026">
        <v>864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</row>
    <row r="3027" spans="1:70" x14ac:dyDescent="0.25">
      <c r="A3027">
        <v>187634</v>
      </c>
      <c r="B3027" t="s">
        <v>3836</v>
      </c>
      <c r="C3027">
        <v>13.121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</row>
    <row r="3028" spans="1:70" x14ac:dyDescent="0.25">
      <c r="A3028">
        <v>187635</v>
      </c>
      <c r="B3028" t="s">
        <v>3837</v>
      </c>
      <c r="C3028">
        <v>13.451000000000001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</row>
    <row r="3029" spans="1:70" x14ac:dyDescent="0.25">
      <c r="A3029">
        <v>187635</v>
      </c>
      <c r="B3029" t="s">
        <v>3837</v>
      </c>
      <c r="C3029">
        <v>13.451000000000001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</row>
    <row r="3030" spans="1:70" x14ac:dyDescent="0.25">
      <c r="A3030">
        <v>187652</v>
      </c>
      <c r="B3030" t="s">
        <v>1457</v>
      </c>
      <c r="C3030">
        <v>13.96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</row>
    <row r="3031" spans="1:70" x14ac:dyDescent="0.25">
      <c r="A3031">
        <v>187652</v>
      </c>
      <c r="B3031" t="s">
        <v>1457</v>
      </c>
      <c r="C3031">
        <v>13.96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</row>
    <row r="3032" spans="1:70" x14ac:dyDescent="0.25">
      <c r="A3032">
        <v>187654</v>
      </c>
      <c r="B3032" t="s">
        <v>1458</v>
      </c>
      <c r="C3032">
        <v>15.71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</row>
    <row r="3033" spans="1:70" x14ac:dyDescent="0.25">
      <c r="A3033">
        <v>187654</v>
      </c>
      <c r="B3033" t="s">
        <v>1458</v>
      </c>
      <c r="C3033">
        <v>15.71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</row>
    <row r="3034" spans="1:70" x14ac:dyDescent="0.25">
      <c r="A3034">
        <v>187655</v>
      </c>
      <c r="B3034" t="s">
        <v>2298</v>
      </c>
      <c r="C3034">
        <v>1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</row>
    <row r="3035" spans="1:70" x14ac:dyDescent="0.25">
      <c r="A3035">
        <v>187659</v>
      </c>
      <c r="B3035" t="s">
        <v>1459</v>
      </c>
      <c r="C3035">
        <v>15.88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</row>
    <row r="3036" spans="1:70" x14ac:dyDescent="0.25">
      <c r="A3036">
        <v>187659</v>
      </c>
      <c r="B3036" t="s">
        <v>1459</v>
      </c>
      <c r="C3036">
        <v>15.88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</row>
    <row r="3037" spans="1:70" x14ac:dyDescent="0.25">
      <c r="A3037">
        <v>187660</v>
      </c>
      <c r="B3037" t="s">
        <v>1460</v>
      </c>
      <c r="C3037">
        <v>17.3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</row>
    <row r="3038" spans="1:70" x14ac:dyDescent="0.25">
      <c r="A3038">
        <v>187660</v>
      </c>
      <c r="B3038" t="s">
        <v>1460</v>
      </c>
      <c r="C3038">
        <v>17.3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</row>
    <row r="3039" spans="1:70" x14ac:dyDescent="0.25">
      <c r="A3039">
        <v>187661</v>
      </c>
      <c r="B3039" t="s">
        <v>2299</v>
      </c>
      <c r="C3039">
        <v>1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</row>
    <row r="3040" spans="1:70" x14ac:dyDescent="0.25">
      <c r="A3040">
        <v>187662</v>
      </c>
      <c r="B3040" t="s">
        <v>1936</v>
      </c>
      <c r="C3040">
        <v>13.95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</row>
    <row r="3041" spans="1:70" x14ac:dyDescent="0.25">
      <c r="A3041">
        <v>187662</v>
      </c>
      <c r="B3041" t="s">
        <v>1936</v>
      </c>
      <c r="C3041">
        <v>13.95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</row>
    <row r="3042" spans="1:70" x14ac:dyDescent="0.25">
      <c r="A3042">
        <v>187663</v>
      </c>
      <c r="B3042" t="s">
        <v>1461</v>
      </c>
      <c r="C3042">
        <v>15.7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</row>
    <row r="3043" spans="1:70" x14ac:dyDescent="0.25">
      <c r="A3043">
        <v>187663</v>
      </c>
      <c r="B3043" t="s">
        <v>1461</v>
      </c>
      <c r="C3043">
        <v>15.7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</row>
    <row r="3044" spans="1:70" x14ac:dyDescent="0.25">
      <c r="A3044">
        <v>187700</v>
      </c>
      <c r="B3044" t="s">
        <v>1463</v>
      </c>
      <c r="C3044">
        <v>17.38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</row>
    <row r="3045" spans="1:70" x14ac:dyDescent="0.25">
      <c r="A3045">
        <v>187700</v>
      </c>
      <c r="B3045" t="s">
        <v>1463</v>
      </c>
      <c r="C3045">
        <v>17.38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</row>
    <row r="3046" spans="1:70" x14ac:dyDescent="0.25">
      <c r="A3046">
        <v>187731</v>
      </c>
      <c r="B3046" t="s">
        <v>3838</v>
      </c>
      <c r="C3046">
        <v>178.50399999999999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</row>
    <row r="3047" spans="1:70" x14ac:dyDescent="0.25">
      <c r="A3047">
        <v>187731</v>
      </c>
      <c r="B3047" t="s">
        <v>3838</v>
      </c>
      <c r="C3047">
        <v>178.50399999999999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</row>
    <row r="3048" spans="1:70" x14ac:dyDescent="0.25">
      <c r="A3048">
        <v>187757</v>
      </c>
      <c r="B3048" t="s">
        <v>3839</v>
      </c>
      <c r="C3048">
        <v>1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</row>
    <row r="3049" spans="1:70" x14ac:dyDescent="0.25">
      <c r="A3049">
        <v>187762</v>
      </c>
      <c r="B3049" t="s">
        <v>3840</v>
      </c>
      <c r="C3049">
        <v>1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</row>
    <row r="3050" spans="1:70" x14ac:dyDescent="0.25">
      <c r="A3050">
        <v>187802</v>
      </c>
      <c r="B3050" t="s">
        <v>3841</v>
      </c>
      <c r="C3050">
        <v>15.8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</row>
    <row r="3051" spans="1:70" x14ac:dyDescent="0.25">
      <c r="A3051">
        <v>187802</v>
      </c>
      <c r="B3051" t="s">
        <v>3841</v>
      </c>
      <c r="C3051">
        <v>15.8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</row>
    <row r="3052" spans="1:70" x14ac:dyDescent="0.25">
      <c r="A3052">
        <v>187806</v>
      </c>
      <c r="B3052" t="s">
        <v>3842</v>
      </c>
      <c r="C3052">
        <v>180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</row>
    <row r="3053" spans="1:70" x14ac:dyDescent="0.25">
      <c r="A3053">
        <v>187806</v>
      </c>
      <c r="B3053" t="s">
        <v>3842</v>
      </c>
      <c r="C3053">
        <v>180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</row>
    <row r="3054" spans="1:70" x14ac:dyDescent="0.25">
      <c r="A3054">
        <v>187806</v>
      </c>
      <c r="B3054" t="s">
        <v>3842</v>
      </c>
      <c r="C3054">
        <v>180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</row>
    <row r="3055" spans="1:70" x14ac:dyDescent="0.25">
      <c r="A3055">
        <v>187831</v>
      </c>
      <c r="B3055" t="s">
        <v>3843</v>
      </c>
      <c r="C3055">
        <v>13.135999999999999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</row>
    <row r="3056" spans="1:70" x14ac:dyDescent="0.25">
      <c r="A3056">
        <v>187850</v>
      </c>
      <c r="B3056" t="s">
        <v>413</v>
      </c>
      <c r="C3056">
        <v>1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</row>
    <row r="3057" spans="1:70" x14ac:dyDescent="0.25">
      <c r="A3057">
        <v>187858</v>
      </c>
      <c r="B3057" t="s">
        <v>3844</v>
      </c>
      <c r="C3057">
        <v>10.47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</row>
    <row r="3058" spans="1:70" x14ac:dyDescent="0.25">
      <c r="A3058">
        <v>187858</v>
      </c>
      <c r="B3058" t="s">
        <v>3844</v>
      </c>
      <c r="C3058">
        <v>10.47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</row>
    <row r="3059" spans="1:70" x14ac:dyDescent="0.25">
      <c r="A3059">
        <v>187859</v>
      </c>
      <c r="B3059" t="s">
        <v>3845</v>
      </c>
      <c r="C3059">
        <v>10.47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</row>
    <row r="3060" spans="1:70" x14ac:dyDescent="0.25">
      <c r="A3060">
        <v>187859</v>
      </c>
      <c r="B3060" t="s">
        <v>3845</v>
      </c>
      <c r="C3060">
        <v>10.47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</row>
    <row r="3061" spans="1:70" x14ac:dyDescent="0.25">
      <c r="A3061">
        <v>187884</v>
      </c>
      <c r="B3061" t="s">
        <v>2300</v>
      </c>
      <c r="C3061">
        <v>1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</row>
    <row r="3062" spans="1:70" x14ac:dyDescent="0.25">
      <c r="A3062">
        <v>187886</v>
      </c>
      <c r="B3062" t="s">
        <v>1464</v>
      </c>
      <c r="C3062">
        <v>15.21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</row>
    <row r="3063" spans="1:70" x14ac:dyDescent="0.25">
      <c r="A3063">
        <v>187886</v>
      </c>
      <c r="B3063" t="s">
        <v>1464</v>
      </c>
      <c r="C3063">
        <v>15.21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</row>
    <row r="3064" spans="1:70" x14ac:dyDescent="0.25">
      <c r="A3064">
        <v>187887</v>
      </c>
      <c r="B3064" t="s">
        <v>1466</v>
      </c>
      <c r="C3064">
        <v>13.52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</row>
    <row r="3065" spans="1:70" x14ac:dyDescent="0.25">
      <c r="A3065">
        <v>187887</v>
      </c>
      <c r="B3065" t="s">
        <v>1466</v>
      </c>
      <c r="C3065">
        <v>13.52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</row>
    <row r="3066" spans="1:70" x14ac:dyDescent="0.25">
      <c r="A3066">
        <v>187888</v>
      </c>
      <c r="B3066" t="s">
        <v>1467</v>
      </c>
      <c r="C3066">
        <v>15.21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</row>
    <row r="3067" spans="1:70" x14ac:dyDescent="0.25">
      <c r="A3067">
        <v>187888</v>
      </c>
      <c r="B3067" t="s">
        <v>1467</v>
      </c>
      <c r="C3067">
        <v>15.21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</row>
    <row r="3068" spans="1:70" x14ac:dyDescent="0.25">
      <c r="A3068">
        <v>187894</v>
      </c>
      <c r="B3068" t="s">
        <v>3846</v>
      </c>
      <c r="C3068">
        <v>159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</row>
    <row r="3069" spans="1:70" x14ac:dyDescent="0.25">
      <c r="A3069">
        <v>187897</v>
      </c>
      <c r="B3069" t="s">
        <v>3847</v>
      </c>
      <c r="C3069">
        <v>16.2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</row>
    <row r="3070" spans="1:70" x14ac:dyDescent="0.25">
      <c r="A3070">
        <v>187897</v>
      </c>
      <c r="B3070" t="s">
        <v>3847</v>
      </c>
      <c r="C3070">
        <v>16.2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</row>
    <row r="3071" spans="1:70" x14ac:dyDescent="0.25">
      <c r="A3071">
        <v>187898</v>
      </c>
      <c r="B3071" t="s">
        <v>3848</v>
      </c>
      <c r="C3071">
        <v>15.55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</row>
    <row r="3072" spans="1:70" x14ac:dyDescent="0.25">
      <c r="A3072">
        <v>187899</v>
      </c>
      <c r="B3072" t="s">
        <v>554</v>
      </c>
      <c r="C3072">
        <v>187.82400000000001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</row>
    <row r="3073" spans="1:70" x14ac:dyDescent="0.25">
      <c r="A3073">
        <v>187899</v>
      </c>
      <c r="B3073" t="s">
        <v>554</v>
      </c>
      <c r="C3073">
        <v>187.82400000000001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</row>
    <row r="3074" spans="1:70" x14ac:dyDescent="0.25">
      <c r="A3074">
        <v>187952</v>
      </c>
      <c r="B3074" t="s">
        <v>3849</v>
      </c>
      <c r="C3074">
        <v>10.39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</row>
    <row r="3075" spans="1:70" x14ac:dyDescent="0.25">
      <c r="A3075">
        <v>187952</v>
      </c>
      <c r="B3075" t="s">
        <v>3849</v>
      </c>
      <c r="C3075">
        <v>10.39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</row>
    <row r="3076" spans="1:70" x14ac:dyDescent="0.25">
      <c r="A3076">
        <v>187953</v>
      </c>
      <c r="B3076" t="s">
        <v>3850</v>
      </c>
      <c r="C3076">
        <v>10.39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</row>
    <row r="3077" spans="1:70" x14ac:dyDescent="0.25">
      <c r="A3077">
        <v>187953</v>
      </c>
      <c r="B3077" t="s">
        <v>3850</v>
      </c>
      <c r="C3077">
        <v>10.39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</row>
    <row r="3078" spans="1:70" x14ac:dyDescent="0.25">
      <c r="A3078">
        <v>187955</v>
      </c>
      <c r="B3078" t="s">
        <v>2301</v>
      </c>
      <c r="C3078">
        <v>1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</row>
    <row r="3079" spans="1:70" x14ac:dyDescent="0.25">
      <c r="A3079">
        <v>187957</v>
      </c>
      <c r="B3079" t="s">
        <v>3851</v>
      </c>
      <c r="C3079">
        <v>15.24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</row>
    <row r="3080" spans="1:70" x14ac:dyDescent="0.25">
      <c r="A3080">
        <v>187957</v>
      </c>
      <c r="B3080" t="s">
        <v>3851</v>
      </c>
      <c r="C3080">
        <v>15.24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</row>
    <row r="3081" spans="1:70" x14ac:dyDescent="0.25">
      <c r="A3081">
        <v>187958</v>
      </c>
      <c r="B3081" t="s">
        <v>1937</v>
      </c>
      <c r="C3081">
        <v>13.54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</row>
    <row r="3082" spans="1:70" x14ac:dyDescent="0.25">
      <c r="A3082">
        <v>187958</v>
      </c>
      <c r="B3082" t="s">
        <v>1937</v>
      </c>
      <c r="C3082">
        <v>13.54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</row>
    <row r="3083" spans="1:70" x14ac:dyDescent="0.25">
      <c r="A3083">
        <v>187958</v>
      </c>
      <c r="B3083" t="s">
        <v>1937</v>
      </c>
      <c r="C3083">
        <v>13.54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</row>
    <row r="3084" spans="1:70" x14ac:dyDescent="0.25">
      <c r="A3084">
        <v>187959</v>
      </c>
      <c r="B3084" t="s">
        <v>3852</v>
      </c>
      <c r="C3084">
        <v>15.24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</row>
    <row r="3085" spans="1:70" x14ac:dyDescent="0.25">
      <c r="A3085">
        <v>187959</v>
      </c>
      <c r="B3085" t="s">
        <v>3852</v>
      </c>
      <c r="C3085">
        <v>15.24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</row>
    <row r="3086" spans="1:70" x14ac:dyDescent="0.25">
      <c r="A3086">
        <v>187966</v>
      </c>
      <c r="B3086" t="s">
        <v>3853</v>
      </c>
      <c r="C3086">
        <v>50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</row>
    <row r="3087" spans="1:70" x14ac:dyDescent="0.25">
      <c r="A3087">
        <v>187967</v>
      </c>
      <c r="B3087" t="s">
        <v>3854</v>
      </c>
      <c r="C3087">
        <v>16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</row>
    <row r="3088" spans="1:70" x14ac:dyDescent="0.25">
      <c r="A3088">
        <v>187967</v>
      </c>
      <c r="B3088" t="s">
        <v>3854</v>
      </c>
      <c r="C3088">
        <v>16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</row>
    <row r="3089" spans="1:70" x14ac:dyDescent="0.25">
      <c r="A3089">
        <v>187972</v>
      </c>
      <c r="B3089" t="s">
        <v>3855</v>
      </c>
      <c r="C3089">
        <v>180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</row>
    <row r="3090" spans="1:70" x14ac:dyDescent="0.25">
      <c r="A3090">
        <v>187999</v>
      </c>
      <c r="B3090" t="s">
        <v>2302</v>
      </c>
      <c r="C3090">
        <v>1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</row>
    <row r="3091" spans="1:70" x14ac:dyDescent="0.25">
      <c r="A3091">
        <v>188010</v>
      </c>
      <c r="B3091" t="s">
        <v>3856</v>
      </c>
      <c r="C3091">
        <v>16.254000000000001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</row>
    <row r="3092" spans="1:70" x14ac:dyDescent="0.25">
      <c r="A3092">
        <v>188010</v>
      </c>
      <c r="B3092" t="s">
        <v>3856</v>
      </c>
      <c r="C3092">
        <v>16.254000000000001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</row>
    <row r="3093" spans="1:70" x14ac:dyDescent="0.25">
      <c r="A3093">
        <v>188011</v>
      </c>
      <c r="B3093" t="s">
        <v>3857</v>
      </c>
      <c r="C3093">
        <v>15.48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</row>
    <row r="3094" spans="1:70" x14ac:dyDescent="0.25">
      <c r="A3094">
        <v>188013</v>
      </c>
      <c r="B3094" t="s">
        <v>3858</v>
      </c>
      <c r="C3094">
        <v>15.68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</row>
    <row r="3095" spans="1:70" x14ac:dyDescent="0.25">
      <c r="A3095">
        <v>188013</v>
      </c>
      <c r="B3095" t="s">
        <v>3858</v>
      </c>
      <c r="C3095">
        <v>15.68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</row>
    <row r="3096" spans="1:70" x14ac:dyDescent="0.25">
      <c r="A3096">
        <v>188014</v>
      </c>
      <c r="B3096" t="s">
        <v>2303</v>
      </c>
      <c r="C3096">
        <v>1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</row>
    <row r="3097" spans="1:70" x14ac:dyDescent="0.25">
      <c r="A3097">
        <v>188015</v>
      </c>
      <c r="B3097" t="s">
        <v>3859</v>
      </c>
      <c r="C3097">
        <v>15.38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</row>
    <row r="3098" spans="1:70" x14ac:dyDescent="0.25">
      <c r="A3098">
        <v>188015</v>
      </c>
      <c r="B3098" t="s">
        <v>3859</v>
      </c>
      <c r="C3098">
        <v>15.38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</row>
    <row r="3099" spans="1:70" x14ac:dyDescent="0.25">
      <c r="A3099">
        <v>188018</v>
      </c>
      <c r="B3099" t="s">
        <v>1469</v>
      </c>
      <c r="C3099">
        <v>13.67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</row>
    <row r="3100" spans="1:70" x14ac:dyDescent="0.25">
      <c r="A3100">
        <v>188018</v>
      </c>
      <c r="B3100" t="s">
        <v>1469</v>
      </c>
      <c r="C3100">
        <v>13.67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</row>
    <row r="3101" spans="1:70" x14ac:dyDescent="0.25">
      <c r="A3101">
        <v>188022</v>
      </c>
      <c r="B3101" t="s">
        <v>2304</v>
      </c>
      <c r="C3101">
        <v>1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</row>
    <row r="3102" spans="1:70" x14ac:dyDescent="0.25">
      <c r="A3102">
        <v>188023</v>
      </c>
      <c r="B3102" t="s">
        <v>1471</v>
      </c>
      <c r="C3102">
        <v>15.42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</row>
    <row r="3103" spans="1:70" x14ac:dyDescent="0.25">
      <c r="A3103">
        <v>188023</v>
      </c>
      <c r="B3103" t="s">
        <v>1471</v>
      </c>
      <c r="C3103">
        <v>15.42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</row>
    <row r="3104" spans="1:70" x14ac:dyDescent="0.25">
      <c r="A3104">
        <v>188024</v>
      </c>
      <c r="B3104" t="s">
        <v>1473</v>
      </c>
      <c r="C3104">
        <v>12.85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</row>
    <row r="3105" spans="1:70" x14ac:dyDescent="0.25">
      <c r="A3105">
        <v>188024</v>
      </c>
      <c r="B3105" t="s">
        <v>1473</v>
      </c>
      <c r="C3105">
        <v>12.85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</row>
    <row r="3106" spans="1:70" x14ac:dyDescent="0.25">
      <c r="A3106">
        <v>188025</v>
      </c>
      <c r="B3106" t="s">
        <v>1474</v>
      </c>
      <c r="C3106">
        <v>13.7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</row>
    <row r="3107" spans="1:70" x14ac:dyDescent="0.25">
      <c r="A3107">
        <v>188025</v>
      </c>
      <c r="B3107" t="s">
        <v>1474</v>
      </c>
      <c r="C3107">
        <v>13.7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</row>
    <row r="3108" spans="1:70" x14ac:dyDescent="0.25">
      <c r="A3108">
        <v>188034</v>
      </c>
      <c r="B3108" t="s">
        <v>3860</v>
      </c>
      <c r="C3108">
        <v>10.25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</row>
    <row r="3109" spans="1:70" x14ac:dyDescent="0.25">
      <c r="A3109">
        <v>188034</v>
      </c>
      <c r="B3109" t="s">
        <v>3860</v>
      </c>
      <c r="C3109">
        <v>10.25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</row>
    <row r="3110" spans="1:70" x14ac:dyDescent="0.25">
      <c r="A3110">
        <v>188051</v>
      </c>
      <c r="B3110" t="s">
        <v>1475</v>
      </c>
      <c r="C3110">
        <v>15.33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</row>
    <row r="3111" spans="1:70" x14ac:dyDescent="0.25">
      <c r="A3111">
        <v>188051</v>
      </c>
      <c r="B3111" t="s">
        <v>1475</v>
      </c>
      <c r="C3111">
        <v>15.33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</row>
    <row r="3112" spans="1:70" x14ac:dyDescent="0.25">
      <c r="A3112">
        <v>188052</v>
      </c>
      <c r="B3112" t="s">
        <v>1477</v>
      </c>
      <c r="C3112">
        <v>13.63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</row>
    <row r="3113" spans="1:70" x14ac:dyDescent="0.25">
      <c r="A3113">
        <v>188052</v>
      </c>
      <c r="B3113" t="s">
        <v>1477</v>
      </c>
      <c r="C3113">
        <v>13.63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</row>
    <row r="3114" spans="1:70" x14ac:dyDescent="0.25">
      <c r="A3114">
        <v>188053</v>
      </c>
      <c r="B3114" t="s">
        <v>3861</v>
      </c>
      <c r="C3114">
        <v>15.33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</row>
    <row r="3115" spans="1:70" x14ac:dyDescent="0.25">
      <c r="A3115">
        <v>188053</v>
      </c>
      <c r="B3115" t="s">
        <v>3861</v>
      </c>
      <c r="C3115">
        <v>15.33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</row>
    <row r="3116" spans="1:70" x14ac:dyDescent="0.25">
      <c r="A3116">
        <v>188102</v>
      </c>
      <c r="B3116" t="s">
        <v>1478</v>
      </c>
      <c r="C3116">
        <v>13.23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</row>
    <row r="3117" spans="1:70" x14ac:dyDescent="0.25">
      <c r="A3117">
        <v>188102</v>
      </c>
      <c r="B3117" t="s">
        <v>1478</v>
      </c>
      <c r="C3117">
        <v>13.23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</row>
    <row r="3118" spans="1:70" x14ac:dyDescent="0.25">
      <c r="A3118">
        <v>188107</v>
      </c>
      <c r="B3118" t="s">
        <v>3862</v>
      </c>
      <c r="C3118">
        <v>1.734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</row>
    <row r="3119" spans="1:70" x14ac:dyDescent="0.25">
      <c r="A3119">
        <v>188108</v>
      </c>
      <c r="B3119" t="s">
        <v>3863</v>
      </c>
      <c r="C3119">
        <v>1.734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</row>
    <row r="3120" spans="1:70" x14ac:dyDescent="0.25">
      <c r="A3120">
        <v>188120</v>
      </c>
      <c r="B3120" t="s">
        <v>1480</v>
      </c>
      <c r="C3120">
        <v>16.940000000000001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</row>
    <row r="3121" spans="1:70" x14ac:dyDescent="0.25">
      <c r="A3121">
        <v>188120</v>
      </c>
      <c r="B3121" t="s">
        <v>1480</v>
      </c>
      <c r="C3121">
        <v>16.940000000000001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</row>
    <row r="3122" spans="1:70" x14ac:dyDescent="0.25">
      <c r="A3122">
        <v>188130</v>
      </c>
      <c r="B3122" t="s">
        <v>1962</v>
      </c>
      <c r="C3122">
        <v>16.93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</row>
    <row r="3123" spans="1:70" x14ac:dyDescent="0.25">
      <c r="A3123">
        <v>188130</v>
      </c>
      <c r="B3123" t="s">
        <v>1962</v>
      </c>
      <c r="C3123">
        <v>16.93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</row>
    <row r="3124" spans="1:70" x14ac:dyDescent="0.25">
      <c r="A3124">
        <v>188136</v>
      </c>
      <c r="B3124" t="s">
        <v>1481</v>
      </c>
      <c r="C3124">
        <v>16.93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</row>
    <row r="3125" spans="1:70" x14ac:dyDescent="0.25">
      <c r="A3125">
        <v>188136</v>
      </c>
      <c r="B3125" t="s">
        <v>1481</v>
      </c>
      <c r="C3125">
        <v>16.93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</row>
    <row r="3126" spans="1:70" x14ac:dyDescent="0.25">
      <c r="A3126">
        <v>188142</v>
      </c>
      <c r="B3126" t="s">
        <v>3864</v>
      </c>
      <c r="C3126">
        <v>15.57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</row>
    <row r="3127" spans="1:70" x14ac:dyDescent="0.25">
      <c r="A3127">
        <v>188142</v>
      </c>
      <c r="B3127" t="s">
        <v>3864</v>
      </c>
      <c r="C3127">
        <v>15.57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</row>
    <row r="3128" spans="1:70" x14ac:dyDescent="0.25">
      <c r="A3128">
        <v>188161</v>
      </c>
      <c r="B3128" t="s">
        <v>3865</v>
      </c>
      <c r="C3128">
        <v>1.44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</row>
    <row r="3129" spans="1:70" x14ac:dyDescent="0.25">
      <c r="A3129">
        <v>188162</v>
      </c>
      <c r="B3129" t="s">
        <v>3866</v>
      </c>
      <c r="C3129">
        <v>1.734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</row>
    <row r="3130" spans="1:70" x14ac:dyDescent="0.25">
      <c r="A3130">
        <v>188162</v>
      </c>
      <c r="B3130" t="s">
        <v>3866</v>
      </c>
      <c r="C3130">
        <v>1.734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</row>
    <row r="3131" spans="1:70" x14ac:dyDescent="0.25">
      <c r="A3131">
        <v>188167</v>
      </c>
      <c r="B3131" t="s">
        <v>1483</v>
      </c>
      <c r="C3131">
        <v>17.02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</row>
    <row r="3132" spans="1:70" x14ac:dyDescent="0.25">
      <c r="A3132">
        <v>188167</v>
      </c>
      <c r="B3132" t="s">
        <v>1483</v>
      </c>
      <c r="C3132">
        <v>17.02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</row>
    <row r="3133" spans="1:70" x14ac:dyDescent="0.25">
      <c r="A3133">
        <v>188168</v>
      </c>
      <c r="B3133" t="s">
        <v>1485</v>
      </c>
      <c r="C3133">
        <v>15.32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</row>
    <row r="3134" spans="1:70" x14ac:dyDescent="0.25">
      <c r="A3134">
        <v>188168</v>
      </c>
      <c r="B3134" t="s">
        <v>1485</v>
      </c>
      <c r="C3134">
        <v>15.32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</row>
    <row r="3135" spans="1:70" x14ac:dyDescent="0.25">
      <c r="A3135">
        <v>188169</v>
      </c>
      <c r="B3135" t="s">
        <v>3867</v>
      </c>
      <c r="C3135">
        <v>12.77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</row>
    <row r="3136" spans="1:70" x14ac:dyDescent="0.25">
      <c r="A3136">
        <v>188169</v>
      </c>
      <c r="B3136" t="s">
        <v>3867</v>
      </c>
      <c r="C3136">
        <v>12.77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</row>
    <row r="3137" spans="1:70" x14ac:dyDescent="0.25">
      <c r="A3137">
        <v>188170</v>
      </c>
      <c r="B3137" t="s">
        <v>3868</v>
      </c>
      <c r="C3137">
        <v>15.76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</row>
    <row r="3138" spans="1:70" x14ac:dyDescent="0.25">
      <c r="A3138">
        <v>188170</v>
      </c>
      <c r="B3138" t="s">
        <v>3868</v>
      </c>
      <c r="C3138">
        <v>15.76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</row>
    <row r="3139" spans="1:70" x14ac:dyDescent="0.25">
      <c r="A3139">
        <v>188172</v>
      </c>
      <c r="B3139" t="s">
        <v>3869</v>
      </c>
      <c r="C3139">
        <v>876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</row>
    <row r="3140" spans="1:70" x14ac:dyDescent="0.25">
      <c r="A3140">
        <v>188172</v>
      </c>
      <c r="B3140" t="s">
        <v>3869</v>
      </c>
      <c r="C3140">
        <v>876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</row>
    <row r="3141" spans="1:70" x14ac:dyDescent="0.25">
      <c r="A3141">
        <v>188176</v>
      </c>
      <c r="B3141" t="s">
        <v>2305</v>
      </c>
      <c r="C3141">
        <v>1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</row>
    <row r="3142" spans="1:70" x14ac:dyDescent="0.25">
      <c r="A3142">
        <v>188179</v>
      </c>
      <c r="B3142" t="s">
        <v>2306</v>
      </c>
      <c r="C3142">
        <v>1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</row>
    <row r="3143" spans="1:70" x14ac:dyDescent="0.25">
      <c r="A3143">
        <v>188186</v>
      </c>
      <c r="B3143" t="s">
        <v>3870</v>
      </c>
      <c r="C3143">
        <v>15.82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</row>
    <row r="3144" spans="1:70" x14ac:dyDescent="0.25">
      <c r="A3144">
        <v>188186</v>
      </c>
      <c r="B3144" t="s">
        <v>3870</v>
      </c>
      <c r="C3144">
        <v>15.82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</row>
    <row r="3145" spans="1:70" x14ac:dyDescent="0.25">
      <c r="A3145">
        <v>188188</v>
      </c>
      <c r="B3145" t="s">
        <v>3871</v>
      </c>
      <c r="C3145">
        <v>1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</row>
    <row r="3146" spans="1:70" x14ac:dyDescent="0.25">
      <c r="A3146">
        <v>188190</v>
      </c>
      <c r="B3146" t="s">
        <v>3872</v>
      </c>
      <c r="C3146">
        <v>16.91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</row>
    <row r="3147" spans="1:70" x14ac:dyDescent="0.25">
      <c r="A3147">
        <v>188190</v>
      </c>
      <c r="B3147" t="s">
        <v>3872</v>
      </c>
      <c r="C3147">
        <v>16.91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</row>
    <row r="3148" spans="1:70" x14ac:dyDescent="0.25">
      <c r="A3148">
        <v>188192</v>
      </c>
      <c r="B3148" t="s">
        <v>816</v>
      </c>
      <c r="C3148">
        <v>14.801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</row>
    <row r="3149" spans="1:70" x14ac:dyDescent="0.25">
      <c r="A3149">
        <v>188192</v>
      </c>
      <c r="B3149" t="s">
        <v>816</v>
      </c>
      <c r="C3149">
        <v>14.801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</row>
    <row r="3150" spans="1:70" x14ac:dyDescent="0.25">
      <c r="A3150">
        <v>188200</v>
      </c>
      <c r="B3150" t="s">
        <v>3873</v>
      </c>
      <c r="C3150">
        <v>1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</row>
    <row r="3151" spans="1:70" x14ac:dyDescent="0.25">
      <c r="A3151">
        <v>188203</v>
      </c>
      <c r="B3151" t="s">
        <v>3874</v>
      </c>
      <c r="C3151">
        <v>17.36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</row>
    <row r="3152" spans="1:70" x14ac:dyDescent="0.25">
      <c r="A3152">
        <v>188203</v>
      </c>
      <c r="B3152" t="s">
        <v>3874</v>
      </c>
      <c r="C3152">
        <v>17.36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</row>
    <row r="3153" spans="1:70" x14ac:dyDescent="0.25">
      <c r="A3153">
        <v>188206</v>
      </c>
      <c r="B3153" t="s">
        <v>1488</v>
      </c>
      <c r="C3153">
        <v>15.62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</row>
    <row r="3154" spans="1:70" x14ac:dyDescent="0.25">
      <c r="A3154">
        <v>188206</v>
      </c>
      <c r="B3154" t="s">
        <v>1488</v>
      </c>
      <c r="C3154">
        <v>15.62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</row>
    <row r="3155" spans="1:70" x14ac:dyDescent="0.25">
      <c r="A3155">
        <v>188207</v>
      </c>
      <c r="B3155" t="s">
        <v>1490</v>
      </c>
      <c r="C3155">
        <v>13.02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</row>
    <row r="3156" spans="1:70" x14ac:dyDescent="0.25">
      <c r="A3156">
        <v>188207</v>
      </c>
      <c r="B3156" t="s">
        <v>1490</v>
      </c>
      <c r="C3156">
        <v>13.02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</row>
    <row r="3157" spans="1:70" x14ac:dyDescent="0.25">
      <c r="A3157">
        <v>188221</v>
      </c>
      <c r="B3157" t="s">
        <v>3875</v>
      </c>
      <c r="C3157">
        <v>15.71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</row>
    <row r="3158" spans="1:70" x14ac:dyDescent="0.25">
      <c r="A3158">
        <v>188221</v>
      </c>
      <c r="B3158" t="s">
        <v>3875</v>
      </c>
      <c r="C3158">
        <v>15.71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</row>
    <row r="3159" spans="1:70" x14ac:dyDescent="0.25">
      <c r="A3159">
        <v>188223</v>
      </c>
      <c r="B3159" t="s">
        <v>1491</v>
      </c>
      <c r="C3159">
        <v>15.71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</row>
    <row r="3160" spans="1:70" x14ac:dyDescent="0.25">
      <c r="A3160">
        <v>188223</v>
      </c>
      <c r="B3160" t="s">
        <v>1491</v>
      </c>
      <c r="C3160">
        <v>15.71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</row>
    <row r="3161" spans="1:70" x14ac:dyDescent="0.25">
      <c r="A3161">
        <v>188226</v>
      </c>
      <c r="B3161" t="s">
        <v>3876</v>
      </c>
      <c r="C3161">
        <v>180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</row>
    <row r="3162" spans="1:70" x14ac:dyDescent="0.25">
      <c r="A3162">
        <v>188226</v>
      </c>
      <c r="B3162" t="s">
        <v>3876</v>
      </c>
      <c r="C3162">
        <v>180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</row>
    <row r="3163" spans="1:70" x14ac:dyDescent="0.25">
      <c r="A3163">
        <v>188228</v>
      </c>
      <c r="B3163" t="s">
        <v>3877</v>
      </c>
      <c r="C3163">
        <v>16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</row>
    <row r="3164" spans="1:70" x14ac:dyDescent="0.25">
      <c r="A3164">
        <v>188228</v>
      </c>
      <c r="B3164" t="s">
        <v>3877</v>
      </c>
      <c r="C3164">
        <v>16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</row>
    <row r="3165" spans="1:70" x14ac:dyDescent="0.25">
      <c r="A3165">
        <v>188230</v>
      </c>
      <c r="B3165" t="s">
        <v>1493</v>
      </c>
      <c r="C3165">
        <v>13.62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</row>
    <row r="3166" spans="1:70" x14ac:dyDescent="0.25">
      <c r="A3166">
        <v>188230</v>
      </c>
      <c r="B3166" t="s">
        <v>1493</v>
      </c>
      <c r="C3166">
        <v>13.62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</row>
    <row r="3167" spans="1:70" x14ac:dyDescent="0.25">
      <c r="A3167">
        <v>188231</v>
      </c>
      <c r="B3167" t="s">
        <v>1494</v>
      </c>
      <c r="C3167">
        <v>15.32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</row>
    <row r="3168" spans="1:70" x14ac:dyDescent="0.25">
      <c r="A3168">
        <v>188231</v>
      </c>
      <c r="B3168" t="s">
        <v>1494</v>
      </c>
      <c r="C3168">
        <v>15.32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</row>
    <row r="3169" spans="1:70" x14ac:dyDescent="0.25">
      <c r="A3169">
        <v>188232</v>
      </c>
      <c r="B3169" t="s">
        <v>3878</v>
      </c>
      <c r="C3169">
        <v>1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</row>
    <row r="3170" spans="1:70" x14ac:dyDescent="0.25">
      <c r="A3170">
        <v>188234</v>
      </c>
      <c r="B3170" t="s">
        <v>1495</v>
      </c>
      <c r="C3170">
        <v>17.02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</row>
    <row r="3171" spans="1:70" x14ac:dyDescent="0.25">
      <c r="A3171">
        <v>188234</v>
      </c>
      <c r="B3171" t="s">
        <v>1495</v>
      </c>
      <c r="C3171">
        <v>17.02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</row>
    <row r="3172" spans="1:70" x14ac:dyDescent="0.25">
      <c r="A3172">
        <v>188235</v>
      </c>
      <c r="B3172" t="s">
        <v>1496</v>
      </c>
      <c r="C3172">
        <v>15.32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</row>
    <row r="3173" spans="1:70" x14ac:dyDescent="0.25">
      <c r="A3173">
        <v>188235</v>
      </c>
      <c r="B3173" t="s">
        <v>1496</v>
      </c>
      <c r="C3173">
        <v>15.32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</row>
    <row r="3174" spans="1:70" x14ac:dyDescent="0.25">
      <c r="A3174">
        <v>188251</v>
      </c>
      <c r="B3174" t="s">
        <v>3879</v>
      </c>
      <c r="C3174">
        <v>16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</row>
    <row r="3175" spans="1:70" x14ac:dyDescent="0.25">
      <c r="A3175">
        <v>188253</v>
      </c>
      <c r="B3175" t="s">
        <v>1108</v>
      </c>
      <c r="C3175">
        <v>50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</row>
    <row r="3176" spans="1:70" x14ac:dyDescent="0.25">
      <c r="A3176">
        <v>188253</v>
      </c>
      <c r="B3176" t="s">
        <v>1108</v>
      </c>
      <c r="C3176">
        <v>50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</row>
    <row r="3177" spans="1:70" x14ac:dyDescent="0.25">
      <c r="A3177">
        <v>188254</v>
      </c>
      <c r="B3177" t="s">
        <v>1109</v>
      </c>
      <c r="C3177">
        <v>180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</row>
    <row r="3178" spans="1:70" x14ac:dyDescent="0.25">
      <c r="A3178">
        <v>188256</v>
      </c>
      <c r="B3178" t="s">
        <v>1110</v>
      </c>
      <c r="C3178">
        <v>176.33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</row>
    <row r="3179" spans="1:70" x14ac:dyDescent="0.25">
      <c r="A3179">
        <v>188256</v>
      </c>
      <c r="B3179" t="s">
        <v>1110</v>
      </c>
      <c r="C3179">
        <v>176.33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</row>
    <row r="3180" spans="1:70" x14ac:dyDescent="0.25">
      <c r="A3180">
        <v>188257</v>
      </c>
      <c r="B3180" t="s">
        <v>3880</v>
      </c>
      <c r="C3180">
        <v>16.954999999999998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</row>
    <row r="3181" spans="1:70" x14ac:dyDescent="0.25">
      <c r="A3181">
        <v>188261</v>
      </c>
      <c r="B3181" t="s">
        <v>3881</v>
      </c>
      <c r="C3181">
        <v>1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</row>
    <row r="3182" spans="1:70" x14ac:dyDescent="0.25">
      <c r="A3182">
        <v>188265</v>
      </c>
      <c r="B3182" t="s">
        <v>3882</v>
      </c>
      <c r="C3182">
        <v>15.35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</row>
    <row r="3183" spans="1:70" x14ac:dyDescent="0.25">
      <c r="A3183">
        <v>188265</v>
      </c>
      <c r="B3183" t="s">
        <v>3882</v>
      </c>
      <c r="C3183">
        <v>15.35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</row>
    <row r="3184" spans="1:70" x14ac:dyDescent="0.25">
      <c r="A3184">
        <v>188291</v>
      </c>
      <c r="B3184" t="s">
        <v>3883</v>
      </c>
      <c r="C3184">
        <v>18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</row>
    <row r="3185" spans="1:70" x14ac:dyDescent="0.25">
      <c r="A3185">
        <v>188291</v>
      </c>
      <c r="B3185" t="s">
        <v>3883</v>
      </c>
      <c r="C3185">
        <v>18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</row>
    <row r="3186" spans="1:70" x14ac:dyDescent="0.25">
      <c r="A3186">
        <v>188292</v>
      </c>
      <c r="B3186" t="s">
        <v>3884</v>
      </c>
      <c r="C3186">
        <v>9.6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</row>
    <row r="3187" spans="1:70" x14ac:dyDescent="0.25">
      <c r="A3187">
        <v>188292</v>
      </c>
      <c r="B3187" t="s">
        <v>3884</v>
      </c>
      <c r="C3187">
        <v>9.6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</row>
    <row r="3188" spans="1:70" x14ac:dyDescent="0.25">
      <c r="A3188">
        <v>188435</v>
      </c>
      <c r="B3188" t="s">
        <v>3885</v>
      </c>
      <c r="C3188">
        <v>1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</row>
    <row r="3189" spans="1:70" x14ac:dyDescent="0.25">
      <c r="A3189">
        <v>188474</v>
      </c>
      <c r="B3189" t="s">
        <v>1011</v>
      </c>
      <c r="C3189">
        <v>16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</row>
    <row r="3190" spans="1:70" x14ac:dyDescent="0.25">
      <c r="A3190">
        <v>188475</v>
      </c>
      <c r="B3190" t="s">
        <v>3886</v>
      </c>
      <c r="C3190">
        <v>9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</row>
    <row r="3191" spans="1:70" x14ac:dyDescent="0.25">
      <c r="A3191">
        <v>188476</v>
      </c>
      <c r="B3191" t="s">
        <v>3887</v>
      </c>
      <c r="C3191">
        <v>9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</row>
    <row r="3192" spans="1:70" x14ac:dyDescent="0.25">
      <c r="A3192">
        <v>188496</v>
      </c>
      <c r="B3192" t="s">
        <v>3888</v>
      </c>
      <c r="C3192">
        <v>13.151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</row>
    <row r="3193" spans="1:70" x14ac:dyDescent="0.25">
      <c r="A3193">
        <v>188498</v>
      </c>
      <c r="B3193" t="s">
        <v>3889</v>
      </c>
      <c r="C3193">
        <v>12.956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</row>
    <row r="3194" spans="1:70" x14ac:dyDescent="0.25">
      <c r="A3194">
        <v>188499</v>
      </c>
      <c r="B3194" t="s">
        <v>3890</v>
      </c>
      <c r="C3194">
        <v>12.96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</row>
    <row r="3195" spans="1:70" x14ac:dyDescent="0.25">
      <c r="A3195">
        <v>188499</v>
      </c>
      <c r="B3195" t="s">
        <v>3890</v>
      </c>
      <c r="C3195">
        <v>12.96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</row>
    <row r="3196" spans="1:70" x14ac:dyDescent="0.25">
      <c r="A3196">
        <v>188518</v>
      </c>
      <c r="B3196" t="s">
        <v>3891</v>
      </c>
      <c r="C3196">
        <v>180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</row>
    <row r="3197" spans="1:70" x14ac:dyDescent="0.25">
      <c r="A3197">
        <v>188582</v>
      </c>
      <c r="B3197" t="s">
        <v>3892</v>
      </c>
      <c r="C3197">
        <v>18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</row>
    <row r="3198" spans="1:70" x14ac:dyDescent="0.25">
      <c r="A3198">
        <v>188582</v>
      </c>
      <c r="B3198" t="s">
        <v>3892</v>
      </c>
      <c r="C3198">
        <v>18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</row>
    <row r="3199" spans="1:70" x14ac:dyDescent="0.25">
      <c r="A3199">
        <v>188583</v>
      </c>
      <c r="B3199" t="s">
        <v>3893</v>
      </c>
      <c r="C3199">
        <v>9.6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</row>
    <row r="3200" spans="1:70" x14ac:dyDescent="0.25">
      <c r="A3200">
        <v>188586</v>
      </c>
      <c r="B3200" t="s">
        <v>3894</v>
      </c>
      <c r="C3200">
        <v>16.815000000000001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</row>
    <row r="3201" spans="1:70" x14ac:dyDescent="0.25">
      <c r="A3201">
        <v>188590</v>
      </c>
      <c r="B3201" t="s">
        <v>3895</v>
      </c>
      <c r="C3201">
        <v>18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</row>
    <row r="3202" spans="1:70" x14ac:dyDescent="0.25">
      <c r="A3202">
        <v>188590</v>
      </c>
      <c r="B3202" t="s">
        <v>3895</v>
      </c>
      <c r="C3202">
        <v>18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</row>
    <row r="3203" spans="1:70" x14ac:dyDescent="0.25">
      <c r="A3203">
        <v>188605</v>
      </c>
      <c r="B3203" t="s">
        <v>3896</v>
      </c>
      <c r="C3203">
        <v>17.995000000000001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</row>
    <row r="3204" spans="1:70" x14ac:dyDescent="0.25">
      <c r="A3204">
        <v>188647</v>
      </c>
      <c r="B3204" t="s">
        <v>1985</v>
      </c>
      <c r="C3204">
        <v>17.010000000000002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</row>
    <row r="3205" spans="1:70" x14ac:dyDescent="0.25">
      <c r="A3205">
        <v>188647</v>
      </c>
      <c r="B3205" t="s">
        <v>1985</v>
      </c>
      <c r="C3205">
        <v>17.010000000000002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</row>
    <row r="3206" spans="1:70" x14ac:dyDescent="0.25">
      <c r="A3206">
        <v>188808</v>
      </c>
      <c r="B3206" t="s">
        <v>3897</v>
      </c>
      <c r="C3206">
        <v>50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</row>
    <row r="3207" spans="1:70" x14ac:dyDescent="0.25">
      <c r="A3207">
        <v>188939</v>
      </c>
      <c r="B3207" t="s">
        <v>1497</v>
      </c>
      <c r="C3207">
        <v>15.57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</row>
    <row r="3208" spans="1:70" x14ac:dyDescent="0.25">
      <c r="A3208">
        <v>188939</v>
      </c>
      <c r="B3208" t="s">
        <v>1497</v>
      </c>
      <c r="C3208">
        <v>15.57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</row>
    <row r="3209" spans="1:70" x14ac:dyDescent="0.25">
      <c r="A3209">
        <v>188972</v>
      </c>
      <c r="B3209" t="s">
        <v>3898</v>
      </c>
      <c r="C3209">
        <v>17.260000000000002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</row>
    <row r="3210" spans="1:70" x14ac:dyDescent="0.25">
      <c r="A3210">
        <v>188973</v>
      </c>
      <c r="B3210" t="s">
        <v>2307</v>
      </c>
      <c r="C3210">
        <v>17.234999999999999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</row>
    <row r="3211" spans="1:70" x14ac:dyDescent="0.25">
      <c r="A3211">
        <v>188973</v>
      </c>
      <c r="B3211" t="s">
        <v>2307</v>
      </c>
      <c r="C3211">
        <v>17.234999999999999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</row>
    <row r="3212" spans="1:70" x14ac:dyDescent="0.25">
      <c r="A3212">
        <v>188975</v>
      </c>
      <c r="B3212" t="s">
        <v>2308</v>
      </c>
      <c r="C3212">
        <v>17.495000000000001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</row>
    <row r="3213" spans="1:70" x14ac:dyDescent="0.25">
      <c r="A3213">
        <v>188975</v>
      </c>
      <c r="B3213" t="s">
        <v>2308</v>
      </c>
      <c r="C3213">
        <v>17.495000000000001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</row>
    <row r="3214" spans="1:70" x14ac:dyDescent="0.25">
      <c r="A3214">
        <v>188977</v>
      </c>
      <c r="B3214" t="s">
        <v>2309</v>
      </c>
      <c r="C3214">
        <v>17.274999999999999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</row>
    <row r="3215" spans="1:70" x14ac:dyDescent="0.25">
      <c r="A3215">
        <v>188978</v>
      </c>
      <c r="B3215" t="s">
        <v>2310</v>
      </c>
      <c r="C3215">
        <v>17.655000000000001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</row>
    <row r="3216" spans="1:70" x14ac:dyDescent="0.25">
      <c r="A3216">
        <v>188979</v>
      </c>
      <c r="B3216" t="s">
        <v>3899</v>
      </c>
      <c r="C3216">
        <v>17.46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</row>
    <row r="3217" spans="1:70" x14ac:dyDescent="0.25">
      <c r="A3217">
        <v>188980</v>
      </c>
      <c r="B3217" t="s">
        <v>2311</v>
      </c>
      <c r="C3217">
        <v>17.355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</row>
    <row r="3218" spans="1:70" x14ac:dyDescent="0.25">
      <c r="A3218">
        <v>188994</v>
      </c>
      <c r="B3218" t="s">
        <v>1499</v>
      </c>
      <c r="C3218">
        <v>15.8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</row>
    <row r="3219" spans="1:70" x14ac:dyDescent="0.25">
      <c r="A3219">
        <v>188994</v>
      </c>
      <c r="B3219" t="s">
        <v>1499</v>
      </c>
      <c r="C3219">
        <v>15.8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</row>
    <row r="3220" spans="1:70" x14ac:dyDescent="0.25">
      <c r="A3220">
        <v>189014</v>
      </c>
      <c r="B3220" t="s">
        <v>3900</v>
      </c>
      <c r="C3220">
        <v>12.945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</row>
    <row r="3221" spans="1:70" x14ac:dyDescent="0.25">
      <c r="A3221">
        <v>189019</v>
      </c>
      <c r="B3221" t="s">
        <v>2312</v>
      </c>
      <c r="C3221">
        <v>1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</row>
    <row r="3222" spans="1:70" x14ac:dyDescent="0.25">
      <c r="A3222">
        <v>189104</v>
      </c>
      <c r="B3222" t="s">
        <v>3901</v>
      </c>
      <c r="C3222">
        <v>15.63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</row>
    <row r="3223" spans="1:70" x14ac:dyDescent="0.25">
      <c r="A3223">
        <v>189104</v>
      </c>
      <c r="B3223" t="s">
        <v>3901</v>
      </c>
      <c r="C3223">
        <v>15.63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</row>
    <row r="3224" spans="1:70" x14ac:dyDescent="0.25">
      <c r="A3224">
        <v>189113</v>
      </c>
      <c r="B3224" t="s">
        <v>1501</v>
      </c>
      <c r="C3224">
        <v>15.93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</row>
    <row r="3225" spans="1:70" x14ac:dyDescent="0.25">
      <c r="A3225">
        <v>189113</v>
      </c>
      <c r="B3225" t="s">
        <v>1501</v>
      </c>
      <c r="C3225">
        <v>15.93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</row>
    <row r="3226" spans="1:70" x14ac:dyDescent="0.25">
      <c r="A3226">
        <v>189115</v>
      </c>
      <c r="B3226" t="s">
        <v>555</v>
      </c>
      <c r="C3226">
        <v>21.143999999999998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</row>
    <row r="3227" spans="1:70" x14ac:dyDescent="0.25">
      <c r="A3227">
        <v>189115</v>
      </c>
      <c r="B3227" t="s">
        <v>555</v>
      </c>
      <c r="C3227">
        <v>21.143999999999998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</row>
    <row r="3228" spans="1:70" x14ac:dyDescent="0.25">
      <c r="A3228">
        <v>189121</v>
      </c>
      <c r="B3228" t="s">
        <v>2313</v>
      </c>
      <c r="C3228">
        <v>9.6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</row>
    <row r="3229" spans="1:70" x14ac:dyDescent="0.25">
      <c r="A3229">
        <v>189130</v>
      </c>
      <c r="B3229" t="s">
        <v>3902</v>
      </c>
      <c r="C3229">
        <v>9.6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</row>
    <row r="3230" spans="1:70" x14ac:dyDescent="0.25">
      <c r="A3230">
        <v>189133</v>
      </c>
      <c r="B3230" t="s">
        <v>414</v>
      </c>
      <c r="C3230">
        <v>1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</row>
    <row r="3231" spans="1:70" x14ac:dyDescent="0.25">
      <c r="A3231">
        <v>189193</v>
      </c>
      <c r="B3231" t="s">
        <v>3903</v>
      </c>
      <c r="C3231">
        <v>1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</row>
    <row r="3232" spans="1:70" x14ac:dyDescent="0.25">
      <c r="A3232">
        <v>189321</v>
      </c>
      <c r="B3232" t="s">
        <v>3904</v>
      </c>
      <c r="C3232">
        <v>5.39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</row>
    <row r="3233" spans="1:70" x14ac:dyDescent="0.25">
      <c r="A3233">
        <v>189325</v>
      </c>
      <c r="B3233" t="s">
        <v>3905</v>
      </c>
      <c r="C3233">
        <v>21.795000000000002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</row>
    <row r="3234" spans="1:70" x14ac:dyDescent="0.25">
      <c r="A3234">
        <v>189338</v>
      </c>
      <c r="B3234" t="s">
        <v>2314</v>
      </c>
      <c r="C3234">
        <v>16.835000000000001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</row>
    <row r="3235" spans="1:70" x14ac:dyDescent="0.25">
      <c r="A3235">
        <v>189339</v>
      </c>
      <c r="B3235" t="s">
        <v>2731</v>
      </c>
      <c r="C3235">
        <v>175.08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</row>
    <row r="3236" spans="1:70" x14ac:dyDescent="0.25">
      <c r="A3236">
        <v>189373</v>
      </c>
      <c r="B3236" t="s">
        <v>1506</v>
      </c>
      <c r="C3236">
        <v>15.63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</row>
    <row r="3237" spans="1:70" x14ac:dyDescent="0.25">
      <c r="A3237">
        <v>189373</v>
      </c>
      <c r="B3237" t="s">
        <v>1506</v>
      </c>
      <c r="C3237">
        <v>15.63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</row>
    <row r="3238" spans="1:70" x14ac:dyDescent="0.25">
      <c r="A3238">
        <v>189374</v>
      </c>
      <c r="B3238" t="s">
        <v>1508</v>
      </c>
      <c r="C3238">
        <v>17.37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</row>
    <row r="3239" spans="1:70" x14ac:dyDescent="0.25">
      <c r="A3239">
        <v>189374</v>
      </c>
      <c r="B3239" t="s">
        <v>1508</v>
      </c>
      <c r="C3239">
        <v>17.37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</row>
    <row r="3240" spans="1:70" x14ac:dyDescent="0.25">
      <c r="A3240">
        <v>189493</v>
      </c>
      <c r="B3240" t="s">
        <v>415</v>
      </c>
      <c r="C3240">
        <v>16.914999999999999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</row>
    <row r="3241" spans="1:70" x14ac:dyDescent="0.25">
      <c r="A3241">
        <v>189493</v>
      </c>
      <c r="B3241" t="s">
        <v>415</v>
      </c>
      <c r="C3241">
        <v>16.914999999999999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</row>
    <row r="3242" spans="1:70" x14ac:dyDescent="0.25">
      <c r="A3242">
        <v>189494</v>
      </c>
      <c r="B3242" t="s">
        <v>1511</v>
      </c>
      <c r="C3242">
        <v>15.89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</row>
    <row r="3243" spans="1:70" x14ac:dyDescent="0.25">
      <c r="A3243">
        <v>189494</v>
      </c>
      <c r="B3243" t="s">
        <v>1511</v>
      </c>
      <c r="C3243">
        <v>15.89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</row>
    <row r="3244" spans="1:70" x14ac:dyDescent="0.25">
      <c r="A3244">
        <v>189685</v>
      </c>
      <c r="B3244" t="s">
        <v>2315</v>
      </c>
      <c r="C3244">
        <v>17.274999999999999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</row>
    <row r="3245" spans="1:70" x14ac:dyDescent="0.25">
      <c r="A3245">
        <v>189688</v>
      </c>
      <c r="B3245" t="s">
        <v>3906</v>
      </c>
      <c r="C3245">
        <v>17.22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</row>
    <row r="3246" spans="1:70" x14ac:dyDescent="0.25">
      <c r="A3246">
        <v>189689</v>
      </c>
      <c r="B3246" t="s">
        <v>3907</v>
      </c>
      <c r="C3246">
        <v>17.66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</row>
    <row r="3247" spans="1:70" x14ac:dyDescent="0.25">
      <c r="A3247">
        <v>189699</v>
      </c>
      <c r="B3247" t="s">
        <v>1512</v>
      </c>
      <c r="C3247">
        <v>15.84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</row>
    <row r="3248" spans="1:70" x14ac:dyDescent="0.25">
      <c r="A3248">
        <v>189699</v>
      </c>
      <c r="B3248" t="s">
        <v>1512</v>
      </c>
      <c r="C3248">
        <v>15.84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</row>
    <row r="3249" spans="1:70" x14ac:dyDescent="0.25">
      <c r="A3249">
        <v>189707</v>
      </c>
      <c r="B3249" t="s">
        <v>1111</v>
      </c>
      <c r="C3249">
        <v>177.37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</row>
    <row r="3250" spans="1:70" x14ac:dyDescent="0.25">
      <c r="A3250">
        <v>189707</v>
      </c>
      <c r="B3250" t="s">
        <v>1111</v>
      </c>
      <c r="C3250">
        <v>177.37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</row>
    <row r="3251" spans="1:70" x14ac:dyDescent="0.25">
      <c r="A3251">
        <v>190340</v>
      </c>
      <c r="B3251" t="s">
        <v>2316</v>
      </c>
      <c r="C3251">
        <v>17.555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</row>
    <row r="3252" spans="1:70" x14ac:dyDescent="0.25">
      <c r="A3252">
        <v>190483</v>
      </c>
      <c r="B3252" t="s">
        <v>2779</v>
      </c>
      <c r="C3252">
        <v>16.635000000000002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</row>
    <row r="3253" spans="1:70" x14ac:dyDescent="0.25">
      <c r="A3253">
        <v>190483</v>
      </c>
      <c r="B3253" t="s">
        <v>2779</v>
      </c>
      <c r="C3253">
        <v>16.635000000000002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</row>
    <row r="3254" spans="1:70" x14ac:dyDescent="0.25">
      <c r="A3254">
        <v>190484</v>
      </c>
      <c r="B3254" t="s">
        <v>958</v>
      </c>
      <c r="C3254">
        <v>173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</row>
    <row r="3255" spans="1:70" x14ac:dyDescent="0.25">
      <c r="A3255">
        <v>190486</v>
      </c>
      <c r="B3255" t="s">
        <v>959</v>
      </c>
      <c r="C3255">
        <v>16.715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</row>
    <row r="3256" spans="1:70" x14ac:dyDescent="0.25">
      <c r="A3256">
        <v>190487</v>
      </c>
      <c r="B3256" t="s">
        <v>2317</v>
      </c>
      <c r="C3256">
        <v>173.84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</row>
    <row r="3257" spans="1:70" x14ac:dyDescent="0.25">
      <c r="A3257">
        <v>190490</v>
      </c>
      <c r="B3257" t="s">
        <v>2318</v>
      </c>
      <c r="C3257">
        <v>180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</row>
    <row r="3258" spans="1:70" x14ac:dyDescent="0.25">
      <c r="A3258">
        <v>190492</v>
      </c>
      <c r="B3258" t="s">
        <v>2319</v>
      </c>
      <c r="C3258">
        <v>16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</row>
    <row r="3259" spans="1:70" x14ac:dyDescent="0.25">
      <c r="A3259">
        <v>190492</v>
      </c>
      <c r="B3259" t="s">
        <v>2319</v>
      </c>
      <c r="C3259">
        <v>16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</row>
    <row r="3260" spans="1:70" x14ac:dyDescent="0.25">
      <c r="A3260">
        <v>190493</v>
      </c>
      <c r="B3260" t="s">
        <v>3908</v>
      </c>
      <c r="C3260">
        <v>9.6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</row>
    <row r="3261" spans="1:70" x14ac:dyDescent="0.25">
      <c r="A3261">
        <v>190494</v>
      </c>
      <c r="B3261" t="s">
        <v>3909</v>
      </c>
      <c r="C3261">
        <v>180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</row>
    <row r="3262" spans="1:70" x14ac:dyDescent="0.25">
      <c r="A3262">
        <v>190496</v>
      </c>
      <c r="B3262" t="s">
        <v>2320</v>
      </c>
      <c r="C3262">
        <v>16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</row>
    <row r="3263" spans="1:70" x14ac:dyDescent="0.25">
      <c r="A3263">
        <v>190496</v>
      </c>
      <c r="B3263" t="s">
        <v>2320</v>
      </c>
      <c r="C3263">
        <v>16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</row>
    <row r="3264" spans="1:70" x14ac:dyDescent="0.25">
      <c r="A3264">
        <v>190497</v>
      </c>
      <c r="B3264" t="s">
        <v>3910</v>
      </c>
      <c r="C3264">
        <v>9.6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</row>
    <row r="3265" spans="1:70" x14ac:dyDescent="0.25">
      <c r="A3265">
        <v>190503</v>
      </c>
      <c r="B3265" t="s">
        <v>3911</v>
      </c>
      <c r="C3265">
        <v>17.135000000000002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</row>
    <row r="3266" spans="1:70" x14ac:dyDescent="0.25">
      <c r="A3266">
        <v>190504</v>
      </c>
      <c r="B3266" t="s">
        <v>2321</v>
      </c>
      <c r="C3266">
        <v>178.2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</row>
    <row r="3267" spans="1:70" x14ac:dyDescent="0.25">
      <c r="A3267">
        <v>190507</v>
      </c>
      <c r="B3267" t="s">
        <v>3912</v>
      </c>
      <c r="C3267">
        <v>17.195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</row>
    <row r="3268" spans="1:70" x14ac:dyDescent="0.25">
      <c r="A3268">
        <v>190508</v>
      </c>
      <c r="B3268" t="s">
        <v>1126</v>
      </c>
      <c r="C3268">
        <v>178.83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</row>
    <row r="3269" spans="1:70" x14ac:dyDescent="0.25">
      <c r="A3269">
        <v>190540</v>
      </c>
      <c r="B3269" t="s">
        <v>960</v>
      </c>
      <c r="C3269">
        <v>16.774999999999999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</row>
    <row r="3270" spans="1:70" x14ac:dyDescent="0.25">
      <c r="A3270">
        <v>190541</v>
      </c>
      <c r="B3270" t="s">
        <v>2322</v>
      </c>
      <c r="C3270">
        <v>174.46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</row>
    <row r="3271" spans="1:70" x14ac:dyDescent="0.25">
      <c r="A3271">
        <v>190543</v>
      </c>
      <c r="B3271" t="s">
        <v>2323</v>
      </c>
      <c r="C3271">
        <v>16.835000000000001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</row>
    <row r="3272" spans="1:70" x14ac:dyDescent="0.25">
      <c r="A3272">
        <v>190543</v>
      </c>
      <c r="B3272" t="s">
        <v>2323</v>
      </c>
      <c r="C3272">
        <v>16.835000000000001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</row>
    <row r="3273" spans="1:70" x14ac:dyDescent="0.25">
      <c r="A3273">
        <v>190544</v>
      </c>
      <c r="B3273" t="s">
        <v>3913</v>
      </c>
      <c r="C3273">
        <v>175.08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</row>
    <row r="3274" spans="1:70" x14ac:dyDescent="0.25">
      <c r="A3274">
        <v>190546</v>
      </c>
      <c r="B3274" t="s">
        <v>3914</v>
      </c>
      <c r="C3274">
        <v>17.055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</row>
    <row r="3275" spans="1:70" x14ac:dyDescent="0.25">
      <c r="A3275">
        <v>190550</v>
      </c>
      <c r="B3275" t="s">
        <v>2780</v>
      </c>
      <c r="C3275">
        <v>17.254999999999999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</row>
    <row r="3276" spans="1:70" x14ac:dyDescent="0.25">
      <c r="A3276">
        <v>190550</v>
      </c>
      <c r="B3276" t="s">
        <v>2780</v>
      </c>
      <c r="C3276">
        <v>17.254999999999999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</row>
    <row r="3277" spans="1:70" x14ac:dyDescent="0.25">
      <c r="A3277">
        <v>190551</v>
      </c>
      <c r="B3277" t="s">
        <v>2781</v>
      </c>
      <c r="C3277">
        <v>179.45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</row>
    <row r="3278" spans="1:70" x14ac:dyDescent="0.25">
      <c r="A3278">
        <v>190563</v>
      </c>
      <c r="B3278" t="s">
        <v>416</v>
      </c>
      <c r="C3278">
        <v>1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</row>
    <row r="3279" spans="1:70" x14ac:dyDescent="0.25">
      <c r="A3279">
        <v>190565</v>
      </c>
      <c r="B3279" t="s">
        <v>2324</v>
      </c>
      <c r="C3279">
        <v>1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</row>
    <row r="3280" spans="1:70" x14ac:dyDescent="0.25">
      <c r="A3280">
        <v>190567</v>
      </c>
      <c r="B3280" t="s">
        <v>2042</v>
      </c>
      <c r="C3280">
        <v>900.5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</row>
    <row r="3281" spans="1:70" x14ac:dyDescent="0.25">
      <c r="A3281">
        <v>190567</v>
      </c>
      <c r="B3281" t="s">
        <v>2042</v>
      </c>
      <c r="C3281">
        <v>900.5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</row>
    <row r="3282" spans="1:70" x14ac:dyDescent="0.25">
      <c r="A3282">
        <v>190574</v>
      </c>
      <c r="B3282" t="s">
        <v>2325</v>
      </c>
      <c r="C3282">
        <v>17.555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</row>
    <row r="3283" spans="1:70" x14ac:dyDescent="0.25">
      <c r="A3283">
        <v>190574</v>
      </c>
      <c r="B3283" t="s">
        <v>2325</v>
      </c>
      <c r="C3283">
        <v>17.555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</row>
    <row r="3284" spans="1:70" x14ac:dyDescent="0.25">
      <c r="A3284">
        <v>190575</v>
      </c>
      <c r="B3284" t="s">
        <v>2326</v>
      </c>
      <c r="C3284">
        <v>182.57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</row>
    <row r="3285" spans="1:70" x14ac:dyDescent="0.25">
      <c r="A3285">
        <v>190578</v>
      </c>
      <c r="B3285" t="s">
        <v>961</v>
      </c>
      <c r="C3285">
        <v>17.614999999999998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</row>
    <row r="3286" spans="1:70" x14ac:dyDescent="0.25">
      <c r="A3286">
        <v>190579</v>
      </c>
      <c r="B3286" t="s">
        <v>962</v>
      </c>
      <c r="C3286">
        <v>183.2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</row>
    <row r="3287" spans="1:70" x14ac:dyDescent="0.25">
      <c r="A3287">
        <v>190581</v>
      </c>
      <c r="B3287" t="s">
        <v>3915</v>
      </c>
      <c r="C3287">
        <v>17.695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</row>
    <row r="3288" spans="1:70" x14ac:dyDescent="0.25">
      <c r="A3288">
        <v>190581</v>
      </c>
      <c r="B3288" t="s">
        <v>3915</v>
      </c>
      <c r="C3288">
        <v>17.695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</row>
    <row r="3289" spans="1:70" x14ac:dyDescent="0.25">
      <c r="A3289">
        <v>190582</v>
      </c>
      <c r="B3289" t="s">
        <v>1012</v>
      </c>
      <c r="C3289">
        <v>184.03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</row>
    <row r="3290" spans="1:70" x14ac:dyDescent="0.25">
      <c r="A3290">
        <v>190582</v>
      </c>
      <c r="B3290" t="s">
        <v>1012</v>
      </c>
      <c r="C3290">
        <v>184.03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</row>
    <row r="3291" spans="1:70" x14ac:dyDescent="0.25">
      <c r="A3291">
        <v>190583</v>
      </c>
      <c r="B3291" t="s">
        <v>2327</v>
      </c>
      <c r="C3291">
        <v>17.715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</row>
    <row r="3292" spans="1:70" x14ac:dyDescent="0.25">
      <c r="A3292">
        <v>190585</v>
      </c>
      <c r="B3292" t="s">
        <v>2328</v>
      </c>
      <c r="C3292">
        <v>184.24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</row>
    <row r="3293" spans="1:70" x14ac:dyDescent="0.25">
      <c r="A3293">
        <v>190587</v>
      </c>
      <c r="B3293" t="s">
        <v>3916</v>
      </c>
      <c r="C3293">
        <v>17.774999999999999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</row>
    <row r="3294" spans="1:70" x14ac:dyDescent="0.25">
      <c r="A3294">
        <v>190589</v>
      </c>
      <c r="B3294" t="s">
        <v>2329</v>
      </c>
      <c r="C3294">
        <v>17.815000000000001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</row>
    <row r="3295" spans="1:70" x14ac:dyDescent="0.25">
      <c r="A3295">
        <v>190592</v>
      </c>
      <c r="B3295" t="s">
        <v>2330</v>
      </c>
      <c r="C3295">
        <v>16.734999999999999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</row>
    <row r="3296" spans="1:70" x14ac:dyDescent="0.25">
      <c r="A3296">
        <v>190592</v>
      </c>
      <c r="B3296" t="s">
        <v>2330</v>
      </c>
      <c r="C3296">
        <v>16.734999999999999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</row>
    <row r="3297" spans="1:70" x14ac:dyDescent="0.25">
      <c r="A3297">
        <v>190593</v>
      </c>
      <c r="B3297" t="s">
        <v>3917</v>
      </c>
      <c r="C3297">
        <v>174.04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</row>
    <row r="3298" spans="1:70" x14ac:dyDescent="0.25">
      <c r="A3298">
        <v>190594</v>
      </c>
      <c r="B3298" t="s">
        <v>2331</v>
      </c>
      <c r="C3298">
        <v>16.774999999999999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</row>
    <row r="3299" spans="1:70" x14ac:dyDescent="0.25">
      <c r="A3299">
        <v>190594</v>
      </c>
      <c r="B3299" t="s">
        <v>2331</v>
      </c>
      <c r="C3299">
        <v>16.774999999999999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</row>
    <row r="3300" spans="1:70" x14ac:dyDescent="0.25">
      <c r="A3300">
        <v>190595</v>
      </c>
      <c r="B3300" t="s">
        <v>1127</v>
      </c>
      <c r="C3300">
        <v>174.46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</row>
    <row r="3301" spans="1:70" x14ac:dyDescent="0.25">
      <c r="A3301">
        <v>190639</v>
      </c>
      <c r="B3301" t="s">
        <v>2332</v>
      </c>
      <c r="C3301">
        <v>16.895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</row>
    <row r="3302" spans="1:70" x14ac:dyDescent="0.25">
      <c r="A3302">
        <v>190639</v>
      </c>
      <c r="B3302" t="s">
        <v>2332</v>
      </c>
      <c r="C3302">
        <v>16.895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</row>
    <row r="3303" spans="1:70" x14ac:dyDescent="0.25">
      <c r="A3303">
        <v>190640</v>
      </c>
      <c r="B3303" t="s">
        <v>1128</v>
      </c>
      <c r="C3303">
        <v>175.71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</row>
    <row r="3304" spans="1:70" x14ac:dyDescent="0.25">
      <c r="A3304">
        <v>190640</v>
      </c>
      <c r="B3304" t="s">
        <v>1128</v>
      </c>
      <c r="C3304">
        <v>175.71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</row>
    <row r="3305" spans="1:70" x14ac:dyDescent="0.25">
      <c r="A3305">
        <v>190654</v>
      </c>
      <c r="B3305" t="s">
        <v>3918</v>
      </c>
      <c r="C3305">
        <v>17.495000000000001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</row>
    <row r="3306" spans="1:70" x14ac:dyDescent="0.25">
      <c r="A3306">
        <v>190655</v>
      </c>
      <c r="B3306" t="s">
        <v>3919</v>
      </c>
      <c r="C3306">
        <v>181.95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</row>
    <row r="3307" spans="1:70" x14ac:dyDescent="0.25">
      <c r="A3307">
        <v>190655</v>
      </c>
      <c r="B3307" t="s">
        <v>3919</v>
      </c>
      <c r="C3307">
        <v>181.95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</row>
    <row r="3308" spans="1:70" x14ac:dyDescent="0.25">
      <c r="A3308">
        <v>190789</v>
      </c>
      <c r="B3308" t="s">
        <v>3920</v>
      </c>
      <c r="C3308">
        <v>12.821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</row>
    <row r="3309" spans="1:70" x14ac:dyDescent="0.25">
      <c r="A3309">
        <v>190805</v>
      </c>
      <c r="B3309" t="s">
        <v>3921</v>
      </c>
      <c r="C3309">
        <v>179.5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</row>
    <row r="3310" spans="1:70" x14ac:dyDescent="0.25">
      <c r="A3310">
        <v>190806</v>
      </c>
      <c r="B3310" t="s">
        <v>3922</v>
      </c>
      <c r="C3310">
        <v>17.260000000000002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</row>
    <row r="3311" spans="1:70" x14ac:dyDescent="0.25">
      <c r="A3311">
        <v>192694</v>
      </c>
      <c r="B3311" t="s">
        <v>1514</v>
      </c>
      <c r="C3311">
        <v>868.7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</row>
    <row r="3312" spans="1:70" x14ac:dyDescent="0.25">
      <c r="A3312">
        <v>192694</v>
      </c>
      <c r="B3312" t="s">
        <v>1514</v>
      </c>
      <c r="C3312">
        <v>868.7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</row>
    <row r="3313" spans="1:70" x14ac:dyDescent="0.25">
      <c r="A3313">
        <v>192855</v>
      </c>
      <c r="B3313" t="s">
        <v>3923</v>
      </c>
      <c r="C3313">
        <v>888.9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</row>
    <row r="3314" spans="1:70" x14ac:dyDescent="0.25">
      <c r="A3314">
        <v>192855</v>
      </c>
      <c r="B3314" t="s">
        <v>3923</v>
      </c>
      <c r="C3314">
        <v>888.9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</row>
    <row r="3315" spans="1:70" x14ac:dyDescent="0.25">
      <c r="A3315">
        <v>192859</v>
      </c>
      <c r="B3315" t="s">
        <v>3924</v>
      </c>
      <c r="C3315">
        <v>12.821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</row>
    <row r="3316" spans="1:70" x14ac:dyDescent="0.25">
      <c r="A3316">
        <v>192869</v>
      </c>
      <c r="B3316" t="s">
        <v>3925</v>
      </c>
      <c r="C3316">
        <v>14.22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</row>
    <row r="3317" spans="1:70" x14ac:dyDescent="0.25">
      <c r="A3317">
        <v>192869</v>
      </c>
      <c r="B3317" t="s">
        <v>3925</v>
      </c>
      <c r="C3317">
        <v>14.22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</row>
    <row r="3318" spans="1:70" x14ac:dyDescent="0.25">
      <c r="A3318">
        <v>193110</v>
      </c>
      <c r="B3318" t="s">
        <v>1515</v>
      </c>
      <c r="C3318">
        <v>13.94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</row>
    <row r="3319" spans="1:70" x14ac:dyDescent="0.25">
      <c r="A3319">
        <v>193110</v>
      </c>
      <c r="B3319" t="s">
        <v>1515</v>
      </c>
      <c r="C3319">
        <v>13.94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</row>
    <row r="3320" spans="1:70" x14ac:dyDescent="0.25">
      <c r="A3320">
        <v>193111</v>
      </c>
      <c r="B3320" t="s">
        <v>3926</v>
      </c>
      <c r="C3320">
        <v>14.48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</row>
    <row r="3321" spans="1:70" x14ac:dyDescent="0.25">
      <c r="A3321">
        <v>193111</v>
      </c>
      <c r="B3321" t="s">
        <v>3926</v>
      </c>
      <c r="C3321">
        <v>14.48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</row>
    <row r="3322" spans="1:70" x14ac:dyDescent="0.25">
      <c r="A3322">
        <v>193112</v>
      </c>
      <c r="B3322" t="s">
        <v>1517</v>
      </c>
      <c r="C3322">
        <v>14.27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</row>
    <row r="3323" spans="1:70" x14ac:dyDescent="0.25">
      <c r="A3323">
        <v>193112</v>
      </c>
      <c r="B3323" t="s">
        <v>1517</v>
      </c>
      <c r="C3323">
        <v>14.27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</row>
    <row r="3324" spans="1:70" x14ac:dyDescent="0.25">
      <c r="A3324">
        <v>193134</v>
      </c>
      <c r="B3324" t="s">
        <v>3927</v>
      </c>
      <c r="C3324">
        <v>1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</row>
    <row r="3325" spans="1:70" x14ac:dyDescent="0.25">
      <c r="A3325">
        <v>193142</v>
      </c>
      <c r="B3325" t="s">
        <v>1098</v>
      </c>
      <c r="C3325">
        <v>163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</row>
    <row r="3326" spans="1:70" x14ac:dyDescent="0.25">
      <c r="A3326">
        <v>193142</v>
      </c>
      <c r="B3326" t="s">
        <v>1098</v>
      </c>
      <c r="C3326">
        <v>163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</row>
    <row r="3327" spans="1:70" x14ac:dyDescent="0.25">
      <c r="A3327">
        <v>193180</v>
      </c>
      <c r="B3327" t="s">
        <v>3928</v>
      </c>
      <c r="C3327">
        <v>177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</row>
    <row r="3328" spans="1:70" x14ac:dyDescent="0.25">
      <c r="A3328">
        <v>193193</v>
      </c>
      <c r="B3328" t="s">
        <v>3929</v>
      </c>
      <c r="C3328">
        <v>17.47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</row>
    <row r="3329" spans="1:70" x14ac:dyDescent="0.25">
      <c r="A3329">
        <v>193193</v>
      </c>
      <c r="B3329" t="s">
        <v>3929</v>
      </c>
      <c r="C3329">
        <v>17.47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</row>
    <row r="3330" spans="1:70" x14ac:dyDescent="0.25">
      <c r="A3330">
        <v>193487</v>
      </c>
      <c r="B3330" t="s">
        <v>3930</v>
      </c>
      <c r="C3330">
        <v>177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</row>
    <row r="3331" spans="1:70" x14ac:dyDescent="0.25">
      <c r="A3331">
        <v>193507</v>
      </c>
      <c r="B3331" t="s">
        <v>3931</v>
      </c>
      <c r="C3331">
        <v>17.094999999999999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</row>
    <row r="3332" spans="1:70" x14ac:dyDescent="0.25">
      <c r="A3332">
        <v>193511</v>
      </c>
      <c r="B3332" t="s">
        <v>1518</v>
      </c>
      <c r="C3332">
        <v>15.27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</row>
    <row r="3333" spans="1:70" x14ac:dyDescent="0.25">
      <c r="A3333">
        <v>193511</v>
      </c>
      <c r="B3333" t="s">
        <v>1518</v>
      </c>
      <c r="C3333">
        <v>15.27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</row>
    <row r="3334" spans="1:70" x14ac:dyDescent="0.25">
      <c r="A3334">
        <v>193512</v>
      </c>
      <c r="B3334" t="s">
        <v>1520</v>
      </c>
      <c r="C3334">
        <v>13.58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</row>
    <row r="3335" spans="1:70" x14ac:dyDescent="0.25">
      <c r="A3335">
        <v>193512</v>
      </c>
      <c r="B3335" t="s">
        <v>1520</v>
      </c>
      <c r="C3335">
        <v>13.58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</row>
    <row r="3336" spans="1:70" x14ac:dyDescent="0.25">
      <c r="A3336">
        <v>193627</v>
      </c>
      <c r="B3336" t="s">
        <v>3932</v>
      </c>
      <c r="C3336">
        <v>15.206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</row>
    <row r="3337" spans="1:70" x14ac:dyDescent="0.25">
      <c r="A3337">
        <v>193627</v>
      </c>
      <c r="B3337" t="s">
        <v>3932</v>
      </c>
      <c r="C3337">
        <v>15.206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</row>
    <row r="3338" spans="1:70" x14ac:dyDescent="0.25">
      <c r="A3338">
        <v>193684</v>
      </c>
      <c r="B3338" t="s">
        <v>3933</v>
      </c>
      <c r="C3338">
        <v>173.2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</row>
    <row r="3339" spans="1:70" x14ac:dyDescent="0.25">
      <c r="A3339">
        <v>193687</v>
      </c>
      <c r="B3339" t="s">
        <v>3934</v>
      </c>
      <c r="C3339">
        <v>180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</row>
    <row r="3340" spans="1:70" x14ac:dyDescent="0.25">
      <c r="A3340">
        <v>193694</v>
      </c>
      <c r="B3340" t="s">
        <v>3935</v>
      </c>
      <c r="C3340">
        <v>4.97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</row>
    <row r="3341" spans="1:70" x14ac:dyDescent="0.25">
      <c r="A3341">
        <v>193730</v>
      </c>
      <c r="B3341" t="s">
        <v>417</v>
      </c>
      <c r="C3341">
        <v>1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</row>
    <row r="3342" spans="1:70" x14ac:dyDescent="0.25">
      <c r="A3342">
        <v>193744</v>
      </c>
      <c r="B3342" t="s">
        <v>3936</v>
      </c>
      <c r="C3342">
        <v>1.44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</row>
    <row r="3343" spans="1:70" x14ac:dyDescent="0.25">
      <c r="A3343">
        <v>193745</v>
      </c>
      <c r="B3343" t="s">
        <v>3937</v>
      </c>
      <c r="C3343">
        <v>1.734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</row>
    <row r="3344" spans="1:70" x14ac:dyDescent="0.25">
      <c r="A3344">
        <v>193788</v>
      </c>
      <c r="B3344" t="s">
        <v>3938</v>
      </c>
      <c r="C3344">
        <v>1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</row>
    <row r="3345" spans="1:70" x14ac:dyDescent="0.25">
      <c r="A3345">
        <v>194111</v>
      </c>
      <c r="B3345" t="s">
        <v>2333</v>
      </c>
      <c r="C3345">
        <v>1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</row>
    <row r="3346" spans="1:70" x14ac:dyDescent="0.25">
      <c r="A3346">
        <v>194112</v>
      </c>
      <c r="B3346" t="s">
        <v>2334</v>
      </c>
      <c r="C3346">
        <v>1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</row>
    <row r="3347" spans="1:70" x14ac:dyDescent="0.25">
      <c r="A3347">
        <v>194113</v>
      </c>
      <c r="B3347" t="s">
        <v>2335</v>
      </c>
      <c r="C3347">
        <v>1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</row>
    <row r="3348" spans="1:70" x14ac:dyDescent="0.25">
      <c r="A3348">
        <v>194115</v>
      </c>
      <c r="B3348" t="s">
        <v>3939</v>
      </c>
      <c r="C3348">
        <v>15.41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</row>
    <row r="3349" spans="1:70" x14ac:dyDescent="0.25">
      <c r="A3349">
        <v>194115</v>
      </c>
      <c r="B3349" t="s">
        <v>3939</v>
      </c>
      <c r="C3349">
        <v>15.41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</row>
    <row r="3350" spans="1:70" x14ac:dyDescent="0.25">
      <c r="A3350">
        <v>194116</v>
      </c>
      <c r="B3350" t="s">
        <v>1521</v>
      </c>
      <c r="C3350">
        <v>17.12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</row>
    <row r="3351" spans="1:70" x14ac:dyDescent="0.25">
      <c r="A3351">
        <v>194116</v>
      </c>
      <c r="B3351" t="s">
        <v>1521</v>
      </c>
      <c r="C3351">
        <v>17.12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</row>
    <row r="3352" spans="1:70" x14ac:dyDescent="0.25">
      <c r="A3352">
        <v>194119</v>
      </c>
      <c r="B3352" t="s">
        <v>3940</v>
      </c>
      <c r="C3352">
        <v>15.55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</row>
    <row r="3353" spans="1:70" x14ac:dyDescent="0.25">
      <c r="A3353">
        <v>194119</v>
      </c>
      <c r="B3353" t="s">
        <v>3940</v>
      </c>
      <c r="C3353">
        <v>15.55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</row>
    <row r="3354" spans="1:70" x14ac:dyDescent="0.25">
      <c r="A3354">
        <v>194120</v>
      </c>
      <c r="B3354" t="s">
        <v>817</v>
      </c>
      <c r="C3354">
        <v>17.260000000000002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</row>
    <row r="3355" spans="1:70" x14ac:dyDescent="0.25">
      <c r="A3355">
        <v>194120</v>
      </c>
      <c r="B3355" t="s">
        <v>817</v>
      </c>
      <c r="C3355">
        <v>17.260000000000002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</row>
    <row r="3356" spans="1:70" x14ac:dyDescent="0.25">
      <c r="A3356">
        <v>194122</v>
      </c>
      <c r="B3356" t="s">
        <v>1524</v>
      </c>
      <c r="C3356">
        <v>15.69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</row>
    <row r="3357" spans="1:70" x14ac:dyDescent="0.25">
      <c r="A3357">
        <v>194122</v>
      </c>
      <c r="B3357" t="s">
        <v>1524</v>
      </c>
      <c r="C3357">
        <v>15.69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</row>
    <row r="3358" spans="1:70" x14ac:dyDescent="0.25">
      <c r="A3358">
        <v>194123</v>
      </c>
      <c r="B3358" t="s">
        <v>556</v>
      </c>
      <c r="C3358">
        <v>17.420000000000002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</row>
    <row r="3359" spans="1:70" x14ac:dyDescent="0.25">
      <c r="A3359">
        <v>194123</v>
      </c>
      <c r="B3359" t="s">
        <v>556</v>
      </c>
      <c r="C3359">
        <v>17.420000000000002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</row>
    <row r="3360" spans="1:70" x14ac:dyDescent="0.25">
      <c r="A3360">
        <v>194190</v>
      </c>
      <c r="B3360" t="s">
        <v>3941</v>
      </c>
      <c r="C3360">
        <v>180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</row>
    <row r="3361" spans="1:70" x14ac:dyDescent="0.25">
      <c r="A3361">
        <v>194190</v>
      </c>
      <c r="B3361" t="s">
        <v>3941</v>
      </c>
      <c r="C3361">
        <v>180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</row>
    <row r="3362" spans="1:70" x14ac:dyDescent="0.25">
      <c r="A3362">
        <v>194191</v>
      </c>
      <c r="B3362" t="s">
        <v>3942</v>
      </c>
      <c r="C3362">
        <v>18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</row>
    <row r="3363" spans="1:70" x14ac:dyDescent="0.25">
      <c r="A3363">
        <v>194232</v>
      </c>
      <c r="B3363" t="s">
        <v>3943</v>
      </c>
      <c r="C3363">
        <v>175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</row>
    <row r="3364" spans="1:70" x14ac:dyDescent="0.25">
      <c r="A3364">
        <v>194234</v>
      </c>
      <c r="B3364" t="s">
        <v>3944</v>
      </c>
      <c r="C3364">
        <v>175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</row>
    <row r="3365" spans="1:70" x14ac:dyDescent="0.25">
      <c r="A3365">
        <v>194235</v>
      </c>
      <c r="B3365" t="s">
        <v>3945</v>
      </c>
      <c r="C3365">
        <v>175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</row>
    <row r="3366" spans="1:70" x14ac:dyDescent="0.25">
      <c r="A3366">
        <v>194236</v>
      </c>
      <c r="B3366" t="s">
        <v>3946</v>
      </c>
      <c r="C3366">
        <v>175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</row>
    <row r="3367" spans="1:70" x14ac:dyDescent="0.25">
      <c r="A3367">
        <v>194292</v>
      </c>
      <c r="B3367" t="s">
        <v>3947</v>
      </c>
      <c r="C3367">
        <v>181.95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</row>
    <row r="3368" spans="1:70" x14ac:dyDescent="0.25">
      <c r="A3368">
        <v>194313</v>
      </c>
      <c r="B3368" t="s">
        <v>418</v>
      </c>
      <c r="C3368">
        <v>181.584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</row>
    <row r="3369" spans="1:70" x14ac:dyDescent="0.25">
      <c r="A3369">
        <v>194313</v>
      </c>
      <c r="B3369" t="s">
        <v>418</v>
      </c>
      <c r="C3369">
        <v>181.584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</row>
    <row r="3370" spans="1:70" x14ac:dyDescent="0.25">
      <c r="A3370">
        <v>194313</v>
      </c>
      <c r="B3370" t="s">
        <v>418</v>
      </c>
      <c r="C3370">
        <v>181.584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</row>
    <row r="3371" spans="1:70" x14ac:dyDescent="0.25">
      <c r="A3371">
        <v>194314</v>
      </c>
      <c r="B3371" t="s">
        <v>419</v>
      </c>
      <c r="C3371">
        <v>186.78399999999999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</row>
    <row r="3372" spans="1:70" x14ac:dyDescent="0.25">
      <c r="A3372">
        <v>194314</v>
      </c>
      <c r="B3372" t="s">
        <v>419</v>
      </c>
      <c r="C3372">
        <v>186.78399999999999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</row>
    <row r="3373" spans="1:70" x14ac:dyDescent="0.25">
      <c r="A3373">
        <v>194314</v>
      </c>
      <c r="B3373" t="s">
        <v>419</v>
      </c>
      <c r="C3373">
        <v>186.78399999999999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</row>
    <row r="3374" spans="1:70" x14ac:dyDescent="0.25">
      <c r="A3374">
        <v>194315</v>
      </c>
      <c r="B3374" t="s">
        <v>557</v>
      </c>
      <c r="C3374">
        <v>180.75200000000001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</row>
    <row r="3375" spans="1:70" x14ac:dyDescent="0.25">
      <c r="A3375">
        <v>194315</v>
      </c>
      <c r="B3375" t="s">
        <v>557</v>
      </c>
      <c r="C3375">
        <v>180.75200000000001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</row>
    <row r="3376" spans="1:70" x14ac:dyDescent="0.25">
      <c r="A3376">
        <v>194315</v>
      </c>
      <c r="B3376" t="s">
        <v>557</v>
      </c>
      <c r="C3376">
        <v>180.75200000000001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</row>
    <row r="3377" spans="1:70" x14ac:dyDescent="0.25">
      <c r="A3377">
        <v>194316</v>
      </c>
      <c r="B3377" t="s">
        <v>818</v>
      </c>
      <c r="C3377">
        <v>181.792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</row>
    <row r="3378" spans="1:70" x14ac:dyDescent="0.25">
      <c r="A3378">
        <v>194316</v>
      </c>
      <c r="B3378" t="s">
        <v>818</v>
      </c>
      <c r="C3378">
        <v>181.792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</row>
    <row r="3379" spans="1:70" x14ac:dyDescent="0.25">
      <c r="A3379">
        <v>194317</v>
      </c>
      <c r="B3379" t="s">
        <v>819</v>
      </c>
      <c r="C3379">
        <v>179.92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</row>
    <row r="3380" spans="1:70" x14ac:dyDescent="0.25">
      <c r="A3380">
        <v>194317</v>
      </c>
      <c r="B3380" t="s">
        <v>819</v>
      </c>
      <c r="C3380">
        <v>179.92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</row>
    <row r="3381" spans="1:70" x14ac:dyDescent="0.25">
      <c r="A3381">
        <v>194317</v>
      </c>
      <c r="B3381" t="s">
        <v>819</v>
      </c>
      <c r="C3381">
        <v>179.92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</row>
    <row r="3382" spans="1:70" x14ac:dyDescent="0.25">
      <c r="A3382">
        <v>194318</v>
      </c>
      <c r="B3382" t="s">
        <v>3948</v>
      </c>
      <c r="C3382">
        <v>184.91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</row>
    <row r="3383" spans="1:70" x14ac:dyDescent="0.25">
      <c r="A3383">
        <v>194318</v>
      </c>
      <c r="B3383" t="s">
        <v>3948</v>
      </c>
      <c r="C3383">
        <v>184.91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</row>
    <row r="3384" spans="1:70" x14ac:dyDescent="0.25">
      <c r="A3384">
        <v>194331</v>
      </c>
      <c r="B3384" t="s">
        <v>3949</v>
      </c>
      <c r="C3384">
        <v>182.57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</row>
    <row r="3385" spans="1:70" x14ac:dyDescent="0.25">
      <c r="A3385">
        <v>194338</v>
      </c>
      <c r="B3385" t="s">
        <v>3950</v>
      </c>
      <c r="C3385">
        <v>180.49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</row>
    <row r="3386" spans="1:70" x14ac:dyDescent="0.25">
      <c r="A3386">
        <v>194383</v>
      </c>
      <c r="B3386" t="s">
        <v>3951</v>
      </c>
      <c r="C3386">
        <v>20.856000000000002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</row>
    <row r="3387" spans="1:70" x14ac:dyDescent="0.25">
      <c r="A3387">
        <v>194395</v>
      </c>
      <c r="B3387" t="s">
        <v>3952</v>
      </c>
      <c r="C3387">
        <v>9.6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</row>
    <row r="3388" spans="1:70" x14ac:dyDescent="0.25">
      <c r="A3388">
        <v>194460</v>
      </c>
      <c r="B3388" t="s">
        <v>558</v>
      </c>
      <c r="C3388">
        <v>180.12799999999999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</row>
    <row r="3389" spans="1:70" x14ac:dyDescent="0.25">
      <c r="A3389">
        <v>194460</v>
      </c>
      <c r="B3389" t="s">
        <v>558</v>
      </c>
      <c r="C3389">
        <v>180.12799999999999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</row>
    <row r="3390" spans="1:70" x14ac:dyDescent="0.25">
      <c r="A3390">
        <v>194460</v>
      </c>
      <c r="B3390" t="s">
        <v>558</v>
      </c>
      <c r="C3390">
        <v>180.12799999999999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</row>
    <row r="3391" spans="1:70" x14ac:dyDescent="0.25">
      <c r="A3391">
        <v>194460</v>
      </c>
      <c r="B3391" t="s">
        <v>558</v>
      </c>
      <c r="C3391">
        <v>180.12799999999999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</row>
    <row r="3392" spans="1:70" x14ac:dyDescent="0.25">
      <c r="A3392">
        <v>194461</v>
      </c>
      <c r="B3392" t="s">
        <v>820</v>
      </c>
      <c r="C3392">
        <v>181.792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</row>
    <row r="3393" spans="1:70" x14ac:dyDescent="0.25">
      <c r="A3393">
        <v>194461</v>
      </c>
      <c r="B3393" t="s">
        <v>820</v>
      </c>
      <c r="C3393">
        <v>181.792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</row>
    <row r="3394" spans="1:70" x14ac:dyDescent="0.25">
      <c r="A3394">
        <v>194461</v>
      </c>
      <c r="B3394" t="s">
        <v>820</v>
      </c>
      <c r="C3394">
        <v>181.792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</row>
    <row r="3395" spans="1:70" x14ac:dyDescent="0.25">
      <c r="A3395">
        <v>194463</v>
      </c>
      <c r="B3395" t="s">
        <v>559</v>
      </c>
      <c r="C3395">
        <v>183.04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</row>
    <row r="3396" spans="1:70" x14ac:dyDescent="0.25">
      <c r="A3396">
        <v>194463</v>
      </c>
      <c r="B3396" t="s">
        <v>559</v>
      </c>
      <c r="C3396">
        <v>183.04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</row>
    <row r="3397" spans="1:70" x14ac:dyDescent="0.25">
      <c r="A3397">
        <v>194464</v>
      </c>
      <c r="B3397" t="s">
        <v>1529</v>
      </c>
      <c r="C3397">
        <v>184.49600000000001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</row>
    <row r="3398" spans="1:70" x14ac:dyDescent="0.25">
      <c r="A3398">
        <v>194464</v>
      </c>
      <c r="B3398" t="s">
        <v>1529</v>
      </c>
      <c r="C3398">
        <v>184.49600000000001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</row>
    <row r="3399" spans="1:70" x14ac:dyDescent="0.25">
      <c r="A3399">
        <v>194465</v>
      </c>
      <c r="B3399" t="s">
        <v>560</v>
      </c>
      <c r="C3399">
        <v>176.59200000000001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</row>
    <row r="3400" spans="1:70" x14ac:dyDescent="0.25">
      <c r="A3400">
        <v>194465</v>
      </c>
      <c r="B3400" t="s">
        <v>560</v>
      </c>
      <c r="C3400">
        <v>176.59200000000001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</row>
    <row r="3401" spans="1:70" x14ac:dyDescent="0.25">
      <c r="A3401">
        <v>194465</v>
      </c>
      <c r="B3401" t="s">
        <v>560</v>
      </c>
      <c r="C3401">
        <v>176.59200000000001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</row>
    <row r="3402" spans="1:70" x14ac:dyDescent="0.25">
      <c r="A3402">
        <v>194466</v>
      </c>
      <c r="B3402" t="s">
        <v>561</v>
      </c>
      <c r="C3402">
        <v>178.256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</row>
    <row r="3403" spans="1:70" x14ac:dyDescent="0.25">
      <c r="A3403">
        <v>194466</v>
      </c>
      <c r="B3403" t="s">
        <v>561</v>
      </c>
      <c r="C3403">
        <v>178.256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</row>
    <row r="3404" spans="1:70" x14ac:dyDescent="0.25">
      <c r="A3404">
        <v>194467</v>
      </c>
      <c r="B3404" t="s">
        <v>562</v>
      </c>
      <c r="C3404">
        <v>183.24799999999999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</row>
    <row r="3405" spans="1:70" x14ac:dyDescent="0.25">
      <c r="A3405">
        <v>194467</v>
      </c>
      <c r="B3405" t="s">
        <v>562</v>
      </c>
      <c r="C3405">
        <v>183.24799999999999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</row>
    <row r="3406" spans="1:70" x14ac:dyDescent="0.25">
      <c r="A3406">
        <v>194468</v>
      </c>
      <c r="B3406" t="s">
        <v>563</v>
      </c>
      <c r="C3406">
        <v>184.49600000000001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</row>
    <row r="3407" spans="1:70" x14ac:dyDescent="0.25">
      <c r="A3407">
        <v>194468</v>
      </c>
      <c r="B3407" t="s">
        <v>563</v>
      </c>
      <c r="C3407">
        <v>184.49600000000001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</row>
    <row r="3408" spans="1:70" x14ac:dyDescent="0.25">
      <c r="A3408">
        <v>194468</v>
      </c>
      <c r="B3408" t="s">
        <v>563</v>
      </c>
      <c r="C3408">
        <v>184.49600000000001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</row>
    <row r="3409" spans="1:70" x14ac:dyDescent="0.25">
      <c r="A3409">
        <v>194469</v>
      </c>
      <c r="B3409" t="s">
        <v>782</v>
      </c>
      <c r="C3409">
        <v>185.744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</row>
    <row r="3410" spans="1:70" x14ac:dyDescent="0.25">
      <c r="A3410">
        <v>194469</v>
      </c>
      <c r="B3410" t="s">
        <v>782</v>
      </c>
      <c r="C3410">
        <v>185.744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</row>
    <row r="3411" spans="1:70" x14ac:dyDescent="0.25">
      <c r="A3411">
        <v>194469</v>
      </c>
      <c r="B3411" t="s">
        <v>782</v>
      </c>
      <c r="C3411">
        <v>185.744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</row>
    <row r="3412" spans="1:70" x14ac:dyDescent="0.25">
      <c r="A3412">
        <v>194470</v>
      </c>
      <c r="B3412" t="s">
        <v>420</v>
      </c>
      <c r="C3412">
        <v>186.78399999999999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</row>
    <row r="3413" spans="1:70" x14ac:dyDescent="0.25">
      <c r="A3413">
        <v>194470</v>
      </c>
      <c r="B3413" t="s">
        <v>420</v>
      </c>
      <c r="C3413">
        <v>186.78399999999999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</row>
    <row r="3414" spans="1:70" x14ac:dyDescent="0.25">
      <c r="A3414">
        <v>194470</v>
      </c>
      <c r="B3414" t="s">
        <v>420</v>
      </c>
      <c r="C3414">
        <v>186.78399999999999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</row>
    <row r="3415" spans="1:70" x14ac:dyDescent="0.25">
      <c r="A3415">
        <v>194471</v>
      </c>
      <c r="B3415" t="s">
        <v>421</v>
      </c>
      <c r="C3415">
        <v>187.82400000000001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</row>
    <row r="3416" spans="1:70" x14ac:dyDescent="0.25">
      <c r="A3416">
        <v>194471</v>
      </c>
      <c r="B3416" t="s">
        <v>421</v>
      </c>
      <c r="C3416">
        <v>187.82400000000001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</row>
    <row r="3417" spans="1:70" x14ac:dyDescent="0.25">
      <c r="A3417">
        <v>194471</v>
      </c>
      <c r="B3417" t="s">
        <v>421</v>
      </c>
      <c r="C3417">
        <v>187.82400000000001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</row>
    <row r="3418" spans="1:70" x14ac:dyDescent="0.25">
      <c r="A3418">
        <v>194472</v>
      </c>
      <c r="B3418" t="s">
        <v>564</v>
      </c>
      <c r="C3418">
        <v>182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</row>
    <row r="3419" spans="1:70" x14ac:dyDescent="0.25">
      <c r="A3419">
        <v>194472</v>
      </c>
      <c r="B3419" t="s">
        <v>564</v>
      </c>
      <c r="C3419">
        <v>182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</row>
    <row r="3420" spans="1:70" x14ac:dyDescent="0.25">
      <c r="A3420">
        <v>194472</v>
      </c>
      <c r="B3420" t="s">
        <v>564</v>
      </c>
      <c r="C3420">
        <v>182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</row>
    <row r="3421" spans="1:70" x14ac:dyDescent="0.25">
      <c r="A3421">
        <v>194474</v>
      </c>
      <c r="B3421" t="s">
        <v>422</v>
      </c>
      <c r="C3421">
        <v>183.66399999999999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</row>
    <row r="3422" spans="1:70" x14ac:dyDescent="0.25">
      <c r="A3422">
        <v>194474</v>
      </c>
      <c r="B3422" t="s">
        <v>422</v>
      </c>
      <c r="C3422">
        <v>183.66399999999999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</row>
    <row r="3423" spans="1:70" x14ac:dyDescent="0.25">
      <c r="A3423">
        <v>194475</v>
      </c>
      <c r="B3423" t="s">
        <v>1533</v>
      </c>
      <c r="C3423">
        <v>181.17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</row>
    <row r="3424" spans="1:70" x14ac:dyDescent="0.25">
      <c r="A3424">
        <v>194475</v>
      </c>
      <c r="B3424" t="s">
        <v>1533</v>
      </c>
      <c r="C3424">
        <v>181.17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</row>
    <row r="3425" spans="1:70" x14ac:dyDescent="0.25">
      <c r="A3425">
        <v>194475</v>
      </c>
      <c r="B3425" t="s">
        <v>1533</v>
      </c>
      <c r="C3425">
        <v>181.17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</row>
    <row r="3426" spans="1:70" x14ac:dyDescent="0.25">
      <c r="A3426">
        <v>194481</v>
      </c>
      <c r="B3426" t="s">
        <v>423</v>
      </c>
      <c r="C3426">
        <v>178.048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</row>
    <row r="3427" spans="1:70" x14ac:dyDescent="0.25">
      <c r="A3427">
        <v>194481</v>
      </c>
      <c r="B3427" t="s">
        <v>423</v>
      </c>
      <c r="C3427">
        <v>178.048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</row>
    <row r="3428" spans="1:70" x14ac:dyDescent="0.25">
      <c r="A3428">
        <v>194481</v>
      </c>
      <c r="B3428" t="s">
        <v>423</v>
      </c>
      <c r="C3428">
        <v>178.048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</row>
    <row r="3429" spans="1:70" x14ac:dyDescent="0.25">
      <c r="A3429">
        <v>194482</v>
      </c>
      <c r="B3429" t="s">
        <v>744</v>
      </c>
      <c r="C3429">
        <v>179.3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</row>
    <row r="3430" spans="1:70" x14ac:dyDescent="0.25">
      <c r="A3430">
        <v>194482</v>
      </c>
      <c r="B3430" t="s">
        <v>744</v>
      </c>
      <c r="C3430">
        <v>179.3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</row>
    <row r="3431" spans="1:70" x14ac:dyDescent="0.25">
      <c r="A3431">
        <v>194482</v>
      </c>
      <c r="B3431" t="s">
        <v>744</v>
      </c>
      <c r="C3431">
        <v>179.3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</row>
    <row r="3432" spans="1:70" x14ac:dyDescent="0.25">
      <c r="A3432">
        <v>194482</v>
      </c>
      <c r="B3432" t="s">
        <v>744</v>
      </c>
      <c r="C3432">
        <v>179.3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</row>
    <row r="3433" spans="1:70" x14ac:dyDescent="0.25">
      <c r="A3433">
        <v>194486</v>
      </c>
      <c r="B3433" t="s">
        <v>1926</v>
      </c>
      <c r="C3433">
        <v>179.29599999999999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</row>
    <row r="3434" spans="1:70" x14ac:dyDescent="0.25">
      <c r="A3434">
        <v>194486</v>
      </c>
      <c r="B3434" t="s">
        <v>1926</v>
      </c>
      <c r="C3434">
        <v>179.29599999999999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</row>
    <row r="3435" spans="1:70" x14ac:dyDescent="0.25">
      <c r="A3435">
        <v>194487</v>
      </c>
      <c r="B3435" t="s">
        <v>821</v>
      </c>
      <c r="C3435">
        <v>180.75200000000001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</row>
    <row r="3436" spans="1:70" x14ac:dyDescent="0.25">
      <c r="A3436">
        <v>194487</v>
      </c>
      <c r="B3436" t="s">
        <v>821</v>
      </c>
      <c r="C3436">
        <v>180.75200000000001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</row>
    <row r="3437" spans="1:70" x14ac:dyDescent="0.25">
      <c r="A3437">
        <v>194488</v>
      </c>
      <c r="B3437" t="s">
        <v>1535</v>
      </c>
      <c r="C3437">
        <v>182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</row>
    <row r="3438" spans="1:70" x14ac:dyDescent="0.25">
      <c r="A3438">
        <v>194488</v>
      </c>
      <c r="B3438" t="s">
        <v>1535</v>
      </c>
      <c r="C3438">
        <v>182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</row>
    <row r="3439" spans="1:70" x14ac:dyDescent="0.25">
      <c r="A3439">
        <v>194489</v>
      </c>
      <c r="B3439" t="s">
        <v>565</v>
      </c>
      <c r="C3439">
        <v>182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</row>
    <row r="3440" spans="1:70" x14ac:dyDescent="0.25">
      <c r="A3440">
        <v>194489</v>
      </c>
      <c r="B3440" t="s">
        <v>565</v>
      </c>
      <c r="C3440">
        <v>182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</row>
    <row r="3441" spans="1:70" x14ac:dyDescent="0.25">
      <c r="A3441">
        <v>194490</v>
      </c>
      <c r="B3441" t="s">
        <v>822</v>
      </c>
      <c r="C3441">
        <v>183.95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</row>
    <row r="3442" spans="1:70" x14ac:dyDescent="0.25">
      <c r="A3442">
        <v>194490</v>
      </c>
      <c r="B3442" t="s">
        <v>822</v>
      </c>
      <c r="C3442">
        <v>183.95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</row>
    <row r="3443" spans="1:70" x14ac:dyDescent="0.25">
      <c r="A3443">
        <v>194491</v>
      </c>
      <c r="B3443" t="s">
        <v>1927</v>
      </c>
      <c r="C3443">
        <v>174.72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</row>
    <row r="3444" spans="1:70" x14ac:dyDescent="0.25">
      <c r="A3444">
        <v>194492</v>
      </c>
      <c r="B3444" t="s">
        <v>3953</v>
      </c>
      <c r="C3444">
        <v>182.42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</row>
    <row r="3445" spans="1:70" x14ac:dyDescent="0.25">
      <c r="A3445">
        <v>194492</v>
      </c>
      <c r="B3445" t="s">
        <v>3953</v>
      </c>
      <c r="C3445">
        <v>182.42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</row>
    <row r="3446" spans="1:70" x14ac:dyDescent="0.25">
      <c r="A3446">
        <v>194493</v>
      </c>
      <c r="B3446" t="s">
        <v>3954</v>
      </c>
      <c r="C3446">
        <v>183.66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</row>
    <row r="3447" spans="1:70" x14ac:dyDescent="0.25">
      <c r="A3447">
        <v>194493</v>
      </c>
      <c r="B3447" t="s">
        <v>3954</v>
      </c>
      <c r="C3447">
        <v>183.66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</row>
    <row r="3448" spans="1:70" x14ac:dyDescent="0.25">
      <c r="A3448">
        <v>194495</v>
      </c>
      <c r="B3448" t="s">
        <v>745</v>
      </c>
      <c r="C3448">
        <v>182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</row>
    <row r="3449" spans="1:70" x14ac:dyDescent="0.25">
      <c r="A3449">
        <v>194495</v>
      </c>
      <c r="B3449" t="s">
        <v>745</v>
      </c>
      <c r="C3449">
        <v>182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</row>
    <row r="3450" spans="1:70" x14ac:dyDescent="0.25">
      <c r="A3450">
        <v>194495</v>
      </c>
      <c r="B3450" t="s">
        <v>745</v>
      </c>
      <c r="C3450">
        <v>182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</row>
    <row r="3451" spans="1:70" x14ac:dyDescent="0.25">
      <c r="A3451">
        <v>194496</v>
      </c>
      <c r="B3451" t="s">
        <v>746</v>
      </c>
      <c r="C3451">
        <v>177.84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</row>
    <row r="3452" spans="1:70" x14ac:dyDescent="0.25">
      <c r="A3452">
        <v>194496</v>
      </c>
      <c r="B3452" t="s">
        <v>746</v>
      </c>
      <c r="C3452">
        <v>177.84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</row>
    <row r="3453" spans="1:70" x14ac:dyDescent="0.25">
      <c r="A3453">
        <v>194496</v>
      </c>
      <c r="B3453" t="s">
        <v>746</v>
      </c>
      <c r="C3453">
        <v>177.84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</row>
    <row r="3454" spans="1:70" x14ac:dyDescent="0.25">
      <c r="A3454">
        <v>194497</v>
      </c>
      <c r="B3454" t="s">
        <v>747</v>
      </c>
      <c r="C3454">
        <v>179.71199999999999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</row>
    <row r="3455" spans="1:70" x14ac:dyDescent="0.25">
      <c r="A3455">
        <v>194497</v>
      </c>
      <c r="B3455" t="s">
        <v>747</v>
      </c>
      <c r="C3455">
        <v>179.71199999999999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</row>
    <row r="3456" spans="1:70" x14ac:dyDescent="0.25">
      <c r="A3456">
        <v>194497</v>
      </c>
      <c r="B3456" t="s">
        <v>747</v>
      </c>
      <c r="C3456">
        <v>179.71199999999999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</row>
    <row r="3457" spans="1:70" x14ac:dyDescent="0.25">
      <c r="A3457">
        <v>194498</v>
      </c>
      <c r="B3457" t="s">
        <v>566</v>
      </c>
      <c r="C3457">
        <v>179.50399999999999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</row>
    <row r="3458" spans="1:70" x14ac:dyDescent="0.25">
      <c r="A3458">
        <v>194498</v>
      </c>
      <c r="B3458" t="s">
        <v>566</v>
      </c>
      <c r="C3458">
        <v>179.50399999999999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</row>
    <row r="3459" spans="1:70" x14ac:dyDescent="0.25">
      <c r="A3459">
        <v>194498</v>
      </c>
      <c r="B3459" t="s">
        <v>566</v>
      </c>
      <c r="C3459">
        <v>179.50399999999999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</row>
    <row r="3460" spans="1:70" x14ac:dyDescent="0.25">
      <c r="A3460">
        <v>194505</v>
      </c>
      <c r="B3460" t="s">
        <v>3955</v>
      </c>
      <c r="C3460">
        <v>180.13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</row>
    <row r="3461" spans="1:70" x14ac:dyDescent="0.25">
      <c r="A3461">
        <v>194505</v>
      </c>
      <c r="B3461" t="s">
        <v>3955</v>
      </c>
      <c r="C3461">
        <v>180.13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</row>
    <row r="3462" spans="1:70" x14ac:dyDescent="0.25">
      <c r="A3462">
        <v>194506</v>
      </c>
      <c r="B3462" t="s">
        <v>3956</v>
      </c>
      <c r="C3462">
        <v>183.87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</row>
    <row r="3463" spans="1:70" x14ac:dyDescent="0.25">
      <c r="A3463">
        <v>194506</v>
      </c>
      <c r="B3463" t="s">
        <v>3956</v>
      </c>
      <c r="C3463">
        <v>183.87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</row>
    <row r="3464" spans="1:70" x14ac:dyDescent="0.25">
      <c r="A3464">
        <v>194507</v>
      </c>
      <c r="B3464" t="s">
        <v>3957</v>
      </c>
      <c r="C3464">
        <v>186.58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</row>
    <row r="3465" spans="1:70" x14ac:dyDescent="0.25">
      <c r="A3465">
        <v>194507</v>
      </c>
      <c r="B3465" t="s">
        <v>3957</v>
      </c>
      <c r="C3465">
        <v>186.58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</row>
    <row r="3466" spans="1:70" x14ac:dyDescent="0.25">
      <c r="A3466">
        <v>194509</v>
      </c>
      <c r="B3466" t="s">
        <v>1540</v>
      </c>
      <c r="C3466">
        <v>182.42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</row>
    <row r="3467" spans="1:70" x14ac:dyDescent="0.25">
      <c r="A3467">
        <v>194509</v>
      </c>
      <c r="B3467" t="s">
        <v>1540</v>
      </c>
      <c r="C3467">
        <v>182.42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</row>
    <row r="3468" spans="1:70" x14ac:dyDescent="0.25">
      <c r="A3468">
        <v>194510</v>
      </c>
      <c r="B3468" t="s">
        <v>3958</v>
      </c>
      <c r="C3468">
        <v>183.66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</row>
    <row r="3469" spans="1:70" x14ac:dyDescent="0.25">
      <c r="A3469">
        <v>194510</v>
      </c>
      <c r="B3469" t="s">
        <v>3958</v>
      </c>
      <c r="C3469">
        <v>183.66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</row>
    <row r="3470" spans="1:70" x14ac:dyDescent="0.25">
      <c r="A3470">
        <v>194512</v>
      </c>
      <c r="B3470" t="s">
        <v>1542</v>
      </c>
      <c r="C3470">
        <v>177.84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</row>
    <row r="3471" spans="1:70" x14ac:dyDescent="0.25">
      <c r="A3471">
        <v>194512</v>
      </c>
      <c r="B3471" t="s">
        <v>1542</v>
      </c>
      <c r="C3471">
        <v>177.84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</row>
    <row r="3472" spans="1:70" x14ac:dyDescent="0.25">
      <c r="A3472">
        <v>194514</v>
      </c>
      <c r="B3472" t="s">
        <v>3959</v>
      </c>
      <c r="C3472">
        <v>180.13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</row>
    <row r="3473" spans="1:70" x14ac:dyDescent="0.25">
      <c r="A3473">
        <v>194514</v>
      </c>
      <c r="B3473" t="s">
        <v>3959</v>
      </c>
      <c r="C3473">
        <v>180.13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</row>
    <row r="3474" spans="1:70" x14ac:dyDescent="0.25">
      <c r="A3474">
        <v>194516</v>
      </c>
      <c r="B3474" t="s">
        <v>3960</v>
      </c>
      <c r="C3474">
        <v>184.08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</row>
    <row r="3475" spans="1:70" x14ac:dyDescent="0.25">
      <c r="A3475">
        <v>194516</v>
      </c>
      <c r="B3475" t="s">
        <v>3960</v>
      </c>
      <c r="C3475">
        <v>184.08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</row>
    <row r="3476" spans="1:70" x14ac:dyDescent="0.25">
      <c r="A3476">
        <v>194517</v>
      </c>
      <c r="B3476" t="s">
        <v>3961</v>
      </c>
      <c r="C3476">
        <v>185.12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</row>
    <row r="3477" spans="1:70" x14ac:dyDescent="0.25">
      <c r="A3477">
        <v>194517</v>
      </c>
      <c r="B3477" t="s">
        <v>3961</v>
      </c>
      <c r="C3477">
        <v>185.12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</row>
    <row r="3478" spans="1:70" x14ac:dyDescent="0.25">
      <c r="A3478">
        <v>194518</v>
      </c>
      <c r="B3478" t="s">
        <v>3962</v>
      </c>
      <c r="C3478">
        <v>188.24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</row>
    <row r="3479" spans="1:70" x14ac:dyDescent="0.25">
      <c r="A3479">
        <v>194518</v>
      </c>
      <c r="B3479" t="s">
        <v>3962</v>
      </c>
      <c r="C3479">
        <v>188.24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</row>
    <row r="3480" spans="1:70" x14ac:dyDescent="0.25">
      <c r="A3480">
        <v>194519</v>
      </c>
      <c r="B3480" t="s">
        <v>3963</v>
      </c>
      <c r="C3480">
        <v>180.34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</row>
    <row r="3481" spans="1:70" x14ac:dyDescent="0.25">
      <c r="A3481">
        <v>194519</v>
      </c>
      <c r="B3481" t="s">
        <v>3963</v>
      </c>
      <c r="C3481">
        <v>180.34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</row>
    <row r="3482" spans="1:70" x14ac:dyDescent="0.25">
      <c r="A3482">
        <v>194522</v>
      </c>
      <c r="B3482" t="s">
        <v>1544</v>
      </c>
      <c r="C3482">
        <v>178.256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</row>
    <row r="3483" spans="1:70" x14ac:dyDescent="0.25">
      <c r="A3483">
        <v>194522</v>
      </c>
      <c r="B3483" t="s">
        <v>1544</v>
      </c>
      <c r="C3483">
        <v>178.256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</row>
    <row r="3484" spans="1:70" x14ac:dyDescent="0.25">
      <c r="A3484">
        <v>194523</v>
      </c>
      <c r="B3484" t="s">
        <v>3964</v>
      </c>
      <c r="C3484">
        <v>178.46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</row>
    <row r="3485" spans="1:70" x14ac:dyDescent="0.25">
      <c r="A3485">
        <v>194523</v>
      </c>
      <c r="B3485" t="s">
        <v>3964</v>
      </c>
      <c r="C3485">
        <v>178.46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</row>
    <row r="3486" spans="1:70" x14ac:dyDescent="0.25">
      <c r="A3486">
        <v>194524</v>
      </c>
      <c r="B3486" t="s">
        <v>1545</v>
      </c>
      <c r="C3486">
        <v>178.46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</row>
    <row r="3487" spans="1:70" x14ac:dyDescent="0.25">
      <c r="A3487">
        <v>194524</v>
      </c>
      <c r="B3487" t="s">
        <v>1545</v>
      </c>
      <c r="C3487">
        <v>178.46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</row>
    <row r="3488" spans="1:70" x14ac:dyDescent="0.25">
      <c r="A3488">
        <v>194527</v>
      </c>
      <c r="B3488" t="s">
        <v>3965</v>
      </c>
      <c r="C3488">
        <v>180.13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</row>
    <row r="3489" spans="1:70" x14ac:dyDescent="0.25">
      <c r="A3489">
        <v>194527</v>
      </c>
      <c r="B3489" t="s">
        <v>3965</v>
      </c>
      <c r="C3489">
        <v>180.13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</row>
    <row r="3490" spans="1:70" x14ac:dyDescent="0.25">
      <c r="A3490">
        <v>194528</v>
      </c>
      <c r="B3490" t="s">
        <v>567</v>
      </c>
      <c r="C3490">
        <v>179.92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</row>
    <row r="3491" spans="1:70" x14ac:dyDescent="0.25">
      <c r="A3491">
        <v>194528</v>
      </c>
      <c r="B3491" t="s">
        <v>567</v>
      </c>
      <c r="C3491">
        <v>179.92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</row>
    <row r="3492" spans="1:70" x14ac:dyDescent="0.25">
      <c r="A3492">
        <v>194529</v>
      </c>
      <c r="B3492" t="s">
        <v>823</v>
      </c>
      <c r="C3492">
        <v>181.17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</row>
    <row r="3493" spans="1:70" x14ac:dyDescent="0.25">
      <c r="A3493">
        <v>194529</v>
      </c>
      <c r="B3493" t="s">
        <v>823</v>
      </c>
      <c r="C3493">
        <v>181.17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</row>
    <row r="3494" spans="1:70" x14ac:dyDescent="0.25">
      <c r="A3494">
        <v>194530</v>
      </c>
      <c r="B3494" t="s">
        <v>3966</v>
      </c>
      <c r="C3494">
        <v>181.38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</row>
    <row r="3495" spans="1:70" x14ac:dyDescent="0.25">
      <c r="A3495">
        <v>194530</v>
      </c>
      <c r="B3495" t="s">
        <v>3966</v>
      </c>
      <c r="C3495">
        <v>181.38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</row>
    <row r="3496" spans="1:70" x14ac:dyDescent="0.25">
      <c r="A3496">
        <v>194531</v>
      </c>
      <c r="B3496" t="s">
        <v>1547</v>
      </c>
      <c r="C3496">
        <v>180.33600000000001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</row>
    <row r="3497" spans="1:70" x14ac:dyDescent="0.25">
      <c r="A3497">
        <v>194531</v>
      </c>
      <c r="B3497" t="s">
        <v>1547</v>
      </c>
      <c r="C3497">
        <v>180.33600000000001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</row>
    <row r="3498" spans="1:70" x14ac:dyDescent="0.25">
      <c r="A3498">
        <v>194533</v>
      </c>
      <c r="B3498" t="s">
        <v>568</v>
      </c>
      <c r="C3498">
        <v>181.584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</row>
    <row r="3499" spans="1:70" x14ac:dyDescent="0.25">
      <c r="A3499">
        <v>194533</v>
      </c>
      <c r="B3499" t="s">
        <v>568</v>
      </c>
      <c r="C3499">
        <v>181.584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</row>
    <row r="3500" spans="1:70" x14ac:dyDescent="0.25">
      <c r="A3500">
        <v>194535</v>
      </c>
      <c r="B3500" t="s">
        <v>3967</v>
      </c>
      <c r="C3500">
        <v>183.04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</row>
    <row r="3501" spans="1:70" x14ac:dyDescent="0.25">
      <c r="A3501">
        <v>194535</v>
      </c>
      <c r="B3501" t="s">
        <v>3967</v>
      </c>
      <c r="C3501">
        <v>183.04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</row>
    <row r="3502" spans="1:70" x14ac:dyDescent="0.25">
      <c r="A3502">
        <v>194536</v>
      </c>
      <c r="B3502" t="s">
        <v>3968</v>
      </c>
      <c r="C3502">
        <v>182.42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</row>
    <row r="3503" spans="1:70" x14ac:dyDescent="0.25">
      <c r="A3503">
        <v>194536</v>
      </c>
      <c r="B3503" t="s">
        <v>3968</v>
      </c>
      <c r="C3503">
        <v>182.42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</row>
    <row r="3504" spans="1:70" x14ac:dyDescent="0.25">
      <c r="A3504">
        <v>194537</v>
      </c>
      <c r="B3504" t="s">
        <v>1549</v>
      </c>
      <c r="C3504">
        <v>182.42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</row>
    <row r="3505" spans="1:70" x14ac:dyDescent="0.25">
      <c r="A3505">
        <v>194537</v>
      </c>
      <c r="B3505" t="s">
        <v>1549</v>
      </c>
      <c r="C3505">
        <v>182.42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</row>
    <row r="3506" spans="1:70" x14ac:dyDescent="0.25">
      <c r="A3506">
        <v>194538</v>
      </c>
      <c r="B3506" t="s">
        <v>3969</v>
      </c>
      <c r="C3506">
        <v>182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</row>
    <row r="3507" spans="1:70" x14ac:dyDescent="0.25">
      <c r="A3507">
        <v>194538</v>
      </c>
      <c r="B3507" t="s">
        <v>3969</v>
      </c>
      <c r="C3507">
        <v>182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</row>
    <row r="3508" spans="1:70" x14ac:dyDescent="0.25">
      <c r="A3508">
        <v>194541</v>
      </c>
      <c r="B3508" t="s">
        <v>3970</v>
      </c>
      <c r="C3508">
        <v>183.66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</row>
    <row r="3509" spans="1:70" x14ac:dyDescent="0.25">
      <c r="A3509">
        <v>194541</v>
      </c>
      <c r="B3509" t="s">
        <v>3970</v>
      </c>
      <c r="C3509">
        <v>183.66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</row>
    <row r="3510" spans="1:70" x14ac:dyDescent="0.25">
      <c r="A3510">
        <v>194542</v>
      </c>
      <c r="B3510" t="s">
        <v>1551</v>
      </c>
      <c r="C3510">
        <v>183.87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</row>
    <row r="3511" spans="1:70" x14ac:dyDescent="0.25">
      <c r="A3511">
        <v>194542</v>
      </c>
      <c r="B3511" t="s">
        <v>1551</v>
      </c>
      <c r="C3511">
        <v>183.87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</row>
    <row r="3512" spans="1:70" x14ac:dyDescent="0.25">
      <c r="A3512">
        <v>194544</v>
      </c>
      <c r="B3512" t="s">
        <v>3971</v>
      </c>
      <c r="C3512">
        <v>184.08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</row>
    <row r="3513" spans="1:70" x14ac:dyDescent="0.25">
      <c r="A3513">
        <v>194544</v>
      </c>
      <c r="B3513" t="s">
        <v>3971</v>
      </c>
      <c r="C3513">
        <v>184.08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</row>
    <row r="3514" spans="1:70" x14ac:dyDescent="0.25">
      <c r="A3514">
        <v>194545</v>
      </c>
      <c r="B3514" t="s">
        <v>3972</v>
      </c>
      <c r="C3514">
        <v>184.91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</row>
    <row r="3515" spans="1:70" x14ac:dyDescent="0.25">
      <c r="A3515">
        <v>194545</v>
      </c>
      <c r="B3515" t="s">
        <v>3972</v>
      </c>
      <c r="C3515">
        <v>184.91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</row>
    <row r="3516" spans="1:70" x14ac:dyDescent="0.25">
      <c r="A3516">
        <v>194546</v>
      </c>
      <c r="B3516" t="s">
        <v>824</v>
      </c>
      <c r="C3516">
        <v>184.08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</row>
    <row r="3517" spans="1:70" x14ac:dyDescent="0.25">
      <c r="A3517">
        <v>194546</v>
      </c>
      <c r="B3517" t="s">
        <v>824</v>
      </c>
      <c r="C3517">
        <v>184.08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</row>
    <row r="3518" spans="1:70" x14ac:dyDescent="0.25">
      <c r="A3518">
        <v>194546</v>
      </c>
      <c r="B3518" t="s">
        <v>824</v>
      </c>
      <c r="C3518">
        <v>184.08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</row>
    <row r="3519" spans="1:70" x14ac:dyDescent="0.25">
      <c r="A3519">
        <v>194547</v>
      </c>
      <c r="B3519" t="s">
        <v>569</v>
      </c>
      <c r="C3519">
        <v>184.91200000000001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</row>
    <row r="3520" spans="1:70" x14ac:dyDescent="0.25">
      <c r="A3520">
        <v>194547</v>
      </c>
      <c r="B3520" t="s">
        <v>569</v>
      </c>
      <c r="C3520">
        <v>184.91200000000001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</row>
    <row r="3521" spans="1:70" x14ac:dyDescent="0.25">
      <c r="A3521">
        <v>194548</v>
      </c>
      <c r="B3521" t="s">
        <v>3973</v>
      </c>
      <c r="C3521">
        <v>185.12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</row>
    <row r="3522" spans="1:70" x14ac:dyDescent="0.25">
      <c r="A3522">
        <v>194548</v>
      </c>
      <c r="B3522" t="s">
        <v>3973</v>
      </c>
      <c r="C3522">
        <v>185.12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</row>
    <row r="3523" spans="1:70" x14ac:dyDescent="0.25">
      <c r="A3523">
        <v>194549</v>
      </c>
      <c r="B3523" t="s">
        <v>2703</v>
      </c>
      <c r="C3523">
        <v>185.536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</row>
    <row r="3524" spans="1:70" x14ac:dyDescent="0.25">
      <c r="A3524">
        <v>194549</v>
      </c>
      <c r="B3524" t="s">
        <v>2703</v>
      </c>
      <c r="C3524">
        <v>185.536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</row>
    <row r="3525" spans="1:70" x14ac:dyDescent="0.25">
      <c r="A3525">
        <v>194550</v>
      </c>
      <c r="B3525" t="s">
        <v>3974</v>
      </c>
      <c r="C3525">
        <v>185.95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</row>
    <row r="3526" spans="1:70" x14ac:dyDescent="0.25">
      <c r="A3526">
        <v>194550</v>
      </c>
      <c r="B3526" t="s">
        <v>3974</v>
      </c>
      <c r="C3526">
        <v>185.95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</row>
    <row r="3527" spans="1:70" x14ac:dyDescent="0.25">
      <c r="A3527">
        <v>194556</v>
      </c>
      <c r="B3527" t="s">
        <v>3975</v>
      </c>
      <c r="C3527">
        <v>186.57599999999999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</row>
    <row r="3528" spans="1:70" x14ac:dyDescent="0.25">
      <c r="A3528">
        <v>194556</v>
      </c>
      <c r="B3528" t="s">
        <v>3975</v>
      </c>
      <c r="C3528">
        <v>186.57599999999999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</row>
    <row r="3529" spans="1:70" x14ac:dyDescent="0.25">
      <c r="A3529">
        <v>194557</v>
      </c>
      <c r="B3529" t="s">
        <v>3976</v>
      </c>
      <c r="C3529">
        <v>186.99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</row>
    <row r="3530" spans="1:70" x14ac:dyDescent="0.25">
      <c r="A3530">
        <v>194557</v>
      </c>
      <c r="B3530" t="s">
        <v>3976</v>
      </c>
      <c r="C3530">
        <v>186.99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</row>
    <row r="3531" spans="1:70" x14ac:dyDescent="0.25">
      <c r="A3531">
        <v>194560</v>
      </c>
      <c r="B3531" t="s">
        <v>825</v>
      </c>
      <c r="C3531">
        <v>186.99199999999999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</row>
    <row r="3532" spans="1:70" x14ac:dyDescent="0.25">
      <c r="A3532">
        <v>194560</v>
      </c>
      <c r="B3532" t="s">
        <v>825</v>
      </c>
      <c r="C3532">
        <v>186.99199999999999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</row>
    <row r="3533" spans="1:70" x14ac:dyDescent="0.25">
      <c r="A3533">
        <v>194561</v>
      </c>
      <c r="B3533" t="s">
        <v>3977</v>
      </c>
      <c r="C3533">
        <v>187.82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</row>
    <row r="3534" spans="1:70" x14ac:dyDescent="0.25">
      <c r="A3534">
        <v>194561</v>
      </c>
      <c r="B3534" t="s">
        <v>3977</v>
      </c>
      <c r="C3534">
        <v>187.82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</row>
    <row r="3535" spans="1:70" x14ac:dyDescent="0.25">
      <c r="A3535">
        <v>194562</v>
      </c>
      <c r="B3535" t="s">
        <v>3978</v>
      </c>
      <c r="C3535">
        <v>184.08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</row>
    <row r="3536" spans="1:70" x14ac:dyDescent="0.25">
      <c r="A3536">
        <v>194562</v>
      </c>
      <c r="B3536" t="s">
        <v>3978</v>
      </c>
      <c r="C3536">
        <v>184.08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</row>
    <row r="3537" spans="1:70" x14ac:dyDescent="0.25">
      <c r="A3537">
        <v>194563</v>
      </c>
      <c r="B3537" t="s">
        <v>3979</v>
      </c>
      <c r="C3537">
        <v>192.816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</row>
    <row r="3538" spans="1:70" x14ac:dyDescent="0.25">
      <c r="A3538">
        <v>194564</v>
      </c>
      <c r="B3538" t="s">
        <v>3980</v>
      </c>
      <c r="C3538">
        <v>184.7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</row>
    <row r="3539" spans="1:70" x14ac:dyDescent="0.25">
      <c r="A3539">
        <v>194564</v>
      </c>
      <c r="B3539" t="s">
        <v>3980</v>
      </c>
      <c r="C3539">
        <v>184.7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</row>
    <row r="3540" spans="1:70" x14ac:dyDescent="0.25">
      <c r="A3540">
        <v>194565</v>
      </c>
      <c r="B3540" t="s">
        <v>826</v>
      </c>
      <c r="C3540">
        <v>185.328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</row>
    <row r="3541" spans="1:70" x14ac:dyDescent="0.25">
      <c r="A3541">
        <v>194565</v>
      </c>
      <c r="B3541" t="s">
        <v>826</v>
      </c>
      <c r="C3541">
        <v>185.328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</row>
    <row r="3542" spans="1:70" x14ac:dyDescent="0.25">
      <c r="A3542">
        <v>194566</v>
      </c>
      <c r="B3542" t="s">
        <v>827</v>
      </c>
      <c r="C3542">
        <v>185.744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</row>
    <row r="3543" spans="1:70" x14ac:dyDescent="0.25">
      <c r="A3543">
        <v>194566</v>
      </c>
      <c r="B3543" t="s">
        <v>827</v>
      </c>
      <c r="C3543">
        <v>185.744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</row>
    <row r="3544" spans="1:70" x14ac:dyDescent="0.25">
      <c r="A3544">
        <v>194567</v>
      </c>
      <c r="B3544" t="s">
        <v>1556</v>
      </c>
      <c r="C3544">
        <v>216.32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</row>
    <row r="3545" spans="1:70" x14ac:dyDescent="0.25">
      <c r="A3545">
        <v>194567</v>
      </c>
      <c r="B3545" t="s">
        <v>1556</v>
      </c>
      <c r="C3545">
        <v>216.32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</row>
    <row r="3546" spans="1:70" x14ac:dyDescent="0.25">
      <c r="A3546">
        <v>194568</v>
      </c>
      <c r="B3546" t="s">
        <v>1558</v>
      </c>
      <c r="C3546">
        <v>187.62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</row>
    <row r="3547" spans="1:70" x14ac:dyDescent="0.25">
      <c r="A3547">
        <v>194568</v>
      </c>
      <c r="B3547" t="s">
        <v>1558</v>
      </c>
      <c r="C3547">
        <v>187.62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</row>
    <row r="3548" spans="1:70" x14ac:dyDescent="0.25">
      <c r="A3548">
        <v>194568</v>
      </c>
      <c r="B3548" t="s">
        <v>1558</v>
      </c>
      <c r="C3548">
        <v>187.62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</row>
    <row r="3549" spans="1:70" x14ac:dyDescent="0.25">
      <c r="A3549">
        <v>194569</v>
      </c>
      <c r="B3549" t="s">
        <v>1559</v>
      </c>
      <c r="C3549">
        <v>184.7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</row>
    <row r="3550" spans="1:70" x14ac:dyDescent="0.25">
      <c r="A3550">
        <v>194569</v>
      </c>
      <c r="B3550" t="s">
        <v>1559</v>
      </c>
      <c r="C3550">
        <v>184.7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</row>
    <row r="3551" spans="1:70" x14ac:dyDescent="0.25">
      <c r="A3551">
        <v>194570</v>
      </c>
      <c r="B3551" t="s">
        <v>1560</v>
      </c>
      <c r="C3551">
        <v>187.62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</row>
    <row r="3552" spans="1:70" x14ac:dyDescent="0.25">
      <c r="A3552">
        <v>194570</v>
      </c>
      <c r="B3552" t="s">
        <v>1560</v>
      </c>
      <c r="C3552">
        <v>187.62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</row>
    <row r="3553" spans="1:70" x14ac:dyDescent="0.25">
      <c r="A3553">
        <v>194571</v>
      </c>
      <c r="B3553" t="s">
        <v>1561</v>
      </c>
      <c r="C3553">
        <v>180.34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</row>
    <row r="3554" spans="1:70" x14ac:dyDescent="0.25">
      <c r="A3554">
        <v>194571</v>
      </c>
      <c r="B3554" t="s">
        <v>1561</v>
      </c>
      <c r="C3554">
        <v>180.34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</row>
    <row r="3555" spans="1:70" x14ac:dyDescent="0.25">
      <c r="A3555">
        <v>194572</v>
      </c>
      <c r="B3555" t="s">
        <v>570</v>
      </c>
      <c r="C3555">
        <v>189.696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</row>
    <row r="3556" spans="1:70" x14ac:dyDescent="0.25">
      <c r="A3556">
        <v>194572</v>
      </c>
      <c r="B3556" t="s">
        <v>570</v>
      </c>
      <c r="C3556">
        <v>189.696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</row>
    <row r="3557" spans="1:70" x14ac:dyDescent="0.25">
      <c r="A3557">
        <v>194573</v>
      </c>
      <c r="B3557" t="s">
        <v>571</v>
      </c>
      <c r="C3557">
        <v>188.44800000000001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</row>
    <row r="3558" spans="1:70" x14ac:dyDescent="0.25">
      <c r="A3558">
        <v>194573</v>
      </c>
      <c r="B3558" t="s">
        <v>571</v>
      </c>
      <c r="C3558">
        <v>188.44800000000001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</row>
    <row r="3559" spans="1:70" x14ac:dyDescent="0.25">
      <c r="A3559">
        <v>194573</v>
      </c>
      <c r="B3559" t="s">
        <v>571</v>
      </c>
      <c r="C3559">
        <v>188.44800000000001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</row>
    <row r="3560" spans="1:70" x14ac:dyDescent="0.25">
      <c r="A3560">
        <v>194575</v>
      </c>
      <c r="B3560" t="s">
        <v>828</v>
      </c>
      <c r="C3560">
        <v>174.928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</row>
    <row r="3561" spans="1:70" x14ac:dyDescent="0.25">
      <c r="A3561">
        <v>194575</v>
      </c>
      <c r="B3561" t="s">
        <v>828</v>
      </c>
      <c r="C3561">
        <v>174.928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</row>
    <row r="3562" spans="1:70" x14ac:dyDescent="0.25">
      <c r="A3562">
        <v>194576</v>
      </c>
      <c r="B3562" t="s">
        <v>1563</v>
      </c>
      <c r="C3562">
        <v>180.96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</row>
    <row r="3563" spans="1:70" x14ac:dyDescent="0.25">
      <c r="A3563">
        <v>194576</v>
      </c>
      <c r="B3563" t="s">
        <v>1563</v>
      </c>
      <c r="C3563">
        <v>180.96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</row>
    <row r="3564" spans="1:70" x14ac:dyDescent="0.25">
      <c r="A3564">
        <v>194578</v>
      </c>
      <c r="B3564" t="s">
        <v>3981</v>
      </c>
      <c r="C3564">
        <v>181.58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</row>
    <row r="3565" spans="1:70" x14ac:dyDescent="0.25">
      <c r="A3565">
        <v>194578</v>
      </c>
      <c r="B3565" t="s">
        <v>3981</v>
      </c>
      <c r="C3565">
        <v>181.58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</row>
    <row r="3566" spans="1:70" x14ac:dyDescent="0.25">
      <c r="A3566">
        <v>194579</v>
      </c>
      <c r="B3566" t="s">
        <v>829</v>
      </c>
      <c r="C3566">
        <v>177.63200000000001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</row>
    <row r="3567" spans="1:70" x14ac:dyDescent="0.25">
      <c r="A3567">
        <v>194579</v>
      </c>
      <c r="B3567" t="s">
        <v>829</v>
      </c>
      <c r="C3567">
        <v>177.63200000000001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</row>
    <row r="3568" spans="1:70" x14ac:dyDescent="0.25">
      <c r="A3568">
        <v>194580</v>
      </c>
      <c r="B3568" t="s">
        <v>830</v>
      </c>
      <c r="C3568">
        <v>176.38399999999999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</row>
    <row r="3569" spans="1:70" x14ac:dyDescent="0.25">
      <c r="A3569">
        <v>194580</v>
      </c>
      <c r="B3569" t="s">
        <v>830</v>
      </c>
      <c r="C3569">
        <v>176.38399999999999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</row>
    <row r="3570" spans="1:70" x14ac:dyDescent="0.25">
      <c r="A3570">
        <v>194581</v>
      </c>
      <c r="B3570" t="s">
        <v>572</v>
      </c>
      <c r="C3570">
        <v>182.208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</row>
    <row r="3571" spans="1:70" x14ac:dyDescent="0.25">
      <c r="A3571">
        <v>194581</v>
      </c>
      <c r="B3571" t="s">
        <v>572</v>
      </c>
      <c r="C3571">
        <v>182.208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</row>
    <row r="3572" spans="1:70" x14ac:dyDescent="0.25">
      <c r="A3572">
        <v>194581</v>
      </c>
      <c r="B3572" t="s">
        <v>572</v>
      </c>
      <c r="C3572">
        <v>182.208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</row>
    <row r="3573" spans="1:70" x14ac:dyDescent="0.25">
      <c r="A3573">
        <v>194582</v>
      </c>
      <c r="B3573" t="s">
        <v>1567</v>
      </c>
      <c r="C3573">
        <v>182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</row>
    <row r="3574" spans="1:70" x14ac:dyDescent="0.25">
      <c r="A3574">
        <v>194582</v>
      </c>
      <c r="B3574" t="s">
        <v>1567</v>
      </c>
      <c r="C3574">
        <v>182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</row>
    <row r="3575" spans="1:70" x14ac:dyDescent="0.25">
      <c r="A3575">
        <v>194583</v>
      </c>
      <c r="B3575" t="s">
        <v>1568</v>
      </c>
      <c r="C3575">
        <v>182.21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</row>
    <row r="3576" spans="1:70" x14ac:dyDescent="0.25">
      <c r="A3576">
        <v>194583</v>
      </c>
      <c r="B3576" t="s">
        <v>1568</v>
      </c>
      <c r="C3576">
        <v>182.21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</row>
    <row r="3577" spans="1:70" x14ac:dyDescent="0.25">
      <c r="A3577">
        <v>194584</v>
      </c>
      <c r="B3577" t="s">
        <v>831</v>
      </c>
      <c r="C3577">
        <v>178.048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</row>
    <row r="3578" spans="1:70" x14ac:dyDescent="0.25">
      <c r="A3578">
        <v>194584</v>
      </c>
      <c r="B3578" t="s">
        <v>831</v>
      </c>
      <c r="C3578">
        <v>178.048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</row>
    <row r="3579" spans="1:70" x14ac:dyDescent="0.25">
      <c r="A3579">
        <v>194585</v>
      </c>
      <c r="B3579" t="s">
        <v>1570</v>
      </c>
      <c r="C3579">
        <v>182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</row>
    <row r="3580" spans="1:70" x14ac:dyDescent="0.25">
      <c r="A3580">
        <v>194585</v>
      </c>
      <c r="B3580" t="s">
        <v>1570</v>
      </c>
      <c r="C3580">
        <v>182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</row>
    <row r="3581" spans="1:70" x14ac:dyDescent="0.25">
      <c r="A3581">
        <v>194586</v>
      </c>
      <c r="B3581" t="s">
        <v>1940</v>
      </c>
      <c r="C3581">
        <v>182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</row>
    <row r="3582" spans="1:70" x14ac:dyDescent="0.25">
      <c r="A3582">
        <v>194586</v>
      </c>
      <c r="B3582" t="s">
        <v>1940</v>
      </c>
      <c r="C3582">
        <v>182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</row>
    <row r="3583" spans="1:70" x14ac:dyDescent="0.25">
      <c r="A3583">
        <v>194587</v>
      </c>
      <c r="B3583" t="s">
        <v>748</v>
      </c>
      <c r="C3583">
        <v>183.66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</row>
    <row r="3584" spans="1:70" x14ac:dyDescent="0.25">
      <c r="A3584">
        <v>194587</v>
      </c>
      <c r="B3584" t="s">
        <v>748</v>
      </c>
      <c r="C3584">
        <v>183.66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</row>
    <row r="3585" spans="1:70" x14ac:dyDescent="0.25">
      <c r="A3585">
        <v>194587</v>
      </c>
      <c r="B3585" t="s">
        <v>748</v>
      </c>
      <c r="C3585">
        <v>183.66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</row>
    <row r="3586" spans="1:70" x14ac:dyDescent="0.25">
      <c r="A3586">
        <v>194592</v>
      </c>
      <c r="B3586" t="s">
        <v>1571</v>
      </c>
      <c r="C3586">
        <v>186.37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</row>
    <row r="3587" spans="1:70" x14ac:dyDescent="0.25">
      <c r="A3587">
        <v>194592</v>
      </c>
      <c r="B3587" t="s">
        <v>1571</v>
      </c>
      <c r="C3587">
        <v>186.37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</row>
    <row r="3588" spans="1:70" x14ac:dyDescent="0.25">
      <c r="A3588">
        <v>194593</v>
      </c>
      <c r="B3588" t="s">
        <v>749</v>
      </c>
      <c r="C3588">
        <v>185.54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</row>
    <row r="3589" spans="1:70" x14ac:dyDescent="0.25">
      <c r="A3589">
        <v>194593</v>
      </c>
      <c r="B3589" t="s">
        <v>749</v>
      </c>
      <c r="C3589">
        <v>185.54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</row>
    <row r="3590" spans="1:70" x14ac:dyDescent="0.25">
      <c r="A3590">
        <v>194593</v>
      </c>
      <c r="B3590" t="s">
        <v>749</v>
      </c>
      <c r="C3590">
        <v>185.54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</row>
    <row r="3591" spans="1:70" x14ac:dyDescent="0.25">
      <c r="A3591">
        <v>194594</v>
      </c>
      <c r="B3591" t="s">
        <v>1573</v>
      </c>
      <c r="C3591">
        <v>178.05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</row>
    <row r="3592" spans="1:70" x14ac:dyDescent="0.25">
      <c r="A3592">
        <v>194594</v>
      </c>
      <c r="B3592" t="s">
        <v>1573</v>
      </c>
      <c r="C3592">
        <v>178.05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</row>
    <row r="3593" spans="1:70" x14ac:dyDescent="0.25">
      <c r="A3593">
        <v>194595</v>
      </c>
      <c r="B3593" t="s">
        <v>1574</v>
      </c>
      <c r="C3593">
        <v>177.63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</row>
    <row r="3594" spans="1:70" x14ac:dyDescent="0.25">
      <c r="A3594">
        <v>194595</v>
      </c>
      <c r="B3594" t="s">
        <v>1574</v>
      </c>
      <c r="C3594">
        <v>177.63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</row>
    <row r="3595" spans="1:70" x14ac:dyDescent="0.25">
      <c r="A3595">
        <v>194596</v>
      </c>
      <c r="B3595" t="s">
        <v>2029</v>
      </c>
      <c r="C3595">
        <v>220.68799999999999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</row>
    <row r="3596" spans="1:70" x14ac:dyDescent="0.25">
      <c r="A3596">
        <v>194597</v>
      </c>
      <c r="B3596" t="s">
        <v>1576</v>
      </c>
      <c r="C3596">
        <v>177.84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</row>
    <row r="3597" spans="1:70" x14ac:dyDescent="0.25">
      <c r="A3597">
        <v>194597</v>
      </c>
      <c r="B3597" t="s">
        <v>1576</v>
      </c>
      <c r="C3597">
        <v>177.84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</row>
    <row r="3598" spans="1:70" x14ac:dyDescent="0.25">
      <c r="A3598">
        <v>194599</v>
      </c>
      <c r="B3598" t="s">
        <v>573</v>
      </c>
      <c r="C3598">
        <v>187.72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</row>
    <row r="3599" spans="1:70" x14ac:dyDescent="0.25">
      <c r="A3599">
        <v>194599</v>
      </c>
      <c r="B3599" t="s">
        <v>573</v>
      </c>
      <c r="C3599">
        <v>187.72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</row>
    <row r="3600" spans="1:70" x14ac:dyDescent="0.25">
      <c r="A3600">
        <v>194600</v>
      </c>
      <c r="B3600" t="s">
        <v>1578</v>
      </c>
      <c r="C3600">
        <v>185.869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</row>
    <row r="3601" spans="1:70" x14ac:dyDescent="0.25">
      <c r="A3601">
        <v>194600</v>
      </c>
      <c r="B3601" t="s">
        <v>1578</v>
      </c>
      <c r="C3601">
        <v>185.869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</row>
    <row r="3602" spans="1:70" x14ac:dyDescent="0.25">
      <c r="A3602">
        <v>194601</v>
      </c>
      <c r="B3602" t="s">
        <v>1580</v>
      </c>
      <c r="C3602">
        <v>186.88800000000001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</row>
    <row r="3603" spans="1:70" x14ac:dyDescent="0.25">
      <c r="A3603">
        <v>194601</v>
      </c>
      <c r="B3603" t="s">
        <v>1580</v>
      </c>
      <c r="C3603">
        <v>186.88800000000001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</row>
    <row r="3604" spans="1:70" x14ac:dyDescent="0.25">
      <c r="A3604">
        <v>194602</v>
      </c>
      <c r="B3604" t="s">
        <v>3982</v>
      </c>
      <c r="C3604">
        <v>181.38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</row>
    <row r="3605" spans="1:70" x14ac:dyDescent="0.25">
      <c r="A3605">
        <v>194602</v>
      </c>
      <c r="B3605" t="s">
        <v>3982</v>
      </c>
      <c r="C3605">
        <v>181.38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</row>
    <row r="3606" spans="1:70" x14ac:dyDescent="0.25">
      <c r="A3606">
        <v>194603</v>
      </c>
      <c r="B3606" t="s">
        <v>3983</v>
      </c>
      <c r="C3606">
        <v>183.87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</row>
    <row r="3607" spans="1:70" x14ac:dyDescent="0.25">
      <c r="A3607">
        <v>194603</v>
      </c>
      <c r="B3607" t="s">
        <v>3983</v>
      </c>
      <c r="C3607">
        <v>183.87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</row>
    <row r="3608" spans="1:70" x14ac:dyDescent="0.25">
      <c r="A3608">
        <v>194604</v>
      </c>
      <c r="B3608" t="s">
        <v>574</v>
      </c>
      <c r="C3608">
        <v>184.08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</row>
    <row r="3609" spans="1:70" x14ac:dyDescent="0.25">
      <c r="A3609">
        <v>194604</v>
      </c>
      <c r="B3609" t="s">
        <v>574</v>
      </c>
      <c r="C3609">
        <v>184.08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</row>
    <row r="3610" spans="1:70" x14ac:dyDescent="0.25">
      <c r="A3610">
        <v>194605</v>
      </c>
      <c r="B3610" t="s">
        <v>3984</v>
      </c>
      <c r="C3610">
        <v>180.96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</row>
    <row r="3611" spans="1:70" x14ac:dyDescent="0.25">
      <c r="A3611">
        <v>194605</v>
      </c>
      <c r="B3611" t="s">
        <v>3984</v>
      </c>
      <c r="C3611">
        <v>180.96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</row>
    <row r="3612" spans="1:70" x14ac:dyDescent="0.25">
      <c r="A3612">
        <v>194606</v>
      </c>
      <c r="B3612" t="s">
        <v>1929</v>
      </c>
      <c r="C3612">
        <v>182.208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</row>
    <row r="3613" spans="1:70" x14ac:dyDescent="0.25">
      <c r="A3613">
        <v>194606</v>
      </c>
      <c r="B3613" t="s">
        <v>1929</v>
      </c>
      <c r="C3613">
        <v>182.208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</row>
    <row r="3614" spans="1:70" x14ac:dyDescent="0.25">
      <c r="A3614">
        <v>194606</v>
      </c>
      <c r="B3614" t="s">
        <v>1929</v>
      </c>
      <c r="C3614">
        <v>182.208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</row>
    <row r="3615" spans="1:70" x14ac:dyDescent="0.25">
      <c r="A3615">
        <v>194607</v>
      </c>
      <c r="B3615" t="s">
        <v>1582</v>
      </c>
      <c r="C3615">
        <v>181.38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</row>
    <row r="3616" spans="1:70" x14ac:dyDescent="0.25">
      <c r="A3616">
        <v>194607</v>
      </c>
      <c r="B3616" t="s">
        <v>1582</v>
      </c>
      <c r="C3616">
        <v>181.38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</row>
    <row r="3617" spans="1:70" x14ac:dyDescent="0.25">
      <c r="A3617">
        <v>194609</v>
      </c>
      <c r="B3617" t="s">
        <v>1583</v>
      </c>
      <c r="C3617">
        <v>177.01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</row>
    <row r="3618" spans="1:70" x14ac:dyDescent="0.25">
      <c r="A3618">
        <v>194609</v>
      </c>
      <c r="B3618" t="s">
        <v>1583</v>
      </c>
      <c r="C3618">
        <v>177.01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</row>
    <row r="3619" spans="1:70" x14ac:dyDescent="0.25">
      <c r="A3619">
        <v>194610</v>
      </c>
      <c r="B3619" t="s">
        <v>1584</v>
      </c>
      <c r="C3619">
        <v>179.92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</row>
    <row r="3620" spans="1:70" x14ac:dyDescent="0.25">
      <c r="A3620">
        <v>194610</v>
      </c>
      <c r="B3620" t="s">
        <v>1584</v>
      </c>
      <c r="C3620">
        <v>179.92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</row>
    <row r="3621" spans="1:70" x14ac:dyDescent="0.25">
      <c r="A3621">
        <v>194611</v>
      </c>
      <c r="B3621" t="s">
        <v>1586</v>
      </c>
      <c r="C3621">
        <v>184.08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</row>
    <row r="3622" spans="1:70" x14ac:dyDescent="0.25">
      <c r="A3622">
        <v>194611</v>
      </c>
      <c r="B3622" t="s">
        <v>1586</v>
      </c>
      <c r="C3622">
        <v>184.08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</row>
    <row r="3623" spans="1:70" x14ac:dyDescent="0.25">
      <c r="A3623">
        <v>194612</v>
      </c>
      <c r="B3623" t="s">
        <v>1588</v>
      </c>
      <c r="C3623">
        <v>185.12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</row>
    <row r="3624" spans="1:70" x14ac:dyDescent="0.25">
      <c r="A3624">
        <v>194612</v>
      </c>
      <c r="B3624" t="s">
        <v>1588</v>
      </c>
      <c r="C3624">
        <v>185.12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</row>
    <row r="3625" spans="1:70" x14ac:dyDescent="0.25">
      <c r="A3625">
        <v>194613</v>
      </c>
      <c r="B3625" t="s">
        <v>3985</v>
      </c>
      <c r="C3625">
        <v>182.42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</row>
    <row r="3626" spans="1:70" x14ac:dyDescent="0.25">
      <c r="A3626">
        <v>194613</v>
      </c>
      <c r="B3626" t="s">
        <v>3985</v>
      </c>
      <c r="C3626">
        <v>182.42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</row>
    <row r="3627" spans="1:70" x14ac:dyDescent="0.25">
      <c r="A3627">
        <v>194616</v>
      </c>
      <c r="B3627" t="s">
        <v>1590</v>
      </c>
      <c r="C3627">
        <v>177.84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</row>
    <row r="3628" spans="1:70" x14ac:dyDescent="0.25">
      <c r="A3628">
        <v>194616</v>
      </c>
      <c r="B3628" t="s">
        <v>1590</v>
      </c>
      <c r="C3628">
        <v>177.84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</row>
    <row r="3629" spans="1:70" x14ac:dyDescent="0.25">
      <c r="A3629">
        <v>194616</v>
      </c>
      <c r="B3629" t="s">
        <v>1590</v>
      </c>
      <c r="C3629">
        <v>177.84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</row>
    <row r="3630" spans="1:70" x14ac:dyDescent="0.25">
      <c r="A3630">
        <v>194617</v>
      </c>
      <c r="B3630" t="s">
        <v>1592</v>
      </c>
      <c r="C3630">
        <v>220.27199999999999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</row>
    <row r="3631" spans="1:70" x14ac:dyDescent="0.25">
      <c r="A3631">
        <v>194617</v>
      </c>
      <c r="B3631" t="s">
        <v>1592</v>
      </c>
      <c r="C3631">
        <v>220.27199999999999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</row>
    <row r="3632" spans="1:70" x14ac:dyDescent="0.25">
      <c r="A3632">
        <v>194617</v>
      </c>
      <c r="B3632" t="s">
        <v>1592</v>
      </c>
      <c r="C3632">
        <v>220.27199999999999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</row>
    <row r="3633" spans="1:70" x14ac:dyDescent="0.25">
      <c r="A3633">
        <v>194618</v>
      </c>
      <c r="B3633" t="s">
        <v>750</v>
      </c>
      <c r="C3633">
        <v>179.92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</row>
    <row r="3634" spans="1:70" x14ac:dyDescent="0.25">
      <c r="A3634">
        <v>194618</v>
      </c>
      <c r="B3634" t="s">
        <v>750</v>
      </c>
      <c r="C3634">
        <v>179.92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</row>
    <row r="3635" spans="1:70" x14ac:dyDescent="0.25">
      <c r="A3635">
        <v>194618</v>
      </c>
      <c r="B3635" t="s">
        <v>750</v>
      </c>
      <c r="C3635">
        <v>179.92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</row>
    <row r="3636" spans="1:70" x14ac:dyDescent="0.25">
      <c r="A3636">
        <v>194619</v>
      </c>
      <c r="B3636" t="s">
        <v>1594</v>
      </c>
      <c r="C3636">
        <v>181.38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</row>
    <row r="3637" spans="1:70" x14ac:dyDescent="0.25">
      <c r="A3637">
        <v>194619</v>
      </c>
      <c r="B3637" t="s">
        <v>1594</v>
      </c>
      <c r="C3637">
        <v>181.38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</row>
    <row r="3638" spans="1:70" x14ac:dyDescent="0.25">
      <c r="A3638">
        <v>194620</v>
      </c>
      <c r="B3638" t="s">
        <v>1595</v>
      </c>
      <c r="C3638">
        <v>181.38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</row>
    <row r="3639" spans="1:70" x14ac:dyDescent="0.25">
      <c r="A3639">
        <v>194620</v>
      </c>
      <c r="B3639" t="s">
        <v>1595</v>
      </c>
      <c r="C3639">
        <v>181.38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</row>
    <row r="3640" spans="1:70" x14ac:dyDescent="0.25">
      <c r="A3640">
        <v>194621</v>
      </c>
      <c r="B3640" t="s">
        <v>575</v>
      </c>
      <c r="C3640">
        <v>182.83199999999999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</row>
    <row r="3641" spans="1:70" x14ac:dyDescent="0.25">
      <c r="A3641">
        <v>194621</v>
      </c>
      <c r="B3641" t="s">
        <v>575</v>
      </c>
      <c r="C3641">
        <v>182.83199999999999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</row>
    <row r="3642" spans="1:70" x14ac:dyDescent="0.25">
      <c r="A3642">
        <v>194621</v>
      </c>
      <c r="B3642" t="s">
        <v>575</v>
      </c>
      <c r="C3642">
        <v>182.83199999999999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</row>
    <row r="3643" spans="1:70" x14ac:dyDescent="0.25">
      <c r="A3643">
        <v>194622</v>
      </c>
      <c r="B3643" t="s">
        <v>3986</v>
      </c>
      <c r="C3643">
        <v>188.03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</row>
    <row r="3644" spans="1:70" x14ac:dyDescent="0.25">
      <c r="A3644">
        <v>194622</v>
      </c>
      <c r="B3644" t="s">
        <v>3986</v>
      </c>
      <c r="C3644">
        <v>188.03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</row>
    <row r="3645" spans="1:70" x14ac:dyDescent="0.25">
      <c r="A3645">
        <v>194623</v>
      </c>
      <c r="B3645" t="s">
        <v>1597</v>
      </c>
      <c r="C3645">
        <v>182.62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</row>
    <row r="3646" spans="1:70" x14ac:dyDescent="0.25">
      <c r="A3646">
        <v>194623</v>
      </c>
      <c r="B3646" t="s">
        <v>1597</v>
      </c>
      <c r="C3646">
        <v>182.62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</row>
    <row r="3647" spans="1:70" x14ac:dyDescent="0.25">
      <c r="A3647">
        <v>194624</v>
      </c>
      <c r="B3647" t="s">
        <v>576</v>
      </c>
      <c r="C3647">
        <v>181.17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</row>
    <row r="3648" spans="1:70" x14ac:dyDescent="0.25">
      <c r="A3648">
        <v>194624</v>
      </c>
      <c r="B3648" t="s">
        <v>576</v>
      </c>
      <c r="C3648">
        <v>181.17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</row>
    <row r="3649" spans="1:70" x14ac:dyDescent="0.25">
      <c r="A3649">
        <v>194625</v>
      </c>
      <c r="B3649" t="s">
        <v>1600</v>
      </c>
      <c r="C3649">
        <v>176.38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</row>
    <row r="3650" spans="1:70" x14ac:dyDescent="0.25">
      <c r="A3650">
        <v>194625</v>
      </c>
      <c r="B3650" t="s">
        <v>1600</v>
      </c>
      <c r="C3650">
        <v>176.38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</row>
    <row r="3651" spans="1:70" x14ac:dyDescent="0.25">
      <c r="A3651">
        <v>194626</v>
      </c>
      <c r="B3651" t="s">
        <v>3987</v>
      </c>
      <c r="C3651">
        <v>178.67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</row>
    <row r="3652" spans="1:70" x14ac:dyDescent="0.25">
      <c r="A3652">
        <v>194626</v>
      </c>
      <c r="B3652" t="s">
        <v>3987</v>
      </c>
      <c r="C3652">
        <v>178.67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</row>
    <row r="3653" spans="1:70" x14ac:dyDescent="0.25">
      <c r="A3653">
        <v>194627</v>
      </c>
      <c r="B3653" t="s">
        <v>3988</v>
      </c>
      <c r="C3653">
        <v>176.38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</row>
    <row r="3654" spans="1:70" x14ac:dyDescent="0.25">
      <c r="A3654">
        <v>194627</v>
      </c>
      <c r="B3654" t="s">
        <v>3988</v>
      </c>
      <c r="C3654">
        <v>176.38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</row>
    <row r="3655" spans="1:70" x14ac:dyDescent="0.25">
      <c r="A3655">
        <v>194630</v>
      </c>
      <c r="B3655" t="s">
        <v>3989</v>
      </c>
      <c r="C3655">
        <v>185.33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</row>
    <row r="3656" spans="1:70" x14ac:dyDescent="0.25">
      <c r="A3656">
        <v>194630</v>
      </c>
      <c r="B3656" t="s">
        <v>3989</v>
      </c>
      <c r="C3656">
        <v>185.33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</row>
    <row r="3657" spans="1:70" x14ac:dyDescent="0.25">
      <c r="A3657">
        <v>194631</v>
      </c>
      <c r="B3657" t="s">
        <v>2102</v>
      </c>
      <c r="C3657">
        <v>185.54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</row>
    <row r="3658" spans="1:70" x14ac:dyDescent="0.25">
      <c r="A3658">
        <v>194631</v>
      </c>
      <c r="B3658" t="s">
        <v>2102</v>
      </c>
      <c r="C3658">
        <v>185.54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</row>
    <row r="3659" spans="1:70" x14ac:dyDescent="0.25">
      <c r="A3659">
        <v>194632</v>
      </c>
      <c r="B3659" t="s">
        <v>2089</v>
      </c>
      <c r="C3659">
        <v>184.29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</row>
    <row r="3660" spans="1:70" x14ac:dyDescent="0.25">
      <c r="A3660">
        <v>194632</v>
      </c>
      <c r="B3660" t="s">
        <v>2089</v>
      </c>
      <c r="C3660">
        <v>184.29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</row>
    <row r="3661" spans="1:70" x14ac:dyDescent="0.25">
      <c r="A3661">
        <v>194634</v>
      </c>
      <c r="B3661" t="s">
        <v>3990</v>
      </c>
      <c r="C3661">
        <v>180.54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</row>
    <row r="3662" spans="1:70" x14ac:dyDescent="0.25">
      <c r="A3662">
        <v>194634</v>
      </c>
      <c r="B3662" t="s">
        <v>3990</v>
      </c>
      <c r="C3662">
        <v>180.54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</row>
    <row r="3663" spans="1:70" x14ac:dyDescent="0.25">
      <c r="A3663">
        <v>194635</v>
      </c>
      <c r="B3663" t="s">
        <v>1601</v>
      </c>
      <c r="C3663">
        <v>176.59200000000001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</row>
    <row r="3664" spans="1:70" x14ac:dyDescent="0.25">
      <c r="A3664">
        <v>194635</v>
      </c>
      <c r="B3664" t="s">
        <v>1601</v>
      </c>
      <c r="C3664">
        <v>176.59200000000001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</row>
    <row r="3665" spans="1:70" x14ac:dyDescent="0.25">
      <c r="A3665">
        <v>194636</v>
      </c>
      <c r="B3665" t="s">
        <v>577</v>
      </c>
      <c r="C3665">
        <v>183.87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</row>
    <row r="3666" spans="1:70" x14ac:dyDescent="0.25">
      <c r="A3666">
        <v>194636</v>
      </c>
      <c r="B3666" t="s">
        <v>577</v>
      </c>
      <c r="C3666">
        <v>183.87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</row>
    <row r="3667" spans="1:70" x14ac:dyDescent="0.25">
      <c r="A3667">
        <v>194637</v>
      </c>
      <c r="B3667" t="s">
        <v>1602</v>
      </c>
      <c r="C3667">
        <v>178.67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</row>
    <row r="3668" spans="1:70" x14ac:dyDescent="0.25">
      <c r="A3668">
        <v>194637</v>
      </c>
      <c r="B3668" t="s">
        <v>1602</v>
      </c>
      <c r="C3668">
        <v>178.67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</row>
    <row r="3669" spans="1:70" x14ac:dyDescent="0.25">
      <c r="A3669">
        <v>194638</v>
      </c>
      <c r="B3669" t="s">
        <v>1603</v>
      </c>
      <c r="C3669">
        <v>183.46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</row>
    <row r="3670" spans="1:70" x14ac:dyDescent="0.25">
      <c r="A3670">
        <v>194638</v>
      </c>
      <c r="B3670" t="s">
        <v>1603</v>
      </c>
      <c r="C3670">
        <v>183.46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</row>
    <row r="3671" spans="1:70" x14ac:dyDescent="0.25">
      <c r="A3671">
        <v>194641</v>
      </c>
      <c r="B3671" t="s">
        <v>1604</v>
      </c>
      <c r="C3671">
        <v>181.17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</row>
    <row r="3672" spans="1:70" x14ac:dyDescent="0.25">
      <c r="A3672">
        <v>194641</v>
      </c>
      <c r="B3672" t="s">
        <v>1604</v>
      </c>
      <c r="C3672">
        <v>181.17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</row>
    <row r="3673" spans="1:70" x14ac:dyDescent="0.25">
      <c r="A3673">
        <v>194642</v>
      </c>
      <c r="B3673" t="s">
        <v>1605</v>
      </c>
      <c r="C3673">
        <v>180.54400000000001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</row>
    <row r="3674" spans="1:70" x14ac:dyDescent="0.25">
      <c r="A3674">
        <v>194642</v>
      </c>
      <c r="B3674" t="s">
        <v>1605</v>
      </c>
      <c r="C3674">
        <v>180.54400000000001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</row>
    <row r="3675" spans="1:70" x14ac:dyDescent="0.25">
      <c r="A3675">
        <v>194644</v>
      </c>
      <c r="B3675" t="s">
        <v>1607</v>
      </c>
      <c r="C3675">
        <v>180.54400000000001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</row>
    <row r="3676" spans="1:70" x14ac:dyDescent="0.25">
      <c r="A3676">
        <v>194644</v>
      </c>
      <c r="B3676" t="s">
        <v>1607</v>
      </c>
      <c r="C3676">
        <v>180.54400000000001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</row>
    <row r="3677" spans="1:70" x14ac:dyDescent="0.25">
      <c r="A3677">
        <v>194645</v>
      </c>
      <c r="B3677" t="s">
        <v>1609</v>
      </c>
      <c r="C3677">
        <v>180.71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</row>
    <row r="3678" spans="1:70" x14ac:dyDescent="0.25">
      <c r="A3678">
        <v>194645</v>
      </c>
      <c r="B3678" t="s">
        <v>1609</v>
      </c>
      <c r="C3678">
        <v>180.71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</row>
    <row r="3679" spans="1:70" x14ac:dyDescent="0.25">
      <c r="A3679">
        <v>194650</v>
      </c>
      <c r="B3679" t="s">
        <v>832</v>
      </c>
      <c r="C3679">
        <v>183.46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</row>
    <row r="3680" spans="1:70" x14ac:dyDescent="0.25">
      <c r="A3680">
        <v>194650</v>
      </c>
      <c r="B3680" t="s">
        <v>832</v>
      </c>
      <c r="C3680">
        <v>183.46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</row>
    <row r="3681" spans="1:70" x14ac:dyDescent="0.25">
      <c r="A3681">
        <v>194653</v>
      </c>
      <c r="B3681" t="s">
        <v>3991</v>
      </c>
      <c r="C3681">
        <v>181.17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</row>
    <row r="3682" spans="1:70" x14ac:dyDescent="0.25">
      <c r="A3682">
        <v>194653</v>
      </c>
      <c r="B3682" t="s">
        <v>3991</v>
      </c>
      <c r="C3682">
        <v>181.17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</row>
    <row r="3683" spans="1:70" x14ac:dyDescent="0.25">
      <c r="A3683">
        <v>194654</v>
      </c>
      <c r="B3683" t="s">
        <v>1610</v>
      </c>
      <c r="C3683">
        <v>182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</row>
    <row r="3684" spans="1:70" x14ac:dyDescent="0.25">
      <c r="A3684">
        <v>194654</v>
      </c>
      <c r="B3684" t="s">
        <v>1610</v>
      </c>
      <c r="C3684">
        <v>182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</row>
    <row r="3685" spans="1:70" x14ac:dyDescent="0.25">
      <c r="A3685">
        <v>194655</v>
      </c>
      <c r="B3685" t="s">
        <v>1611</v>
      </c>
      <c r="C3685">
        <v>180.13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</row>
    <row r="3686" spans="1:70" x14ac:dyDescent="0.25">
      <c r="A3686">
        <v>194655</v>
      </c>
      <c r="B3686" t="s">
        <v>1611</v>
      </c>
      <c r="C3686">
        <v>180.13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</row>
    <row r="3687" spans="1:70" x14ac:dyDescent="0.25">
      <c r="A3687">
        <v>194656</v>
      </c>
      <c r="B3687" t="s">
        <v>578</v>
      </c>
      <c r="C3687">
        <v>183.87200000000001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</row>
    <row r="3688" spans="1:70" x14ac:dyDescent="0.25">
      <c r="A3688">
        <v>194656</v>
      </c>
      <c r="B3688" t="s">
        <v>578</v>
      </c>
      <c r="C3688">
        <v>183.87200000000001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</row>
    <row r="3689" spans="1:70" x14ac:dyDescent="0.25">
      <c r="A3689">
        <v>194657</v>
      </c>
      <c r="B3689" t="s">
        <v>579</v>
      </c>
      <c r="C3689">
        <v>179.92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</row>
    <row r="3690" spans="1:70" x14ac:dyDescent="0.25">
      <c r="A3690">
        <v>194657</v>
      </c>
      <c r="B3690" t="s">
        <v>579</v>
      </c>
      <c r="C3690">
        <v>179.92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</row>
    <row r="3691" spans="1:70" x14ac:dyDescent="0.25">
      <c r="A3691">
        <v>194658</v>
      </c>
      <c r="B3691" t="s">
        <v>3992</v>
      </c>
      <c r="C3691">
        <v>186.16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</row>
    <row r="3692" spans="1:70" x14ac:dyDescent="0.25">
      <c r="A3692">
        <v>194658</v>
      </c>
      <c r="B3692" t="s">
        <v>3992</v>
      </c>
      <c r="C3692">
        <v>186.16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</row>
    <row r="3693" spans="1:70" x14ac:dyDescent="0.25">
      <c r="A3693">
        <v>194659</v>
      </c>
      <c r="B3693" t="s">
        <v>833</v>
      </c>
      <c r="C3693">
        <v>181.792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</row>
    <row r="3694" spans="1:70" x14ac:dyDescent="0.25">
      <c r="A3694">
        <v>194659</v>
      </c>
      <c r="B3694" t="s">
        <v>833</v>
      </c>
      <c r="C3694">
        <v>181.792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</row>
    <row r="3695" spans="1:70" x14ac:dyDescent="0.25">
      <c r="A3695">
        <v>194660</v>
      </c>
      <c r="B3695" t="s">
        <v>3993</v>
      </c>
      <c r="C3695">
        <v>187.82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</row>
    <row r="3696" spans="1:70" x14ac:dyDescent="0.25">
      <c r="A3696">
        <v>194660</v>
      </c>
      <c r="B3696" t="s">
        <v>3993</v>
      </c>
      <c r="C3696">
        <v>187.82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</row>
    <row r="3697" spans="1:70" x14ac:dyDescent="0.25">
      <c r="A3697">
        <v>194663</v>
      </c>
      <c r="B3697" t="s">
        <v>1612</v>
      </c>
      <c r="C3697">
        <v>180.96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</row>
    <row r="3698" spans="1:70" x14ac:dyDescent="0.25">
      <c r="A3698">
        <v>194663</v>
      </c>
      <c r="B3698" t="s">
        <v>1612</v>
      </c>
      <c r="C3698">
        <v>180.96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</row>
    <row r="3699" spans="1:70" x14ac:dyDescent="0.25">
      <c r="A3699">
        <v>194665</v>
      </c>
      <c r="B3699" t="s">
        <v>3994</v>
      </c>
      <c r="C3699">
        <v>182.42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</row>
    <row r="3700" spans="1:70" x14ac:dyDescent="0.25">
      <c r="A3700">
        <v>194665</v>
      </c>
      <c r="B3700" t="s">
        <v>3994</v>
      </c>
      <c r="C3700">
        <v>182.42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</row>
    <row r="3701" spans="1:70" x14ac:dyDescent="0.25">
      <c r="A3701">
        <v>194667</v>
      </c>
      <c r="B3701" t="s">
        <v>3995</v>
      </c>
      <c r="C3701">
        <v>177.63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</row>
    <row r="3702" spans="1:70" x14ac:dyDescent="0.25">
      <c r="A3702">
        <v>194667</v>
      </c>
      <c r="B3702" t="s">
        <v>3995</v>
      </c>
      <c r="C3702">
        <v>177.63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</row>
    <row r="3703" spans="1:70" x14ac:dyDescent="0.25">
      <c r="A3703">
        <v>194668</v>
      </c>
      <c r="B3703" t="s">
        <v>580</v>
      </c>
      <c r="C3703">
        <v>176.17599999999999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</row>
    <row r="3704" spans="1:70" x14ac:dyDescent="0.25">
      <c r="A3704">
        <v>194668</v>
      </c>
      <c r="B3704" t="s">
        <v>580</v>
      </c>
      <c r="C3704">
        <v>176.17599999999999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</row>
    <row r="3705" spans="1:70" x14ac:dyDescent="0.25">
      <c r="A3705">
        <v>194669</v>
      </c>
      <c r="B3705" t="s">
        <v>1613</v>
      </c>
      <c r="C3705">
        <v>176.17599999999999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</row>
    <row r="3706" spans="1:70" x14ac:dyDescent="0.25">
      <c r="A3706">
        <v>194669</v>
      </c>
      <c r="B3706" t="s">
        <v>1613</v>
      </c>
      <c r="C3706">
        <v>176.17599999999999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</row>
    <row r="3707" spans="1:70" x14ac:dyDescent="0.25">
      <c r="A3707">
        <v>194670</v>
      </c>
      <c r="B3707" t="s">
        <v>1614</v>
      </c>
      <c r="C3707">
        <v>176.18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</row>
    <row r="3708" spans="1:70" x14ac:dyDescent="0.25">
      <c r="A3708">
        <v>194670</v>
      </c>
      <c r="B3708" t="s">
        <v>1614</v>
      </c>
      <c r="C3708">
        <v>176.18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</row>
    <row r="3709" spans="1:70" x14ac:dyDescent="0.25">
      <c r="A3709">
        <v>194671</v>
      </c>
      <c r="B3709" t="s">
        <v>1615</v>
      </c>
      <c r="C3709">
        <v>177.21600000000001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</row>
    <row r="3710" spans="1:70" x14ac:dyDescent="0.25">
      <c r="A3710">
        <v>194671</v>
      </c>
      <c r="B3710" t="s">
        <v>1615</v>
      </c>
      <c r="C3710">
        <v>177.21600000000001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</row>
    <row r="3711" spans="1:70" x14ac:dyDescent="0.25">
      <c r="A3711">
        <v>194672</v>
      </c>
      <c r="B3711" t="s">
        <v>1616</v>
      </c>
      <c r="C3711">
        <v>177.42400000000001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</row>
    <row r="3712" spans="1:70" x14ac:dyDescent="0.25">
      <c r="A3712">
        <v>194672</v>
      </c>
      <c r="B3712" t="s">
        <v>1616</v>
      </c>
      <c r="C3712">
        <v>177.42400000000001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</row>
    <row r="3713" spans="1:70" x14ac:dyDescent="0.25">
      <c r="A3713">
        <v>194674</v>
      </c>
      <c r="B3713" t="s">
        <v>834</v>
      </c>
      <c r="C3713">
        <v>175.96799999999999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</row>
    <row r="3714" spans="1:70" x14ac:dyDescent="0.25">
      <c r="A3714">
        <v>194674</v>
      </c>
      <c r="B3714" t="s">
        <v>834</v>
      </c>
      <c r="C3714">
        <v>175.96799999999999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</row>
    <row r="3715" spans="1:70" x14ac:dyDescent="0.25">
      <c r="A3715">
        <v>194675</v>
      </c>
      <c r="B3715" t="s">
        <v>1617</v>
      </c>
      <c r="C3715">
        <v>175.96799999999999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</row>
    <row r="3716" spans="1:70" x14ac:dyDescent="0.25">
      <c r="A3716">
        <v>194675</v>
      </c>
      <c r="B3716" t="s">
        <v>1617</v>
      </c>
      <c r="C3716">
        <v>175.96799999999999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</row>
    <row r="3717" spans="1:70" x14ac:dyDescent="0.25">
      <c r="A3717">
        <v>194676</v>
      </c>
      <c r="B3717" t="s">
        <v>3996</v>
      </c>
      <c r="C3717">
        <v>176.18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</row>
    <row r="3718" spans="1:70" x14ac:dyDescent="0.25">
      <c r="A3718">
        <v>194676</v>
      </c>
      <c r="B3718" t="s">
        <v>3996</v>
      </c>
      <c r="C3718">
        <v>176.18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</row>
    <row r="3719" spans="1:70" x14ac:dyDescent="0.25">
      <c r="A3719">
        <v>194677</v>
      </c>
      <c r="B3719" t="s">
        <v>1618</v>
      </c>
      <c r="C3719">
        <v>177.01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  <c r="BR3719"/>
    </row>
    <row r="3720" spans="1:70" x14ac:dyDescent="0.25">
      <c r="A3720">
        <v>194677</v>
      </c>
      <c r="B3720" t="s">
        <v>1618</v>
      </c>
      <c r="C3720">
        <v>177.01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/>
      <c r="BQ3720"/>
      <c r="BR3720"/>
    </row>
    <row r="3721" spans="1:70" x14ac:dyDescent="0.25">
      <c r="A3721">
        <v>194678</v>
      </c>
      <c r="B3721" t="s">
        <v>3997</v>
      </c>
      <c r="C3721">
        <v>182.208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/>
    </row>
    <row r="3722" spans="1:70" x14ac:dyDescent="0.25">
      <c r="A3722">
        <v>194678</v>
      </c>
      <c r="B3722" t="s">
        <v>3997</v>
      </c>
      <c r="C3722">
        <v>182.208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</row>
    <row r="3723" spans="1:70" x14ac:dyDescent="0.25">
      <c r="A3723">
        <v>194679</v>
      </c>
      <c r="B3723" t="s">
        <v>1619</v>
      </c>
      <c r="C3723">
        <v>186.78399999999999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</row>
    <row r="3724" spans="1:70" x14ac:dyDescent="0.25">
      <c r="A3724">
        <v>194679</v>
      </c>
      <c r="B3724" t="s">
        <v>1619</v>
      </c>
      <c r="C3724">
        <v>186.78399999999999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</row>
    <row r="3725" spans="1:70" x14ac:dyDescent="0.25">
      <c r="A3725">
        <v>194681</v>
      </c>
      <c r="B3725" t="s">
        <v>1621</v>
      </c>
      <c r="C3725">
        <v>180.54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</row>
    <row r="3726" spans="1:70" x14ac:dyDescent="0.25">
      <c r="A3726">
        <v>194681</v>
      </c>
      <c r="B3726" t="s">
        <v>1621</v>
      </c>
      <c r="C3726">
        <v>180.54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/>
      <c r="BQ3726"/>
      <c r="BR3726"/>
    </row>
    <row r="3727" spans="1:70" x14ac:dyDescent="0.25">
      <c r="A3727">
        <v>194682</v>
      </c>
      <c r="B3727" t="s">
        <v>1622</v>
      </c>
      <c r="C3727">
        <v>178.46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</row>
    <row r="3728" spans="1:70" x14ac:dyDescent="0.25">
      <c r="A3728">
        <v>194682</v>
      </c>
      <c r="B3728" t="s">
        <v>1622</v>
      </c>
      <c r="C3728">
        <v>178.46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</row>
    <row r="3729" spans="1:70" x14ac:dyDescent="0.25">
      <c r="A3729">
        <v>194684</v>
      </c>
      <c r="B3729" t="s">
        <v>1623</v>
      </c>
      <c r="C3729">
        <v>177.01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</row>
    <row r="3730" spans="1:70" x14ac:dyDescent="0.25">
      <c r="A3730">
        <v>194684</v>
      </c>
      <c r="B3730" t="s">
        <v>1623</v>
      </c>
      <c r="C3730">
        <v>177.01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</row>
    <row r="3731" spans="1:70" x14ac:dyDescent="0.25">
      <c r="A3731">
        <v>194685</v>
      </c>
      <c r="B3731" t="s">
        <v>3998</v>
      </c>
      <c r="C3731">
        <v>177.42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/>
      <c r="BQ3731"/>
      <c r="BR3731"/>
    </row>
    <row r="3732" spans="1:70" x14ac:dyDescent="0.25">
      <c r="A3732">
        <v>194685</v>
      </c>
      <c r="B3732" t="s">
        <v>3998</v>
      </c>
      <c r="C3732">
        <v>177.42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</row>
    <row r="3733" spans="1:70" x14ac:dyDescent="0.25">
      <c r="A3733">
        <v>194686</v>
      </c>
      <c r="B3733" t="s">
        <v>3999</v>
      </c>
      <c r="C3733">
        <v>177.42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</row>
    <row r="3734" spans="1:70" x14ac:dyDescent="0.25">
      <c r="A3734">
        <v>194686</v>
      </c>
      <c r="B3734" t="s">
        <v>3999</v>
      </c>
      <c r="C3734">
        <v>177.42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</row>
    <row r="3735" spans="1:70" x14ac:dyDescent="0.25">
      <c r="A3735">
        <v>194687</v>
      </c>
      <c r="B3735" t="s">
        <v>4000</v>
      </c>
      <c r="C3735">
        <v>176.38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</row>
    <row r="3736" spans="1:70" x14ac:dyDescent="0.25">
      <c r="A3736">
        <v>194687</v>
      </c>
      <c r="B3736" t="s">
        <v>4000</v>
      </c>
      <c r="C3736">
        <v>176.38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</row>
    <row r="3737" spans="1:70" x14ac:dyDescent="0.25">
      <c r="A3737">
        <v>194688</v>
      </c>
      <c r="B3737" t="s">
        <v>4001</v>
      </c>
      <c r="C3737">
        <v>183.25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</row>
    <row r="3738" spans="1:70" x14ac:dyDescent="0.25">
      <c r="A3738">
        <v>194688</v>
      </c>
      <c r="B3738" t="s">
        <v>4001</v>
      </c>
      <c r="C3738">
        <v>183.25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</row>
    <row r="3739" spans="1:70" x14ac:dyDescent="0.25">
      <c r="A3739">
        <v>194690</v>
      </c>
      <c r="B3739" t="s">
        <v>4002</v>
      </c>
      <c r="C3739">
        <v>183.66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</row>
    <row r="3740" spans="1:70" x14ac:dyDescent="0.25">
      <c r="A3740">
        <v>194690</v>
      </c>
      <c r="B3740" t="s">
        <v>4002</v>
      </c>
      <c r="C3740">
        <v>183.66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</row>
    <row r="3741" spans="1:70" x14ac:dyDescent="0.25">
      <c r="A3741">
        <v>194691</v>
      </c>
      <c r="B3741" t="s">
        <v>4003</v>
      </c>
      <c r="C3741">
        <v>180.54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</row>
    <row r="3742" spans="1:70" x14ac:dyDescent="0.25">
      <c r="A3742">
        <v>194691</v>
      </c>
      <c r="B3742" t="s">
        <v>4003</v>
      </c>
      <c r="C3742">
        <v>180.54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</row>
    <row r="3743" spans="1:70" x14ac:dyDescent="0.25">
      <c r="A3743">
        <v>194692</v>
      </c>
      <c r="B3743" t="s">
        <v>1624</v>
      </c>
      <c r="C3743">
        <v>183.66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</row>
    <row r="3744" spans="1:70" x14ac:dyDescent="0.25">
      <c r="A3744">
        <v>194692</v>
      </c>
      <c r="B3744" t="s">
        <v>1624</v>
      </c>
      <c r="C3744">
        <v>183.66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</row>
    <row r="3745" spans="1:70" x14ac:dyDescent="0.25">
      <c r="A3745">
        <v>194693</v>
      </c>
      <c r="B3745" t="s">
        <v>581</v>
      </c>
      <c r="C3745">
        <v>187.40799999999999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</row>
    <row r="3746" spans="1:70" x14ac:dyDescent="0.25">
      <c r="A3746">
        <v>194693</v>
      </c>
      <c r="B3746" t="s">
        <v>581</v>
      </c>
      <c r="C3746">
        <v>187.40799999999999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/>
      <c r="BQ3746"/>
      <c r="BR3746"/>
    </row>
    <row r="3747" spans="1:70" x14ac:dyDescent="0.25">
      <c r="A3747">
        <v>194693</v>
      </c>
      <c r="B3747" t="s">
        <v>581</v>
      </c>
      <c r="C3747">
        <v>187.40799999999999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</row>
    <row r="3748" spans="1:70" x14ac:dyDescent="0.25">
      <c r="A3748">
        <v>194694</v>
      </c>
      <c r="B3748" t="s">
        <v>1625</v>
      </c>
      <c r="C3748">
        <v>180.54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</row>
    <row r="3749" spans="1:70" x14ac:dyDescent="0.25">
      <c r="A3749">
        <v>194694</v>
      </c>
      <c r="B3749" t="s">
        <v>1625</v>
      </c>
      <c r="C3749">
        <v>180.54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/>
      <c r="BQ3749"/>
      <c r="BR3749"/>
    </row>
    <row r="3750" spans="1:70" x14ac:dyDescent="0.25">
      <c r="A3750">
        <v>194734</v>
      </c>
      <c r="B3750" t="s">
        <v>4004</v>
      </c>
      <c r="C3750">
        <v>15.318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</row>
    <row r="3751" spans="1:70" x14ac:dyDescent="0.25">
      <c r="A3751">
        <v>194735</v>
      </c>
      <c r="B3751" t="s">
        <v>4005</v>
      </c>
      <c r="C3751">
        <v>15.638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</row>
    <row r="3752" spans="1:70" x14ac:dyDescent="0.25">
      <c r="A3752">
        <v>194743</v>
      </c>
      <c r="B3752" t="s">
        <v>4006</v>
      </c>
      <c r="C3752">
        <v>19.152000000000001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</row>
    <row r="3753" spans="1:70" x14ac:dyDescent="0.25">
      <c r="A3753">
        <v>194744</v>
      </c>
      <c r="B3753" t="s">
        <v>4007</v>
      </c>
      <c r="C3753">
        <v>6.3840000000000003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</row>
    <row r="3754" spans="1:70" x14ac:dyDescent="0.25">
      <c r="A3754">
        <v>194747</v>
      </c>
      <c r="B3754" t="s">
        <v>4008</v>
      </c>
      <c r="C3754">
        <v>16.231999999999999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</row>
    <row r="3755" spans="1:70" x14ac:dyDescent="0.25">
      <c r="A3755">
        <v>194748</v>
      </c>
      <c r="B3755" t="s">
        <v>4009</v>
      </c>
      <c r="C3755">
        <v>15.151999999999999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</row>
    <row r="3756" spans="1:70" x14ac:dyDescent="0.25">
      <c r="A3756">
        <v>194750</v>
      </c>
      <c r="B3756" t="s">
        <v>4010</v>
      </c>
      <c r="C3756">
        <v>15.875999999999999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</row>
    <row r="3757" spans="1:70" x14ac:dyDescent="0.25">
      <c r="A3757">
        <v>194751</v>
      </c>
      <c r="B3757" t="s">
        <v>4011</v>
      </c>
      <c r="C3757">
        <v>15.476000000000001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</row>
    <row r="3758" spans="1:70" x14ac:dyDescent="0.25">
      <c r="A3758">
        <v>194754</v>
      </c>
      <c r="B3758" t="s">
        <v>4012</v>
      </c>
      <c r="C3758">
        <v>15.295999999999999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</row>
    <row r="3759" spans="1:70" x14ac:dyDescent="0.25">
      <c r="A3759">
        <v>194754</v>
      </c>
      <c r="B3759" t="s">
        <v>4012</v>
      </c>
      <c r="C3759">
        <v>15.295999999999999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</row>
    <row r="3760" spans="1:70" x14ac:dyDescent="0.25">
      <c r="A3760">
        <v>194756</v>
      </c>
      <c r="B3760" t="s">
        <v>4013</v>
      </c>
      <c r="C3760">
        <v>13.103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</row>
    <row r="3761" spans="1:70" x14ac:dyDescent="0.25">
      <c r="A3761">
        <v>194757</v>
      </c>
      <c r="B3761" t="s">
        <v>4014</v>
      </c>
      <c r="C3761">
        <v>15.723000000000001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</row>
    <row r="3762" spans="1:70" x14ac:dyDescent="0.25">
      <c r="A3762">
        <v>194757</v>
      </c>
      <c r="B3762" t="s">
        <v>4014</v>
      </c>
      <c r="C3762">
        <v>15.723000000000001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</row>
    <row r="3763" spans="1:70" x14ac:dyDescent="0.25">
      <c r="A3763">
        <v>194761</v>
      </c>
      <c r="B3763" t="s">
        <v>4015</v>
      </c>
      <c r="C3763">
        <v>15.228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</row>
    <row r="3764" spans="1:70" x14ac:dyDescent="0.25">
      <c r="A3764">
        <v>194793</v>
      </c>
      <c r="B3764" t="s">
        <v>4016</v>
      </c>
      <c r="C3764">
        <v>177.42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</row>
    <row r="3765" spans="1:70" x14ac:dyDescent="0.25">
      <c r="A3765">
        <v>194795</v>
      </c>
      <c r="B3765" t="s">
        <v>2336</v>
      </c>
      <c r="C3765">
        <v>175.59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</row>
    <row r="3766" spans="1:70" x14ac:dyDescent="0.25">
      <c r="A3766">
        <v>194795</v>
      </c>
      <c r="B3766" t="s">
        <v>2336</v>
      </c>
      <c r="C3766">
        <v>175.59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</row>
    <row r="3767" spans="1:70" x14ac:dyDescent="0.25">
      <c r="A3767">
        <v>194796</v>
      </c>
      <c r="B3767" t="s">
        <v>4017</v>
      </c>
      <c r="C3767">
        <v>177.22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</row>
    <row r="3768" spans="1:70" x14ac:dyDescent="0.25">
      <c r="A3768">
        <v>194800</v>
      </c>
      <c r="B3768" t="s">
        <v>4018</v>
      </c>
      <c r="C3768">
        <v>177.42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</row>
    <row r="3769" spans="1:70" x14ac:dyDescent="0.25">
      <c r="A3769">
        <v>194803</v>
      </c>
      <c r="B3769" t="s">
        <v>4019</v>
      </c>
      <c r="C3769">
        <v>176.18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</row>
    <row r="3770" spans="1:70" x14ac:dyDescent="0.25">
      <c r="A3770">
        <v>194807</v>
      </c>
      <c r="B3770" t="s">
        <v>4020</v>
      </c>
      <c r="C3770">
        <v>176.8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/>
    </row>
    <row r="3771" spans="1:70" x14ac:dyDescent="0.25">
      <c r="A3771">
        <v>194811</v>
      </c>
      <c r="B3771" t="s">
        <v>4021</v>
      </c>
      <c r="C3771">
        <v>177.22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/>
      <c r="BQ3771"/>
      <c r="BR3771"/>
    </row>
    <row r="3772" spans="1:70" x14ac:dyDescent="0.25">
      <c r="A3772">
        <v>194849</v>
      </c>
      <c r="B3772" t="s">
        <v>4022</v>
      </c>
      <c r="C3772">
        <v>15.353999999999999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</row>
    <row r="3773" spans="1:70" x14ac:dyDescent="0.25">
      <c r="A3773">
        <v>194852</v>
      </c>
      <c r="B3773" t="s">
        <v>4023</v>
      </c>
      <c r="C3773">
        <v>15.875999999999999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</row>
    <row r="3774" spans="1:70" x14ac:dyDescent="0.25">
      <c r="A3774">
        <v>194854</v>
      </c>
      <c r="B3774" t="s">
        <v>4024</v>
      </c>
      <c r="C3774">
        <v>13.23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</row>
    <row r="3775" spans="1:70" x14ac:dyDescent="0.25">
      <c r="A3775">
        <v>194860</v>
      </c>
      <c r="B3775" t="s">
        <v>4025</v>
      </c>
      <c r="C3775">
        <v>15.239000000000001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</row>
    <row r="3776" spans="1:70" x14ac:dyDescent="0.25">
      <c r="A3776">
        <v>194860</v>
      </c>
      <c r="B3776" t="s">
        <v>4025</v>
      </c>
      <c r="C3776">
        <v>15.239000000000001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</row>
    <row r="3777" spans="1:70" x14ac:dyDescent="0.25">
      <c r="A3777">
        <v>194864</v>
      </c>
      <c r="B3777" t="s">
        <v>4026</v>
      </c>
      <c r="C3777">
        <v>12.99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</row>
    <row r="3778" spans="1:70" x14ac:dyDescent="0.25">
      <c r="A3778">
        <v>194872</v>
      </c>
      <c r="B3778" t="s">
        <v>4027</v>
      </c>
      <c r="C3778">
        <v>12.78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</row>
    <row r="3779" spans="1:70" x14ac:dyDescent="0.25">
      <c r="A3779">
        <v>194877</v>
      </c>
      <c r="B3779" t="s">
        <v>4028</v>
      </c>
      <c r="C3779">
        <v>12.795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</row>
    <row r="3780" spans="1:70" x14ac:dyDescent="0.25">
      <c r="A3780">
        <v>194886</v>
      </c>
      <c r="B3780" t="s">
        <v>4029</v>
      </c>
      <c r="C3780">
        <v>12.795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</row>
    <row r="3781" spans="1:70" x14ac:dyDescent="0.25">
      <c r="A3781">
        <v>194890</v>
      </c>
      <c r="B3781" t="s">
        <v>4030</v>
      </c>
      <c r="C3781">
        <v>12.69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</row>
    <row r="3782" spans="1:70" x14ac:dyDescent="0.25">
      <c r="A3782">
        <v>194892</v>
      </c>
      <c r="B3782" t="s">
        <v>4031</v>
      </c>
      <c r="C3782">
        <v>12.705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</row>
    <row r="3783" spans="1:70" x14ac:dyDescent="0.25">
      <c r="A3783">
        <v>194904</v>
      </c>
      <c r="B3783" t="s">
        <v>4032</v>
      </c>
      <c r="C3783">
        <v>12.75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</row>
    <row r="3784" spans="1:70" x14ac:dyDescent="0.25">
      <c r="A3784">
        <v>194906</v>
      </c>
      <c r="B3784" t="s">
        <v>4033</v>
      </c>
      <c r="C3784">
        <v>15.336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</row>
    <row r="3785" spans="1:70" x14ac:dyDescent="0.25">
      <c r="A3785">
        <v>194908</v>
      </c>
      <c r="B3785" t="s">
        <v>4034</v>
      </c>
      <c r="C3785">
        <v>12.78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</row>
    <row r="3786" spans="1:70" x14ac:dyDescent="0.25">
      <c r="A3786">
        <v>194944</v>
      </c>
      <c r="B3786" t="s">
        <v>4035</v>
      </c>
      <c r="C3786">
        <v>15.39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</row>
    <row r="3787" spans="1:70" x14ac:dyDescent="0.25">
      <c r="A3787">
        <v>194949</v>
      </c>
      <c r="B3787" t="s">
        <v>4036</v>
      </c>
      <c r="C3787">
        <v>15.692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</row>
    <row r="3788" spans="1:70" x14ac:dyDescent="0.25">
      <c r="A3788">
        <v>194951</v>
      </c>
      <c r="B3788" t="s">
        <v>4037</v>
      </c>
      <c r="C3788">
        <v>15.714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</row>
    <row r="3789" spans="1:70" x14ac:dyDescent="0.25">
      <c r="A3789">
        <v>194953</v>
      </c>
      <c r="B3789" t="s">
        <v>4038</v>
      </c>
      <c r="C3789">
        <v>16.411999999999999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</row>
    <row r="3790" spans="1:70" x14ac:dyDescent="0.25">
      <c r="A3790">
        <v>194954</v>
      </c>
      <c r="B3790" t="s">
        <v>4039</v>
      </c>
      <c r="C3790">
        <v>15.23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</row>
    <row r="3791" spans="1:70" x14ac:dyDescent="0.25">
      <c r="A3791">
        <v>194954</v>
      </c>
      <c r="B3791" t="s">
        <v>4039</v>
      </c>
      <c r="C3791">
        <v>15.23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</row>
    <row r="3792" spans="1:70" x14ac:dyDescent="0.25">
      <c r="A3792">
        <v>194955</v>
      </c>
      <c r="B3792" t="s">
        <v>4040</v>
      </c>
      <c r="C3792">
        <v>13.54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</row>
    <row r="3793" spans="1:70" x14ac:dyDescent="0.25">
      <c r="A3793">
        <v>194956</v>
      </c>
      <c r="B3793" t="s">
        <v>4041</v>
      </c>
      <c r="C3793">
        <v>15.34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</row>
    <row r="3794" spans="1:70" x14ac:dyDescent="0.25">
      <c r="A3794">
        <v>194957</v>
      </c>
      <c r="B3794" t="s">
        <v>4042</v>
      </c>
      <c r="C3794">
        <v>13.63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</row>
    <row r="3795" spans="1:70" x14ac:dyDescent="0.25">
      <c r="A3795">
        <v>194958</v>
      </c>
      <c r="B3795" t="s">
        <v>4043</v>
      </c>
      <c r="C3795">
        <v>15.71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</row>
    <row r="3796" spans="1:70" x14ac:dyDescent="0.25">
      <c r="A3796">
        <v>194960</v>
      </c>
      <c r="B3796" t="s">
        <v>4044</v>
      </c>
      <c r="C3796">
        <v>14.16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</row>
    <row r="3797" spans="1:70" x14ac:dyDescent="0.25">
      <c r="A3797">
        <v>194961</v>
      </c>
      <c r="B3797" t="s">
        <v>4045</v>
      </c>
      <c r="C3797">
        <v>15.82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</row>
    <row r="3798" spans="1:70" x14ac:dyDescent="0.25">
      <c r="A3798">
        <v>194961</v>
      </c>
      <c r="B3798" t="s">
        <v>4045</v>
      </c>
      <c r="C3798">
        <v>15.82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</row>
    <row r="3799" spans="1:70" x14ac:dyDescent="0.25">
      <c r="A3799">
        <v>194965</v>
      </c>
      <c r="B3799" t="s">
        <v>4046</v>
      </c>
      <c r="C3799">
        <v>15.68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</row>
    <row r="3800" spans="1:70" x14ac:dyDescent="0.25">
      <c r="A3800">
        <v>194965</v>
      </c>
      <c r="B3800" t="s">
        <v>4046</v>
      </c>
      <c r="C3800">
        <v>15.68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</row>
    <row r="3801" spans="1:70" x14ac:dyDescent="0.25">
      <c r="A3801">
        <v>194968</v>
      </c>
      <c r="B3801" t="s">
        <v>4047</v>
      </c>
      <c r="C3801">
        <v>15.336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</row>
    <row r="3802" spans="1:70" x14ac:dyDescent="0.25">
      <c r="A3802">
        <v>194969</v>
      </c>
      <c r="B3802" t="s">
        <v>4048</v>
      </c>
      <c r="C3802">
        <v>15.678000000000001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</row>
    <row r="3803" spans="1:70" x14ac:dyDescent="0.25">
      <c r="A3803">
        <v>194969</v>
      </c>
      <c r="B3803" t="s">
        <v>4048</v>
      </c>
      <c r="C3803">
        <v>15.678000000000001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</row>
    <row r="3804" spans="1:70" x14ac:dyDescent="0.25">
      <c r="A3804">
        <v>194970</v>
      </c>
      <c r="B3804" t="s">
        <v>4049</v>
      </c>
      <c r="C3804">
        <v>16.088000000000001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</row>
    <row r="3805" spans="1:70" x14ac:dyDescent="0.25">
      <c r="A3805">
        <v>194970</v>
      </c>
      <c r="B3805" t="s">
        <v>4049</v>
      </c>
      <c r="C3805">
        <v>16.088000000000001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</row>
    <row r="3806" spans="1:70" x14ac:dyDescent="0.25">
      <c r="A3806">
        <v>194971</v>
      </c>
      <c r="B3806" t="s">
        <v>4050</v>
      </c>
      <c r="C3806">
        <v>5.298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</row>
    <row r="3807" spans="1:70" x14ac:dyDescent="0.25">
      <c r="A3807">
        <v>194972</v>
      </c>
      <c r="B3807" t="s">
        <v>4051</v>
      </c>
      <c r="C3807">
        <v>5.274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</row>
    <row r="3808" spans="1:70" x14ac:dyDescent="0.25">
      <c r="A3808">
        <v>194973</v>
      </c>
      <c r="B3808" t="s">
        <v>4052</v>
      </c>
      <c r="C3808">
        <v>5.2370000000000001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</row>
    <row r="3809" spans="1:70" x14ac:dyDescent="0.25">
      <c r="A3809">
        <v>194974</v>
      </c>
      <c r="B3809" t="s">
        <v>4053</v>
      </c>
      <c r="C3809">
        <v>5.0090000000000003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</row>
    <row r="3810" spans="1:70" x14ac:dyDescent="0.25">
      <c r="A3810">
        <v>194975</v>
      </c>
      <c r="B3810" t="s">
        <v>4054</v>
      </c>
      <c r="C3810">
        <v>4.9610000000000003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</row>
    <row r="3811" spans="1:70" x14ac:dyDescent="0.25">
      <c r="A3811">
        <v>194975</v>
      </c>
      <c r="B3811" t="s">
        <v>4054</v>
      </c>
      <c r="C3811">
        <v>4.9610000000000003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</row>
    <row r="3812" spans="1:70" x14ac:dyDescent="0.25">
      <c r="A3812">
        <v>194976</v>
      </c>
      <c r="B3812" t="s">
        <v>4055</v>
      </c>
      <c r="C3812">
        <v>4.931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</row>
    <row r="3813" spans="1:70" x14ac:dyDescent="0.25">
      <c r="A3813">
        <v>194977</v>
      </c>
      <c r="B3813" t="s">
        <v>4056</v>
      </c>
      <c r="C3813">
        <v>6.42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</row>
    <row r="3814" spans="1:70" x14ac:dyDescent="0.25">
      <c r="A3814">
        <v>194978</v>
      </c>
      <c r="B3814" t="s">
        <v>4057</v>
      </c>
      <c r="C3814">
        <v>6.3840000000000003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</row>
    <row r="3815" spans="1:70" x14ac:dyDescent="0.25">
      <c r="A3815">
        <v>194979</v>
      </c>
      <c r="B3815" t="s">
        <v>4058</v>
      </c>
      <c r="C3815">
        <v>15.21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</row>
    <row r="3816" spans="1:70" x14ac:dyDescent="0.25">
      <c r="A3816">
        <v>194981</v>
      </c>
      <c r="B3816" t="s">
        <v>4059</v>
      </c>
      <c r="C3816">
        <v>19.044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</row>
    <row r="3817" spans="1:70" x14ac:dyDescent="0.25">
      <c r="A3817">
        <v>194981</v>
      </c>
      <c r="B3817" t="s">
        <v>4059</v>
      </c>
      <c r="C3817">
        <v>19.044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</row>
    <row r="3818" spans="1:70" x14ac:dyDescent="0.25">
      <c r="A3818">
        <v>194996</v>
      </c>
      <c r="B3818" t="s">
        <v>4060</v>
      </c>
      <c r="C3818">
        <v>1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</row>
    <row r="3819" spans="1:70" x14ac:dyDescent="0.25">
      <c r="A3819">
        <v>194997</v>
      </c>
      <c r="B3819" t="s">
        <v>4061</v>
      </c>
      <c r="C3819">
        <v>177.28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</row>
    <row r="3820" spans="1:70" x14ac:dyDescent="0.25">
      <c r="A3820">
        <v>194997</v>
      </c>
      <c r="B3820" t="s">
        <v>4061</v>
      </c>
      <c r="C3820">
        <v>177.28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</row>
    <row r="3821" spans="1:70" x14ac:dyDescent="0.25">
      <c r="A3821">
        <v>195003</v>
      </c>
      <c r="B3821" t="s">
        <v>4062</v>
      </c>
      <c r="C3821">
        <v>15.57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</row>
    <row r="3822" spans="1:70" x14ac:dyDescent="0.25">
      <c r="A3822">
        <v>195023</v>
      </c>
      <c r="B3822" t="s">
        <v>2337</v>
      </c>
      <c r="C3822">
        <v>1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</row>
    <row r="3823" spans="1:70" x14ac:dyDescent="0.25">
      <c r="A3823">
        <v>195026</v>
      </c>
      <c r="B3823" t="s">
        <v>4063</v>
      </c>
      <c r="C3823">
        <v>15.26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</row>
    <row r="3824" spans="1:70" x14ac:dyDescent="0.25">
      <c r="A3824">
        <v>195027</v>
      </c>
      <c r="B3824" t="s">
        <v>4064</v>
      </c>
      <c r="C3824">
        <v>12.715999999999999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</row>
    <row r="3825" spans="1:70" x14ac:dyDescent="0.25">
      <c r="A3825">
        <v>195033</v>
      </c>
      <c r="B3825" t="s">
        <v>2002</v>
      </c>
      <c r="C3825">
        <v>880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</row>
    <row r="3826" spans="1:70" x14ac:dyDescent="0.25">
      <c r="A3826">
        <v>195033</v>
      </c>
      <c r="B3826" t="s">
        <v>2002</v>
      </c>
      <c r="C3826">
        <v>880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</row>
    <row r="3827" spans="1:70" x14ac:dyDescent="0.25">
      <c r="A3827">
        <v>195044</v>
      </c>
      <c r="B3827" t="s">
        <v>4065</v>
      </c>
      <c r="C3827">
        <v>175.2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  <c r="BP3827"/>
      <c r="BQ3827"/>
      <c r="BR3827"/>
    </row>
    <row r="3828" spans="1:70" x14ac:dyDescent="0.25">
      <c r="A3828">
        <v>195044</v>
      </c>
      <c r="B3828" t="s">
        <v>4065</v>
      </c>
      <c r="C3828">
        <v>175.2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</row>
    <row r="3829" spans="1:70" x14ac:dyDescent="0.25">
      <c r="A3829">
        <v>195079</v>
      </c>
      <c r="B3829" t="s">
        <v>4066</v>
      </c>
      <c r="C3829">
        <v>180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</row>
    <row r="3830" spans="1:70" x14ac:dyDescent="0.25">
      <c r="A3830">
        <v>195097</v>
      </c>
      <c r="B3830" t="s">
        <v>4067</v>
      </c>
      <c r="C3830">
        <v>12.776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/>
      <c r="BQ3830"/>
      <c r="BR3830"/>
    </row>
    <row r="3831" spans="1:70" x14ac:dyDescent="0.25">
      <c r="A3831">
        <v>195115</v>
      </c>
      <c r="B3831" t="s">
        <v>4068</v>
      </c>
      <c r="C3831">
        <v>15.68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</row>
    <row r="3832" spans="1:70" x14ac:dyDescent="0.25">
      <c r="A3832">
        <v>195275</v>
      </c>
      <c r="B3832" t="s">
        <v>4069</v>
      </c>
      <c r="C3832">
        <v>1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</row>
    <row r="3833" spans="1:70" x14ac:dyDescent="0.25">
      <c r="A3833">
        <v>195282</v>
      </c>
      <c r="B3833" t="s">
        <v>4070</v>
      </c>
      <c r="C3833">
        <v>15.134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</row>
    <row r="3834" spans="1:70" x14ac:dyDescent="0.25">
      <c r="A3834">
        <v>195286</v>
      </c>
      <c r="B3834" t="s">
        <v>4071</v>
      </c>
      <c r="C3834">
        <v>5.1829999999999998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  <c r="BP3834"/>
      <c r="BQ3834"/>
      <c r="BR3834"/>
    </row>
    <row r="3835" spans="1:70" x14ac:dyDescent="0.25">
      <c r="A3835">
        <v>195294</v>
      </c>
      <c r="B3835" t="s">
        <v>4072</v>
      </c>
      <c r="C3835">
        <v>178.048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</row>
    <row r="3836" spans="1:70" x14ac:dyDescent="0.25">
      <c r="A3836">
        <v>195294</v>
      </c>
      <c r="B3836" t="s">
        <v>4072</v>
      </c>
      <c r="C3836">
        <v>178.048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</row>
    <row r="3837" spans="1:70" x14ac:dyDescent="0.25">
      <c r="A3837">
        <v>195295</v>
      </c>
      <c r="B3837" t="s">
        <v>4073</v>
      </c>
      <c r="C3837">
        <v>180.13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</row>
    <row r="3838" spans="1:70" x14ac:dyDescent="0.25">
      <c r="A3838">
        <v>195295</v>
      </c>
      <c r="B3838" t="s">
        <v>4073</v>
      </c>
      <c r="C3838">
        <v>180.13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/>
      <c r="BQ3838"/>
      <c r="BR3838"/>
    </row>
    <row r="3839" spans="1:70" x14ac:dyDescent="0.25">
      <c r="A3839">
        <v>195296</v>
      </c>
      <c r="B3839" t="s">
        <v>4074</v>
      </c>
      <c r="C3839">
        <v>183.04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</row>
    <row r="3840" spans="1:70" x14ac:dyDescent="0.25">
      <c r="A3840">
        <v>195296</v>
      </c>
      <c r="B3840" t="s">
        <v>4074</v>
      </c>
      <c r="C3840">
        <v>183.04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</row>
    <row r="3841" spans="1:70" x14ac:dyDescent="0.25">
      <c r="A3841">
        <v>195298</v>
      </c>
      <c r="B3841" t="s">
        <v>4075</v>
      </c>
      <c r="C3841">
        <v>183.04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/>
    </row>
    <row r="3842" spans="1:70" x14ac:dyDescent="0.25">
      <c r="A3842">
        <v>195298</v>
      </c>
      <c r="B3842" t="s">
        <v>4075</v>
      </c>
      <c r="C3842">
        <v>183.04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</row>
    <row r="3843" spans="1:70" x14ac:dyDescent="0.25">
      <c r="A3843">
        <v>195330</v>
      </c>
      <c r="B3843" t="s">
        <v>835</v>
      </c>
      <c r="C3843">
        <v>177.84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</row>
    <row r="3844" spans="1:70" x14ac:dyDescent="0.25">
      <c r="A3844">
        <v>195330</v>
      </c>
      <c r="B3844" t="s">
        <v>835</v>
      </c>
      <c r="C3844">
        <v>177.84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</row>
    <row r="3845" spans="1:70" x14ac:dyDescent="0.25">
      <c r="A3845">
        <v>195331</v>
      </c>
      <c r="B3845" t="s">
        <v>582</v>
      </c>
      <c r="C3845">
        <v>179.50399999999999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  <c r="BO3845"/>
      <c r="BP3845"/>
      <c r="BQ3845"/>
      <c r="BR3845"/>
    </row>
    <row r="3846" spans="1:70" x14ac:dyDescent="0.25">
      <c r="A3846">
        <v>195331</v>
      </c>
      <c r="B3846" t="s">
        <v>582</v>
      </c>
      <c r="C3846">
        <v>179.50399999999999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/>
      <c r="BQ3846"/>
      <c r="BR3846"/>
    </row>
    <row r="3847" spans="1:70" x14ac:dyDescent="0.25">
      <c r="A3847">
        <v>195332</v>
      </c>
      <c r="B3847" t="s">
        <v>1626</v>
      </c>
      <c r="C3847">
        <v>181.16800000000001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  <c r="BP3847"/>
      <c r="BQ3847"/>
      <c r="BR3847"/>
    </row>
    <row r="3848" spans="1:70" x14ac:dyDescent="0.25">
      <c r="A3848">
        <v>195332</v>
      </c>
      <c r="B3848" t="s">
        <v>1626</v>
      </c>
      <c r="C3848">
        <v>181.16800000000001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/>
      <c r="BQ3848"/>
      <c r="BR3848"/>
    </row>
    <row r="3849" spans="1:70" x14ac:dyDescent="0.25">
      <c r="A3849">
        <v>195345</v>
      </c>
      <c r="B3849" t="s">
        <v>2338</v>
      </c>
      <c r="C3849">
        <v>1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</row>
    <row r="3850" spans="1:70" x14ac:dyDescent="0.25">
      <c r="A3850">
        <v>195346</v>
      </c>
      <c r="B3850" t="s">
        <v>836</v>
      </c>
      <c r="C3850">
        <v>184.08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/>
      <c r="BQ3850"/>
      <c r="BR3850"/>
    </row>
    <row r="3851" spans="1:70" x14ac:dyDescent="0.25">
      <c r="A3851">
        <v>195346</v>
      </c>
      <c r="B3851" t="s">
        <v>836</v>
      </c>
      <c r="C3851">
        <v>184.08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</row>
    <row r="3852" spans="1:70" x14ac:dyDescent="0.25">
      <c r="A3852">
        <v>195347</v>
      </c>
      <c r="B3852" t="s">
        <v>4076</v>
      </c>
      <c r="C3852">
        <v>847.8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/>
      <c r="BQ3852"/>
      <c r="BR3852"/>
    </row>
    <row r="3853" spans="1:70" x14ac:dyDescent="0.25">
      <c r="A3853">
        <v>195397</v>
      </c>
      <c r="B3853" t="s">
        <v>2766</v>
      </c>
      <c r="C3853">
        <v>17.995000000000001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  <c r="BO3853"/>
      <c r="BP3853"/>
      <c r="BQ3853"/>
      <c r="BR3853"/>
    </row>
    <row r="3854" spans="1:70" x14ac:dyDescent="0.25">
      <c r="A3854">
        <v>195410</v>
      </c>
      <c r="B3854" t="s">
        <v>2339</v>
      </c>
      <c r="C3854">
        <v>1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</row>
    <row r="3855" spans="1:70" x14ac:dyDescent="0.25">
      <c r="A3855">
        <v>195415</v>
      </c>
      <c r="B3855" t="s">
        <v>4077</v>
      </c>
      <c r="C3855">
        <v>174.93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</row>
    <row r="3856" spans="1:70" x14ac:dyDescent="0.25">
      <c r="A3856">
        <v>195532</v>
      </c>
      <c r="B3856" t="s">
        <v>4078</v>
      </c>
      <c r="C3856">
        <v>1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  <c r="BO3856"/>
      <c r="BP3856"/>
      <c r="BQ3856"/>
      <c r="BR3856"/>
    </row>
    <row r="3857" spans="1:70" x14ac:dyDescent="0.25">
      <c r="A3857">
        <v>195533</v>
      </c>
      <c r="B3857" t="s">
        <v>4079</v>
      </c>
      <c r="C3857">
        <v>882.2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  <c r="BP3857"/>
      <c r="BQ3857"/>
      <c r="BR3857"/>
    </row>
    <row r="3858" spans="1:70" x14ac:dyDescent="0.25">
      <c r="A3858">
        <v>195533</v>
      </c>
      <c r="B3858" t="s">
        <v>4079</v>
      </c>
      <c r="C3858">
        <v>882.2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</row>
    <row r="3859" spans="1:70" x14ac:dyDescent="0.25">
      <c r="A3859">
        <v>195570</v>
      </c>
      <c r="B3859" t="s">
        <v>4080</v>
      </c>
      <c r="C3859">
        <v>15.62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</row>
    <row r="3860" spans="1:70" x14ac:dyDescent="0.25">
      <c r="A3860">
        <v>195570</v>
      </c>
      <c r="B3860" t="s">
        <v>4080</v>
      </c>
      <c r="C3860">
        <v>15.62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</row>
    <row r="3861" spans="1:70" x14ac:dyDescent="0.25">
      <c r="A3861">
        <v>195576</v>
      </c>
      <c r="B3861" t="s">
        <v>4081</v>
      </c>
      <c r="C3861">
        <v>12.975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</row>
    <row r="3862" spans="1:70" x14ac:dyDescent="0.25">
      <c r="A3862">
        <v>195576</v>
      </c>
      <c r="B3862" t="s">
        <v>4081</v>
      </c>
      <c r="C3862">
        <v>12.975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</row>
    <row r="3863" spans="1:70" x14ac:dyDescent="0.25">
      <c r="A3863">
        <v>195627</v>
      </c>
      <c r="B3863" t="s">
        <v>4082</v>
      </c>
      <c r="C3863">
        <v>6.3840000000000003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</row>
    <row r="3864" spans="1:70" x14ac:dyDescent="0.25">
      <c r="A3864">
        <v>195627</v>
      </c>
      <c r="B3864" t="s">
        <v>4082</v>
      </c>
      <c r="C3864">
        <v>6.3840000000000003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  <c r="BP3864"/>
      <c r="BQ3864"/>
      <c r="BR3864"/>
    </row>
    <row r="3865" spans="1:70" x14ac:dyDescent="0.25">
      <c r="A3865">
        <v>195628</v>
      </c>
      <c r="B3865" t="s">
        <v>4083</v>
      </c>
      <c r="C3865">
        <v>4.0199999999999996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  <c r="BO3865"/>
      <c r="BP3865"/>
      <c r="BQ3865"/>
      <c r="BR3865"/>
    </row>
    <row r="3866" spans="1:70" x14ac:dyDescent="0.25">
      <c r="A3866">
        <v>195628</v>
      </c>
      <c r="B3866" t="s">
        <v>4083</v>
      </c>
      <c r="C3866">
        <v>4.0199999999999996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</row>
    <row r="3867" spans="1:70" x14ac:dyDescent="0.25">
      <c r="A3867">
        <v>195690</v>
      </c>
      <c r="B3867" t="s">
        <v>4084</v>
      </c>
      <c r="C3867">
        <v>13.87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</row>
    <row r="3868" spans="1:70" x14ac:dyDescent="0.25">
      <c r="A3868">
        <v>195690</v>
      </c>
      <c r="B3868" t="s">
        <v>4084</v>
      </c>
      <c r="C3868">
        <v>13.87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  <c r="BP3868"/>
      <c r="BQ3868"/>
      <c r="BR3868"/>
    </row>
    <row r="3869" spans="1:70" x14ac:dyDescent="0.25">
      <c r="A3869">
        <v>195692</v>
      </c>
      <c r="B3869" t="s">
        <v>4085</v>
      </c>
      <c r="C3869">
        <v>13.88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  <c r="BP3869"/>
      <c r="BQ3869"/>
      <c r="BR3869"/>
    </row>
    <row r="3870" spans="1:70" x14ac:dyDescent="0.25">
      <c r="A3870">
        <v>195692</v>
      </c>
      <c r="B3870" t="s">
        <v>4085</v>
      </c>
      <c r="C3870">
        <v>13.88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</row>
    <row r="3871" spans="1:70" x14ac:dyDescent="0.25">
      <c r="A3871">
        <v>195694</v>
      </c>
      <c r="B3871" t="s">
        <v>4086</v>
      </c>
      <c r="C3871">
        <v>14.16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/>
      <c r="BQ3871"/>
      <c r="BR3871"/>
    </row>
    <row r="3872" spans="1:70" x14ac:dyDescent="0.25">
      <c r="A3872">
        <v>195694</v>
      </c>
      <c r="B3872" t="s">
        <v>4086</v>
      </c>
      <c r="C3872">
        <v>14.16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/>
      <c r="BQ3872"/>
      <c r="BR3872"/>
    </row>
    <row r="3873" spans="1:70" x14ac:dyDescent="0.25">
      <c r="A3873">
        <v>195695</v>
      </c>
      <c r="B3873" t="s">
        <v>1628</v>
      </c>
      <c r="C3873">
        <v>14.2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</row>
    <row r="3874" spans="1:70" x14ac:dyDescent="0.25">
      <c r="A3874">
        <v>195695</v>
      </c>
      <c r="B3874" t="s">
        <v>1628</v>
      </c>
      <c r="C3874">
        <v>14.2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</row>
    <row r="3875" spans="1:70" x14ac:dyDescent="0.25">
      <c r="A3875">
        <v>195696</v>
      </c>
      <c r="B3875" t="s">
        <v>1629</v>
      </c>
      <c r="C3875">
        <v>13.01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</row>
    <row r="3876" spans="1:70" x14ac:dyDescent="0.25">
      <c r="A3876">
        <v>195696</v>
      </c>
      <c r="B3876" t="s">
        <v>1629</v>
      </c>
      <c r="C3876">
        <v>13.01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</row>
    <row r="3877" spans="1:70" x14ac:dyDescent="0.25">
      <c r="A3877">
        <v>195698</v>
      </c>
      <c r="B3877" t="s">
        <v>1630</v>
      </c>
      <c r="C3877">
        <v>13.07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</row>
    <row r="3878" spans="1:70" x14ac:dyDescent="0.25">
      <c r="A3878">
        <v>195698</v>
      </c>
      <c r="B3878" t="s">
        <v>1630</v>
      </c>
      <c r="C3878">
        <v>13.07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</row>
    <row r="3879" spans="1:70" x14ac:dyDescent="0.25">
      <c r="A3879">
        <v>195699</v>
      </c>
      <c r="B3879" t="s">
        <v>4087</v>
      </c>
      <c r="C3879">
        <v>13.01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</row>
    <row r="3880" spans="1:70" x14ac:dyDescent="0.25">
      <c r="A3880">
        <v>195699</v>
      </c>
      <c r="B3880" t="s">
        <v>4087</v>
      </c>
      <c r="C3880">
        <v>13.01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</row>
    <row r="3881" spans="1:70" x14ac:dyDescent="0.25">
      <c r="A3881">
        <v>195700</v>
      </c>
      <c r="B3881" t="s">
        <v>1631</v>
      </c>
      <c r="C3881">
        <v>13.11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</row>
    <row r="3882" spans="1:70" x14ac:dyDescent="0.25">
      <c r="A3882">
        <v>195700</v>
      </c>
      <c r="B3882" t="s">
        <v>1631</v>
      </c>
      <c r="C3882">
        <v>13.11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</row>
    <row r="3883" spans="1:70" x14ac:dyDescent="0.25">
      <c r="A3883">
        <v>195702</v>
      </c>
      <c r="B3883" t="s">
        <v>1633</v>
      </c>
      <c r="C3883">
        <v>13.11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</row>
    <row r="3884" spans="1:70" x14ac:dyDescent="0.25">
      <c r="A3884">
        <v>195702</v>
      </c>
      <c r="B3884" t="s">
        <v>1633</v>
      </c>
      <c r="C3884">
        <v>13.11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</row>
    <row r="3885" spans="1:70" x14ac:dyDescent="0.25">
      <c r="A3885">
        <v>195703</v>
      </c>
      <c r="B3885" t="s">
        <v>4088</v>
      </c>
      <c r="C3885">
        <v>13.28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</row>
    <row r="3886" spans="1:70" x14ac:dyDescent="0.25">
      <c r="A3886">
        <v>195703</v>
      </c>
      <c r="B3886" t="s">
        <v>4088</v>
      </c>
      <c r="C3886">
        <v>13.28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</row>
    <row r="3887" spans="1:70" x14ac:dyDescent="0.25">
      <c r="A3887">
        <v>195704</v>
      </c>
      <c r="B3887" t="s">
        <v>1635</v>
      </c>
      <c r="C3887">
        <v>12.99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</row>
    <row r="3888" spans="1:70" x14ac:dyDescent="0.25">
      <c r="A3888">
        <v>195704</v>
      </c>
      <c r="B3888" t="s">
        <v>1635</v>
      </c>
      <c r="C3888">
        <v>12.99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</row>
    <row r="3889" spans="1:70" x14ac:dyDescent="0.25">
      <c r="A3889">
        <v>195705</v>
      </c>
      <c r="B3889" t="s">
        <v>1637</v>
      </c>
      <c r="C3889">
        <v>13.2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</row>
    <row r="3890" spans="1:70" x14ac:dyDescent="0.25">
      <c r="A3890">
        <v>195705</v>
      </c>
      <c r="B3890" t="s">
        <v>1637</v>
      </c>
      <c r="C3890">
        <v>13.2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</row>
    <row r="3891" spans="1:70" x14ac:dyDescent="0.25">
      <c r="A3891">
        <v>195707</v>
      </c>
      <c r="B3891" t="s">
        <v>1638</v>
      </c>
      <c r="C3891">
        <v>12.93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</row>
    <row r="3892" spans="1:70" x14ac:dyDescent="0.25">
      <c r="A3892">
        <v>195707</v>
      </c>
      <c r="B3892" t="s">
        <v>1638</v>
      </c>
      <c r="C3892">
        <v>12.93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</row>
    <row r="3893" spans="1:70" x14ac:dyDescent="0.25">
      <c r="A3893">
        <v>195709</v>
      </c>
      <c r="B3893" t="s">
        <v>1639</v>
      </c>
      <c r="C3893">
        <v>13.27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</row>
    <row r="3894" spans="1:70" x14ac:dyDescent="0.25">
      <c r="A3894">
        <v>195709</v>
      </c>
      <c r="B3894" t="s">
        <v>1639</v>
      </c>
      <c r="C3894">
        <v>13.27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</row>
    <row r="3895" spans="1:70" x14ac:dyDescent="0.25">
      <c r="A3895">
        <v>195710</v>
      </c>
      <c r="B3895" t="s">
        <v>1640</v>
      </c>
      <c r="C3895">
        <v>15.52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</row>
    <row r="3896" spans="1:70" x14ac:dyDescent="0.25">
      <c r="A3896">
        <v>195710</v>
      </c>
      <c r="B3896" t="s">
        <v>1640</v>
      </c>
      <c r="C3896">
        <v>15.52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</row>
    <row r="3897" spans="1:70" x14ac:dyDescent="0.25">
      <c r="A3897">
        <v>195711</v>
      </c>
      <c r="B3897" t="s">
        <v>1642</v>
      </c>
      <c r="C3897">
        <v>13.79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</row>
    <row r="3898" spans="1:70" x14ac:dyDescent="0.25">
      <c r="A3898">
        <v>195711</v>
      </c>
      <c r="B3898" t="s">
        <v>1642</v>
      </c>
      <c r="C3898">
        <v>13.79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</row>
    <row r="3899" spans="1:70" x14ac:dyDescent="0.25">
      <c r="A3899">
        <v>195712</v>
      </c>
      <c r="B3899" t="s">
        <v>1643</v>
      </c>
      <c r="C3899">
        <v>12.93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</row>
    <row r="3900" spans="1:70" x14ac:dyDescent="0.25">
      <c r="A3900">
        <v>195712</v>
      </c>
      <c r="B3900" t="s">
        <v>1643</v>
      </c>
      <c r="C3900">
        <v>12.93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</row>
    <row r="3901" spans="1:70" x14ac:dyDescent="0.25">
      <c r="A3901">
        <v>195713</v>
      </c>
      <c r="B3901" t="s">
        <v>1644</v>
      </c>
      <c r="C3901">
        <v>13.12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</row>
    <row r="3902" spans="1:70" x14ac:dyDescent="0.25">
      <c r="A3902">
        <v>195713</v>
      </c>
      <c r="B3902" t="s">
        <v>1644</v>
      </c>
      <c r="C3902">
        <v>13.12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</row>
    <row r="3903" spans="1:70" x14ac:dyDescent="0.25">
      <c r="A3903">
        <v>195725</v>
      </c>
      <c r="B3903" t="s">
        <v>583</v>
      </c>
      <c r="C3903">
        <v>179.92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</row>
    <row r="3904" spans="1:70" x14ac:dyDescent="0.25">
      <c r="A3904">
        <v>195725</v>
      </c>
      <c r="B3904" t="s">
        <v>583</v>
      </c>
      <c r="C3904">
        <v>179.92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</row>
    <row r="3905" spans="1:70" x14ac:dyDescent="0.25">
      <c r="A3905">
        <v>195801</v>
      </c>
      <c r="B3905" t="s">
        <v>4089</v>
      </c>
      <c r="C3905">
        <v>10.221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</row>
    <row r="3906" spans="1:70" x14ac:dyDescent="0.25">
      <c r="A3906">
        <v>196086</v>
      </c>
      <c r="B3906" t="s">
        <v>1645</v>
      </c>
      <c r="C3906">
        <v>15.33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</row>
    <row r="3907" spans="1:70" x14ac:dyDescent="0.25">
      <c r="A3907">
        <v>196086</v>
      </c>
      <c r="B3907" t="s">
        <v>1645</v>
      </c>
      <c r="C3907">
        <v>15.33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</row>
    <row r="3908" spans="1:70" x14ac:dyDescent="0.25">
      <c r="A3908">
        <v>196087</v>
      </c>
      <c r="B3908" t="s">
        <v>1646</v>
      </c>
      <c r="C3908">
        <v>13.63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</row>
    <row r="3909" spans="1:70" x14ac:dyDescent="0.25">
      <c r="A3909">
        <v>196087</v>
      </c>
      <c r="B3909" t="s">
        <v>1646</v>
      </c>
      <c r="C3909">
        <v>13.63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</row>
    <row r="3910" spans="1:70" x14ac:dyDescent="0.25">
      <c r="A3910">
        <v>196088</v>
      </c>
      <c r="B3910" t="s">
        <v>1647</v>
      </c>
      <c r="C3910">
        <v>15.33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</row>
    <row r="3911" spans="1:70" x14ac:dyDescent="0.25">
      <c r="A3911">
        <v>196088</v>
      </c>
      <c r="B3911" t="s">
        <v>1647</v>
      </c>
      <c r="C3911">
        <v>15.33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</row>
    <row r="3912" spans="1:70" x14ac:dyDescent="0.25">
      <c r="A3912">
        <v>196089</v>
      </c>
      <c r="B3912" t="s">
        <v>1648</v>
      </c>
      <c r="C3912">
        <v>12.77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</row>
    <row r="3913" spans="1:70" x14ac:dyDescent="0.25">
      <c r="A3913">
        <v>196089</v>
      </c>
      <c r="B3913" t="s">
        <v>1648</v>
      </c>
      <c r="C3913">
        <v>12.77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</row>
    <row r="3914" spans="1:70" x14ac:dyDescent="0.25">
      <c r="A3914">
        <v>196176</v>
      </c>
      <c r="B3914" t="s">
        <v>4090</v>
      </c>
      <c r="C3914">
        <v>178.88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</row>
    <row r="3915" spans="1:70" x14ac:dyDescent="0.25">
      <c r="A3915">
        <v>196178</v>
      </c>
      <c r="B3915" t="s">
        <v>4091</v>
      </c>
      <c r="C3915">
        <v>179.5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</row>
    <row r="3916" spans="1:70" x14ac:dyDescent="0.25">
      <c r="A3916">
        <v>196180</v>
      </c>
      <c r="B3916" t="s">
        <v>1941</v>
      </c>
      <c r="C3916">
        <v>15.21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</row>
    <row r="3917" spans="1:70" x14ac:dyDescent="0.25">
      <c r="A3917">
        <v>196180</v>
      </c>
      <c r="B3917" t="s">
        <v>1941</v>
      </c>
      <c r="C3917">
        <v>15.21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</row>
    <row r="3918" spans="1:70" x14ac:dyDescent="0.25">
      <c r="A3918">
        <v>196181</v>
      </c>
      <c r="B3918" t="s">
        <v>1649</v>
      </c>
      <c r="C3918">
        <v>13.52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</row>
    <row r="3919" spans="1:70" x14ac:dyDescent="0.25">
      <c r="A3919">
        <v>196181</v>
      </c>
      <c r="B3919" t="s">
        <v>1649</v>
      </c>
      <c r="C3919">
        <v>13.52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</row>
    <row r="3920" spans="1:70" x14ac:dyDescent="0.25">
      <c r="A3920">
        <v>196182</v>
      </c>
      <c r="B3920" t="s">
        <v>1650</v>
      </c>
      <c r="C3920">
        <v>15.24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</row>
    <row r="3921" spans="1:70" x14ac:dyDescent="0.25">
      <c r="A3921">
        <v>196182</v>
      </c>
      <c r="B3921" t="s">
        <v>1650</v>
      </c>
      <c r="C3921">
        <v>15.24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</row>
    <row r="3922" spans="1:70" x14ac:dyDescent="0.25">
      <c r="A3922">
        <v>196183</v>
      </c>
      <c r="B3922" t="s">
        <v>1963</v>
      </c>
      <c r="C3922">
        <v>13.54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</row>
    <row r="3923" spans="1:70" x14ac:dyDescent="0.25">
      <c r="A3923">
        <v>196183</v>
      </c>
      <c r="B3923" t="s">
        <v>1963</v>
      </c>
      <c r="C3923">
        <v>13.54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</row>
    <row r="3924" spans="1:70" x14ac:dyDescent="0.25">
      <c r="A3924">
        <v>196184</v>
      </c>
      <c r="B3924" t="s">
        <v>1651</v>
      </c>
      <c r="C3924">
        <v>15.64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</row>
    <row r="3925" spans="1:70" x14ac:dyDescent="0.25">
      <c r="A3925">
        <v>196184</v>
      </c>
      <c r="B3925" t="s">
        <v>1651</v>
      </c>
      <c r="C3925">
        <v>15.64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</row>
    <row r="3926" spans="1:70" x14ac:dyDescent="0.25">
      <c r="A3926">
        <v>196185</v>
      </c>
      <c r="B3926" t="s">
        <v>1652</v>
      </c>
      <c r="C3926">
        <v>13.03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</row>
    <row r="3927" spans="1:70" x14ac:dyDescent="0.25">
      <c r="A3927">
        <v>196185</v>
      </c>
      <c r="B3927" t="s">
        <v>1652</v>
      </c>
      <c r="C3927">
        <v>13.03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</row>
    <row r="3928" spans="1:70" x14ac:dyDescent="0.25">
      <c r="A3928">
        <v>196186</v>
      </c>
      <c r="B3928" t="s">
        <v>2003</v>
      </c>
      <c r="C3928">
        <v>18.72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</row>
    <row r="3929" spans="1:70" x14ac:dyDescent="0.25">
      <c r="A3929">
        <v>196186</v>
      </c>
      <c r="B3929" t="s">
        <v>2003</v>
      </c>
      <c r="C3929">
        <v>18.72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</row>
    <row r="3930" spans="1:70" x14ac:dyDescent="0.25">
      <c r="A3930">
        <v>196187</v>
      </c>
      <c r="B3930" t="s">
        <v>1653</v>
      </c>
      <c r="C3930">
        <v>15.68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</row>
    <row r="3931" spans="1:70" x14ac:dyDescent="0.25">
      <c r="A3931">
        <v>196187</v>
      </c>
      <c r="B3931" t="s">
        <v>1653</v>
      </c>
      <c r="C3931">
        <v>15.68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</row>
    <row r="3932" spans="1:70" x14ac:dyDescent="0.25">
      <c r="A3932">
        <v>196451</v>
      </c>
      <c r="B3932" t="s">
        <v>4092</v>
      </c>
      <c r="C3932">
        <v>174.6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</row>
    <row r="3933" spans="1:70" x14ac:dyDescent="0.25">
      <c r="A3933">
        <v>196451</v>
      </c>
      <c r="B3933" t="s">
        <v>4092</v>
      </c>
      <c r="C3933">
        <v>174.6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</row>
    <row r="3934" spans="1:70" x14ac:dyDescent="0.25">
      <c r="A3934">
        <v>196452</v>
      </c>
      <c r="B3934" t="s">
        <v>4093</v>
      </c>
      <c r="C3934">
        <v>171.2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</row>
    <row r="3935" spans="1:70" x14ac:dyDescent="0.25">
      <c r="A3935">
        <v>196487</v>
      </c>
      <c r="B3935" t="s">
        <v>4094</v>
      </c>
      <c r="C3935">
        <v>1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</row>
    <row r="3936" spans="1:70" x14ac:dyDescent="0.25">
      <c r="A3936">
        <v>196541</v>
      </c>
      <c r="B3936" t="s">
        <v>4095</v>
      </c>
      <c r="C3936">
        <v>0.74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</row>
    <row r="3937" spans="1:70" x14ac:dyDescent="0.25">
      <c r="A3937">
        <v>196616</v>
      </c>
      <c r="B3937" t="s">
        <v>4096</v>
      </c>
      <c r="C3937">
        <v>19.91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</row>
    <row r="3938" spans="1:70" x14ac:dyDescent="0.25">
      <c r="A3938">
        <v>196617</v>
      </c>
      <c r="B3938" t="s">
        <v>4097</v>
      </c>
      <c r="C3938">
        <v>6.22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</row>
    <row r="3939" spans="1:70" x14ac:dyDescent="0.25">
      <c r="A3939">
        <v>196738</v>
      </c>
      <c r="B3939" t="s">
        <v>1654</v>
      </c>
      <c r="C3939">
        <v>13.03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</row>
    <row r="3940" spans="1:70" x14ac:dyDescent="0.25">
      <c r="A3940">
        <v>196738</v>
      </c>
      <c r="B3940" t="s">
        <v>1654</v>
      </c>
      <c r="C3940">
        <v>13.03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</row>
    <row r="3941" spans="1:70" x14ac:dyDescent="0.25">
      <c r="A3941">
        <v>196739</v>
      </c>
      <c r="B3941" t="s">
        <v>1655</v>
      </c>
      <c r="C3941">
        <v>13.9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</row>
    <row r="3942" spans="1:70" x14ac:dyDescent="0.25">
      <c r="A3942">
        <v>196739</v>
      </c>
      <c r="B3942" t="s">
        <v>1655</v>
      </c>
      <c r="C3942">
        <v>13.9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</row>
    <row r="3943" spans="1:70" x14ac:dyDescent="0.25">
      <c r="A3943">
        <v>196871</v>
      </c>
      <c r="B3943" t="s">
        <v>1656</v>
      </c>
      <c r="C3943">
        <v>17.38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</row>
    <row r="3944" spans="1:70" x14ac:dyDescent="0.25">
      <c r="A3944">
        <v>196871</v>
      </c>
      <c r="B3944" t="s">
        <v>1656</v>
      </c>
      <c r="C3944">
        <v>17.38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</row>
    <row r="3945" spans="1:70" x14ac:dyDescent="0.25">
      <c r="A3945">
        <v>196872</v>
      </c>
      <c r="B3945" t="s">
        <v>1657</v>
      </c>
      <c r="C3945">
        <v>180.71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</row>
    <row r="3946" spans="1:70" x14ac:dyDescent="0.25">
      <c r="A3946">
        <v>196872</v>
      </c>
      <c r="B3946" t="s">
        <v>1657</v>
      </c>
      <c r="C3946">
        <v>180.71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</row>
    <row r="3947" spans="1:70" x14ac:dyDescent="0.25">
      <c r="A3947">
        <v>196873</v>
      </c>
      <c r="B3947" t="s">
        <v>1658</v>
      </c>
      <c r="C3947">
        <v>15.58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</row>
    <row r="3948" spans="1:70" x14ac:dyDescent="0.25">
      <c r="A3948">
        <v>196873</v>
      </c>
      <c r="B3948" t="s">
        <v>1658</v>
      </c>
      <c r="C3948">
        <v>15.58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</row>
    <row r="3949" spans="1:70" x14ac:dyDescent="0.25">
      <c r="A3949">
        <v>196874</v>
      </c>
      <c r="B3949" t="s">
        <v>1659</v>
      </c>
      <c r="C3949">
        <v>13.85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</row>
    <row r="3950" spans="1:70" x14ac:dyDescent="0.25">
      <c r="A3950">
        <v>196874</v>
      </c>
      <c r="B3950" t="s">
        <v>1659</v>
      </c>
      <c r="C3950">
        <v>13.85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</row>
    <row r="3951" spans="1:70" x14ac:dyDescent="0.25">
      <c r="A3951">
        <v>196875</v>
      </c>
      <c r="B3951" t="s">
        <v>1660</v>
      </c>
      <c r="C3951">
        <v>12.99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</row>
    <row r="3952" spans="1:70" x14ac:dyDescent="0.25">
      <c r="A3952">
        <v>196875</v>
      </c>
      <c r="B3952" t="s">
        <v>1660</v>
      </c>
      <c r="C3952">
        <v>12.99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</row>
    <row r="3953" spans="1:70" x14ac:dyDescent="0.25">
      <c r="A3953">
        <v>196876</v>
      </c>
      <c r="B3953" t="s">
        <v>2340</v>
      </c>
      <c r="C3953">
        <v>17.3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</row>
    <row r="3954" spans="1:70" x14ac:dyDescent="0.25">
      <c r="A3954">
        <v>196876</v>
      </c>
      <c r="B3954" t="s">
        <v>2340</v>
      </c>
      <c r="C3954">
        <v>17.3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</row>
    <row r="3955" spans="1:70" x14ac:dyDescent="0.25">
      <c r="A3955">
        <v>196877</v>
      </c>
      <c r="B3955" t="s">
        <v>837</v>
      </c>
      <c r="C3955">
        <v>179.92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</row>
    <row r="3956" spans="1:70" x14ac:dyDescent="0.25">
      <c r="A3956">
        <v>196877</v>
      </c>
      <c r="B3956" t="s">
        <v>837</v>
      </c>
      <c r="C3956">
        <v>179.92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</row>
    <row r="3957" spans="1:70" x14ac:dyDescent="0.25">
      <c r="A3957">
        <v>196903</v>
      </c>
      <c r="B3957" t="s">
        <v>4098</v>
      </c>
      <c r="C3957">
        <v>13.7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</row>
    <row r="3958" spans="1:70" x14ac:dyDescent="0.25">
      <c r="A3958">
        <v>196903</v>
      </c>
      <c r="B3958" t="s">
        <v>4098</v>
      </c>
      <c r="C3958">
        <v>13.7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</row>
    <row r="3959" spans="1:70" x14ac:dyDescent="0.25">
      <c r="A3959">
        <v>196909</v>
      </c>
      <c r="B3959" t="s">
        <v>1661</v>
      </c>
      <c r="C3959">
        <v>15.72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</row>
    <row r="3960" spans="1:70" x14ac:dyDescent="0.25">
      <c r="A3960">
        <v>196909</v>
      </c>
      <c r="B3960" t="s">
        <v>1661</v>
      </c>
      <c r="C3960">
        <v>15.72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</row>
    <row r="3961" spans="1:70" x14ac:dyDescent="0.25">
      <c r="A3961">
        <v>196911</v>
      </c>
      <c r="B3961" t="s">
        <v>1663</v>
      </c>
      <c r="C3961">
        <v>13.1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</row>
    <row r="3962" spans="1:70" x14ac:dyDescent="0.25">
      <c r="A3962">
        <v>196911</v>
      </c>
      <c r="B3962" t="s">
        <v>1663</v>
      </c>
      <c r="C3962">
        <v>13.1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</row>
    <row r="3963" spans="1:70" x14ac:dyDescent="0.25">
      <c r="A3963">
        <v>196912</v>
      </c>
      <c r="B3963" t="s">
        <v>1664</v>
      </c>
      <c r="C3963">
        <v>17.47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</row>
    <row r="3964" spans="1:70" x14ac:dyDescent="0.25">
      <c r="A3964">
        <v>196912</v>
      </c>
      <c r="B3964" t="s">
        <v>1664</v>
      </c>
      <c r="C3964">
        <v>17.47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</row>
    <row r="3965" spans="1:70" x14ac:dyDescent="0.25">
      <c r="A3965">
        <v>196913</v>
      </c>
      <c r="B3965" t="s">
        <v>584</v>
      </c>
      <c r="C3965">
        <v>181.792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</row>
    <row r="3966" spans="1:70" x14ac:dyDescent="0.25">
      <c r="A3966">
        <v>196913</v>
      </c>
      <c r="B3966" t="s">
        <v>584</v>
      </c>
      <c r="C3966">
        <v>181.792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</row>
    <row r="3967" spans="1:70" x14ac:dyDescent="0.25">
      <c r="A3967">
        <v>196914</v>
      </c>
      <c r="B3967" t="s">
        <v>1665</v>
      </c>
      <c r="C3967">
        <v>13.96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</row>
    <row r="3968" spans="1:70" x14ac:dyDescent="0.25">
      <c r="A3968">
        <v>196914</v>
      </c>
      <c r="B3968" t="s">
        <v>1665</v>
      </c>
      <c r="C3968">
        <v>13.96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</row>
    <row r="3969" spans="1:70" x14ac:dyDescent="0.25">
      <c r="A3969">
        <v>196915</v>
      </c>
      <c r="B3969" t="s">
        <v>1666</v>
      </c>
      <c r="C3969">
        <v>15.69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</row>
    <row r="3970" spans="1:70" x14ac:dyDescent="0.25">
      <c r="A3970">
        <v>196915</v>
      </c>
      <c r="B3970" t="s">
        <v>1666</v>
      </c>
      <c r="C3970">
        <v>15.69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</row>
    <row r="3971" spans="1:70" x14ac:dyDescent="0.25">
      <c r="A3971">
        <v>196916</v>
      </c>
      <c r="B3971" t="s">
        <v>1667</v>
      </c>
      <c r="C3971">
        <v>13.95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</row>
    <row r="3972" spans="1:70" x14ac:dyDescent="0.25">
      <c r="A3972">
        <v>196916</v>
      </c>
      <c r="B3972" t="s">
        <v>1667</v>
      </c>
      <c r="C3972">
        <v>13.95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</row>
    <row r="3973" spans="1:70" x14ac:dyDescent="0.25">
      <c r="A3973">
        <v>196917</v>
      </c>
      <c r="B3973" t="s">
        <v>838</v>
      </c>
      <c r="C3973">
        <v>180.96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</row>
    <row r="3974" spans="1:70" x14ac:dyDescent="0.25">
      <c r="A3974">
        <v>196917</v>
      </c>
      <c r="B3974" t="s">
        <v>838</v>
      </c>
      <c r="C3974">
        <v>180.96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</row>
    <row r="3975" spans="1:70" x14ac:dyDescent="0.25">
      <c r="A3975">
        <v>196920</v>
      </c>
      <c r="B3975" t="s">
        <v>4099</v>
      </c>
      <c r="C3975">
        <v>13.15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</row>
    <row r="3976" spans="1:70" x14ac:dyDescent="0.25">
      <c r="A3976">
        <v>196920</v>
      </c>
      <c r="B3976" t="s">
        <v>4099</v>
      </c>
      <c r="C3976">
        <v>13.15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</row>
    <row r="3977" spans="1:70" x14ac:dyDescent="0.25">
      <c r="A3977">
        <v>196922</v>
      </c>
      <c r="B3977" t="s">
        <v>1668</v>
      </c>
      <c r="C3977">
        <v>14.02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</row>
    <row r="3978" spans="1:70" x14ac:dyDescent="0.25">
      <c r="A3978">
        <v>196922</v>
      </c>
      <c r="B3978" t="s">
        <v>1668</v>
      </c>
      <c r="C3978">
        <v>14.02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</row>
    <row r="3979" spans="1:70" x14ac:dyDescent="0.25">
      <c r="A3979">
        <v>196924</v>
      </c>
      <c r="B3979" t="s">
        <v>1669</v>
      </c>
      <c r="C3979">
        <v>15.78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</row>
    <row r="3980" spans="1:70" x14ac:dyDescent="0.25">
      <c r="A3980">
        <v>196924</v>
      </c>
      <c r="B3980" t="s">
        <v>1669</v>
      </c>
      <c r="C3980">
        <v>15.78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</row>
    <row r="3981" spans="1:70" x14ac:dyDescent="0.25">
      <c r="A3981">
        <v>196927</v>
      </c>
      <c r="B3981" t="s">
        <v>585</v>
      </c>
      <c r="C3981">
        <v>183.45599999999999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</row>
    <row r="3982" spans="1:70" x14ac:dyDescent="0.25">
      <c r="A3982">
        <v>196927</v>
      </c>
      <c r="B3982" t="s">
        <v>585</v>
      </c>
      <c r="C3982">
        <v>183.45599999999999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</row>
    <row r="3983" spans="1:70" x14ac:dyDescent="0.25">
      <c r="A3983">
        <v>196931</v>
      </c>
      <c r="B3983" t="s">
        <v>4100</v>
      </c>
      <c r="C3983">
        <v>14.11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</row>
    <row r="3984" spans="1:70" x14ac:dyDescent="0.25">
      <c r="A3984">
        <v>196931</v>
      </c>
      <c r="B3984" t="s">
        <v>4100</v>
      </c>
      <c r="C3984">
        <v>14.11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</row>
    <row r="3985" spans="1:70" x14ac:dyDescent="0.25">
      <c r="A3985">
        <v>196934</v>
      </c>
      <c r="B3985" t="s">
        <v>4101</v>
      </c>
      <c r="C3985">
        <v>183.42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</row>
    <row r="3986" spans="1:70" x14ac:dyDescent="0.25">
      <c r="A3986">
        <v>196934</v>
      </c>
      <c r="B3986" t="s">
        <v>4101</v>
      </c>
      <c r="C3986">
        <v>183.42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</row>
    <row r="3987" spans="1:70" x14ac:dyDescent="0.25">
      <c r="A3987">
        <v>196943</v>
      </c>
      <c r="B3987" t="s">
        <v>1670</v>
      </c>
      <c r="C3987">
        <v>15.31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</row>
    <row r="3988" spans="1:70" x14ac:dyDescent="0.25">
      <c r="A3988">
        <v>196943</v>
      </c>
      <c r="B3988" t="s">
        <v>1670</v>
      </c>
      <c r="C3988">
        <v>15.31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</row>
    <row r="3989" spans="1:70" x14ac:dyDescent="0.25">
      <c r="A3989">
        <v>196945</v>
      </c>
      <c r="B3989" t="s">
        <v>1671</v>
      </c>
      <c r="C3989">
        <v>13.61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</row>
    <row r="3990" spans="1:70" x14ac:dyDescent="0.25">
      <c r="A3990">
        <v>196945</v>
      </c>
      <c r="B3990" t="s">
        <v>1671</v>
      </c>
      <c r="C3990">
        <v>13.61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</row>
    <row r="3991" spans="1:70" x14ac:dyDescent="0.25">
      <c r="A3991">
        <v>196946</v>
      </c>
      <c r="B3991" t="s">
        <v>1672</v>
      </c>
      <c r="C3991">
        <v>176.59200000000001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</row>
    <row r="3992" spans="1:70" x14ac:dyDescent="0.25">
      <c r="A3992">
        <v>196946</v>
      </c>
      <c r="B3992" t="s">
        <v>1672</v>
      </c>
      <c r="C3992">
        <v>176.59200000000001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</row>
    <row r="3993" spans="1:70" x14ac:dyDescent="0.25">
      <c r="A3993">
        <v>196949</v>
      </c>
      <c r="B3993" t="s">
        <v>4102</v>
      </c>
      <c r="C3993">
        <v>15.36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</row>
    <row r="3994" spans="1:70" x14ac:dyDescent="0.25">
      <c r="A3994">
        <v>196949</v>
      </c>
      <c r="B3994" t="s">
        <v>4102</v>
      </c>
      <c r="C3994">
        <v>15.36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</row>
    <row r="3995" spans="1:70" x14ac:dyDescent="0.25">
      <c r="A3995">
        <v>196953</v>
      </c>
      <c r="B3995" t="s">
        <v>4103</v>
      </c>
      <c r="C3995">
        <v>13.65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</row>
    <row r="3996" spans="1:70" x14ac:dyDescent="0.25">
      <c r="A3996">
        <v>196953</v>
      </c>
      <c r="B3996" t="s">
        <v>4103</v>
      </c>
      <c r="C3996">
        <v>13.65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</row>
    <row r="3997" spans="1:70" x14ac:dyDescent="0.25">
      <c r="A3997">
        <v>196955</v>
      </c>
      <c r="B3997" t="s">
        <v>4104</v>
      </c>
      <c r="C3997">
        <v>12.8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</row>
    <row r="3998" spans="1:70" x14ac:dyDescent="0.25">
      <c r="A3998">
        <v>196955</v>
      </c>
      <c r="B3998" t="s">
        <v>4104</v>
      </c>
      <c r="C3998">
        <v>12.8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</row>
    <row r="3999" spans="1:70" x14ac:dyDescent="0.25">
      <c r="A3999">
        <v>196957</v>
      </c>
      <c r="B3999" t="s">
        <v>4105</v>
      </c>
      <c r="C3999">
        <v>177.47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</row>
    <row r="4000" spans="1:70" x14ac:dyDescent="0.25">
      <c r="A4000">
        <v>196957</v>
      </c>
      <c r="B4000" t="s">
        <v>4105</v>
      </c>
      <c r="C4000">
        <v>177.47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</row>
    <row r="4001" spans="1:70" x14ac:dyDescent="0.25">
      <c r="A4001">
        <v>196965</v>
      </c>
      <c r="B4001" t="s">
        <v>1673</v>
      </c>
      <c r="C4001">
        <v>15.38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</row>
    <row r="4002" spans="1:70" x14ac:dyDescent="0.25">
      <c r="A4002">
        <v>196965</v>
      </c>
      <c r="B4002" t="s">
        <v>1673</v>
      </c>
      <c r="C4002">
        <v>15.38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</row>
    <row r="4003" spans="1:70" x14ac:dyDescent="0.25">
      <c r="A4003">
        <v>196966</v>
      </c>
      <c r="B4003" t="s">
        <v>1675</v>
      </c>
      <c r="C4003">
        <v>13.68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</row>
    <row r="4004" spans="1:70" x14ac:dyDescent="0.25">
      <c r="A4004">
        <v>196966</v>
      </c>
      <c r="B4004" t="s">
        <v>1675</v>
      </c>
      <c r="C4004">
        <v>13.68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</row>
    <row r="4005" spans="1:70" x14ac:dyDescent="0.25">
      <c r="A4005">
        <v>196967</v>
      </c>
      <c r="B4005" t="s">
        <v>4106</v>
      </c>
      <c r="C4005">
        <v>12.82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</row>
    <row r="4006" spans="1:70" x14ac:dyDescent="0.25">
      <c r="A4006">
        <v>196967</v>
      </c>
      <c r="B4006" t="s">
        <v>4106</v>
      </c>
      <c r="C4006">
        <v>12.82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</row>
    <row r="4007" spans="1:70" x14ac:dyDescent="0.25">
      <c r="A4007">
        <v>196968</v>
      </c>
      <c r="B4007" t="s">
        <v>1676</v>
      </c>
      <c r="C4007">
        <v>177.21600000000001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</row>
    <row r="4008" spans="1:70" x14ac:dyDescent="0.25">
      <c r="A4008">
        <v>196968</v>
      </c>
      <c r="B4008" t="s">
        <v>1676</v>
      </c>
      <c r="C4008">
        <v>177.21600000000001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</row>
    <row r="4009" spans="1:70" x14ac:dyDescent="0.25">
      <c r="A4009">
        <v>196970</v>
      </c>
      <c r="B4009" t="s">
        <v>4107</v>
      </c>
      <c r="C4009">
        <v>1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</row>
    <row r="4010" spans="1:70" x14ac:dyDescent="0.25">
      <c r="A4010">
        <v>196976</v>
      </c>
      <c r="B4010" t="s">
        <v>4108</v>
      </c>
      <c r="C4010">
        <v>15.36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</row>
    <row r="4011" spans="1:70" x14ac:dyDescent="0.25">
      <c r="A4011">
        <v>196976</v>
      </c>
      <c r="B4011" t="s">
        <v>4108</v>
      </c>
      <c r="C4011">
        <v>15.36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</row>
    <row r="4012" spans="1:70" x14ac:dyDescent="0.25">
      <c r="A4012">
        <v>196977</v>
      </c>
      <c r="B4012" t="s">
        <v>1677</v>
      </c>
      <c r="C4012">
        <v>13.65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</row>
    <row r="4013" spans="1:70" x14ac:dyDescent="0.25">
      <c r="A4013">
        <v>196977</v>
      </c>
      <c r="B4013" t="s">
        <v>1677</v>
      </c>
      <c r="C4013">
        <v>13.65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</row>
    <row r="4014" spans="1:70" x14ac:dyDescent="0.25">
      <c r="A4014">
        <v>196979</v>
      </c>
      <c r="B4014" t="s">
        <v>1678</v>
      </c>
      <c r="C4014">
        <v>12.8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</row>
    <row r="4015" spans="1:70" x14ac:dyDescent="0.25">
      <c r="A4015">
        <v>196979</v>
      </c>
      <c r="B4015" t="s">
        <v>1678</v>
      </c>
      <c r="C4015">
        <v>12.8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</row>
    <row r="4016" spans="1:70" x14ac:dyDescent="0.25">
      <c r="A4016">
        <v>196981</v>
      </c>
      <c r="B4016" t="s">
        <v>4109</v>
      </c>
      <c r="C4016">
        <v>177.21600000000001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</row>
    <row r="4017" spans="1:70" x14ac:dyDescent="0.25">
      <c r="A4017">
        <v>196981</v>
      </c>
      <c r="B4017" t="s">
        <v>4109</v>
      </c>
      <c r="C4017">
        <v>177.21600000000001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</row>
    <row r="4018" spans="1:70" x14ac:dyDescent="0.25">
      <c r="A4018">
        <v>197070</v>
      </c>
      <c r="B4018" t="s">
        <v>1679</v>
      </c>
      <c r="C4018">
        <v>13.98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</row>
    <row r="4019" spans="1:70" x14ac:dyDescent="0.25">
      <c r="A4019">
        <v>197070</v>
      </c>
      <c r="B4019" t="s">
        <v>1679</v>
      </c>
      <c r="C4019">
        <v>13.98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</row>
    <row r="4020" spans="1:70" x14ac:dyDescent="0.25">
      <c r="A4020">
        <v>197224</v>
      </c>
      <c r="B4020" t="s">
        <v>1680</v>
      </c>
      <c r="C4020">
        <v>182.62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</row>
    <row r="4021" spans="1:70" x14ac:dyDescent="0.25">
      <c r="A4021">
        <v>197224</v>
      </c>
      <c r="B4021" t="s">
        <v>1680</v>
      </c>
      <c r="C4021">
        <v>182.62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</row>
    <row r="4022" spans="1:70" x14ac:dyDescent="0.25">
      <c r="A4022">
        <v>197278</v>
      </c>
      <c r="B4022" t="s">
        <v>4110</v>
      </c>
      <c r="C4022">
        <v>18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</row>
    <row r="4023" spans="1:70" x14ac:dyDescent="0.25">
      <c r="A4023">
        <v>197278</v>
      </c>
      <c r="B4023" t="s">
        <v>4110</v>
      </c>
      <c r="C4023">
        <v>18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</row>
    <row r="4024" spans="1:70" x14ac:dyDescent="0.25">
      <c r="A4024">
        <v>197295</v>
      </c>
      <c r="B4024" t="s">
        <v>4111</v>
      </c>
      <c r="C4024">
        <v>1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</row>
    <row r="4025" spans="1:70" x14ac:dyDescent="0.25">
      <c r="A4025">
        <v>197296</v>
      </c>
      <c r="B4025" t="s">
        <v>4112</v>
      </c>
      <c r="C4025">
        <v>1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</row>
    <row r="4026" spans="1:70" x14ac:dyDescent="0.25">
      <c r="A4026">
        <v>197297</v>
      </c>
      <c r="B4026" t="s">
        <v>1681</v>
      </c>
      <c r="C4026">
        <v>938.52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</row>
    <row r="4027" spans="1:70" x14ac:dyDescent="0.25">
      <c r="A4027">
        <v>197297</v>
      </c>
      <c r="B4027" t="s">
        <v>1681</v>
      </c>
      <c r="C4027">
        <v>938.52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</row>
    <row r="4028" spans="1:70" x14ac:dyDescent="0.25">
      <c r="A4028">
        <v>197298</v>
      </c>
      <c r="B4028" t="s">
        <v>1683</v>
      </c>
      <c r="C4028">
        <v>193.52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</row>
    <row r="4029" spans="1:70" x14ac:dyDescent="0.25">
      <c r="A4029">
        <v>197298</v>
      </c>
      <c r="B4029" t="s">
        <v>1683</v>
      </c>
      <c r="C4029">
        <v>193.52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</row>
    <row r="4030" spans="1:70" x14ac:dyDescent="0.25">
      <c r="A4030">
        <v>197298</v>
      </c>
      <c r="B4030" t="s">
        <v>1683</v>
      </c>
      <c r="C4030">
        <v>193.52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</row>
    <row r="4031" spans="1:70" x14ac:dyDescent="0.25">
      <c r="A4031">
        <v>197317</v>
      </c>
      <c r="B4031" t="s">
        <v>4113</v>
      </c>
      <c r="C4031">
        <v>177.84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</row>
    <row r="4032" spans="1:70" x14ac:dyDescent="0.25">
      <c r="A4032">
        <v>197317</v>
      </c>
      <c r="B4032" t="s">
        <v>4113</v>
      </c>
      <c r="C4032">
        <v>177.84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</row>
    <row r="4033" spans="1:70" x14ac:dyDescent="0.25">
      <c r="A4033">
        <v>197318</v>
      </c>
      <c r="B4033" t="s">
        <v>4114</v>
      </c>
      <c r="C4033">
        <v>12.83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</row>
    <row r="4034" spans="1:70" x14ac:dyDescent="0.25">
      <c r="A4034">
        <v>197318</v>
      </c>
      <c r="B4034" t="s">
        <v>4114</v>
      </c>
      <c r="C4034">
        <v>12.83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</row>
    <row r="4035" spans="1:70" x14ac:dyDescent="0.25">
      <c r="A4035">
        <v>197414</v>
      </c>
      <c r="B4035" t="s">
        <v>4115</v>
      </c>
      <c r="C4035">
        <v>187.66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</row>
    <row r="4036" spans="1:70" x14ac:dyDescent="0.25">
      <c r="A4036">
        <v>197566</v>
      </c>
      <c r="B4036" t="s">
        <v>963</v>
      </c>
      <c r="C4036">
        <v>17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</row>
    <row r="4037" spans="1:70" x14ac:dyDescent="0.25">
      <c r="A4037">
        <v>197566</v>
      </c>
      <c r="B4037" t="s">
        <v>963</v>
      </c>
      <c r="C4037">
        <v>17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/>
      <c r="BQ4037"/>
      <c r="BR4037"/>
    </row>
    <row r="4038" spans="1:70" x14ac:dyDescent="0.25">
      <c r="A4038">
        <v>197566</v>
      </c>
      <c r="B4038" t="s">
        <v>963</v>
      </c>
      <c r="C4038">
        <v>17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</row>
    <row r="4039" spans="1:70" x14ac:dyDescent="0.25">
      <c r="A4039">
        <v>197592</v>
      </c>
      <c r="B4039" t="s">
        <v>4116</v>
      </c>
      <c r="C4039">
        <v>12.84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</row>
    <row r="4040" spans="1:70" x14ac:dyDescent="0.25">
      <c r="A4040">
        <v>197592</v>
      </c>
      <c r="B4040" t="s">
        <v>4116</v>
      </c>
      <c r="C4040">
        <v>12.84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</row>
    <row r="4041" spans="1:70" x14ac:dyDescent="0.25">
      <c r="A4041">
        <v>197593</v>
      </c>
      <c r="B4041" t="s">
        <v>4117</v>
      </c>
      <c r="C4041">
        <v>178.15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</row>
    <row r="4042" spans="1:70" x14ac:dyDescent="0.25">
      <c r="A4042">
        <v>197593</v>
      </c>
      <c r="B4042" t="s">
        <v>4117</v>
      </c>
      <c r="C4042">
        <v>178.15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</row>
    <row r="4043" spans="1:70" x14ac:dyDescent="0.25">
      <c r="A4043">
        <v>197594</v>
      </c>
      <c r="B4043" t="s">
        <v>4118</v>
      </c>
      <c r="C4043">
        <v>15.41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</row>
    <row r="4044" spans="1:70" x14ac:dyDescent="0.25">
      <c r="A4044">
        <v>197594</v>
      </c>
      <c r="B4044" t="s">
        <v>4118</v>
      </c>
      <c r="C4044">
        <v>15.41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  <c r="BP4044"/>
      <c r="BQ4044"/>
      <c r="BR4044"/>
    </row>
    <row r="4045" spans="1:70" x14ac:dyDescent="0.25">
      <c r="A4045">
        <v>197595</v>
      </c>
      <c r="B4045" t="s">
        <v>1964</v>
      </c>
      <c r="C4045">
        <v>15.61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</row>
    <row r="4046" spans="1:70" x14ac:dyDescent="0.25">
      <c r="A4046">
        <v>197595</v>
      </c>
      <c r="B4046" t="s">
        <v>1964</v>
      </c>
      <c r="C4046">
        <v>15.61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</row>
    <row r="4047" spans="1:70" x14ac:dyDescent="0.25">
      <c r="A4047">
        <v>197622</v>
      </c>
      <c r="B4047" t="s">
        <v>4119</v>
      </c>
      <c r="C4047">
        <v>1792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</row>
    <row r="4048" spans="1:70" x14ac:dyDescent="0.25">
      <c r="A4048">
        <v>197623</v>
      </c>
      <c r="B4048" t="s">
        <v>4120</v>
      </c>
      <c r="C4048">
        <v>1814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</row>
    <row r="4049" spans="1:70" x14ac:dyDescent="0.25">
      <c r="A4049">
        <v>197637</v>
      </c>
      <c r="B4049" t="s">
        <v>1684</v>
      </c>
      <c r="C4049">
        <v>15.9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</row>
    <row r="4050" spans="1:70" x14ac:dyDescent="0.25">
      <c r="A4050">
        <v>197637</v>
      </c>
      <c r="B4050" t="s">
        <v>1684</v>
      </c>
      <c r="C4050">
        <v>15.9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/>
      <c r="BQ4050"/>
      <c r="BR4050"/>
    </row>
    <row r="4051" spans="1:70" x14ac:dyDescent="0.25">
      <c r="A4051">
        <v>197638</v>
      </c>
      <c r="B4051" t="s">
        <v>1943</v>
      </c>
      <c r="C4051">
        <v>22.08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/>
      <c r="BQ4051"/>
      <c r="BR4051"/>
    </row>
    <row r="4052" spans="1:70" x14ac:dyDescent="0.25">
      <c r="A4052">
        <v>197638</v>
      </c>
      <c r="B4052" t="s">
        <v>1943</v>
      </c>
      <c r="C4052">
        <v>22.08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</row>
    <row r="4053" spans="1:70" x14ac:dyDescent="0.25">
      <c r="A4053">
        <v>197639</v>
      </c>
      <c r="B4053" t="s">
        <v>1686</v>
      </c>
      <c r="C4053">
        <v>13.25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/>
      <c r="BQ4053"/>
      <c r="BR4053"/>
    </row>
    <row r="4054" spans="1:70" x14ac:dyDescent="0.25">
      <c r="A4054">
        <v>197639</v>
      </c>
      <c r="B4054" t="s">
        <v>1686</v>
      </c>
      <c r="C4054">
        <v>13.25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/>
      <c r="BP4054"/>
      <c r="BQ4054"/>
      <c r="BR4054"/>
    </row>
    <row r="4055" spans="1:70" x14ac:dyDescent="0.25">
      <c r="A4055">
        <v>197731</v>
      </c>
      <c r="B4055" t="s">
        <v>964</v>
      </c>
      <c r="C4055">
        <v>178.62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  <c r="BP4055"/>
      <c r="BQ4055"/>
      <c r="BR4055"/>
    </row>
    <row r="4056" spans="1:70" x14ac:dyDescent="0.25">
      <c r="A4056">
        <v>197732</v>
      </c>
      <c r="B4056" t="s">
        <v>1099</v>
      </c>
      <c r="C4056">
        <v>17.175000000000001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</row>
    <row r="4057" spans="1:70" x14ac:dyDescent="0.25">
      <c r="A4057">
        <v>197732</v>
      </c>
      <c r="B4057" t="s">
        <v>1099</v>
      </c>
      <c r="C4057">
        <v>17.175000000000001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/>
      <c r="BP4057"/>
      <c r="BQ4057"/>
      <c r="BR4057"/>
    </row>
    <row r="4058" spans="1:70" x14ac:dyDescent="0.25">
      <c r="A4058">
        <v>197873</v>
      </c>
      <c r="B4058" t="s">
        <v>4121</v>
      </c>
      <c r="C4058">
        <v>15.37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/>
      <c r="BQ4058"/>
      <c r="BR4058"/>
    </row>
    <row r="4059" spans="1:70" x14ac:dyDescent="0.25">
      <c r="A4059">
        <v>197873</v>
      </c>
      <c r="B4059" t="s">
        <v>4121</v>
      </c>
      <c r="C4059">
        <v>15.37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/>
      <c r="BQ4059"/>
      <c r="BR4059"/>
    </row>
    <row r="4060" spans="1:70" x14ac:dyDescent="0.25">
      <c r="A4060">
        <v>197874</v>
      </c>
      <c r="B4060" t="s">
        <v>4122</v>
      </c>
      <c r="C4060">
        <v>13.67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/>
      <c r="BQ4060"/>
      <c r="BR4060"/>
    </row>
    <row r="4061" spans="1:70" x14ac:dyDescent="0.25">
      <c r="A4061">
        <v>197874</v>
      </c>
      <c r="B4061" t="s">
        <v>4122</v>
      </c>
      <c r="C4061">
        <v>13.67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/>
      <c r="BP4061"/>
      <c r="BQ4061"/>
      <c r="BR4061"/>
    </row>
    <row r="4062" spans="1:70" x14ac:dyDescent="0.25">
      <c r="A4062">
        <v>197876</v>
      </c>
      <c r="B4062" t="s">
        <v>1687</v>
      </c>
      <c r="C4062">
        <v>15.61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/>
      <c r="BQ4062"/>
      <c r="BR4062"/>
    </row>
    <row r="4063" spans="1:70" x14ac:dyDescent="0.25">
      <c r="A4063">
        <v>197876</v>
      </c>
      <c r="B4063" t="s">
        <v>1687</v>
      </c>
      <c r="C4063">
        <v>15.61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/>
      <c r="BQ4063"/>
      <c r="BR4063"/>
    </row>
    <row r="4064" spans="1:70" x14ac:dyDescent="0.25">
      <c r="A4064">
        <v>197877</v>
      </c>
      <c r="B4064" t="s">
        <v>1688</v>
      </c>
      <c r="C4064">
        <v>13.87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/>
      <c r="BP4064"/>
      <c r="BQ4064"/>
      <c r="BR4064"/>
    </row>
    <row r="4065" spans="1:70" x14ac:dyDescent="0.25">
      <c r="A4065">
        <v>197877</v>
      </c>
      <c r="B4065" t="s">
        <v>1688</v>
      </c>
      <c r="C4065">
        <v>13.87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/>
      <c r="BP4065"/>
      <c r="BQ4065"/>
      <c r="BR4065"/>
    </row>
    <row r="4066" spans="1:70" x14ac:dyDescent="0.25">
      <c r="A4066">
        <v>197878</v>
      </c>
      <c r="B4066" t="s">
        <v>1689</v>
      </c>
      <c r="C4066">
        <v>15.61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  <c r="BP4066"/>
      <c r="BQ4066"/>
      <c r="BR4066"/>
    </row>
    <row r="4067" spans="1:70" x14ac:dyDescent="0.25">
      <c r="A4067">
        <v>197878</v>
      </c>
      <c r="B4067" t="s">
        <v>1689</v>
      </c>
      <c r="C4067">
        <v>15.61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  <c r="BP4067"/>
      <c r="BQ4067"/>
      <c r="BR4067"/>
    </row>
    <row r="4068" spans="1:70" x14ac:dyDescent="0.25">
      <c r="A4068">
        <v>197879</v>
      </c>
      <c r="B4068" t="s">
        <v>1690</v>
      </c>
      <c r="C4068">
        <v>15.84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/>
      <c r="BQ4068"/>
      <c r="BR4068"/>
    </row>
    <row r="4069" spans="1:70" x14ac:dyDescent="0.25">
      <c r="A4069">
        <v>197879</v>
      </c>
      <c r="B4069" t="s">
        <v>1690</v>
      </c>
      <c r="C4069">
        <v>15.84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</row>
    <row r="4070" spans="1:70" x14ac:dyDescent="0.25">
      <c r="A4070">
        <v>197880</v>
      </c>
      <c r="B4070" t="s">
        <v>4123</v>
      </c>
      <c r="C4070">
        <v>12.67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  <c r="BP4070"/>
      <c r="BQ4070"/>
      <c r="BR4070"/>
    </row>
    <row r="4071" spans="1:70" x14ac:dyDescent="0.25">
      <c r="A4071">
        <v>197880</v>
      </c>
      <c r="B4071" t="s">
        <v>4123</v>
      </c>
      <c r="C4071">
        <v>12.67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/>
      <c r="BP4071"/>
      <c r="BQ4071"/>
      <c r="BR4071"/>
    </row>
    <row r="4072" spans="1:70" x14ac:dyDescent="0.25">
      <c r="A4072">
        <v>197881</v>
      </c>
      <c r="B4072" t="s">
        <v>4124</v>
      </c>
      <c r="C4072">
        <v>15.61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/>
      <c r="BQ4072"/>
      <c r="BR4072"/>
    </row>
    <row r="4073" spans="1:70" x14ac:dyDescent="0.25">
      <c r="A4073">
        <v>197881</v>
      </c>
      <c r="B4073" t="s">
        <v>4124</v>
      </c>
      <c r="C4073">
        <v>15.61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</row>
    <row r="4074" spans="1:70" x14ac:dyDescent="0.25">
      <c r="A4074">
        <v>197882</v>
      </c>
      <c r="B4074" t="s">
        <v>1691</v>
      </c>
      <c r="C4074">
        <v>15.82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/>
      <c r="BQ4074"/>
      <c r="BR4074"/>
    </row>
    <row r="4075" spans="1:70" x14ac:dyDescent="0.25">
      <c r="A4075">
        <v>197882</v>
      </c>
      <c r="B4075" t="s">
        <v>1691</v>
      </c>
      <c r="C4075">
        <v>15.82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  <c r="BP4075"/>
      <c r="BQ4075"/>
      <c r="BR4075"/>
    </row>
    <row r="4076" spans="1:70" x14ac:dyDescent="0.25">
      <c r="A4076">
        <v>197883</v>
      </c>
      <c r="B4076" t="s">
        <v>4125</v>
      </c>
      <c r="C4076">
        <v>12.66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/>
      <c r="BQ4076"/>
      <c r="BR4076"/>
    </row>
    <row r="4077" spans="1:70" x14ac:dyDescent="0.25">
      <c r="A4077">
        <v>197883</v>
      </c>
      <c r="B4077" t="s">
        <v>4125</v>
      </c>
      <c r="C4077">
        <v>12.66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</row>
    <row r="4078" spans="1:70" x14ac:dyDescent="0.25">
      <c r="A4078">
        <v>197884</v>
      </c>
      <c r="B4078" t="s">
        <v>1692</v>
      </c>
      <c r="C4078">
        <v>15.62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/>
      <c r="BQ4078"/>
      <c r="BR4078"/>
    </row>
    <row r="4079" spans="1:70" x14ac:dyDescent="0.25">
      <c r="A4079">
        <v>197884</v>
      </c>
      <c r="B4079" t="s">
        <v>1692</v>
      </c>
      <c r="C4079">
        <v>15.62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</row>
    <row r="4080" spans="1:70" x14ac:dyDescent="0.25">
      <c r="A4080">
        <v>197885</v>
      </c>
      <c r="B4080" t="s">
        <v>1694</v>
      </c>
      <c r="C4080">
        <v>15.82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/>
      <c r="BQ4080"/>
      <c r="BR4080"/>
    </row>
    <row r="4081" spans="1:70" x14ac:dyDescent="0.25">
      <c r="A4081">
        <v>197885</v>
      </c>
      <c r="B4081" t="s">
        <v>1694</v>
      </c>
      <c r="C4081">
        <v>15.82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</row>
    <row r="4082" spans="1:70" x14ac:dyDescent="0.25">
      <c r="A4082">
        <v>197886</v>
      </c>
      <c r="B4082" t="s">
        <v>4126</v>
      </c>
      <c r="C4082">
        <v>12.74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/>
      <c r="BQ4082"/>
      <c r="BR4082"/>
    </row>
    <row r="4083" spans="1:70" x14ac:dyDescent="0.25">
      <c r="A4083">
        <v>197886</v>
      </c>
      <c r="B4083" t="s">
        <v>4126</v>
      </c>
      <c r="C4083">
        <v>12.74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</row>
    <row r="4084" spans="1:70" x14ac:dyDescent="0.25">
      <c r="A4084">
        <v>197887</v>
      </c>
      <c r="B4084" t="s">
        <v>1695</v>
      </c>
      <c r="C4084">
        <v>15.8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</row>
    <row r="4085" spans="1:70" x14ac:dyDescent="0.25">
      <c r="A4085">
        <v>197887</v>
      </c>
      <c r="B4085" t="s">
        <v>1695</v>
      </c>
      <c r="C4085">
        <v>15.8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</row>
    <row r="4086" spans="1:70" x14ac:dyDescent="0.25">
      <c r="A4086">
        <v>197980</v>
      </c>
      <c r="B4086" t="s">
        <v>4127</v>
      </c>
      <c r="C4086">
        <v>191.15199999999999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</row>
    <row r="4087" spans="1:70" x14ac:dyDescent="0.25">
      <c r="A4087">
        <v>197990</v>
      </c>
      <c r="B4087" t="s">
        <v>4128</v>
      </c>
      <c r="C4087">
        <v>179.29599999999999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</row>
    <row r="4088" spans="1:70" x14ac:dyDescent="0.25">
      <c r="A4088">
        <v>197993</v>
      </c>
      <c r="B4088" t="s">
        <v>4129</v>
      </c>
      <c r="C4088">
        <v>180.33600000000001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/>
      <c r="BQ4088"/>
      <c r="BR4088"/>
    </row>
    <row r="4089" spans="1:70" x14ac:dyDescent="0.25">
      <c r="A4089">
        <v>197993</v>
      </c>
      <c r="B4089" t="s">
        <v>4129</v>
      </c>
      <c r="C4089">
        <v>180.33600000000001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/>
      <c r="BQ4089"/>
      <c r="BR4089"/>
    </row>
    <row r="4090" spans="1:70" x14ac:dyDescent="0.25">
      <c r="A4090">
        <v>197997</v>
      </c>
      <c r="B4090" t="s">
        <v>4130</v>
      </c>
      <c r="C4090">
        <v>16.141999999999999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/>
      <c r="BQ4090"/>
      <c r="BR4090"/>
    </row>
    <row r="4091" spans="1:70" x14ac:dyDescent="0.25">
      <c r="A4091">
        <v>198005</v>
      </c>
      <c r="B4091" t="s">
        <v>4131</v>
      </c>
      <c r="C4091">
        <v>181.376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/>
      <c r="BQ4091"/>
      <c r="BR4091"/>
    </row>
    <row r="4092" spans="1:70" x14ac:dyDescent="0.25">
      <c r="A4092">
        <v>198022</v>
      </c>
      <c r="B4092" t="s">
        <v>1696</v>
      </c>
      <c r="C4092">
        <v>13.5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</row>
    <row r="4093" spans="1:70" x14ac:dyDescent="0.25">
      <c r="A4093">
        <v>198022</v>
      </c>
      <c r="B4093" t="s">
        <v>1696</v>
      </c>
      <c r="C4093">
        <v>13.5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</row>
    <row r="4094" spans="1:70" x14ac:dyDescent="0.25">
      <c r="A4094">
        <v>198023</v>
      </c>
      <c r="B4094" t="s">
        <v>1699</v>
      </c>
      <c r="C4094">
        <v>15.19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/>
    </row>
    <row r="4095" spans="1:70" x14ac:dyDescent="0.25">
      <c r="A4095">
        <v>198023</v>
      </c>
      <c r="B4095" t="s">
        <v>1699</v>
      </c>
      <c r="C4095">
        <v>15.19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</row>
    <row r="4096" spans="1:70" x14ac:dyDescent="0.25">
      <c r="A4096">
        <v>198109</v>
      </c>
      <c r="B4096" t="s">
        <v>4132</v>
      </c>
      <c r="C4096">
        <v>171.6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</row>
    <row r="4097" spans="1:70" x14ac:dyDescent="0.25">
      <c r="A4097">
        <v>198129</v>
      </c>
      <c r="B4097" t="s">
        <v>4133</v>
      </c>
      <c r="C4097">
        <v>871.2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</row>
    <row r="4098" spans="1:70" x14ac:dyDescent="0.25">
      <c r="A4098">
        <v>198134</v>
      </c>
      <c r="B4098" t="s">
        <v>4134</v>
      </c>
      <c r="C4098">
        <v>15.89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</row>
    <row r="4099" spans="1:70" x14ac:dyDescent="0.25">
      <c r="A4099">
        <v>198151</v>
      </c>
      <c r="B4099" t="s">
        <v>4135</v>
      </c>
      <c r="C4099">
        <v>178.88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/>
      <c r="BQ4099"/>
      <c r="BR4099"/>
    </row>
    <row r="4100" spans="1:70" x14ac:dyDescent="0.25">
      <c r="A4100">
        <v>198154</v>
      </c>
      <c r="B4100" t="s">
        <v>2341</v>
      </c>
      <c r="C4100">
        <v>179.92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/>
      <c r="BQ4100"/>
      <c r="BR4100"/>
    </row>
    <row r="4101" spans="1:70" x14ac:dyDescent="0.25">
      <c r="A4101">
        <v>198155</v>
      </c>
      <c r="B4101" t="s">
        <v>4136</v>
      </c>
      <c r="C4101">
        <v>180.75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/>
      <c r="BQ4101"/>
      <c r="BR4101"/>
    </row>
    <row r="4102" spans="1:70" x14ac:dyDescent="0.25">
      <c r="A4102">
        <v>198259</v>
      </c>
      <c r="B4102" t="s">
        <v>4137</v>
      </c>
      <c r="C4102">
        <v>15.26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/>
      <c r="BQ4102"/>
      <c r="BR4102"/>
    </row>
    <row r="4103" spans="1:70" x14ac:dyDescent="0.25">
      <c r="A4103">
        <v>198313</v>
      </c>
      <c r="B4103" t="s">
        <v>1700</v>
      </c>
      <c r="C4103">
        <v>15.85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/>
      <c r="BQ4103"/>
      <c r="BR4103"/>
    </row>
    <row r="4104" spans="1:70" x14ac:dyDescent="0.25">
      <c r="A4104">
        <v>198313</v>
      </c>
      <c r="B4104" t="s">
        <v>1700</v>
      </c>
      <c r="C4104">
        <v>15.85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/>
      <c r="BQ4104"/>
      <c r="BR4104"/>
    </row>
    <row r="4105" spans="1:70" x14ac:dyDescent="0.25">
      <c r="A4105">
        <v>198314</v>
      </c>
      <c r="B4105" t="s">
        <v>4138</v>
      </c>
      <c r="C4105">
        <v>12.68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/>
      <c r="BQ4105"/>
      <c r="BR4105"/>
    </row>
    <row r="4106" spans="1:70" x14ac:dyDescent="0.25">
      <c r="A4106">
        <v>198314</v>
      </c>
      <c r="B4106" t="s">
        <v>4138</v>
      </c>
      <c r="C4106">
        <v>12.68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/>
      <c r="BQ4106"/>
      <c r="BR4106"/>
    </row>
    <row r="4107" spans="1:70" x14ac:dyDescent="0.25">
      <c r="A4107">
        <v>198401</v>
      </c>
      <c r="B4107" t="s">
        <v>4139</v>
      </c>
      <c r="C4107">
        <v>14.885999999999999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/>
      <c r="BQ4107"/>
      <c r="BR4107"/>
    </row>
    <row r="4108" spans="1:70" x14ac:dyDescent="0.25">
      <c r="A4108">
        <v>198470</v>
      </c>
      <c r="B4108" t="s">
        <v>1100</v>
      </c>
      <c r="C4108">
        <v>187.72900000000001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</row>
    <row r="4109" spans="1:70" x14ac:dyDescent="0.25">
      <c r="A4109">
        <v>198470</v>
      </c>
      <c r="B4109" t="s">
        <v>1100</v>
      </c>
      <c r="C4109">
        <v>187.72900000000001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/>
      <c r="BQ4109"/>
      <c r="BR4109"/>
    </row>
    <row r="4110" spans="1:70" x14ac:dyDescent="0.25">
      <c r="A4110">
        <v>198497</v>
      </c>
      <c r="B4110" t="s">
        <v>4140</v>
      </c>
      <c r="C4110">
        <v>20.8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/>
      <c r="BQ4110"/>
      <c r="BR4110"/>
    </row>
    <row r="4111" spans="1:70" x14ac:dyDescent="0.25">
      <c r="A4111">
        <v>198512</v>
      </c>
      <c r="B4111" t="s">
        <v>4141</v>
      </c>
      <c r="C4111">
        <v>1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/>
      <c r="BQ4111"/>
      <c r="BR4111"/>
    </row>
    <row r="4112" spans="1:70" x14ac:dyDescent="0.25">
      <c r="A4112">
        <v>198512</v>
      </c>
      <c r="B4112" t="s">
        <v>4141</v>
      </c>
      <c r="C4112">
        <v>1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/>
      <c r="BQ4112"/>
      <c r="BR4112"/>
    </row>
    <row r="4113" spans="1:70" x14ac:dyDescent="0.25">
      <c r="A4113">
        <v>198513</v>
      </c>
      <c r="B4113" t="s">
        <v>802</v>
      </c>
      <c r="C4113">
        <v>1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/>
      <c r="BQ4113"/>
      <c r="BR4113"/>
    </row>
    <row r="4114" spans="1:70" x14ac:dyDescent="0.25">
      <c r="A4114">
        <v>198513</v>
      </c>
      <c r="B4114" t="s">
        <v>802</v>
      </c>
      <c r="C4114">
        <v>1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</row>
    <row r="4115" spans="1:70" x14ac:dyDescent="0.25">
      <c r="A4115">
        <v>198531</v>
      </c>
      <c r="B4115" t="s">
        <v>4142</v>
      </c>
      <c r="C4115">
        <v>177.21600000000001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</row>
    <row r="4116" spans="1:70" x14ac:dyDescent="0.25">
      <c r="A4116">
        <v>198712</v>
      </c>
      <c r="B4116" t="s">
        <v>4143</v>
      </c>
      <c r="C4116">
        <v>15.332000000000001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</row>
    <row r="4117" spans="1:70" x14ac:dyDescent="0.25">
      <c r="A4117">
        <v>198712</v>
      </c>
      <c r="B4117" t="s">
        <v>4143</v>
      </c>
      <c r="C4117">
        <v>15.332000000000001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/>
      <c r="BQ4117"/>
      <c r="BR4117"/>
    </row>
    <row r="4118" spans="1:70" x14ac:dyDescent="0.25">
      <c r="A4118">
        <v>198713</v>
      </c>
      <c r="B4118" t="s">
        <v>965</v>
      </c>
      <c r="C4118">
        <v>51.104999999999997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</row>
    <row r="4119" spans="1:70" x14ac:dyDescent="0.25">
      <c r="A4119">
        <v>198713</v>
      </c>
      <c r="B4119" t="s">
        <v>965</v>
      </c>
      <c r="C4119">
        <v>51.104999999999997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/>
      <c r="BQ4119"/>
      <c r="BR4119"/>
    </row>
    <row r="4120" spans="1:70" x14ac:dyDescent="0.25">
      <c r="A4120">
        <v>198797</v>
      </c>
      <c r="B4120" t="s">
        <v>1702</v>
      </c>
      <c r="C4120">
        <v>13.68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/>
      <c r="BQ4120"/>
      <c r="BR4120"/>
    </row>
    <row r="4121" spans="1:70" x14ac:dyDescent="0.25">
      <c r="A4121">
        <v>198797</v>
      </c>
      <c r="B4121" t="s">
        <v>1702</v>
      </c>
      <c r="C4121">
        <v>13.68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/>
      <c r="BQ4121"/>
      <c r="BR4121"/>
    </row>
    <row r="4122" spans="1:70" x14ac:dyDescent="0.25">
      <c r="A4122">
        <v>198806</v>
      </c>
      <c r="B4122" t="s">
        <v>4144</v>
      </c>
      <c r="C4122">
        <v>25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/>
      <c r="BQ4122"/>
      <c r="BR4122"/>
    </row>
    <row r="4123" spans="1:70" x14ac:dyDescent="0.25">
      <c r="A4123">
        <v>198806</v>
      </c>
      <c r="B4123" t="s">
        <v>4144</v>
      </c>
      <c r="C4123">
        <v>25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/>
      <c r="BQ4123"/>
      <c r="BR4123"/>
    </row>
    <row r="4124" spans="1:70" x14ac:dyDescent="0.25">
      <c r="A4124">
        <v>198856</v>
      </c>
      <c r="B4124" t="s">
        <v>4145</v>
      </c>
      <c r="C4124">
        <v>50.744999999999997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/>
      <c r="BQ4124"/>
      <c r="BR4124"/>
    </row>
    <row r="4125" spans="1:70" x14ac:dyDescent="0.25">
      <c r="A4125">
        <v>198858</v>
      </c>
      <c r="B4125" t="s">
        <v>4146</v>
      </c>
      <c r="C4125">
        <v>50.552999999999997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/>
      <c r="BQ4125"/>
      <c r="BR4125"/>
    </row>
    <row r="4126" spans="1:70" x14ac:dyDescent="0.25">
      <c r="A4126">
        <v>198900</v>
      </c>
      <c r="B4126" t="s">
        <v>4147</v>
      </c>
      <c r="C4126">
        <v>1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/>
      <c r="BQ4126"/>
      <c r="BR4126"/>
    </row>
    <row r="4127" spans="1:70" x14ac:dyDescent="0.25">
      <c r="A4127">
        <v>198901</v>
      </c>
      <c r="B4127" t="s">
        <v>1965</v>
      </c>
      <c r="C4127">
        <v>13.89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/>
      <c r="BQ4127"/>
      <c r="BR4127"/>
    </row>
    <row r="4128" spans="1:70" x14ac:dyDescent="0.25">
      <c r="A4128">
        <v>198901</v>
      </c>
      <c r="B4128" t="s">
        <v>1965</v>
      </c>
      <c r="C4128">
        <v>13.89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/>
      <c r="BQ4128"/>
      <c r="BR4128"/>
    </row>
    <row r="4129" spans="1:70" x14ac:dyDescent="0.25">
      <c r="A4129">
        <v>198902</v>
      </c>
      <c r="B4129" t="s">
        <v>424</v>
      </c>
      <c r="C4129">
        <v>1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/>
      <c r="BQ4129"/>
      <c r="BR4129"/>
    </row>
    <row r="4130" spans="1:70" x14ac:dyDescent="0.25">
      <c r="A4130">
        <v>198903</v>
      </c>
      <c r="B4130" t="s">
        <v>1966</v>
      </c>
      <c r="C4130">
        <v>13.98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/>
      <c r="BQ4130"/>
      <c r="BR4130"/>
    </row>
    <row r="4131" spans="1:70" x14ac:dyDescent="0.25">
      <c r="A4131">
        <v>198903</v>
      </c>
      <c r="B4131" t="s">
        <v>1966</v>
      </c>
      <c r="C4131">
        <v>13.98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</row>
    <row r="4132" spans="1:70" x14ac:dyDescent="0.25">
      <c r="A4132">
        <v>198904</v>
      </c>
      <c r="B4132" t="s">
        <v>4148</v>
      </c>
      <c r="C4132">
        <v>13.11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/>
      <c r="BQ4132"/>
      <c r="BR4132"/>
    </row>
    <row r="4133" spans="1:70" x14ac:dyDescent="0.25">
      <c r="A4133">
        <v>198904</v>
      </c>
      <c r="B4133" t="s">
        <v>4148</v>
      </c>
      <c r="C4133">
        <v>13.11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</row>
    <row r="4134" spans="1:70" x14ac:dyDescent="0.25">
      <c r="A4134">
        <v>198911</v>
      </c>
      <c r="B4134" t="s">
        <v>783</v>
      </c>
      <c r="C4134">
        <v>891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/>
      <c r="BQ4134"/>
      <c r="BR4134"/>
    </row>
    <row r="4135" spans="1:70" x14ac:dyDescent="0.25">
      <c r="A4135">
        <v>198911</v>
      </c>
      <c r="B4135" t="s">
        <v>783</v>
      </c>
      <c r="C4135">
        <v>891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</row>
    <row r="4136" spans="1:70" x14ac:dyDescent="0.25">
      <c r="A4136">
        <v>198911</v>
      </c>
      <c r="B4136" t="s">
        <v>783</v>
      </c>
      <c r="C4136">
        <v>891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/>
      <c r="BQ4136"/>
      <c r="BR4136"/>
    </row>
    <row r="4137" spans="1:70" x14ac:dyDescent="0.25">
      <c r="A4137">
        <v>198912</v>
      </c>
      <c r="B4137" t="s">
        <v>4149</v>
      </c>
      <c r="C4137">
        <v>18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/>
      <c r="BQ4137"/>
      <c r="BR4137"/>
    </row>
    <row r="4138" spans="1:70" x14ac:dyDescent="0.25">
      <c r="A4138">
        <v>198913</v>
      </c>
      <c r="B4138" t="s">
        <v>4150</v>
      </c>
      <c r="C4138">
        <v>18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</row>
    <row r="4139" spans="1:70" x14ac:dyDescent="0.25">
      <c r="A4139">
        <v>198913</v>
      </c>
      <c r="B4139" t="s">
        <v>4150</v>
      </c>
      <c r="C4139">
        <v>18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/>
      <c r="BQ4139"/>
      <c r="BR4139"/>
    </row>
    <row r="4140" spans="1:70" x14ac:dyDescent="0.25">
      <c r="A4140">
        <v>198914</v>
      </c>
      <c r="B4140" t="s">
        <v>4151</v>
      </c>
      <c r="C4140">
        <v>18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/>
      <c r="BQ4140"/>
      <c r="BR4140"/>
    </row>
    <row r="4141" spans="1:70" x14ac:dyDescent="0.25">
      <c r="A4141">
        <v>198914</v>
      </c>
      <c r="B4141" t="s">
        <v>4151</v>
      </c>
      <c r="C4141">
        <v>18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/>
      <c r="BQ4141"/>
      <c r="BR4141"/>
    </row>
    <row r="4142" spans="1:70" x14ac:dyDescent="0.25">
      <c r="A4142">
        <v>198914</v>
      </c>
      <c r="B4142" t="s">
        <v>4151</v>
      </c>
      <c r="C4142">
        <v>18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/>
      <c r="BQ4142"/>
      <c r="BR4142"/>
    </row>
    <row r="4143" spans="1:70" x14ac:dyDescent="0.25">
      <c r="A4143">
        <v>198914</v>
      </c>
      <c r="B4143" t="s">
        <v>4151</v>
      </c>
      <c r="C4143">
        <v>18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</row>
    <row r="4144" spans="1:70" x14ac:dyDescent="0.25">
      <c r="A4144">
        <v>198915</v>
      </c>
      <c r="B4144" t="s">
        <v>4152</v>
      </c>
      <c r="C4144">
        <v>18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/>
      <c r="BQ4144"/>
      <c r="BR4144"/>
    </row>
    <row r="4145" spans="1:70" x14ac:dyDescent="0.25">
      <c r="A4145">
        <v>198915</v>
      </c>
      <c r="B4145" t="s">
        <v>4152</v>
      </c>
      <c r="C4145">
        <v>18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/>
      <c r="BQ4145"/>
      <c r="BR4145"/>
    </row>
    <row r="4146" spans="1:70" x14ac:dyDescent="0.25">
      <c r="A4146">
        <v>198929</v>
      </c>
      <c r="B4146" t="s">
        <v>4153</v>
      </c>
      <c r="C4146">
        <v>181.58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</row>
    <row r="4147" spans="1:70" x14ac:dyDescent="0.25">
      <c r="A4147">
        <v>198929</v>
      </c>
      <c r="B4147" t="s">
        <v>4153</v>
      </c>
      <c r="C4147">
        <v>181.58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</row>
    <row r="4148" spans="1:70" x14ac:dyDescent="0.25">
      <c r="A4148">
        <v>198934</v>
      </c>
      <c r="B4148" t="s">
        <v>4154</v>
      </c>
      <c r="C4148">
        <v>1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/>
      <c r="BQ4148"/>
      <c r="BR4148"/>
    </row>
    <row r="4149" spans="1:70" x14ac:dyDescent="0.25">
      <c r="A4149">
        <v>198935</v>
      </c>
      <c r="B4149" t="s">
        <v>4155</v>
      </c>
      <c r="C4149">
        <v>13.1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/>
      <c r="BQ4149"/>
      <c r="BR4149"/>
    </row>
    <row r="4150" spans="1:70" x14ac:dyDescent="0.25">
      <c r="A4150">
        <v>198935</v>
      </c>
      <c r="B4150" t="s">
        <v>4155</v>
      </c>
      <c r="C4150">
        <v>13.1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/>
      <c r="BQ4150"/>
      <c r="BR4150"/>
    </row>
    <row r="4151" spans="1:70" x14ac:dyDescent="0.25">
      <c r="A4151">
        <v>198936</v>
      </c>
      <c r="B4151" t="s">
        <v>4156</v>
      </c>
      <c r="C4151">
        <v>15.944000000000001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/>
    </row>
    <row r="4152" spans="1:70" x14ac:dyDescent="0.25">
      <c r="A4152">
        <v>198938</v>
      </c>
      <c r="B4152" t="s">
        <v>1898</v>
      </c>
      <c r="C4152">
        <v>182.21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/>
      <c r="BQ4152"/>
      <c r="BR4152"/>
    </row>
    <row r="4153" spans="1:70" x14ac:dyDescent="0.25">
      <c r="A4153">
        <v>198938</v>
      </c>
      <c r="B4153" t="s">
        <v>1898</v>
      </c>
      <c r="C4153">
        <v>182.21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/>
      <c r="BQ4153"/>
      <c r="BR4153"/>
    </row>
    <row r="4154" spans="1:70" x14ac:dyDescent="0.25">
      <c r="A4154">
        <v>198951</v>
      </c>
      <c r="B4154" t="s">
        <v>1703</v>
      </c>
      <c r="C4154">
        <v>13.97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/>
      <c r="BQ4154"/>
      <c r="BR4154"/>
    </row>
    <row r="4155" spans="1:70" x14ac:dyDescent="0.25">
      <c r="A4155">
        <v>198951</v>
      </c>
      <c r="B4155" t="s">
        <v>1703</v>
      </c>
      <c r="C4155">
        <v>13.97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/>
      <c r="BQ4155"/>
      <c r="BR4155"/>
    </row>
    <row r="4156" spans="1:70" x14ac:dyDescent="0.25">
      <c r="A4156">
        <v>199020</v>
      </c>
      <c r="B4156" t="s">
        <v>4157</v>
      </c>
      <c r="C4156">
        <v>1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/>
      <c r="BQ4156"/>
      <c r="BR4156"/>
    </row>
    <row r="4157" spans="1:70" x14ac:dyDescent="0.25">
      <c r="A4157">
        <v>199021</v>
      </c>
      <c r="B4157" t="s">
        <v>4158</v>
      </c>
      <c r="C4157">
        <v>15.73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/>
    </row>
    <row r="4158" spans="1:70" x14ac:dyDescent="0.25">
      <c r="A4158">
        <v>199021</v>
      </c>
      <c r="B4158" t="s">
        <v>4158</v>
      </c>
      <c r="C4158">
        <v>15.73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/>
      <c r="BQ4158"/>
      <c r="BR4158"/>
    </row>
    <row r="4159" spans="1:70" x14ac:dyDescent="0.25">
      <c r="A4159">
        <v>199022</v>
      </c>
      <c r="B4159" t="s">
        <v>4159</v>
      </c>
      <c r="C4159">
        <v>13.11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</row>
    <row r="4160" spans="1:70" x14ac:dyDescent="0.25">
      <c r="A4160">
        <v>199022</v>
      </c>
      <c r="B4160" t="s">
        <v>4159</v>
      </c>
      <c r="C4160">
        <v>13.11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/>
      <c r="BQ4160"/>
      <c r="BR4160"/>
    </row>
    <row r="4161" spans="1:70" x14ac:dyDescent="0.25">
      <c r="A4161">
        <v>199035</v>
      </c>
      <c r="B4161" t="s">
        <v>425</v>
      </c>
      <c r="C4161">
        <v>862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/>
      <c r="BQ4161"/>
      <c r="BR4161"/>
    </row>
    <row r="4162" spans="1:70" x14ac:dyDescent="0.25">
      <c r="A4162">
        <v>199035</v>
      </c>
      <c r="B4162" t="s">
        <v>425</v>
      </c>
      <c r="C4162">
        <v>862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/>
      <c r="BQ4162"/>
      <c r="BR4162"/>
    </row>
    <row r="4163" spans="1:70" x14ac:dyDescent="0.25">
      <c r="A4163">
        <v>199035</v>
      </c>
      <c r="B4163" t="s">
        <v>425</v>
      </c>
      <c r="C4163">
        <v>862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</row>
    <row r="4164" spans="1:70" x14ac:dyDescent="0.25">
      <c r="A4164">
        <v>199064</v>
      </c>
      <c r="B4164" t="s">
        <v>2004</v>
      </c>
      <c r="C4164">
        <v>15.91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/>
      <c r="BQ4164"/>
      <c r="BR4164"/>
    </row>
    <row r="4165" spans="1:70" x14ac:dyDescent="0.25">
      <c r="A4165">
        <v>199064</v>
      </c>
      <c r="B4165" t="s">
        <v>2004</v>
      </c>
      <c r="C4165">
        <v>15.91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/>
      <c r="BQ4165"/>
      <c r="BR4165"/>
    </row>
    <row r="4166" spans="1:70" x14ac:dyDescent="0.25">
      <c r="A4166">
        <v>199065</v>
      </c>
      <c r="B4166" t="s">
        <v>4160</v>
      </c>
      <c r="C4166">
        <v>183.87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/>
      <c r="BQ4166"/>
      <c r="BR4166"/>
    </row>
    <row r="4167" spans="1:70" x14ac:dyDescent="0.25">
      <c r="A4167">
        <v>199065</v>
      </c>
      <c r="B4167" t="s">
        <v>4160</v>
      </c>
      <c r="C4167">
        <v>183.87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/>
      <c r="BQ4167"/>
      <c r="BR4167"/>
    </row>
    <row r="4168" spans="1:70" x14ac:dyDescent="0.25">
      <c r="A4168">
        <v>199084</v>
      </c>
      <c r="B4168" t="s">
        <v>1704</v>
      </c>
      <c r="C4168">
        <v>15.84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</row>
    <row r="4169" spans="1:70" x14ac:dyDescent="0.25">
      <c r="A4169">
        <v>199084</v>
      </c>
      <c r="B4169" t="s">
        <v>1704</v>
      </c>
      <c r="C4169">
        <v>15.84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/>
      <c r="BQ4169"/>
      <c r="BR4169"/>
    </row>
    <row r="4170" spans="1:70" x14ac:dyDescent="0.25">
      <c r="A4170">
        <v>199146</v>
      </c>
      <c r="B4170" t="s">
        <v>784</v>
      </c>
      <c r="C4170">
        <v>898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/>
      <c r="BQ4170"/>
      <c r="BR4170"/>
    </row>
    <row r="4171" spans="1:70" x14ac:dyDescent="0.25">
      <c r="A4171">
        <v>199146</v>
      </c>
      <c r="B4171" t="s">
        <v>784</v>
      </c>
      <c r="C4171">
        <v>898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/>
      <c r="BQ4171"/>
      <c r="BR4171"/>
    </row>
    <row r="4172" spans="1:70" x14ac:dyDescent="0.25">
      <c r="A4172">
        <v>199146</v>
      </c>
      <c r="B4172" t="s">
        <v>784</v>
      </c>
      <c r="C4172">
        <v>898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/>
      <c r="BQ4172"/>
      <c r="BR4172"/>
    </row>
    <row r="4173" spans="1:70" x14ac:dyDescent="0.25">
      <c r="A4173">
        <v>199180</v>
      </c>
      <c r="B4173" t="s">
        <v>4161</v>
      </c>
      <c r="C4173">
        <v>222.56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/>
      <c r="BQ4173"/>
      <c r="BR4173"/>
    </row>
    <row r="4174" spans="1:70" x14ac:dyDescent="0.25">
      <c r="A4174">
        <v>199191</v>
      </c>
      <c r="B4174" t="s">
        <v>4162</v>
      </c>
      <c r="C4174">
        <v>180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/>
      <c r="BQ4174"/>
      <c r="BR4174"/>
    </row>
    <row r="4175" spans="1:70" x14ac:dyDescent="0.25">
      <c r="A4175">
        <v>199192</v>
      </c>
      <c r="B4175" t="s">
        <v>4163</v>
      </c>
      <c r="C4175">
        <v>18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/>
      <c r="BQ4175"/>
      <c r="BR4175"/>
    </row>
    <row r="4176" spans="1:70" x14ac:dyDescent="0.25">
      <c r="A4176">
        <v>199221</v>
      </c>
      <c r="B4176" t="s">
        <v>1705</v>
      </c>
      <c r="C4176">
        <v>13.74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</row>
    <row r="4177" spans="1:70" x14ac:dyDescent="0.25">
      <c r="A4177">
        <v>199221</v>
      </c>
      <c r="B4177" t="s">
        <v>1705</v>
      </c>
      <c r="C4177">
        <v>13.74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/>
      <c r="BQ4177"/>
      <c r="BR4177"/>
    </row>
    <row r="4178" spans="1:70" x14ac:dyDescent="0.25">
      <c r="A4178">
        <v>199309</v>
      </c>
      <c r="B4178" t="s">
        <v>4164</v>
      </c>
      <c r="C4178">
        <v>903.4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/>
      <c r="BQ4178"/>
      <c r="BR4178"/>
    </row>
    <row r="4179" spans="1:70" x14ac:dyDescent="0.25">
      <c r="A4179">
        <v>199309</v>
      </c>
      <c r="B4179" t="s">
        <v>4164</v>
      </c>
      <c r="C4179">
        <v>903.4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/>
      <c r="BQ4179"/>
      <c r="BR4179"/>
    </row>
    <row r="4180" spans="1:70" x14ac:dyDescent="0.25">
      <c r="A4180">
        <v>199335</v>
      </c>
      <c r="B4180" t="s">
        <v>4165</v>
      </c>
      <c r="C4180">
        <v>13.125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/>
      <c r="BQ4180"/>
      <c r="BR4180"/>
    </row>
    <row r="4181" spans="1:70" x14ac:dyDescent="0.25">
      <c r="A4181">
        <v>199337</v>
      </c>
      <c r="B4181" t="s">
        <v>4166</v>
      </c>
      <c r="C4181">
        <v>13.005000000000001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/>
      <c r="BQ4181"/>
      <c r="BR4181"/>
    </row>
    <row r="4182" spans="1:70" x14ac:dyDescent="0.25">
      <c r="A4182">
        <v>199338</v>
      </c>
      <c r="B4182" t="s">
        <v>4167</v>
      </c>
      <c r="C4182">
        <v>16.988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</row>
    <row r="4183" spans="1:70" x14ac:dyDescent="0.25">
      <c r="A4183">
        <v>199386</v>
      </c>
      <c r="B4183" t="s">
        <v>1706</v>
      </c>
      <c r="C4183">
        <v>13.98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</row>
    <row r="4184" spans="1:70" x14ac:dyDescent="0.25">
      <c r="A4184">
        <v>199386</v>
      </c>
      <c r="B4184" t="s">
        <v>1706</v>
      </c>
      <c r="C4184">
        <v>13.98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/>
      <c r="BQ4184"/>
      <c r="BR4184"/>
    </row>
    <row r="4185" spans="1:70" x14ac:dyDescent="0.25">
      <c r="A4185">
        <v>199396</v>
      </c>
      <c r="B4185" t="s">
        <v>4168</v>
      </c>
      <c r="C4185">
        <v>174.04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/>
      <c r="BQ4185"/>
      <c r="BR4185"/>
    </row>
    <row r="4186" spans="1:70" x14ac:dyDescent="0.25">
      <c r="A4186">
        <v>199400</v>
      </c>
      <c r="B4186" t="s">
        <v>839</v>
      </c>
      <c r="C4186">
        <v>906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/>
      <c r="BQ4186"/>
      <c r="BR4186"/>
    </row>
    <row r="4187" spans="1:70" x14ac:dyDescent="0.25">
      <c r="A4187">
        <v>199400</v>
      </c>
      <c r="B4187" t="s">
        <v>839</v>
      </c>
      <c r="C4187">
        <v>906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/>
    </row>
    <row r="4188" spans="1:70" x14ac:dyDescent="0.25">
      <c r="A4188">
        <v>199419</v>
      </c>
      <c r="B4188" t="s">
        <v>4169</v>
      </c>
      <c r="C4188">
        <v>180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/>
      <c r="BQ4188"/>
      <c r="BR4188"/>
    </row>
    <row r="4189" spans="1:70" x14ac:dyDescent="0.25">
      <c r="A4189">
        <v>199421</v>
      </c>
      <c r="B4189" t="s">
        <v>4170</v>
      </c>
      <c r="C4189">
        <v>18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/>
      <c r="BQ4189"/>
      <c r="BR4189"/>
    </row>
    <row r="4190" spans="1:70" x14ac:dyDescent="0.25">
      <c r="A4190">
        <v>199423</v>
      </c>
      <c r="B4190" t="s">
        <v>4171</v>
      </c>
      <c r="C4190">
        <v>9.6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/>
      <c r="BQ4190"/>
      <c r="BR4190"/>
    </row>
    <row r="4191" spans="1:70" x14ac:dyDescent="0.25">
      <c r="A4191">
        <v>199470</v>
      </c>
      <c r="B4191" t="s">
        <v>4172</v>
      </c>
      <c r="C4191">
        <v>851.1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/>
      <c r="BQ4191"/>
      <c r="BR4191"/>
    </row>
    <row r="4192" spans="1:70" x14ac:dyDescent="0.25">
      <c r="A4192">
        <v>199470</v>
      </c>
      <c r="B4192" t="s">
        <v>4172</v>
      </c>
      <c r="C4192">
        <v>851.1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/>
      <c r="BQ4192"/>
      <c r="BR4192"/>
    </row>
    <row r="4193" spans="1:70" x14ac:dyDescent="0.25">
      <c r="A4193">
        <v>199506</v>
      </c>
      <c r="B4193" t="s">
        <v>4173</v>
      </c>
      <c r="C4193">
        <v>217.52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/>
      <c r="BQ4193"/>
      <c r="BR4193"/>
    </row>
    <row r="4194" spans="1:70" x14ac:dyDescent="0.25">
      <c r="A4194">
        <v>199507</v>
      </c>
      <c r="B4194" t="s">
        <v>4174</v>
      </c>
      <c r="C4194">
        <v>20.914999999999999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/>
      <c r="BQ4194"/>
      <c r="BR4194"/>
    </row>
    <row r="4195" spans="1:70" x14ac:dyDescent="0.25">
      <c r="A4195">
        <v>199567</v>
      </c>
      <c r="B4195" t="s">
        <v>426</v>
      </c>
      <c r="C4195">
        <v>1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/>
      <c r="BQ4195"/>
      <c r="BR4195"/>
    </row>
    <row r="4196" spans="1:70" x14ac:dyDescent="0.25">
      <c r="A4196">
        <v>199568</v>
      </c>
      <c r="B4196" t="s">
        <v>4175</v>
      </c>
      <c r="C4196">
        <v>192.42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/>
      <c r="BQ4196"/>
      <c r="BR4196"/>
    </row>
    <row r="4197" spans="1:70" x14ac:dyDescent="0.25">
      <c r="A4197">
        <v>199568</v>
      </c>
      <c r="B4197" t="s">
        <v>4175</v>
      </c>
      <c r="C4197">
        <v>192.42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</row>
    <row r="4198" spans="1:70" x14ac:dyDescent="0.25">
      <c r="A4198">
        <v>199604</v>
      </c>
      <c r="B4198" t="s">
        <v>966</v>
      </c>
      <c r="C4198">
        <v>176.75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</row>
    <row r="4199" spans="1:70" x14ac:dyDescent="0.25">
      <c r="A4199">
        <v>199607</v>
      </c>
      <c r="B4199" t="s">
        <v>4176</v>
      </c>
      <c r="C4199">
        <v>15.295999999999999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</row>
    <row r="4200" spans="1:70" x14ac:dyDescent="0.25">
      <c r="A4200">
        <v>199608</v>
      </c>
      <c r="B4200" t="s">
        <v>4177</v>
      </c>
      <c r="C4200">
        <v>12.746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</row>
    <row r="4201" spans="1:70" x14ac:dyDescent="0.25">
      <c r="A4201">
        <v>199635</v>
      </c>
      <c r="B4201" t="s">
        <v>4178</v>
      </c>
      <c r="C4201">
        <v>221.1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</row>
    <row r="4202" spans="1:70" x14ac:dyDescent="0.25">
      <c r="A4202">
        <v>199635</v>
      </c>
      <c r="B4202" t="s">
        <v>4178</v>
      </c>
      <c r="C4202">
        <v>221.1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</row>
    <row r="4203" spans="1:70" x14ac:dyDescent="0.25">
      <c r="A4203">
        <v>199636</v>
      </c>
      <c r="B4203" t="s">
        <v>2342</v>
      </c>
      <c r="C4203">
        <v>18.809999999999999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</row>
    <row r="4204" spans="1:70" x14ac:dyDescent="0.25">
      <c r="A4204">
        <v>199636</v>
      </c>
      <c r="B4204" t="s">
        <v>2342</v>
      </c>
      <c r="C4204">
        <v>18.809999999999999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</row>
    <row r="4205" spans="1:70" x14ac:dyDescent="0.25">
      <c r="A4205">
        <v>199636</v>
      </c>
      <c r="B4205" t="s">
        <v>2342</v>
      </c>
      <c r="C4205">
        <v>18.809999999999999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</row>
    <row r="4206" spans="1:70" x14ac:dyDescent="0.25">
      <c r="A4206">
        <v>199641</v>
      </c>
      <c r="B4206" t="s">
        <v>967</v>
      </c>
      <c r="C4206">
        <v>222.3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</row>
    <row r="4207" spans="1:70" x14ac:dyDescent="0.25">
      <c r="A4207">
        <v>199642</v>
      </c>
      <c r="B4207" t="s">
        <v>4179</v>
      </c>
      <c r="C4207">
        <v>21.375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/>
      <c r="BQ4207"/>
      <c r="BR4207"/>
    </row>
    <row r="4208" spans="1:70" x14ac:dyDescent="0.25">
      <c r="A4208">
        <v>199642</v>
      </c>
      <c r="B4208" t="s">
        <v>4179</v>
      </c>
      <c r="C4208">
        <v>21.375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/>
      <c r="BQ4208"/>
      <c r="BR4208"/>
    </row>
    <row r="4209" spans="1:70" x14ac:dyDescent="0.25">
      <c r="A4209">
        <v>199648</v>
      </c>
      <c r="B4209" t="s">
        <v>2343</v>
      </c>
      <c r="C4209">
        <v>219.39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/>
      <c r="BQ4209"/>
      <c r="BR4209"/>
    </row>
    <row r="4210" spans="1:70" x14ac:dyDescent="0.25">
      <c r="A4210">
        <v>199648</v>
      </c>
      <c r="B4210" t="s">
        <v>2343</v>
      </c>
      <c r="C4210">
        <v>219.39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</row>
    <row r="4211" spans="1:70" x14ac:dyDescent="0.25">
      <c r="A4211">
        <v>199649</v>
      </c>
      <c r="B4211" t="s">
        <v>968</v>
      </c>
      <c r="C4211">
        <v>21.094999999999999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</row>
    <row r="4212" spans="1:70" x14ac:dyDescent="0.25">
      <c r="A4212">
        <v>199649</v>
      </c>
      <c r="B4212" t="s">
        <v>968</v>
      </c>
      <c r="C4212">
        <v>21.094999999999999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</row>
    <row r="4213" spans="1:70" x14ac:dyDescent="0.25">
      <c r="A4213">
        <v>199665</v>
      </c>
      <c r="B4213" t="s">
        <v>4180</v>
      </c>
      <c r="C4213">
        <v>199.47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</row>
    <row r="4214" spans="1:70" x14ac:dyDescent="0.25">
      <c r="A4214">
        <v>199672</v>
      </c>
      <c r="B4214" t="s">
        <v>4181</v>
      </c>
      <c r="C4214">
        <v>220.35499999999999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</row>
    <row r="4215" spans="1:70" x14ac:dyDescent="0.25">
      <c r="A4215">
        <v>199672</v>
      </c>
      <c r="B4215" t="s">
        <v>4181</v>
      </c>
      <c r="C4215">
        <v>220.35499999999999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</row>
    <row r="4216" spans="1:70" x14ac:dyDescent="0.25">
      <c r="A4216">
        <v>199673</v>
      </c>
      <c r="B4216" t="s">
        <v>2344</v>
      </c>
      <c r="C4216">
        <v>21.187999999999999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</row>
    <row r="4217" spans="1:70" x14ac:dyDescent="0.25">
      <c r="A4217">
        <v>199673</v>
      </c>
      <c r="B4217" t="s">
        <v>2344</v>
      </c>
      <c r="C4217">
        <v>21.187999999999999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</row>
    <row r="4218" spans="1:70" x14ac:dyDescent="0.25">
      <c r="A4218">
        <v>199673</v>
      </c>
      <c r="B4218" t="s">
        <v>2344</v>
      </c>
      <c r="C4218">
        <v>21.187999999999999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</row>
    <row r="4219" spans="1:70" x14ac:dyDescent="0.25">
      <c r="A4219">
        <v>199729</v>
      </c>
      <c r="B4219" t="s">
        <v>4182</v>
      </c>
      <c r="C4219">
        <v>860.8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/>
      <c r="BQ4219"/>
      <c r="BR4219"/>
    </row>
    <row r="4220" spans="1:70" x14ac:dyDescent="0.25">
      <c r="A4220">
        <v>199754</v>
      </c>
      <c r="B4220" t="s">
        <v>4183</v>
      </c>
      <c r="C4220">
        <v>16.393999999999998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</row>
    <row r="4221" spans="1:70" x14ac:dyDescent="0.25">
      <c r="A4221">
        <v>199761</v>
      </c>
      <c r="B4221" t="s">
        <v>4184</v>
      </c>
      <c r="C4221">
        <v>18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/>
      <c r="BQ4221"/>
      <c r="BR4221"/>
    </row>
    <row r="4222" spans="1:70" x14ac:dyDescent="0.25">
      <c r="A4222">
        <v>199761</v>
      </c>
      <c r="B4222" t="s">
        <v>4184</v>
      </c>
      <c r="C4222">
        <v>18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/>
      <c r="BQ4222"/>
      <c r="BR4222"/>
    </row>
    <row r="4223" spans="1:70" x14ac:dyDescent="0.25">
      <c r="A4223">
        <v>199795</v>
      </c>
      <c r="B4223" t="s">
        <v>4185</v>
      </c>
      <c r="C4223">
        <v>3.24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/>
      <c r="BQ4223"/>
      <c r="BR4223"/>
    </row>
    <row r="4224" spans="1:70" x14ac:dyDescent="0.25">
      <c r="A4224">
        <v>199796</v>
      </c>
      <c r="B4224" t="s">
        <v>4186</v>
      </c>
      <c r="C4224">
        <v>3.8639999999999999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/>
      <c r="BQ4224"/>
      <c r="BR4224"/>
    </row>
    <row r="4225" spans="1:70" x14ac:dyDescent="0.25">
      <c r="A4225">
        <v>199796</v>
      </c>
      <c r="B4225" t="s">
        <v>4186</v>
      </c>
      <c r="C4225">
        <v>3.8639999999999999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</row>
    <row r="4226" spans="1:70" x14ac:dyDescent="0.25">
      <c r="A4226">
        <v>200120</v>
      </c>
      <c r="B4226" t="s">
        <v>427</v>
      </c>
      <c r="C4226">
        <v>1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/>
      <c r="BQ4226"/>
      <c r="BR4226"/>
    </row>
    <row r="4227" spans="1:70" x14ac:dyDescent="0.25">
      <c r="A4227">
        <v>200121</v>
      </c>
      <c r="B4227" t="s">
        <v>840</v>
      </c>
      <c r="C4227">
        <v>184.70400000000001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/>
      <c r="BQ4227"/>
      <c r="BR4227"/>
    </row>
    <row r="4228" spans="1:70" x14ac:dyDescent="0.25">
      <c r="A4228">
        <v>200121</v>
      </c>
      <c r="B4228" t="s">
        <v>840</v>
      </c>
      <c r="C4228">
        <v>184.70400000000001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/>
      <c r="BQ4228"/>
      <c r="BR4228"/>
    </row>
    <row r="4229" spans="1:70" x14ac:dyDescent="0.25">
      <c r="A4229">
        <v>200158</v>
      </c>
      <c r="B4229" t="s">
        <v>4187</v>
      </c>
      <c r="C4229">
        <v>18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/>
      <c r="BQ4229"/>
      <c r="BR4229"/>
    </row>
    <row r="4230" spans="1:70" x14ac:dyDescent="0.25">
      <c r="A4230">
        <v>200159</v>
      </c>
      <c r="B4230" t="s">
        <v>4188</v>
      </c>
      <c r="C4230">
        <v>18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/>
      <c r="BQ4230"/>
      <c r="BR4230"/>
    </row>
    <row r="4231" spans="1:70" x14ac:dyDescent="0.25">
      <c r="A4231">
        <v>200159</v>
      </c>
      <c r="B4231" t="s">
        <v>4188</v>
      </c>
      <c r="C4231">
        <v>18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/>
      <c r="BQ4231"/>
      <c r="BR4231"/>
    </row>
    <row r="4232" spans="1:70" x14ac:dyDescent="0.25">
      <c r="A4232">
        <v>200316</v>
      </c>
      <c r="B4232" t="s">
        <v>1708</v>
      </c>
      <c r="C4232">
        <v>10.37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/>
      <c r="BQ4232"/>
      <c r="BR4232"/>
    </row>
    <row r="4233" spans="1:70" x14ac:dyDescent="0.25">
      <c r="A4233">
        <v>200316</v>
      </c>
      <c r="B4233" t="s">
        <v>1708</v>
      </c>
      <c r="C4233">
        <v>10.37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/>
      <c r="BQ4233"/>
      <c r="BR4233"/>
    </row>
    <row r="4234" spans="1:70" x14ac:dyDescent="0.25">
      <c r="A4234">
        <v>200317</v>
      </c>
      <c r="B4234" t="s">
        <v>1710</v>
      </c>
      <c r="C4234">
        <v>10.37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/>
      <c r="BQ4234"/>
      <c r="BR4234"/>
    </row>
    <row r="4235" spans="1:70" x14ac:dyDescent="0.25">
      <c r="A4235">
        <v>200317</v>
      </c>
      <c r="B4235" t="s">
        <v>1710</v>
      </c>
      <c r="C4235">
        <v>10.37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/>
      <c r="BQ4235"/>
      <c r="BR4235"/>
    </row>
    <row r="4236" spans="1:70" x14ac:dyDescent="0.25">
      <c r="A4236">
        <v>200366</v>
      </c>
      <c r="B4236" t="s">
        <v>4189</v>
      </c>
      <c r="C4236">
        <v>21.24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/>
      <c r="BQ4236"/>
      <c r="BR4236"/>
    </row>
    <row r="4237" spans="1:70" x14ac:dyDescent="0.25">
      <c r="A4237">
        <v>200367</v>
      </c>
      <c r="B4237" t="s">
        <v>4190</v>
      </c>
      <c r="C4237">
        <v>220.9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  <c r="BP4237"/>
      <c r="BQ4237"/>
      <c r="BR4237"/>
    </row>
    <row r="4238" spans="1:70" x14ac:dyDescent="0.25">
      <c r="A4238">
        <v>200383</v>
      </c>
      <c r="B4238" t="s">
        <v>2345</v>
      </c>
      <c r="C4238">
        <v>1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  <c r="BP4238"/>
      <c r="BQ4238"/>
      <c r="BR4238"/>
    </row>
    <row r="4239" spans="1:70" x14ac:dyDescent="0.25">
      <c r="A4239">
        <v>200384</v>
      </c>
      <c r="B4239" t="s">
        <v>4191</v>
      </c>
      <c r="C4239">
        <v>905.8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  <c r="BP4239"/>
      <c r="BQ4239"/>
      <c r="BR4239"/>
    </row>
    <row r="4240" spans="1:70" x14ac:dyDescent="0.25">
      <c r="A4240">
        <v>200384</v>
      </c>
      <c r="B4240" t="s">
        <v>4191</v>
      </c>
      <c r="C4240">
        <v>905.8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  <c r="BK4240"/>
      <c r="BL4240"/>
      <c r="BM4240"/>
      <c r="BN4240"/>
      <c r="BO4240"/>
      <c r="BP4240"/>
      <c r="BQ4240"/>
      <c r="BR4240"/>
    </row>
    <row r="4241" spans="1:70" x14ac:dyDescent="0.25">
      <c r="A4241">
        <v>200391</v>
      </c>
      <c r="B4241" t="s">
        <v>4192</v>
      </c>
      <c r="C4241">
        <v>221.94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  <c r="BK4241"/>
      <c r="BL4241"/>
      <c r="BM4241"/>
      <c r="BN4241"/>
      <c r="BO4241"/>
      <c r="BP4241"/>
      <c r="BQ4241"/>
      <c r="BR4241"/>
    </row>
    <row r="4242" spans="1:70" x14ac:dyDescent="0.25">
      <c r="A4242">
        <v>200392</v>
      </c>
      <c r="B4242" t="s">
        <v>2619</v>
      </c>
      <c r="C4242">
        <v>21.34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  <c r="BP4242"/>
      <c r="BQ4242"/>
      <c r="BR4242"/>
    </row>
    <row r="4243" spans="1:70" x14ac:dyDescent="0.25">
      <c r="A4243">
        <v>200394</v>
      </c>
      <c r="B4243" t="s">
        <v>4193</v>
      </c>
      <c r="C4243">
        <v>219.85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  <c r="BK4243"/>
      <c r="BL4243"/>
      <c r="BM4243"/>
      <c r="BN4243"/>
      <c r="BO4243"/>
      <c r="BP4243"/>
      <c r="BQ4243"/>
      <c r="BR4243"/>
    </row>
    <row r="4244" spans="1:70" x14ac:dyDescent="0.25">
      <c r="A4244">
        <v>200395</v>
      </c>
      <c r="B4244" t="s">
        <v>4194</v>
      </c>
      <c r="C4244">
        <v>21.14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  <c r="BK4244"/>
      <c r="BL4244"/>
      <c r="BM4244"/>
      <c r="BN4244"/>
      <c r="BO4244"/>
      <c r="BP4244"/>
      <c r="BQ4244"/>
      <c r="BR4244"/>
    </row>
    <row r="4245" spans="1:70" x14ac:dyDescent="0.25">
      <c r="A4245">
        <v>200511</v>
      </c>
      <c r="B4245" t="s">
        <v>2346</v>
      </c>
      <c r="C4245">
        <v>1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</row>
    <row r="4246" spans="1:70" x14ac:dyDescent="0.25">
      <c r="A4246">
        <v>200512</v>
      </c>
      <c r="B4246" t="s">
        <v>841</v>
      </c>
      <c r="C4246">
        <v>177.94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</row>
    <row r="4247" spans="1:70" x14ac:dyDescent="0.25">
      <c r="A4247">
        <v>200512</v>
      </c>
      <c r="B4247" t="s">
        <v>841</v>
      </c>
      <c r="C4247">
        <v>177.94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  <c r="BO4247"/>
      <c r="BP4247"/>
      <c r="BQ4247"/>
      <c r="BR4247"/>
    </row>
    <row r="4248" spans="1:70" x14ac:dyDescent="0.25">
      <c r="A4248">
        <v>200513</v>
      </c>
      <c r="B4248" t="s">
        <v>428</v>
      </c>
      <c r="C4248">
        <v>1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  <c r="BK4248"/>
      <c r="BL4248"/>
      <c r="BM4248"/>
      <c r="BN4248"/>
      <c r="BO4248"/>
      <c r="BP4248"/>
      <c r="BQ4248"/>
      <c r="BR4248"/>
    </row>
    <row r="4249" spans="1:70" x14ac:dyDescent="0.25">
      <c r="A4249">
        <v>200514</v>
      </c>
      <c r="B4249" t="s">
        <v>842</v>
      </c>
      <c r="C4249">
        <v>175.136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  <c r="BO4249"/>
      <c r="BP4249"/>
      <c r="BQ4249"/>
      <c r="BR4249"/>
    </row>
    <row r="4250" spans="1:70" x14ac:dyDescent="0.25">
      <c r="A4250">
        <v>200514</v>
      </c>
      <c r="B4250" t="s">
        <v>842</v>
      </c>
      <c r="C4250">
        <v>175.136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  <c r="BO4250"/>
      <c r="BP4250"/>
      <c r="BQ4250"/>
      <c r="BR4250"/>
    </row>
    <row r="4251" spans="1:70" x14ac:dyDescent="0.25">
      <c r="A4251">
        <v>200516</v>
      </c>
      <c r="B4251" t="s">
        <v>4195</v>
      </c>
      <c r="C4251">
        <v>12.821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  <c r="BK4251"/>
      <c r="BL4251"/>
      <c r="BM4251"/>
      <c r="BN4251"/>
      <c r="BO4251"/>
      <c r="BP4251"/>
      <c r="BQ4251"/>
      <c r="BR4251"/>
    </row>
    <row r="4252" spans="1:70" x14ac:dyDescent="0.25">
      <c r="A4252">
        <v>200519</v>
      </c>
      <c r="B4252" t="s">
        <v>4196</v>
      </c>
      <c r="C4252">
        <v>15.224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/>
      <c r="BQ4252"/>
      <c r="BR4252"/>
    </row>
    <row r="4253" spans="1:70" x14ac:dyDescent="0.25">
      <c r="A4253">
        <v>200532</v>
      </c>
      <c r="B4253" t="s">
        <v>4197</v>
      </c>
      <c r="C4253">
        <v>12.701000000000001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  <c r="BO4253"/>
      <c r="BP4253"/>
      <c r="BQ4253"/>
      <c r="BR4253"/>
    </row>
    <row r="4254" spans="1:70" x14ac:dyDescent="0.25">
      <c r="A4254">
        <v>200539</v>
      </c>
      <c r="B4254" t="s">
        <v>4198</v>
      </c>
      <c r="C4254">
        <v>12.731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  <c r="BK4254"/>
      <c r="BL4254"/>
      <c r="BM4254"/>
      <c r="BN4254"/>
      <c r="BO4254"/>
      <c r="BP4254"/>
      <c r="BQ4254"/>
      <c r="BR4254"/>
    </row>
    <row r="4255" spans="1:70" x14ac:dyDescent="0.25">
      <c r="A4255">
        <v>200541</v>
      </c>
      <c r="B4255" t="s">
        <v>4199</v>
      </c>
      <c r="C4255">
        <v>12.776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  <c r="BK4255"/>
      <c r="BL4255"/>
      <c r="BM4255"/>
      <c r="BN4255"/>
      <c r="BO4255"/>
      <c r="BP4255"/>
      <c r="BQ4255"/>
      <c r="BR4255"/>
    </row>
    <row r="4256" spans="1:70" x14ac:dyDescent="0.25">
      <c r="A4256">
        <v>200543</v>
      </c>
      <c r="B4256" t="s">
        <v>2782</v>
      </c>
      <c r="C4256">
        <v>15.26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/>
      <c r="BQ4256"/>
      <c r="BR4256"/>
    </row>
    <row r="4257" spans="1:70" x14ac:dyDescent="0.25">
      <c r="A4257">
        <v>200545</v>
      </c>
      <c r="B4257" t="s">
        <v>4200</v>
      </c>
      <c r="C4257">
        <v>13.23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/>
      <c r="BN4257"/>
      <c r="BO4257"/>
      <c r="BP4257"/>
      <c r="BQ4257"/>
      <c r="BR4257"/>
    </row>
    <row r="4258" spans="1:70" x14ac:dyDescent="0.25">
      <c r="A4258">
        <v>200593</v>
      </c>
      <c r="B4258" t="s">
        <v>4201</v>
      </c>
      <c r="C4258">
        <v>15.336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/>
      <c r="BN4258"/>
      <c r="BO4258"/>
      <c r="BP4258"/>
      <c r="BQ4258"/>
      <c r="BR4258"/>
    </row>
    <row r="4259" spans="1:70" x14ac:dyDescent="0.25">
      <c r="A4259">
        <v>200593</v>
      </c>
      <c r="B4259" t="s">
        <v>4201</v>
      </c>
      <c r="C4259">
        <v>15.336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  <c r="BO4259"/>
      <c r="BP4259"/>
      <c r="BQ4259"/>
      <c r="BR4259"/>
    </row>
    <row r="4260" spans="1:70" x14ac:dyDescent="0.25">
      <c r="A4260">
        <v>200595</v>
      </c>
      <c r="B4260" t="s">
        <v>4202</v>
      </c>
      <c r="C4260">
        <v>12.705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  <c r="BN4260"/>
      <c r="BO4260"/>
      <c r="BP4260"/>
      <c r="BQ4260"/>
      <c r="BR4260"/>
    </row>
    <row r="4261" spans="1:70" x14ac:dyDescent="0.25">
      <c r="A4261">
        <v>200595</v>
      </c>
      <c r="B4261" t="s">
        <v>4202</v>
      </c>
      <c r="C4261">
        <v>12.705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/>
      <c r="BL4261"/>
      <c r="BM4261"/>
      <c r="BN4261"/>
      <c r="BO4261"/>
      <c r="BP4261"/>
      <c r="BQ4261"/>
      <c r="BR4261"/>
    </row>
    <row r="4262" spans="1:70" x14ac:dyDescent="0.25">
      <c r="A4262">
        <v>200596</v>
      </c>
      <c r="B4262" t="s">
        <v>4203</v>
      </c>
      <c r="C4262">
        <v>177.22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  <c r="BP4262"/>
      <c r="BQ4262"/>
      <c r="BR4262"/>
    </row>
    <row r="4263" spans="1:70" x14ac:dyDescent="0.25">
      <c r="A4263">
        <v>200600</v>
      </c>
      <c r="B4263" t="s">
        <v>4204</v>
      </c>
      <c r="C4263">
        <v>15.336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  <c r="BO4263"/>
      <c r="BP4263"/>
      <c r="BQ4263"/>
      <c r="BR4263"/>
    </row>
    <row r="4264" spans="1:70" x14ac:dyDescent="0.25">
      <c r="A4264">
        <v>200601</v>
      </c>
      <c r="B4264" t="s">
        <v>4205</v>
      </c>
      <c r="C4264">
        <v>12.78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/>
      <c r="BQ4264"/>
      <c r="BR4264"/>
    </row>
    <row r="4265" spans="1:70" x14ac:dyDescent="0.25">
      <c r="A4265">
        <v>200603</v>
      </c>
      <c r="B4265" t="s">
        <v>4206</v>
      </c>
      <c r="C4265">
        <v>177.42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  <c r="BO4265"/>
      <c r="BP4265"/>
      <c r="BQ4265"/>
      <c r="BR4265"/>
    </row>
    <row r="4266" spans="1:70" x14ac:dyDescent="0.25">
      <c r="A4266">
        <v>200603</v>
      </c>
      <c r="B4266" t="s">
        <v>4206</v>
      </c>
      <c r="C4266">
        <v>177.42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  <c r="BO4266"/>
      <c r="BP4266"/>
      <c r="BQ4266"/>
      <c r="BR4266"/>
    </row>
    <row r="4267" spans="1:70" x14ac:dyDescent="0.25">
      <c r="A4267">
        <v>200604</v>
      </c>
      <c r="B4267" t="s">
        <v>4207</v>
      </c>
      <c r="C4267">
        <v>15.353999999999999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/>
      <c r="BQ4267"/>
      <c r="BR4267"/>
    </row>
    <row r="4268" spans="1:70" x14ac:dyDescent="0.25">
      <c r="A4268">
        <v>200606</v>
      </c>
      <c r="B4268" t="s">
        <v>4208</v>
      </c>
      <c r="C4268">
        <v>12.795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  <c r="BO4268"/>
      <c r="BP4268"/>
      <c r="BQ4268"/>
      <c r="BR4268"/>
    </row>
    <row r="4269" spans="1:70" x14ac:dyDescent="0.25">
      <c r="A4269">
        <v>200606</v>
      </c>
      <c r="B4269" t="s">
        <v>4208</v>
      </c>
      <c r="C4269">
        <v>12.795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  <c r="BO4269"/>
      <c r="BP4269"/>
      <c r="BQ4269"/>
      <c r="BR4269"/>
    </row>
    <row r="4270" spans="1:70" x14ac:dyDescent="0.25">
      <c r="A4270">
        <v>200658</v>
      </c>
      <c r="B4270" t="s">
        <v>429</v>
      </c>
      <c r="C4270">
        <v>1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  <c r="BP4270"/>
      <c r="BQ4270"/>
      <c r="BR4270"/>
    </row>
    <row r="4271" spans="1:70" x14ac:dyDescent="0.25">
      <c r="A4271">
        <v>200659</v>
      </c>
      <c r="B4271" t="s">
        <v>4209</v>
      </c>
      <c r="C4271">
        <v>1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  <c r="BP4271"/>
      <c r="BQ4271"/>
      <c r="BR4271"/>
    </row>
    <row r="4272" spans="1:70" x14ac:dyDescent="0.25">
      <c r="A4272">
        <v>200660</v>
      </c>
      <c r="B4272" t="s">
        <v>1713</v>
      </c>
      <c r="C4272">
        <v>891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  <c r="BN4272"/>
      <c r="BO4272"/>
      <c r="BP4272"/>
      <c r="BQ4272"/>
      <c r="BR4272"/>
    </row>
    <row r="4273" spans="1:70" x14ac:dyDescent="0.25">
      <c r="A4273">
        <v>200661</v>
      </c>
      <c r="B4273" t="s">
        <v>1944</v>
      </c>
      <c r="C4273">
        <v>184.5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  <c r="BO4273"/>
      <c r="BP4273"/>
      <c r="BQ4273"/>
      <c r="BR4273"/>
    </row>
    <row r="4274" spans="1:70" x14ac:dyDescent="0.25">
      <c r="A4274">
        <v>200661</v>
      </c>
      <c r="B4274" t="s">
        <v>1944</v>
      </c>
      <c r="C4274">
        <v>184.5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/>
      <c r="BQ4274"/>
      <c r="BR4274"/>
    </row>
    <row r="4275" spans="1:70" x14ac:dyDescent="0.25">
      <c r="A4275">
        <v>200661</v>
      </c>
      <c r="B4275" t="s">
        <v>1944</v>
      </c>
      <c r="C4275">
        <v>184.5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  <c r="BO4275"/>
      <c r="BP4275"/>
      <c r="BQ4275"/>
      <c r="BR4275"/>
    </row>
    <row r="4276" spans="1:70" x14ac:dyDescent="0.25">
      <c r="A4276">
        <v>200738</v>
      </c>
      <c r="B4276" t="s">
        <v>4210</v>
      </c>
      <c r="C4276">
        <v>852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  <c r="BP4276"/>
      <c r="BQ4276"/>
      <c r="BR4276"/>
    </row>
    <row r="4277" spans="1:70" x14ac:dyDescent="0.25">
      <c r="A4277">
        <v>200738</v>
      </c>
      <c r="B4277" t="s">
        <v>4210</v>
      </c>
      <c r="C4277">
        <v>852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/>
      <c r="BQ4277"/>
      <c r="BR4277"/>
    </row>
    <row r="4278" spans="1:70" x14ac:dyDescent="0.25">
      <c r="A4278">
        <v>200747</v>
      </c>
      <c r="B4278" t="s">
        <v>4211</v>
      </c>
      <c r="C4278">
        <v>1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  <c r="BN4278"/>
      <c r="BO4278"/>
      <c r="BP4278"/>
      <c r="BQ4278"/>
      <c r="BR4278"/>
    </row>
    <row r="4279" spans="1:70" x14ac:dyDescent="0.25">
      <c r="A4279">
        <v>200825</v>
      </c>
      <c r="B4279" t="s">
        <v>4212</v>
      </c>
      <c r="C4279">
        <v>176.8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  <c r="BN4279"/>
      <c r="BO4279"/>
      <c r="BP4279"/>
      <c r="BQ4279"/>
      <c r="BR4279"/>
    </row>
    <row r="4280" spans="1:70" x14ac:dyDescent="0.25">
      <c r="A4280">
        <v>200825</v>
      </c>
      <c r="B4280" t="s">
        <v>4212</v>
      </c>
      <c r="C4280">
        <v>176.8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</row>
    <row r="4281" spans="1:70" x14ac:dyDescent="0.25">
      <c r="A4281">
        <v>200826</v>
      </c>
      <c r="B4281" t="s">
        <v>4213</v>
      </c>
      <c r="C4281">
        <v>178.67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</row>
    <row r="4282" spans="1:70" x14ac:dyDescent="0.25">
      <c r="A4282">
        <v>200826</v>
      </c>
      <c r="B4282" t="s">
        <v>4213</v>
      </c>
      <c r="C4282">
        <v>178.67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</row>
    <row r="4283" spans="1:70" x14ac:dyDescent="0.25">
      <c r="A4283">
        <v>200827</v>
      </c>
      <c r="B4283" t="s">
        <v>4214</v>
      </c>
      <c r="C4283">
        <v>176.59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</row>
    <row r="4284" spans="1:70" x14ac:dyDescent="0.25">
      <c r="A4284">
        <v>200827</v>
      </c>
      <c r="B4284" t="s">
        <v>4214</v>
      </c>
      <c r="C4284">
        <v>176.59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</row>
    <row r="4285" spans="1:70" x14ac:dyDescent="0.25">
      <c r="A4285">
        <v>200888</v>
      </c>
      <c r="B4285" t="s">
        <v>4215</v>
      </c>
      <c r="C4285">
        <v>176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</row>
    <row r="4286" spans="1:70" x14ac:dyDescent="0.25">
      <c r="A4286">
        <v>200889</v>
      </c>
      <c r="B4286" t="s">
        <v>4216</v>
      </c>
      <c r="C4286">
        <v>176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</row>
    <row r="4287" spans="1:70" x14ac:dyDescent="0.25">
      <c r="A4287">
        <v>200958</v>
      </c>
      <c r="B4287" t="s">
        <v>1715</v>
      </c>
      <c r="C4287">
        <v>15.46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/>
      <c r="BQ4287"/>
      <c r="BR4287"/>
    </row>
    <row r="4288" spans="1:70" x14ac:dyDescent="0.25">
      <c r="A4288">
        <v>200958</v>
      </c>
      <c r="B4288" t="s">
        <v>1715</v>
      </c>
      <c r="C4288">
        <v>15.46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</row>
    <row r="4289" spans="1:70" x14ac:dyDescent="0.25">
      <c r="A4289">
        <v>201007</v>
      </c>
      <c r="B4289" t="s">
        <v>4217</v>
      </c>
      <c r="C4289">
        <v>180.75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</row>
    <row r="4290" spans="1:70" x14ac:dyDescent="0.25">
      <c r="A4290">
        <v>201007</v>
      </c>
      <c r="B4290" t="s">
        <v>4217</v>
      </c>
      <c r="C4290">
        <v>180.75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  <c r="BO4290"/>
      <c r="BP4290"/>
      <c r="BQ4290"/>
      <c r="BR4290"/>
    </row>
    <row r="4291" spans="1:70" x14ac:dyDescent="0.25">
      <c r="A4291">
        <v>201008</v>
      </c>
      <c r="B4291" t="s">
        <v>4218</v>
      </c>
      <c r="C4291">
        <v>15.64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  <c r="BP4291"/>
      <c r="BQ4291"/>
      <c r="BR4291"/>
    </row>
    <row r="4292" spans="1:70" x14ac:dyDescent="0.25">
      <c r="A4292">
        <v>201008</v>
      </c>
      <c r="B4292" t="s">
        <v>4218</v>
      </c>
      <c r="C4292">
        <v>15.64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</row>
    <row r="4293" spans="1:70" x14ac:dyDescent="0.25">
      <c r="A4293">
        <v>201013</v>
      </c>
      <c r="B4293" t="s">
        <v>4219</v>
      </c>
      <c r="C4293">
        <v>181.58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  <c r="BN4293"/>
      <c r="BO4293"/>
      <c r="BP4293"/>
      <c r="BQ4293"/>
      <c r="BR4293"/>
    </row>
    <row r="4294" spans="1:70" x14ac:dyDescent="0.25">
      <c r="A4294">
        <v>201013</v>
      </c>
      <c r="B4294" t="s">
        <v>4219</v>
      </c>
      <c r="C4294">
        <v>181.58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</row>
    <row r="4295" spans="1:70" x14ac:dyDescent="0.25">
      <c r="A4295">
        <v>201014</v>
      </c>
      <c r="B4295" t="s">
        <v>4220</v>
      </c>
      <c r="C4295">
        <v>15.71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</row>
    <row r="4296" spans="1:70" x14ac:dyDescent="0.25">
      <c r="A4296">
        <v>201014</v>
      </c>
      <c r="B4296" t="s">
        <v>4220</v>
      </c>
      <c r="C4296">
        <v>15.71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  <c r="BP4296"/>
      <c r="BQ4296"/>
      <c r="BR4296"/>
    </row>
    <row r="4297" spans="1:70" x14ac:dyDescent="0.25">
      <c r="A4297">
        <v>201089</v>
      </c>
      <c r="B4297" t="s">
        <v>4221</v>
      </c>
      <c r="C4297">
        <v>17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/>
    </row>
    <row r="4298" spans="1:70" x14ac:dyDescent="0.25">
      <c r="A4298">
        <v>201089</v>
      </c>
      <c r="B4298" t="s">
        <v>4221</v>
      </c>
      <c r="C4298">
        <v>17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</row>
    <row r="4299" spans="1:70" x14ac:dyDescent="0.25">
      <c r="A4299">
        <v>201128</v>
      </c>
      <c r="B4299" t="s">
        <v>4222</v>
      </c>
      <c r="C4299">
        <v>17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</row>
    <row r="4300" spans="1:70" x14ac:dyDescent="0.25">
      <c r="A4300">
        <v>201128</v>
      </c>
      <c r="B4300" t="s">
        <v>4222</v>
      </c>
      <c r="C4300">
        <v>17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</row>
    <row r="4301" spans="1:70" x14ac:dyDescent="0.25">
      <c r="A4301">
        <v>201171</v>
      </c>
      <c r="B4301" t="s">
        <v>4223</v>
      </c>
      <c r="C4301">
        <v>175.62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</row>
    <row r="4302" spans="1:70" x14ac:dyDescent="0.25">
      <c r="A4302">
        <v>201171</v>
      </c>
      <c r="B4302" t="s">
        <v>4223</v>
      </c>
      <c r="C4302">
        <v>175.62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</row>
    <row r="4303" spans="1:70" x14ac:dyDescent="0.25">
      <c r="A4303">
        <v>201172</v>
      </c>
      <c r="B4303" t="s">
        <v>4224</v>
      </c>
      <c r="C4303">
        <v>179.3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</row>
    <row r="4304" spans="1:70" x14ac:dyDescent="0.25">
      <c r="A4304">
        <v>201172</v>
      </c>
      <c r="B4304" t="s">
        <v>4224</v>
      </c>
      <c r="C4304">
        <v>179.3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  <c r="BO4304"/>
      <c r="BP4304"/>
      <c r="BQ4304"/>
      <c r="BR4304"/>
    </row>
    <row r="4305" spans="1:70" x14ac:dyDescent="0.25">
      <c r="A4305">
        <v>201238</v>
      </c>
      <c r="B4305" t="s">
        <v>4225</v>
      </c>
      <c r="C4305">
        <v>50.685000000000002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</row>
    <row r="4306" spans="1:70" x14ac:dyDescent="0.25">
      <c r="A4306">
        <v>201239</v>
      </c>
      <c r="B4306" t="s">
        <v>4226</v>
      </c>
      <c r="C4306">
        <v>175.76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</row>
    <row r="4307" spans="1:70" x14ac:dyDescent="0.25">
      <c r="A4307">
        <v>201262</v>
      </c>
      <c r="B4307" t="s">
        <v>1967</v>
      </c>
      <c r="C4307">
        <v>21.9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  <c r="BO4307"/>
      <c r="BP4307"/>
      <c r="BQ4307"/>
      <c r="BR4307"/>
    </row>
    <row r="4308" spans="1:70" x14ac:dyDescent="0.25">
      <c r="A4308">
        <v>201262</v>
      </c>
      <c r="B4308" t="s">
        <v>1967</v>
      </c>
      <c r="C4308">
        <v>21.9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</row>
    <row r="4309" spans="1:70" x14ac:dyDescent="0.25">
      <c r="A4309">
        <v>201271</v>
      </c>
      <c r="B4309" t="s">
        <v>4227</v>
      </c>
      <c r="C4309">
        <v>17.555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</row>
    <row r="4310" spans="1:70" x14ac:dyDescent="0.25">
      <c r="A4310">
        <v>201271</v>
      </c>
      <c r="B4310" t="s">
        <v>4227</v>
      </c>
      <c r="C4310">
        <v>17.555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</row>
    <row r="4311" spans="1:70" x14ac:dyDescent="0.25">
      <c r="A4311">
        <v>201273</v>
      </c>
      <c r="B4311" t="s">
        <v>4228</v>
      </c>
      <c r="C4311">
        <v>17.675000000000001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</row>
    <row r="4312" spans="1:70" x14ac:dyDescent="0.25">
      <c r="A4312">
        <v>201274</v>
      </c>
      <c r="B4312" t="s">
        <v>4229</v>
      </c>
      <c r="C4312">
        <v>183.82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</row>
    <row r="4313" spans="1:70" x14ac:dyDescent="0.25">
      <c r="A4313">
        <v>201277</v>
      </c>
      <c r="B4313" t="s">
        <v>4230</v>
      </c>
      <c r="C4313">
        <v>50.984999999999999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</row>
    <row r="4314" spans="1:70" x14ac:dyDescent="0.25">
      <c r="A4314">
        <v>201278</v>
      </c>
      <c r="B4314" t="s">
        <v>4231</v>
      </c>
      <c r="C4314">
        <v>15.97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</row>
    <row r="4315" spans="1:70" x14ac:dyDescent="0.25">
      <c r="A4315">
        <v>201279</v>
      </c>
      <c r="B4315" t="s">
        <v>4232</v>
      </c>
      <c r="C4315">
        <v>21.288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</row>
    <row r="4316" spans="1:70" x14ac:dyDescent="0.25">
      <c r="A4316">
        <v>201279</v>
      </c>
      <c r="B4316" t="s">
        <v>4232</v>
      </c>
      <c r="C4316">
        <v>21.288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</row>
    <row r="4317" spans="1:70" x14ac:dyDescent="0.25">
      <c r="A4317">
        <v>201280</v>
      </c>
      <c r="B4317" t="s">
        <v>4233</v>
      </c>
      <c r="C4317">
        <v>17.094999999999999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</row>
    <row r="4318" spans="1:70" x14ac:dyDescent="0.25">
      <c r="A4318">
        <v>201281</v>
      </c>
      <c r="B4318" t="s">
        <v>4234</v>
      </c>
      <c r="C4318">
        <v>177.79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</row>
    <row r="4319" spans="1:70" x14ac:dyDescent="0.25">
      <c r="A4319">
        <v>201284</v>
      </c>
      <c r="B4319" t="s">
        <v>4235</v>
      </c>
      <c r="C4319">
        <v>17.655000000000001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</row>
    <row r="4320" spans="1:70" x14ac:dyDescent="0.25">
      <c r="A4320">
        <v>201284</v>
      </c>
      <c r="B4320" t="s">
        <v>4235</v>
      </c>
      <c r="C4320">
        <v>17.655000000000001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</row>
    <row r="4321" spans="1:70" x14ac:dyDescent="0.25">
      <c r="A4321">
        <v>201286</v>
      </c>
      <c r="B4321" t="s">
        <v>4236</v>
      </c>
      <c r="C4321">
        <v>183.61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</row>
    <row r="4322" spans="1:70" x14ac:dyDescent="0.25">
      <c r="A4322">
        <v>201291</v>
      </c>
      <c r="B4322" t="s">
        <v>4237</v>
      </c>
      <c r="C4322">
        <v>186.94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</row>
    <row r="4323" spans="1:70" x14ac:dyDescent="0.25">
      <c r="A4323">
        <v>201291</v>
      </c>
      <c r="B4323" t="s">
        <v>4237</v>
      </c>
      <c r="C4323">
        <v>186.94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</row>
    <row r="4324" spans="1:70" x14ac:dyDescent="0.25">
      <c r="A4324">
        <v>201293</v>
      </c>
      <c r="B4324" t="s">
        <v>4238</v>
      </c>
      <c r="C4324">
        <v>185.04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</row>
    <row r="4325" spans="1:70" x14ac:dyDescent="0.25">
      <c r="A4325">
        <v>201301</v>
      </c>
      <c r="B4325" t="s">
        <v>4239</v>
      </c>
      <c r="C4325">
        <v>17.675000000000001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</row>
    <row r="4326" spans="1:70" x14ac:dyDescent="0.25">
      <c r="A4326">
        <v>201304</v>
      </c>
      <c r="B4326" t="s">
        <v>4240</v>
      </c>
      <c r="C4326">
        <v>2.7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</row>
    <row r="4327" spans="1:70" x14ac:dyDescent="0.25">
      <c r="A4327">
        <v>201333</v>
      </c>
      <c r="B4327" t="s">
        <v>586</v>
      </c>
      <c r="C4327">
        <v>16.001999999999999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</row>
    <row r="4328" spans="1:70" x14ac:dyDescent="0.25">
      <c r="A4328">
        <v>201333</v>
      </c>
      <c r="B4328" t="s">
        <v>586</v>
      </c>
      <c r="C4328">
        <v>16.001999999999999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</row>
    <row r="4329" spans="1:70" x14ac:dyDescent="0.25">
      <c r="A4329">
        <v>201334</v>
      </c>
      <c r="B4329" t="s">
        <v>430</v>
      </c>
      <c r="C4329">
        <v>17.78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</row>
    <row r="4330" spans="1:70" x14ac:dyDescent="0.25">
      <c r="A4330">
        <v>201334</v>
      </c>
      <c r="B4330" t="s">
        <v>430</v>
      </c>
      <c r="C4330">
        <v>17.78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</row>
    <row r="4331" spans="1:70" x14ac:dyDescent="0.25">
      <c r="A4331">
        <v>201335</v>
      </c>
      <c r="B4331" t="s">
        <v>1716</v>
      </c>
      <c r="C4331">
        <v>13.07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/>
    </row>
    <row r="4332" spans="1:70" x14ac:dyDescent="0.25">
      <c r="A4332">
        <v>201335</v>
      </c>
      <c r="B4332" t="s">
        <v>1716</v>
      </c>
      <c r="C4332">
        <v>13.07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  <c r="BO4332"/>
      <c r="BP4332"/>
      <c r="BQ4332"/>
      <c r="BR4332"/>
    </row>
    <row r="4333" spans="1:70" x14ac:dyDescent="0.25">
      <c r="A4333">
        <v>201336</v>
      </c>
      <c r="B4333" t="s">
        <v>785</v>
      </c>
      <c r="C4333">
        <v>888.9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</row>
    <row r="4334" spans="1:70" x14ac:dyDescent="0.25">
      <c r="A4334">
        <v>201336</v>
      </c>
      <c r="B4334" t="s">
        <v>785</v>
      </c>
      <c r="C4334">
        <v>888.9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</row>
    <row r="4335" spans="1:70" x14ac:dyDescent="0.25">
      <c r="A4335">
        <v>201336</v>
      </c>
      <c r="B4335" t="s">
        <v>785</v>
      </c>
      <c r="C4335">
        <v>888.9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</row>
    <row r="4336" spans="1:70" x14ac:dyDescent="0.25">
      <c r="A4336">
        <v>201337</v>
      </c>
      <c r="B4336" t="s">
        <v>1717</v>
      </c>
      <c r="C4336">
        <v>14.22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</row>
    <row r="4337" spans="1:70" x14ac:dyDescent="0.25">
      <c r="A4337">
        <v>201337</v>
      </c>
      <c r="B4337" t="s">
        <v>1717</v>
      </c>
      <c r="C4337">
        <v>14.22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/>
      <c r="BQ4337"/>
      <c r="BR4337"/>
    </row>
    <row r="4338" spans="1:70" x14ac:dyDescent="0.25">
      <c r="A4338">
        <v>201338</v>
      </c>
      <c r="B4338" t="s">
        <v>587</v>
      </c>
      <c r="C4338">
        <v>184.91200000000001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  <c r="BO4338"/>
      <c r="BP4338"/>
      <c r="BQ4338"/>
      <c r="BR4338"/>
    </row>
    <row r="4339" spans="1:70" x14ac:dyDescent="0.25">
      <c r="A4339">
        <v>201338</v>
      </c>
      <c r="B4339" t="s">
        <v>587</v>
      </c>
      <c r="C4339">
        <v>184.91200000000001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  <c r="BP4339"/>
      <c r="BQ4339"/>
      <c r="BR4339"/>
    </row>
    <row r="4340" spans="1:70" x14ac:dyDescent="0.25">
      <c r="A4340">
        <v>201338</v>
      </c>
      <c r="B4340" t="s">
        <v>587</v>
      </c>
      <c r="C4340">
        <v>184.91200000000001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</row>
    <row r="4341" spans="1:70" x14ac:dyDescent="0.25">
      <c r="A4341">
        <v>201339</v>
      </c>
      <c r="B4341" t="s">
        <v>588</v>
      </c>
      <c r="C4341">
        <v>16.181999999999999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</row>
    <row r="4342" spans="1:70" x14ac:dyDescent="0.25">
      <c r="A4342">
        <v>201339</v>
      </c>
      <c r="B4342" t="s">
        <v>588</v>
      </c>
      <c r="C4342">
        <v>16.181999999999999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</row>
    <row r="4343" spans="1:70" x14ac:dyDescent="0.25">
      <c r="A4343">
        <v>201360</v>
      </c>
      <c r="B4343" t="s">
        <v>431</v>
      </c>
      <c r="C4343">
        <v>17.98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</row>
    <row r="4344" spans="1:70" x14ac:dyDescent="0.25">
      <c r="A4344">
        <v>201360</v>
      </c>
      <c r="B4344" t="s">
        <v>431</v>
      </c>
      <c r="C4344">
        <v>17.98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/>
    </row>
    <row r="4345" spans="1:70" x14ac:dyDescent="0.25">
      <c r="A4345">
        <v>201360</v>
      </c>
      <c r="B4345" t="s">
        <v>431</v>
      </c>
      <c r="C4345">
        <v>17.98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  <c r="BP4345"/>
      <c r="BQ4345"/>
      <c r="BR4345"/>
    </row>
    <row r="4346" spans="1:70" x14ac:dyDescent="0.25">
      <c r="A4346">
        <v>201361</v>
      </c>
      <c r="B4346" t="s">
        <v>786</v>
      </c>
      <c r="C4346">
        <v>899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</row>
    <row r="4347" spans="1:70" x14ac:dyDescent="0.25">
      <c r="A4347">
        <v>201361</v>
      </c>
      <c r="B4347" t="s">
        <v>786</v>
      </c>
      <c r="C4347">
        <v>899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</row>
    <row r="4348" spans="1:70" x14ac:dyDescent="0.25">
      <c r="A4348">
        <v>201361</v>
      </c>
      <c r="B4348" t="s">
        <v>786</v>
      </c>
      <c r="C4348">
        <v>899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</row>
    <row r="4349" spans="1:70" x14ac:dyDescent="0.25">
      <c r="A4349">
        <v>201362</v>
      </c>
      <c r="B4349" t="s">
        <v>1718</v>
      </c>
      <c r="C4349">
        <v>14.48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</row>
    <row r="4350" spans="1:70" x14ac:dyDescent="0.25">
      <c r="A4350">
        <v>201362</v>
      </c>
      <c r="B4350" t="s">
        <v>1718</v>
      </c>
      <c r="C4350">
        <v>14.48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</row>
    <row r="4351" spans="1:70" x14ac:dyDescent="0.25">
      <c r="A4351">
        <v>201363</v>
      </c>
      <c r="B4351" t="s">
        <v>589</v>
      </c>
      <c r="C4351">
        <v>186.99199999999999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</row>
    <row r="4352" spans="1:70" x14ac:dyDescent="0.25">
      <c r="A4352">
        <v>201363</v>
      </c>
      <c r="B4352" t="s">
        <v>589</v>
      </c>
      <c r="C4352">
        <v>186.99199999999999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/>
    </row>
    <row r="4353" spans="1:70" x14ac:dyDescent="0.25">
      <c r="A4353">
        <v>201363</v>
      </c>
      <c r="B4353" t="s">
        <v>589</v>
      </c>
      <c r="C4353">
        <v>186.99199999999999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</row>
    <row r="4354" spans="1:70" x14ac:dyDescent="0.25">
      <c r="A4354">
        <v>201363</v>
      </c>
      <c r="B4354" t="s">
        <v>589</v>
      </c>
      <c r="C4354">
        <v>186.99199999999999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</row>
    <row r="4355" spans="1:70" x14ac:dyDescent="0.25">
      <c r="A4355">
        <v>201364</v>
      </c>
      <c r="B4355" t="s">
        <v>2005</v>
      </c>
      <c r="C4355">
        <v>14.27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</row>
    <row r="4356" spans="1:70" x14ac:dyDescent="0.25">
      <c r="A4356">
        <v>201364</v>
      </c>
      <c r="B4356" t="s">
        <v>2005</v>
      </c>
      <c r="C4356">
        <v>14.27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</row>
    <row r="4357" spans="1:70" x14ac:dyDescent="0.25">
      <c r="A4357">
        <v>201365</v>
      </c>
      <c r="B4357" t="s">
        <v>1719</v>
      </c>
      <c r="C4357">
        <v>16.05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  <c r="BP4357"/>
      <c r="BQ4357"/>
      <c r="BR4357"/>
    </row>
    <row r="4358" spans="1:70" x14ac:dyDescent="0.25">
      <c r="A4358">
        <v>201365</v>
      </c>
      <c r="B4358" t="s">
        <v>1719</v>
      </c>
      <c r="C4358">
        <v>16.05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/>
      <c r="BQ4358"/>
      <c r="BR4358"/>
    </row>
    <row r="4359" spans="1:70" x14ac:dyDescent="0.25">
      <c r="A4359">
        <v>201366</v>
      </c>
      <c r="B4359" t="s">
        <v>590</v>
      </c>
      <c r="C4359">
        <v>16.05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</row>
    <row r="4360" spans="1:70" x14ac:dyDescent="0.25">
      <c r="A4360">
        <v>201366</v>
      </c>
      <c r="B4360" t="s">
        <v>590</v>
      </c>
      <c r="C4360">
        <v>16.05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/>
      <c r="BQ4360"/>
      <c r="BR4360"/>
    </row>
    <row r="4361" spans="1:70" x14ac:dyDescent="0.25">
      <c r="A4361">
        <v>201367</v>
      </c>
      <c r="B4361" t="s">
        <v>591</v>
      </c>
      <c r="C4361">
        <v>185.536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  <c r="BP4361"/>
      <c r="BQ4361"/>
      <c r="BR4361"/>
    </row>
    <row r="4362" spans="1:70" x14ac:dyDescent="0.25">
      <c r="A4362">
        <v>201367</v>
      </c>
      <c r="B4362" t="s">
        <v>591</v>
      </c>
      <c r="C4362">
        <v>185.536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</row>
    <row r="4363" spans="1:70" x14ac:dyDescent="0.25">
      <c r="A4363">
        <v>201368</v>
      </c>
      <c r="B4363" t="s">
        <v>1721</v>
      </c>
      <c r="C4363">
        <v>14.37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</row>
    <row r="4364" spans="1:70" x14ac:dyDescent="0.25">
      <c r="A4364">
        <v>201368</v>
      </c>
      <c r="B4364" t="s">
        <v>1721</v>
      </c>
      <c r="C4364">
        <v>14.37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</row>
    <row r="4365" spans="1:70" x14ac:dyDescent="0.25">
      <c r="A4365">
        <v>201369</v>
      </c>
      <c r="B4365" t="s">
        <v>843</v>
      </c>
      <c r="C4365">
        <v>16.14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</row>
    <row r="4366" spans="1:70" x14ac:dyDescent="0.25">
      <c r="A4366">
        <v>201369</v>
      </c>
      <c r="B4366" t="s">
        <v>843</v>
      </c>
      <c r="C4366">
        <v>16.14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</row>
    <row r="4367" spans="1:70" x14ac:dyDescent="0.25">
      <c r="A4367">
        <v>201370</v>
      </c>
      <c r="B4367" t="s">
        <v>432</v>
      </c>
      <c r="C4367">
        <v>186.57599999999999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</row>
    <row r="4368" spans="1:70" x14ac:dyDescent="0.25">
      <c r="A4368">
        <v>201370</v>
      </c>
      <c r="B4368" t="s">
        <v>432</v>
      </c>
      <c r="C4368">
        <v>186.57599999999999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</row>
    <row r="4369" spans="1:70" x14ac:dyDescent="0.25">
      <c r="A4369">
        <v>201510</v>
      </c>
      <c r="B4369" t="s">
        <v>4241</v>
      </c>
      <c r="C4369">
        <v>12.57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</row>
    <row r="4370" spans="1:70" x14ac:dyDescent="0.25">
      <c r="A4370">
        <v>201512</v>
      </c>
      <c r="B4370" t="s">
        <v>4242</v>
      </c>
      <c r="C4370">
        <v>174.25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  <c r="BP4370"/>
      <c r="BQ4370"/>
      <c r="BR4370"/>
    </row>
    <row r="4371" spans="1:70" x14ac:dyDescent="0.25">
      <c r="A4371">
        <v>201514</v>
      </c>
      <c r="B4371" t="s">
        <v>2783</v>
      </c>
      <c r="C4371">
        <v>180.13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/>
    </row>
    <row r="4372" spans="1:70" x14ac:dyDescent="0.25">
      <c r="A4372">
        <v>201515</v>
      </c>
      <c r="B4372" t="s">
        <v>2784</v>
      </c>
      <c r="C4372">
        <v>17.32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</row>
    <row r="4373" spans="1:70" x14ac:dyDescent="0.25">
      <c r="A4373">
        <v>201525</v>
      </c>
      <c r="B4373" t="s">
        <v>4243</v>
      </c>
      <c r="C4373">
        <v>12.99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  <c r="BP4373"/>
      <c r="BQ4373"/>
      <c r="BR4373"/>
    </row>
    <row r="4374" spans="1:70" x14ac:dyDescent="0.25">
      <c r="A4374">
        <v>201553</v>
      </c>
      <c r="B4374" t="s">
        <v>4244</v>
      </c>
      <c r="C4374">
        <v>12.99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</row>
    <row r="4375" spans="1:70" x14ac:dyDescent="0.25">
      <c r="A4375">
        <v>201553</v>
      </c>
      <c r="B4375" t="s">
        <v>4244</v>
      </c>
      <c r="C4375">
        <v>12.99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</row>
    <row r="4376" spans="1:70" x14ac:dyDescent="0.25">
      <c r="A4376">
        <v>201558</v>
      </c>
      <c r="B4376" t="s">
        <v>4245</v>
      </c>
      <c r="C4376">
        <v>15.587999999999999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</row>
    <row r="4377" spans="1:70" x14ac:dyDescent="0.25">
      <c r="A4377">
        <v>201570</v>
      </c>
      <c r="B4377" t="s">
        <v>4246</v>
      </c>
      <c r="C4377">
        <v>12.78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</row>
    <row r="4378" spans="1:70" x14ac:dyDescent="0.25">
      <c r="A4378">
        <v>201571</v>
      </c>
      <c r="B4378" t="s">
        <v>4247</v>
      </c>
      <c r="C4378">
        <v>177.16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</row>
    <row r="4379" spans="1:70" x14ac:dyDescent="0.25">
      <c r="A4379">
        <v>201585</v>
      </c>
      <c r="B4379" t="s">
        <v>4248</v>
      </c>
      <c r="C4379">
        <v>52.92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</row>
    <row r="4380" spans="1:70" x14ac:dyDescent="0.25">
      <c r="A4380">
        <v>201585</v>
      </c>
      <c r="B4380" t="s">
        <v>4248</v>
      </c>
      <c r="C4380">
        <v>52.92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</row>
    <row r="4381" spans="1:70" x14ac:dyDescent="0.25">
      <c r="A4381">
        <v>201586</v>
      </c>
      <c r="B4381" t="s">
        <v>2347</v>
      </c>
      <c r="C4381">
        <v>183.45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  <c r="BP4381"/>
      <c r="BQ4381"/>
      <c r="BR4381"/>
    </row>
    <row r="4382" spans="1:70" x14ac:dyDescent="0.25">
      <c r="A4382">
        <v>201586</v>
      </c>
      <c r="B4382" t="s">
        <v>2347</v>
      </c>
      <c r="C4382">
        <v>183.45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  <c r="BP4382"/>
      <c r="BQ4382"/>
      <c r="BR4382"/>
    </row>
    <row r="4383" spans="1:70" x14ac:dyDescent="0.25">
      <c r="A4383">
        <v>201588</v>
      </c>
      <c r="B4383" t="s">
        <v>4249</v>
      </c>
      <c r="C4383">
        <v>178.41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</row>
    <row r="4384" spans="1:70" x14ac:dyDescent="0.25">
      <c r="A4384">
        <v>201589</v>
      </c>
      <c r="B4384" t="s">
        <v>4250</v>
      </c>
      <c r="C4384">
        <v>187.2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  <c r="BO4384"/>
      <c r="BP4384"/>
      <c r="BQ4384"/>
      <c r="BR4384"/>
    </row>
    <row r="4385" spans="1:70" x14ac:dyDescent="0.25">
      <c r="A4385">
        <v>201601</v>
      </c>
      <c r="B4385" t="s">
        <v>4251</v>
      </c>
      <c r="C4385">
        <v>17.059999999999999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  <c r="BP4385"/>
      <c r="BQ4385"/>
      <c r="BR4385"/>
    </row>
    <row r="4386" spans="1:70" x14ac:dyDescent="0.25">
      <c r="A4386">
        <v>201602</v>
      </c>
      <c r="B4386" t="s">
        <v>4252</v>
      </c>
      <c r="C4386">
        <v>177.42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  <c r="BP4386"/>
      <c r="BQ4386"/>
      <c r="BR4386"/>
    </row>
    <row r="4387" spans="1:70" x14ac:dyDescent="0.25">
      <c r="A4387">
        <v>201609</v>
      </c>
      <c r="B4387" t="s">
        <v>4253</v>
      </c>
      <c r="C4387">
        <v>17.489999999999998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</row>
    <row r="4388" spans="1:70" x14ac:dyDescent="0.25">
      <c r="A4388">
        <v>201609</v>
      </c>
      <c r="B4388" t="s">
        <v>4253</v>
      </c>
      <c r="C4388">
        <v>17.489999999999998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</row>
    <row r="4389" spans="1:70" x14ac:dyDescent="0.25">
      <c r="A4389">
        <v>201618</v>
      </c>
      <c r="B4389" t="s">
        <v>4254</v>
      </c>
      <c r="C4389">
        <v>184.7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</row>
    <row r="4390" spans="1:70" x14ac:dyDescent="0.25">
      <c r="A4390">
        <v>201618</v>
      </c>
      <c r="B4390" t="s">
        <v>4254</v>
      </c>
      <c r="C4390">
        <v>184.7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</row>
    <row r="4391" spans="1:70" x14ac:dyDescent="0.25">
      <c r="A4391">
        <v>201619</v>
      </c>
      <c r="B4391" t="s">
        <v>4255</v>
      </c>
      <c r="C4391">
        <v>15.98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  <c r="BO4391"/>
      <c r="BP4391"/>
      <c r="BQ4391"/>
      <c r="BR4391"/>
    </row>
    <row r="4392" spans="1:70" x14ac:dyDescent="0.25">
      <c r="A4392">
        <v>201619</v>
      </c>
      <c r="B4392" t="s">
        <v>4255</v>
      </c>
      <c r="C4392">
        <v>15.98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  <c r="BO4392"/>
      <c r="BP4392"/>
      <c r="BQ4392"/>
      <c r="BR4392"/>
    </row>
    <row r="4393" spans="1:70" x14ac:dyDescent="0.25">
      <c r="A4393">
        <v>201639</v>
      </c>
      <c r="B4393" t="s">
        <v>4256</v>
      </c>
      <c r="C4393">
        <v>184.89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/>
      <c r="BP4393"/>
      <c r="BQ4393"/>
      <c r="BR4393"/>
    </row>
    <row r="4394" spans="1:70" x14ac:dyDescent="0.25">
      <c r="A4394">
        <v>201639</v>
      </c>
      <c r="B4394" t="s">
        <v>4256</v>
      </c>
      <c r="C4394">
        <v>184.89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/>
      <c r="BP4394"/>
      <c r="BQ4394"/>
      <c r="BR4394"/>
    </row>
    <row r="4395" spans="1:70" x14ac:dyDescent="0.25">
      <c r="A4395">
        <v>201650</v>
      </c>
      <c r="B4395" t="s">
        <v>4257</v>
      </c>
      <c r="C4395">
        <v>16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/>
      <c r="BO4395"/>
      <c r="BP4395"/>
      <c r="BQ4395"/>
      <c r="BR4395"/>
    </row>
    <row r="4396" spans="1:70" x14ac:dyDescent="0.25">
      <c r="A4396">
        <v>201650</v>
      </c>
      <c r="B4396" t="s">
        <v>4257</v>
      </c>
      <c r="C4396">
        <v>16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  <c r="BO4396"/>
      <c r="BP4396"/>
      <c r="BQ4396"/>
      <c r="BR4396"/>
    </row>
    <row r="4397" spans="1:70" x14ac:dyDescent="0.25">
      <c r="A4397">
        <v>201656</v>
      </c>
      <c r="B4397" t="s">
        <v>4258</v>
      </c>
      <c r="C4397">
        <v>15.548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  <c r="BO4397"/>
      <c r="BP4397"/>
      <c r="BQ4397"/>
      <c r="BR4397"/>
    </row>
    <row r="4398" spans="1:70" x14ac:dyDescent="0.25">
      <c r="A4398">
        <v>201657</v>
      </c>
      <c r="B4398" t="s">
        <v>4259</v>
      </c>
      <c r="C4398">
        <v>17.274999999999999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  <c r="BP4398"/>
      <c r="BQ4398"/>
      <c r="BR4398"/>
    </row>
    <row r="4399" spans="1:70" x14ac:dyDescent="0.25">
      <c r="A4399">
        <v>201657</v>
      </c>
      <c r="B4399" t="s">
        <v>4259</v>
      </c>
      <c r="C4399">
        <v>17.274999999999999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  <c r="BO4399"/>
      <c r="BP4399"/>
      <c r="BQ4399"/>
      <c r="BR4399"/>
    </row>
    <row r="4400" spans="1:70" x14ac:dyDescent="0.25">
      <c r="A4400">
        <v>201658</v>
      </c>
      <c r="B4400" t="s">
        <v>4260</v>
      </c>
      <c r="C4400">
        <v>52.03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/>
      <c r="BP4400"/>
      <c r="BQ4400"/>
      <c r="BR4400"/>
    </row>
    <row r="4401" spans="1:70" x14ac:dyDescent="0.25">
      <c r="A4401">
        <v>201658</v>
      </c>
      <c r="B4401" t="s">
        <v>4260</v>
      </c>
      <c r="C4401">
        <v>52.03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  <c r="BP4401"/>
      <c r="BQ4401"/>
      <c r="BR4401"/>
    </row>
    <row r="4402" spans="1:70" x14ac:dyDescent="0.25">
      <c r="A4402">
        <v>201659</v>
      </c>
      <c r="B4402" t="s">
        <v>4261</v>
      </c>
      <c r="C4402">
        <v>179.66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/>
    </row>
    <row r="4403" spans="1:70" x14ac:dyDescent="0.25">
      <c r="A4403">
        <v>201659</v>
      </c>
      <c r="B4403" t="s">
        <v>4261</v>
      </c>
      <c r="C4403">
        <v>179.66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/>
      <c r="BP4403"/>
      <c r="BQ4403"/>
      <c r="BR4403"/>
    </row>
    <row r="4404" spans="1:70" x14ac:dyDescent="0.25">
      <c r="A4404">
        <v>201664</v>
      </c>
      <c r="B4404" t="s">
        <v>4262</v>
      </c>
      <c r="C4404">
        <v>179.92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/>
      <c r="BP4404"/>
      <c r="BQ4404"/>
      <c r="BR4404"/>
    </row>
    <row r="4405" spans="1:70" x14ac:dyDescent="0.25">
      <c r="A4405">
        <v>201664</v>
      </c>
      <c r="B4405" t="s">
        <v>4262</v>
      </c>
      <c r="C4405">
        <v>179.92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/>
      <c r="BP4405"/>
      <c r="BQ4405"/>
      <c r="BR4405"/>
    </row>
    <row r="4406" spans="1:70" x14ac:dyDescent="0.25">
      <c r="A4406">
        <v>201665</v>
      </c>
      <c r="B4406" t="s">
        <v>4263</v>
      </c>
      <c r="C4406">
        <v>15.57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/>
      <c r="BP4406"/>
      <c r="BQ4406"/>
      <c r="BR4406"/>
    </row>
    <row r="4407" spans="1:70" x14ac:dyDescent="0.25">
      <c r="A4407">
        <v>201665</v>
      </c>
      <c r="B4407" t="s">
        <v>4263</v>
      </c>
      <c r="C4407">
        <v>15.57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  <c r="BP4407"/>
      <c r="BQ4407"/>
      <c r="BR4407"/>
    </row>
    <row r="4408" spans="1:70" x14ac:dyDescent="0.25">
      <c r="A4408">
        <v>201666</v>
      </c>
      <c r="B4408" t="s">
        <v>4264</v>
      </c>
      <c r="C4408">
        <v>181.58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/>
      <c r="BP4408"/>
      <c r="BQ4408"/>
      <c r="BR4408"/>
    </row>
    <row r="4409" spans="1:70" x14ac:dyDescent="0.25">
      <c r="A4409">
        <v>201666</v>
      </c>
      <c r="B4409" t="s">
        <v>4264</v>
      </c>
      <c r="C4409">
        <v>181.58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/>
      <c r="BP4409"/>
      <c r="BQ4409"/>
      <c r="BR4409"/>
    </row>
    <row r="4410" spans="1:70" x14ac:dyDescent="0.25">
      <c r="A4410">
        <v>201667</v>
      </c>
      <c r="B4410" t="s">
        <v>2130</v>
      </c>
      <c r="C4410">
        <v>15.71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</row>
    <row r="4411" spans="1:70" x14ac:dyDescent="0.25">
      <c r="A4411">
        <v>201667</v>
      </c>
      <c r="B4411" t="s">
        <v>2130</v>
      </c>
      <c r="C4411">
        <v>15.71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  <c r="BP4411"/>
      <c r="BQ4411"/>
      <c r="BR4411"/>
    </row>
    <row r="4412" spans="1:70" x14ac:dyDescent="0.25">
      <c r="A4412">
        <v>201668</v>
      </c>
      <c r="B4412" t="s">
        <v>4265</v>
      </c>
      <c r="C4412">
        <v>179.11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</row>
    <row r="4413" spans="1:70" x14ac:dyDescent="0.25">
      <c r="A4413">
        <v>201668</v>
      </c>
      <c r="B4413" t="s">
        <v>4265</v>
      </c>
      <c r="C4413">
        <v>179.11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/>
      <c r="BP4413"/>
      <c r="BQ4413"/>
      <c r="BR4413"/>
    </row>
    <row r="4414" spans="1:70" x14ac:dyDescent="0.25">
      <c r="A4414">
        <v>201669</v>
      </c>
      <c r="B4414" t="s">
        <v>4266</v>
      </c>
      <c r="C4414">
        <v>15.5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/>
      <c r="BP4414"/>
      <c r="BQ4414"/>
      <c r="BR4414"/>
    </row>
    <row r="4415" spans="1:70" x14ac:dyDescent="0.25">
      <c r="A4415">
        <v>201669</v>
      </c>
      <c r="B4415" t="s">
        <v>4266</v>
      </c>
      <c r="C4415">
        <v>15.5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  <c r="BP4415"/>
      <c r="BQ4415"/>
      <c r="BR4415"/>
    </row>
    <row r="4416" spans="1:70" x14ac:dyDescent="0.25">
      <c r="A4416">
        <v>201670</v>
      </c>
      <c r="B4416" t="s">
        <v>4267</v>
      </c>
      <c r="C4416">
        <v>22.08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/>
      <c r="BP4416"/>
      <c r="BQ4416"/>
      <c r="BR4416"/>
    </row>
    <row r="4417" spans="1:70" x14ac:dyDescent="0.25">
      <c r="A4417">
        <v>201670</v>
      </c>
      <c r="B4417" t="s">
        <v>4267</v>
      </c>
      <c r="C4417">
        <v>22.08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/>
      <c r="BP4417"/>
      <c r="BQ4417"/>
      <c r="BR4417"/>
    </row>
    <row r="4418" spans="1:70" x14ac:dyDescent="0.25">
      <c r="A4418">
        <v>201693</v>
      </c>
      <c r="B4418" t="s">
        <v>4268</v>
      </c>
      <c r="C4418">
        <v>181.02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  <c r="BP4418"/>
      <c r="BQ4418"/>
      <c r="BR4418"/>
    </row>
    <row r="4419" spans="1:70" x14ac:dyDescent="0.25">
      <c r="A4419">
        <v>201696</v>
      </c>
      <c r="B4419" t="s">
        <v>4269</v>
      </c>
      <c r="C4419">
        <v>17.114999999999998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/>
      <c r="BP4419"/>
      <c r="BQ4419"/>
      <c r="BR4419"/>
    </row>
    <row r="4420" spans="1:70" x14ac:dyDescent="0.25">
      <c r="A4420">
        <v>201705</v>
      </c>
      <c r="B4420" t="s">
        <v>4270</v>
      </c>
      <c r="C4420">
        <v>183.5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/>
      <c r="BP4420"/>
      <c r="BQ4420"/>
      <c r="BR4420"/>
    </row>
    <row r="4421" spans="1:70" x14ac:dyDescent="0.25">
      <c r="A4421">
        <v>201705</v>
      </c>
      <c r="B4421" t="s">
        <v>4270</v>
      </c>
      <c r="C4421">
        <v>183.5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/>
      <c r="BP4421"/>
      <c r="BQ4421"/>
      <c r="BR4421"/>
    </row>
    <row r="4422" spans="1:70" x14ac:dyDescent="0.25">
      <c r="A4422">
        <v>201758</v>
      </c>
      <c r="B4422" t="s">
        <v>4271</v>
      </c>
      <c r="C4422">
        <v>900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/>
      <c r="BP4422"/>
      <c r="BQ4422"/>
      <c r="BR4422"/>
    </row>
    <row r="4423" spans="1:70" x14ac:dyDescent="0.25">
      <c r="A4423">
        <v>201769</v>
      </c>
      <c r="B4423" t="s">
        <v>4272</v>
      </c>
      <c r="C4423">
        <v>204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  <c r="BO4423"/>
      <c r="BP4423"/>
      <c r="BQ4423"/>
      <c r="BR4423"/>
    </row>
    <row r="4424" spans="1:70" x14ac:dyDescent="0.25">
      <c r="A4424">
        <v>201874</v>
      </c>
      <c r="B4424" t="s">
        <v>4273</v>
      </c>
      <c r="C4424">
        <v>17.559999999999999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/>
      <c r="BP4424"/>
      <c r="BQ4424"/>
      <c r="BR4424"/>
    </row>
    <row r="4425" spans="1:70" x14ac:dyDescent="0.25">
      <c r="A4425">
        <v>201875</v>
      </c>
      <c r="B4425" t="s">
        <v>4274</v>
      </c>
      <c r="C4425">
        <v>182.57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/>
      <c r="BP4425"/>
      <c r="BQ4425"/>
      <c r="BR4425"/>
    </row>
    <row r="4426" spans="1:70" x14ac:dyDescent="0.25">
      <c r="A4426">
        <v>201941</v>
      </c>
      <c r="B4426" t="s">
        <v>4275</v>
      </c>
      <c r="C4426">
        <v>1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/>
      <c r="BP4426"/>
      <c r="BQ4426"/>
      <c r="BR4426"/>
    </row>
    <row r="4427" spans="1:70" x14ac:dyDescent="0.25">
      <c r="A4427">
        <v>201942</v>
      </c>
      <c r="B4427" t="s">
        <v>4276</v>
      </c>
      <c r="C4427">
        <v>15.85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  <c r="BO4427"/>
      <c r="BP4427"/>
      <c r="BQ4427"/>
      <c r="BR4427"/>
    </row>
    <row r="4428" spans="1:70" x14ac:dyDescent="0.25">
      <c r="A4428">
        <v>201942</v>
      </c>
      <c r="B4428" t="s">
        <v>4276</v>
      </c>
      <c r="C4428">
        <v>15.85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/>
      <c r="BP4428"/>
      <c r="BQ4428"/>
      <c r="BR4428"/>
    </row>
    <row r="4429" spans="1:70" x14ac:dyDescent="0.25">
      <c r="A4429">
        <v>202006</v>
      </c>
      <c r="B4429" t="s">
        <v>4277</v>
      </c>
      <c r="C4429">
        <v>15.28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/>
      <c r="BP4429"/>
      <c r="BQ4429"/>
      <c r="BR4429"/>
    </row>
    <row r="4430" spans="1:70" x14ac:dyDescent="0.25">
      <c r="A4430">
        <v>202006</v>
      </c>
      <c r="B4430" t="s">
        <v>4277</v>
      </c>
      <c r="C4430">
        <v>15.28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/>
      <c r="BP4430"/>
      <c r="BQ4430"/>
      <c r="BR4430"/>
    </row>
    <row r="4431" spans="1:70" x14ac:dyDescent="0.25">
      <c r="A4431">
        <v>202021</v>
      </c>
      <c r="B4431" t="s">
        <v>4278</v>
      </c>
      <c r="C4431">
        <v>174.6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/>
      <c r="BP4431"/>
      <c r="BQ4431"/>
      <c r="BR4431"/>
    </row>
    <row r="4432" spans="1:70" x14ac:dyDescent="0.25">
      <c r="A4432">
        <v>202021</v>
      </c>
      <c r="B4432" t="s">
        <v>4278</v>
      </c>
      <c r="C4432">
        <v>174.6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  <c r="BO4432"/>
      <c r="BP4432"/>
      <c r="BQ4432"/>
      <c r="BR4432"/>
    </row>
    <row r="4433" spans="1:70" x14ac:dyDescent="0.25">
      <c r="A4433">
        <v>202045</v>
      </c>
      <c r="B4433" t="s">
        <v>1013</v>
      </c>
      <c r="C4433">
        <v>230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  <c r="BI4433"/>
      <c r="BJ4433"/>
      <c r="BK4433"/>
      <c r="BL4433"/>
      <c r="BM4433"/>
      <c r="BN4433"/>
      <c r="BO4433"/>
      <c r="BP4433"/>
      <c r="BQ4433"/>
      <c r="BR4433"/>
    </row>
    <row r="4434" spans="1:70" x14ac:dyDescent="0.25">
      <c r="A4434">
        <v>202061</v>
      </c>
      <c r="B4434" t="s">
        <v>4279</v>
      </c>
      <c r="C4434">
        <v>1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/>
      <c r="BP4434"/>
      <c r="BQ4434"/>
      <c r="BR4434"/>
    </row>
    <row r="4435" spans="1:70" x14ac:dyDescent="0.25">
      <c r="A4435">
        <v>202103</v>
      </c>
      <c r="B4435" t="s">
        <v>1945</v>
      </c>
      <c r="C4435">
        <v>15.69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/>
      <c r="BP4435"/>
      <c r="BQ4435"/>
      <c r="BR4435"/>
    </row>
    <row r="4436" spans="1:70" x14ac:dyDescent="0.25">
      <c r="A4436">
        <v>202103</v>
      </c>
      <c r="B4436" t="s">
        <v>1945</v>
      </c>
      <c r="C4436">
        <v>15.69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/>
      <c r="BP4436"/>
      <c r="BQ4436"/>
      <c r="BR4436"/>
    </row>
    <row r="4437" spans="1:70" x14ac:dyDescent="0.25">
      <c r="A4437">
        <v>202159</v>
      </c>
      <c r="B4437" t="s">
        <v>4280</v>
      </c>
      <c r="C4437">
        <v>12.625999999999999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/>
      <c r="BP4437"/>
      <c r="BQ4437"/>
      <c r="BR4437"/>
    </row>
    <row r="4438" spans="1:70" x14ac:dyDescent="0.25">
      <c r="A4438">
        <v>202228</v>
      </c>
      <c r="B4438" t="s">
        <v>4281</v>
      </c>
      <c r="C4438">
        <v>210.6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  <c r="BO4438"/>
      <c r="BP4438"/>
      <c r="BQ4438"/>
      <c r="BR4438"/>
    </row>
    <row r="4439" spans="1:70" x14ac:dyDescent="0.25">
      <c r="A4439">
        <v>202268</v>
      </c>
      <c r="B4439" t="s">
        <v>433</v>
      </c>
      <c r="C4439">
        <v>1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/>
      <c r="BP4439"/>
      <c r="BQ4439"/>
      <c r="BR4439"/>
    </row>
    <row r="4440" spans="1:70" x14ac:dyDescent="0.25">
      <c r="A4440">
        <v>202269</v>
      </c>
      <c r="B4440" t="s">
        <v>1968</v>
      </c>
      <c r="C4440">
        <v>186.68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/>
      <c r="BP4440"/>
      <c r="BQ4440"/>
      <c r="BR4440"/>
    </row>
    <row r="4441" spans="1:70" x14ac:dyDescent="0.25">
      <c r="A4441">
        <v>202269</v>
      </c>
      <c r="B4441" t="s">
        <v>1968</v>
      </c>
      <c r="C4441">
        <v>186.68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  <c r="BN4441"/>
      <c r="BO4441"/>
      <c r="BP4441"/>
      <c r="BQ4441"/>
      <c r="BR4441"/>
    </row>
    <row r="4442" spans="1:70" x14ac:dyDescent="0.25">
      <c r="A4442">
        <v>202278</v>
      </c>
      <c r="B4442" t="s">
        <v>751</v>
      </c>
      <c r="C4442">
        <v>17.66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/>
      <c r="BP4442"/>
      <c r="BQ4442"/>
      <c r="BR4442"/>
    </row>
    <row r="4443" spans="1:70" x14ac:dyDescent="0.25">
      <c r="A4443">
        <v>202278</v>
      </c>
      <c r="B4443" t="s">
        <v>751</v>
      </c>
      <c r="C4443">
        <v>17.66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/>
      <c r="BP4443"/>
      <c r="BQ4443"/>
      <c r="BR4443"/>
    </row>
    <row r="4444" spans="1:70" x14ac:dyDescent="0.25">
      <c r="A4444">
        <v>202278</v>
      </c>
      <c r="B4444" t="s">
        <v>751</v>
      </c>
      <c r="C4444">
        <v>17.66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/>
      <c r="BP4444"/>
      <c r="BQ4444"/>
      <c r="BR4444"/>
    </row>
    <row r="4445" spans="1:70" x14ac:dyDescent="0.25">
      <c r="A4445">
        <v>202279</v>
      </c>
      <c r="B4445" t="s">
        <v>4282</v>
      </c>
      <c r="C4445">
        <v>888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/>
      <c r="BP4445"/>
      <c r="BQ4445"/>
      <c r="BR4445"/>
    </row>
    <row r="4446" spans="1:70" x14ac:dyDescent="0.25">
      <c r="A4446">
        <v>202279</v>
      </c>
      <c r="B4446" t="s">
        <v>4282</v>
      </c>
      <c r="C4446">
        <v>888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/>
      <c r="BP4446"/>
      <c r="BQ4446"/>
      <c r="BR4446"/>
    </row>
    <row r="4447" spans="1:70" x14ac:dyDescent="0.25">
      <c r="A4447">
        <v>202280</v>
      </c>
      <c r="B4447" t="s">
        <v>4283</v>
      </c>
      <c r="C4447">
        <v>1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  <c r="BN4447"/>
      <c r="BO4447"/>
      <c r="BP4447"/>
      <c r="BQ4447"/>
      <c r="BR4447"/>
    </row>
    <row r="4448" spans="1:70" x14ac:dyDescent="0.25">
      <c r="A4448">
        <v>202290</v>
      </c>
      <c r="B4448" t="s">
        <v>4284</v>
      </c>
      <c r="C4448">
        <v>1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  <c r="BO4448"/>
      <c r="BP4448"/>
      <c r="BQ4448"/>
      <c r="BR4448"/>
    </row>
    <row r="4449" spans="1:70" x14ac:dyDescent="0.25">
      <c r="A4449">
        <v>202291</v>
      </c>
      <c r="B4449" t="s">
        <v>592</v>
      </c>
      <c r="C4449">
        <v>180.12799999999999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  <c r="BO4449"/>
      <c r="BP4449"/>
      <c r="BQ4449"/>
      <c r="BR4449"/>
    </row>
    <row r="4450" spans="1:70" x14ac:dyDescent="0.25">
      <c r="A4450">
        <v>202291</v>
      </c>
      <c r="B4450" t="s">
        <v>592</v>
      </c>
      <c r="C4450">
        <v>180.12799999999999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/>
      <c r="BP4450"/>
      <c r="BQ4450"/>
      <c r="BR4450"/>
    </row>
    <row r="4451" spans="1:70" x14ac:dyDescent="0.25">
      <c r="A4451">
        <v>202292</v>
      </c>
      <c r="B4451" t="s">
        <v>1723</v>
      </c>
      <c r="C4451">
        <v>15.587999999999999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/>
      <c r="BP4451"/>
      <c r="BQ4451"/>
      <c r="BR4451"/>
    </row>
    <row r="4452" spans="1:70" x14ac:dyDescent="0.25">
      <c r="A4452">
        <v>202292</v>
      </c>
      <c r="B4452" t="s">
        <v>1723</v>
      </c>
      <c r="C4452">
        <v>15.587999999999999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/>
      <c r="BP4452"/>
      <c r="BQ4452"/>
      <c r="BR4452"/>
    </row>
    <row r="4453" spans="1:70" x14ac:dyDescent="0.25">
      <c r="A4453">
        <v>202293</v>
      </c>
      <c r="B4453" t="s">
        <v>4285</v>
      </c>
      <c r="C4453">
        <v>1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/>
      <c r="BP4453"/>
      <c r="BQ4453"/>
      <c r="BR4453"/>
    </row>
    <row r="4454" spans="1:70" x14ac:dyDescent="0.25">
      <c r="A4454">
        <v>202294</v>
      </c>
      <c r="B4454" t="s">
        <v>1724</v>
      </c>
      <c r="C4454">
        <v>184.08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/>
      <c r="BP4454"/>
      <c r="BQ4454"/>
      <c r="BR4454"/>
    </row>
    <row r="4455" spans="1:70" x14ac:dyDescent="0.25">
      <c r="A4455">
        <v>202294</v>
      </c>
      <c r="B4455" t="s">
        <v>1724</v>
      </c>
      <c r="C4455">
        <v>184.08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/>
      <c r="BN4455"/>
      <c r="BO4455"/>
      <c r="BP4455"/>
      <c r="BQ4455"/>
      <c r="BR4455"/>
    </row>
    <row r="4456" spans="1:70" x14ac:dyDescent="0.25">
      <c r="A4456">
        <v>202295</v>
      </c>
      <c r="B4456" t="s">
        <v>1725</v>
      </c>
      <c r="C4456">
        <v>15.93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/>
      <c r="BP4456"/>
      <c r="BQ4456"/>
      <c r="BR4456"/>
    </row>
    <row r="4457" spans="1:70" x14ac:dyDescent="0.25">
      <c r="A4457">
        <v>202295</v>
      </c>
      <c r="B4457" t="s">
        <v>1725</v>
      </c>
      <c r="C4457">
        <v>15.93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/>
      <c r="BP4457"/>
      <c r="BQ4457"/>
      <c r="BR4457"/>
    </row>
    <row r="4458" spans="1:70" x14ac:dyDescent="0.25">
      <c r="A4458">
        <v>202296</v>
      </c>
      <c r="B4458" t="s">
        <v>4286</v>
      </c>
      <c r="C4458">
        <v>1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  <c r="BO4458"/>
      <c r="BP4458"/>
      <c r="BQ4458"/>
      <c r="BR4458"/>
    </row>
    <row r="4459" spans="1:70" x14ac:dyDescent="0.25">
      <c r="A4459">
        <v>202297</v>
      </c>
      <c r="B4459" t="s">
        <v>593</v>
      </c>
      <c r="C4459">
        <v>185.328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/>
      <c r="BP4459"/>
      <c r="BQ4459"/>
      <c r="BR4459"/>
    </row>
    <row r="4460" spans="1:70" x14ac:dyDescent="0.25">
      <c r="A4460">
        <v>202297</v>
      </c>
      <c r="B4460" t="s">
        <v>593</v>
      </c>
      <c r="C4460">
        <v>185.328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/>
      <c r="BP4460"/>
      <c r="BQ4460"/>
      <c r="BR4460"/>
    </row>
    <row r="4461" spans="1:70" x14ac:dyDescent="0.25">
      <c r="A4461">
        <v>202298</v>
      </c>
      <c r="B4461" t="s">
        <v>844</v>
      </c>
      <c r="C4461">
        <v>16.038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/>
      <c r="BP4461"/>
      <c r="BQ4461"/>
      <c r="BR4461"/>
    </row>
    <row r="4462" spans="1:70" x14ac:dyDescent="0.25">
      <c r="A4462">
        <v>202298</v>
      </c>
      <c r="B4462" t="s">
        <v>844</v>
      </c>
      <c r="C4462">
        <v>16.038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/>
      <c r="BP4462"/>
      <c r="BQ4462"/>
      <c r="BR4462"/>
    </row>
    <row r="4463" spans="1:70" x14ac:dyDescent="0.25">
      <c r="A4463">
        <v>202299</v>
      </c>
      <c r="B4463" t="s">
        <v>1726</v>
      </c>
      <c r="C4463">
        <v>13.28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  <c r="BN4463"/>
      <c r="BO4463"/>
      <c r="BP4463"/>
      <c r="BQ4463"/>
      <c r="BR4463"/>
    </row>
    <row r="4464" spans="1:70" x14ac:dyDescent="0.25">
      <c r="A4464">
        <v>202299</v>
      </c>
      <c r="B4464" t="s">
        <v>1726</v>
      </c>
      <c r="C4464">
        <v>13.28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/>
      <c r="BP4464"/>
      <c r="BQ4464"/>
      <c r="BR4464"/>
    </row>
    <row r="4465" spans="1:70" x14ac:dyDescent="0.25">
      <c r="A4465">
        <v>202304</v>
      </c>
      <c r="B4465" t="s">
        <v>4287</v>
      </c>
      <c r="C4465">
        <v>1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/>
      <c r="BP4465"/>
      <c r="BQ4465"/>
      <c r="BR4465"/>
    </row>
    <row r="4466" spans="1:70" x14ac:dyDescent="0.25">
      <c r="A4466">
        <v>202305</v>
      </c>
      <c r="B4466" t="s">
        <v>4288</v>
      </c>
      <c r="C4466">
        <v>1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  <c r="BO4466"/>
      <c r="BP4466"/>
      <c r="BQ4466"/>
      <c r="BR4466"/>
    </row>
    <row r="4467" spans="1:70" x14ac:dyDescent="0.25">
      <c r="A4467">
        <v>202306</v>
      </c>
      <c r="B4467" t="s">
        <v>4289</v>
      </c>
      <c r="C4467">
        <v>873.08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  <c r="BO4467"/>
      <c r="BP4467"/>
      <c r="BQ4467"/>
      <c r="BR4467"/>
    </row>
    <row r="4468" spans="1:70" x14ac:dyDescent="0.25">
      <c r="A4468">
        <v>202307</v>
      </c>
      <c r="B4468" t="s">
        <v>2016</v>
      </c>
      <c r="C4468">
        <v>180.13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  <c r="BO4468"/>
      <c r="BP4468"/>
      <c r="BQ4468"/>
      <c r="BR4468"/>
    </row>
    <row r="4469" spans="1:70" x14ac:dyDescent="0.25">
      <c r="A4469">
        <v>202307</v>
      </c>
      <c r="B4469" t="s">
        <v>2016</v>
      </c>
      <c r="C4469">
        <v>180.13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  <c r="BO4469"/>
      <c r="BP4469"/>
      <c r="BQ4469"/>
      <c r="BR4469"/>
    </row>
    <row r="4470" spans="1:70" x14ac:dyDescent="0.25">
      <c r="A4470">
        <v>202307</v>
      </c>
      <c r="B4470" t="s">
        <v>2016</v>
      </c>
      <c r="C4470">
        <v>180.13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/>
      <c r="BP4470"/>
      <c r="BQ4470"/>
      <c r="BR4470"/>
    </row>
    <row r="4471" spans="1:70" x14ac:dyDescent="0.25">
      <c r="A4471">
        <v>202363</v>
      </c>
      <c r="B4471" t="s">
        <v>2348</v>
      </c>
      <c r="C4471">
        <v>1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/>
      <c r="BP4471"/>
      <c r="BQ4471"/>
      <c r="BR4471"/>
    </row>
    <row r="4472" spans="1:70" x14ac:dyDescent="0.25">
      <c r="A4472">
        <v>202364</v>
      </c>
      <c r="B4472" t="s">
        <v>1727</v>
      </c>
      <c r="C4472">
        <v>187.49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/>
      <c r="BP4472"/>
      <c r="BQ4472"/>
      <c r="BR4472"/>
    </row>
    <row r="4473" spans="1:70" x14ac:dyDescent="0.25">
      <c r="A4473">
        <v>202364</v>
      </c>
      <c r="B4473" t="s">
        <v>1727</v>
      </c>
      <c r="C4473">
        <v>187.49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/>
      <c r="BP4473"/>
      <c r="BQ4473"/>
      <c r="BR4473"/>
    </row>
    <row r="4474" spans="1:70" x14ac:dyDescent="0.25">
      <c r="A4474">
        <v>202373</v>
      </c>
      <c r="B4474" t="s">
        <v>4290</v>
      </c>
      <c r="C4474">
        <v>10.1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/>
      <c r="BP4474"/>
      <c r="BQ4474"/>
      <c r="BR4474"/>
    </row>
    <row r="4475" spans="1:70" x14ac:dyDescent="0.25">
      <c r="A4475">
        <v>202373</v>
      </c>
      <c r="B4475" t="s">
        <v>4290</v>
      </c>
      <c r="C4475">
        <v>10.1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/>
      <c r="BP4475"/>
      <c r="BQ4475"/>
      <c r="BR4475"/>
    </row>
    <row r="4476" spans="1:70" x14ac:dyDescent="0.25">
      <c r="A4476">
        <v>202431</v>
      </c>
      <c r="B4476" t="s">
        <v>4291</v>
      </c>
      <c r="C4476">
        <v>1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/>
      <c r="BP4476"/>
      <c r="BQ4476"/>
      <c r="BR4476"/>
    </row>
    <row r="4477" spans="1:70" x14ac:dyDescent="0.25">
      <c r="A4477">
        <v>202432</v>
      </c>
      <c r="B4477" t="s">
        <v>1729</v>
      </c>
      <c r="C4477">
        <v>171.04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/>
      <c r="BP4477"/>
      <c r="BQ4477"/>
      <c r="BR4477"/>
    </row>
    <row r="4478" spans="1:70" x14ac:dyDescent="0.25">
      <c r="A4478">
        <v>202432</v>
      </c>
      <c r="B4478" t="s">
        <v>1729</v>
      </c>
      <c r="C4478">
        <v>171.04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/>
      <c r="BP4478"/>
      <c r="BQ4478"/>
      <c r="BR4478"/>
    </row>
    <row r="4479" spans="1:70" x14ac:dyDescent="0.25">
      <c r="A4479">
        <v>202433</v>
      </c>
      <c r="B4479" t="s">
        <v>4292</v>
      </c>
      <c r="C4479">
        <v>50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/>
      <c r="BP4479"/>
      <c r="BQ4479"/>
      <c r="BR4479"/>
    </row>
    <row r="4480" spans="1:70" x14ac:dyDescent="0.25">
      <c r="A4480">
        <v>202434</v>
      </c>
      <c r="B4480" t="s">
        <v>4293</v>
      </c>
      <c r="C4480">
        <v>50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/>
      <c r="BP4480"/>
      <c r="BQ4480"/>
      <c r="BR4480"/>
    </row>
    <row r="4481" spans="1:70" x14ac:dyDescent="0.25">
      <c r="A4481">
        <v>202518</v>
      </c>
      <c r="B4481" t="s">
        <v>4294</v>
      </c>
      <c r="C4481">
        <v>1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/>
      <c r="BP4481"/>
      <c r="BQ4481"/>
      <c r="BR4481"/>
    </row>
    <row r="4482" spans="1:70" x14ac:dyDescent="0.25">
      <c r="A4482">
        <v>202519</v>
      </c>
      <c r="B4482" t="s">
        <v>4295</v>
      </c>
      <c r="C4482">
        <v>221.61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/>
      <c r="BP4482"/>
      <c r="BQ4482"/>
      <c r="BR4482"/>
    </row>
    <row r="4483" spans="1:70" x14ac:dyDescent="0.25">
      <c r="A4483">
        <v>202519</v>
      </c>
      <c r="B4483" t="s">
        <v>4295</v>
      </c>
      <c r="C4483">
        <v>221.61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/>
      <c r="BP4483"/>
      <c r="BQ4483"/>
      <c r="BR4483"/>
    </row>
    <row r="4484" spans="1:70" x14ac:dyDescent="0.25">
      <c r="A4484">
        <v>202539</v>
      </c>
      <c r="B4484" t="s">
        <v>4296</v>
      </c>
      <c r="C4484">
        <v>13.95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/>
      <c r="BP4484"/>
      <c r="BQ4484"/>
      <c r="BR4484"/>
    </row>
    <row r="4485" spans="1:70" x14ac:dyDescent="0.25">
      <c r="A4485">
        <v>202539</v>
      </c>
      <c r="B4485" t="s">
        <v>4296</v>
      </c>
      <c r="C4485">
        <v>13.95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  <c r="BP4485"/>
      <c r="BQ4485"/>
      <c r="BR4485"/>
    </row>
    <row r="4486" spans="1:70" x14ac:dyDescent="0.25">
      <c r="A4486">
        <v>202557</v>
      </c>
      <c r="B4486" t="s">
        <v>1931</v>
      </c>
      <c r="C4486">
        <v>10.42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/>
      <c r="BP4486"/>
      <c r="BQ4486"/>
      <c r="BR4486"/>
    </row>
    <row r="4487" spans="1:70" x14ac:dyDescent="0.25">
      <c r="A4487">
        <v>202557</v>
      </c>
      <c r="B4487" t="s">
        <v>1931</v>
      </c>
      <c r="C4487">
        <v>10.42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/>
      <c r="BP4487"/>
      <c r="BQ4487"/>
      <c r="BR4487"/>
    </row>
    <row r="4488" spans="1:70" x14ac:dyDescent="0.25">
      <c r="A4488">
        <v>202560</v>
      </c>
      <c r="B4488" t="s">
        <v>4297</v>
      </c>
      <c r="C4488">
        <v>15.69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  <c r="BO4488"/>
      <c r="BP4488"/>
      <c r="BQ4488"/>
      <c r="BR4488"/>
    </row>
    <row r="4489" spans="1:70" x14ac:dyDescent="0.25">
      <c r="A4489">
        <v>202560</v>
      </c>
      <c r="B4489" t="s">
        <v>4297</v>
      </c>
      <c r="C4489">
        <v>15.69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  <c r="BO4489"/>
      <c r="BP4489"/>
      <c r="BQ4489"/>
      <c r="BR4489"/>
    </row>
    <row r="4490" spans="1:70" x14ac:dyDescent="0.25">
      <c r="A4490">
        <v>202561</v>
      </c>
      <c r="B4490" t="s">
        <v>4298</v>
      </c>
      <c r="C4490">
        <v>13.95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/>
      <c r="BP4490"/>
      <c r="BQ4490"/>
      <c r="BR4490"/>
    </row>
    <row r="4491" spans="1:70" x14ac:dyDescent="0.25">
      <c r="A4491">
        <v>202561</v>
      </c>
      <c r="B4491" t="s">
        <v>4298</v>
      </c>
      <c r="C4491">
        <v>13.95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/>
      <c r="BP4491"/>
      <c r="BQ4491"/>
      <c r="BR4491"/>
    </row>
    <row r="4492" spans="1:70" x14ac:dyDescent="0.25">
      <c r="A4492">
        <v>202562</v>
      </c>
      <c r="B4492" t="s">
        <v>4299</v>
      </c>
      <c r="C4492">
        <v>15.69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  <c r="BI4492"/>
      <c r="BJ4492"/>
      <c r="BK4492"/>
      <c r="BL4492"/>
      <c r="BM4492"/>
      <c r="BN4492"/>
      <c r="BO4492"/>
      <c r="BP4492"/>
      <c r="BQ4492"/>
      <c r="BR4492"/>
    </row>
    <row r="4493" spans="1:70" x14ac:dyDescent="0.25">
      <c r="A4493">
        <v>202562</v>
      </c>
      <c r="B4493" t="s">
        <v>4299</v>
      </c>
      <c r="C4493">
        <v>15.69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/>
      <c r="BP4493"/>
      <c r="BQ4493"/>
      <c r="BR4493"/>
    </row>
    <row r="4494" spans="1:70" x14ac:dyDescent="0.25">
      <c r="A4494">
        <v>202685</v>
      </c>
      <c r="B4494" t="s">
        <v>4300</v>
      </c>
      <c r="C4494">
        <v>15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</row>
    <row r="4495" spans="1:70" x14ac:dyDescent="0.25">
      <c r="A4495">
        <v>202691</v>
      </c>
      <c r="B4495" t="s">
        <v>2349</v>
      </c>
      <c r="C4495">
        <v>1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  <c r="BP4495"/>
      <c r="BQ4495"/>
      <c r="BR4495"/>
    </row>
    <row r="4496" spans="1:70" x14ac:dyDescent="0.25">
      <c r="A4496">
        <v>202692</v>
      </c>
      <c r="B4496" t="s">
        <v>845</v>
      </c>
      <c r="C4496">
        <v>183.87200000000001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  <c r="BP4496"/>
      <c r="BQ4496"/>
      <c r="BR4496"/>
    </row>
    <row r="4497" spans="1:70" x14ac:dyDescent="0.25">
      <c r="A4497">
        <v>202692</v>
      </c>
      <c r="B4497" t="s">
        <v>845</v>
      </c>
      <c r="C4497">
        <v>183.87200000000001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</row>
    <row r="4498" spans="1:70" x14ac:dyDescent="0.25">
      <c r="A4498">
        <v>202692</v>
      </c>
      <c r="B4498" t="s">
        <v>845</v>
      </c>
      <c r="C4498">
        <v>183.87200000000001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/>
      <c r="BP4498"/>
      <c r="BQ4498"/>
      <c r="BR4498"/>
    </row>
    <row r="4499" spans="1:70" x14ac:dyDescent="0.25">
      <c r="A4499">
        <v>202695</v>
      </c>
      <c r="B4499" t="s">
        <v>4301</v>
      </c>
      <c r="C4499">
        <v>1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/>
      <c r="BP4499"/>
      <c r="BQ4499"/>
      <c r="BR4499"/>
    </row>
    <row r="4500" spans="1:70" x14ac:dyDescent="0.25">
      <c r="A4500">
        <v>202696</v>
      </c>
      <c r="B4500" t="s">
        <v>1732</v>
      </c>
      <c r="C4500">
        <v>179.92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/>
      <c r="BQ4500"/>
      <c r="BR4500"/>
    </row>
    <row r="4501" spans="1:70" x14ac:dyDescent="0.25">
      <c r="A4501">
        <v>202696</v>
      </c>
      <c r="B4501" t="s">
        <v>1732</v>
      </c>
      <c r="C4501">
        <v>179.92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  <c r="BP4501"/>
      <c r="BQ4501"/>
      <c r="BR4501"/>
    </row>
    <row r="4502" spans="1:70" x14ac:dyDescent="0.25">
      <c r="A4502">
        <v>202697</v>
      </c>
      <c r="B4502" t="s">
        <v>4302</v>
      </c>
      <c r="C4502">
        <v>17.3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  <c r="BP4502"/>
      <c r="BQ4502"/>
      <c r="BR4502"/>
    </row>
    <row r="4503" spans="1:70" x14ac:dyDescent="0.25">
      <c r="A4503">
        <v>202697</v>
      </c>
      <c r="B4503" t="s">
        <v>4302</v>
      </c>
      <c r="C4503">
        <v>17.3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/>
      <c r="BQ4503"/>
      <c r="BR4503"/>
    </row>
    <row r="4504" spans="1:70" x14ac:dyDescent="0.25">
      <c r="A4504">
        <v>202698</v>
      </c>
      <c r="B4504" t="s">
        <v>1932</v>
      </c>
      <c r="C4504">
        <v>865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/>
      <c r="BQ4504"/>
      <c r="BR4504"/>
    </row>
    <row r="4505" spans="1:70" x14ac:dyDescent="0.25">
      <c r="A4505">
        <v>202698</v>
      </c>
      <c r="B4505" t="s">
        <v>1932</v>
      </c>
      <c r="C4505">
        <v>865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  <c r="BO4505"/>
      <c r="BP4505"/>
      <c r="BQ4505"/>
      <c r="BR4505"/>
    </row>
    <row r="4506" spans="1:70" x14ac:dyDescent="0.25">
      <c r="A4506">
        <v>202699</v>
      </c>
      <c r="B4506" t="s">
        <v>4303</v>
      </c>
      <c r="C4506">
        <v>1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/>
      <c r="BQ4506"/>
      <c r="BR4506"/>
    </row>
    <row r="4507" spans="1:70" x14ac:dyDescent="0.25">
      <c r="A4507">
        <v>202700</v>
      </c>
      <c r="B4507" t="s">
        <v>1734</v>
      </c>
      <c r="C4507">
        <v>15.24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/>
      <c r="BQ4507"/>
      <c r="BR4507"/>
    </row>
    <row r="4508" spans="1:70" x14ac:dyDescent="0.25">
      <c r="A4508">
        <v>202700</v>
      </c>
      <c r="B4508" t="s">
        <v>1734</v>
      </c>
      <c r="C4508">
        <v>15.24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/>
      <c r="BP4508"/>
      <c r="BQ4508"/>
      <c r="BR4508"/>
    </row>
    <row r="4509" spans="1:70" x14ac:dyDescent="0.25">
      <c r="A4509">
        <v>202702</v>
      </c>
      <c r="B4509" t="s">
        <v>434</v>
      </c>
      <c r="C4509">
        <v>1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/>
      <c r="BP4509"/>
      <c r="BQ4509"/>
      <c r="BR4509"/>
    </row>
    <row r="4510" spans="1:70" x14ac:dyDescent="0.25">
      <c r="A4510">
        <v>202703</v>
      </c>
      <c r="B4510" t="s">
        <v>435</v>
      </c>
      <c r="C4510">
        <v>1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/>
      <c r="BP4510"/>
      <c r="BQ4510"/>
      <c r="BR4510"/>
    </row>
    <row r="4511" spans="1:70" x14ac:dyDescent="0.25">
      <c r="A4511">
        <v>202704</v>
      </c>
      <c r="B4511" t="s">
        <v>436</v>
      </c>
      <c r="C4511">
        <v>1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  <c r="BO4511"/>
      <c r="BP4511"/>
      <c r="BQ4511"/>
      <c r="BR4511"/>
    </row>
    <row r="4512" spans="1:70" x14ac:dyDescent="0.25">
      <c r="A4512">
        <v>202705</v>
      </c>
      <c r="B4512" t="s">
        <v>437</v>
      </c>
      <c r="C4512">
        <v>1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/>
      <c r="BQ4512"/>
      <c r="BR4512"/>
    </row>
    <row r="4513" spans="1:70" x14ac:dyDescent="0.25">
      <c r="A4513">
        <v>202706</v>
      </c>
      <c r="B4513" t="s">
        <v>438</v>
      </c>
      <c r="C4513">
        <v>1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/>
      <c r="BQ4513"/>
      <c r="BR4513"/>
    </row>
    <row r="4514" spans="1:70" x14ac:dyDescent="0.25">
      <c r="A4514">
        <v>202707</v>
      </c>
      <c r="B4514" t="s">
        <v>439</v>
      </c>
      <c r="C4514">
        <v>1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/>
      <c r="BQ4514"/>
      <c r="BR4514"/>
    </row>
    <row r="4515" spans="1:70" x14ac:dyDescent="0.25">
      <c r="A4515">
        <v>202708</v>
      </c>
      <c r="B4515" t="s">
        <v>440</v>
      </c>
      <c r="C4515">
        <v>1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  <c r="BP4515"/>
      <c r="BQ4515"/>
      <c r="BR4515"/>
    </row>
    <row r="4516" spans="1:70" x14ac:dyDescent="0.25">
      <c r="A4516">
        <v>202709</v>
      </c>
      <c r="B4516" t="s">
        <v>441</v>
      </c>
      <c r="C4516">
        <v>1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/>
      <c r="BQ4516"/>
      <c r="BR4516"/>
    </row>
    <row r="4517" spans="1:70" x14ac:dyDescent="0.25">
      <c r="A4517">
        <v>202710</v>
      </c>
      <c r="B4517" t="s">
        <v>442</v>
      </c>
      <c r="C4517">
        <v>1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/>
      <c r="BQ4517"/>
      <c r="BR4517"/>
    </row>
    <row r="4518" spans="1:70" x14ac:dyDescent="0.25">
      <c r="A4518">
        <v>202720</v>
      </c>
      <c r="B4518" t="s">
        <v>443</v>
      </c>
      <c r="C4518">
        <v>1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/>
      <c r="BQ4518"/>
      <c r="BR4518"/>
    </row>
    <row r="4519" spans="1:70" x14ac:dyDescent="0.25">
      <c r="A4519">
        <v>202721</v>
      </c>
      <c r="B4519" t="s">
        <v>444</v>
      </c>
      <c r="C4519">
        <v>1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  <c r="BO4519"/>
      <c r="BP4519"/>
      <c r="BQ4519"/>
      <c r="BR4519"/>
    </row>
    <row r="4520" spans="1:70" x14ac:dyDescent="0.25">
      <c r="A4520">
        <v>202722</v>
      </c>
      <c r="B4520" t="s">
        <v>445</v>
      </c>
      <c r="C4520">
        <v>1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  <c r="BO4520"/>
      <c r="BP4520"/>
      <c r="BQ4520"/>
      <c r="BR4520"/>
    </row>
    <row r="4521" spans="1:70" x14ac:dyDescent="0.25">
      <c r="A4521">
        <v>202723</v>
      </c>
      <c r="B4521" t="s">
        <v>446</v>
      </c>
      <c r="C4521">
        <v>1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  <c r="BP4521"/>
      <c r="BQ4521"/>
      <c r="BR4521"/>
    </row>
    <row r="4522" spans="1:70" x14ac:dyDescent="0.25">
      <c r="A4522">
        <v>202752</v>
      </c>
      <c r="B4522" t="s">
        <v>4304</v>
      </c>
      <c r="C4522">
        <v>845.8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  <c r="BP4522"/>
      <c r="BQ4522"/>
      <c r="BR4522"/>
    </row>
    <row r="4523" spans="1:70" x14ac:dyDescent="0.25">
      <c r="A4523">
        <v>202752</v>
      </c>
      <c r="B4523" t="s">
        <v>4304</v>
      </c>
      <c r="C4523">
        <v>845.8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  <c r="BO4523"/>
      <c r="BP4523"/>
      <c r="BQ4523"/>
      <c r="BR4523"/>
    </row>
    <row r="4524" spans="1:70" x14ac:dyDescent="0.25">
      <c r="A4524">
        <v>202769</v>
      </c>
      <c r="B4524" t="s">
        <v>1735</v>
      </c>
      <c r="C4524">
        <v>15.33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  <c r="BO4524"/>
      <c r="BP4524"/>
      <c r="BQ4524"/>
      <c r="BR4524"/>
    </row>
    <row r="4525" spans="1:70" x14ac:dyDescent="0.25">
      <c r="A4525">
        <v>202769</v>
      </c>
      <c r="B4525" t="s">
        <v>1735</v>
      </c>
      <c r="C4525">
        <v>15.33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/>
      <c r="BQ4525"/>
      <c r="BR4525"/>
    </row>
    <row r="4526" spans="1:70" x14ac:dyDescent="0.25">
      <c r="A4526">
        <v>202960</v>
      </c>
      <c r="B4526" t="s">
        <v>1736</v>
      </c>
      <c r="C4526">
        <v>186.58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/>
      <c r="BQ4526"/>
      <c r="BR4526"/>
    </row>
    <row r="4527" spans="1:70" x14ac:dyDescent="0.25">
      <c r="A4527">
        <v>202960</v>
      </c>
      <c r="B4527" t="s">
        <v>1736</v>
      </c>
      <c r="C4527">
        <v>186.58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  <c r="BP4527"/>
      <c r="BQ4527"/>
      <c r="BR4527"/>
    </row>
    <row r="4528" spans="1:70" x14ac:dyDescent="0.25">
      <c r="A4528">
        <v>202961</v>
      </c>
      <c r="B4528" t="s">
        <v>1738</v>
      </c>
      <c r="C4528">
        <v>17.82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/>
      <c r="BQ4528"/>
      <c r="BR4528"/>
    </row>
    <row r="4529" spans="1:70" x14ac:dyDescent="0.25">
      <c r="A4529">
        <v>202961</v>
      </c>
      <c r="B4529" t="s">
        <v>1738</v>
      </c>
      <c r="C4529">
        <v>17.82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  <c r="BP4529"/>
      <c r="BQ4529"/>
      <c r="BR4529"/>
    </row>
    <row r="4530" spans="1:70" x14ac:dyDescent="0.25">
      <c r="A4530">
        <v>202961</v>
      </c>
      <c r="B4530" t="s">
        <v>1738</v>
      </c>
      <c r="C4530">
        <v>17.82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/>
      <c r="BQ4530"/>
      <c r="BR4530"/>
    </row>
    <row r="4531" spans="1:70" x14ac:dyDescent="0.25">
      <c r="A4531">
        <v>203096</v>
      </c>
      <c r="B4531" t="s">
        <v>4305</v>
      </c>
      <c r="C4531">
        <v>17.46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/>
      <c r="BQ4531"/>
      <c r="BR4531"/>
    </row>
    <row r="4532" spans="1:70" x14ac:dyDescent="0.25">
      <c r="A4532">
        <v>203230</v>
      </c>
      <c r="B4532" t="s">
        <v>4306</v>
      </c>
      <c r="C4532">
        <v>180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/>
      <c r="BQ4532"/>
      <c r="BR4532"/>
    </row>
    <row r="4533" spans="1:70" x14ac:dyDescent="0.25">
      <c r="A4533">
        <v>203231</v>
      </c>
      <c r="B4533" t="s">
        <v>4307</v>
      </c>
      <c r="C4533">
        <v>50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  <c r="BO4533"/>
      <c r="BP4533"/>
      <c r="BQ4533"/>
      <c r="BR4533"/>
    </row>
    <row r="4534" spans="1:70" x14ac:dyDescent="0.25">
      <c r="A4534">
        <v>203239</v>
      </c>
      <c r="B4534" t="s">
        <v>4308</v>
      </c>
      <c r="C4534">
        <v>944.8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  <c r="BP4534"/>
      <c r="BQ4534"/>
      <c r="BR4534"/>
    </row>
    <row r="4535" spans="1:70" x14ac:dyDescent="0.25">
      <c r="A4535">
        <v>203528</v>
      </c>
      <c r="B4535" t="s">
        <v>4309</v>
      </c>
      <c r="C4535">
        <v>1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/>
      <c r="BQ4535"/>
      <c r="BR4535"/>
    </row>
    <row r="4536" spans="1:70" x14ac:dyDescent="0.25">
      <c r="A4536">
        <v>203573</v>
      </c>
      <c r="B4536" t="s">
        <v>2350</v>
      </c>
      <c r="C4536">
        <v>1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  <c r="BP4536"/>
      <c r="BQ4536"/>
      <c r="BR4536"/>
    </row>
    <row r="4537" spans="1:70" x14ac:dyDescent="0.25">
      <c r="A4537">
        <v>203575</v>
      </c>
      <c r="B4537" t="s">
        <v>1739</v>
      </c>
      <c r="C4537">
        <v>182.1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/>
      <c r="BQ4537"/>
      <c r="BR4537"/>
    </row>
    <row r="4538" spans="1:70" x14ac:dyDescent="0.25">
      <c r="A4538">
        <v>203575</v>
      </c>
      <c r="B4538" t="s">
        <v>1739</v>
      </c>
      <c r="C4538">
        <v>182.1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/>
      <c r="BQ4538"/>
      <c r="BR4538"/>
    </row>
    <row r="4539" spans="1:70" x14ac:dyDescent="0.25">
      <c r="A4539">
        <v>203576</v>
      </c>
      <c r="B4539" t="s">
        <v>4310</v>
      </c>
      <c r="C4539">
        <v>17.510000000000002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  <c r="BP4539"/>
      <c r="BQ4539"/>
      <c r="BR4539"/>
    </row>
    <row r="4540" spans="1:70" x14ac:dyDescent="0.25">
      <c r="A4540">
        <v>203576</v>
      </c>
      <c r="B4540" t="s">
        <v>4310</v>
      </c>
      <c r="C4540">
        <v>17.510000000000002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  <c r="BP4540"/>
      <c r="BQ4540"/>
      <c r="BR4540"/>
    </row>
    <row r="4541" spans="1:70" x14ac:dyDescent="0.25">
      <c r="A4541">
        <v>203577</v>
      </c>
      <c r="B4541" t="s">
        <v>1740</v>
      </c>
      <c r="C4541">
        <v>15.76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/>
      <c r="BQ4541"/>
      <c r="BR4541"/>
    </row>
    <row r="4542" spans="1:70" x14ac:dyDescent="0.25">
      <c r="A4542">
        <v>203577</v>
      </c>
      <c r="B4542" t="s">
        <v>1740</v>
      </c>
      <c r="C4542">
        <v>15.76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/>
      <c r="BQ4542"/>
      <c r="BR4542"/>
    </row>
    <row r="4543" spans="1:70" x14ac:dyDescent="0.25">
      <c r="A4543">
        <v>203578</v>
      </c>
      <c r="B4543" t="s">
        <v>4311</v>
      </c>
      <c r="C4543">
        <v>13.13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  <c r="BP4543"/>
      <c r="BQ4543"/>
      <c r="BR4543"/>
    </row>
    <row r="4544" spans="1:70" x14ac:dyDescent="0.25">
      <c r="A4544">
        <v>203578</v>
      </c>
      <c r="B4544" t="s">
        <v>4311</v>
      </c>
      <c r="C4544">
        <v>13.13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  <c r="BO4544"/>
      <c r="BP4544"/>
      <c r="BQ4544"/>
      <c r="BR4544"/>
    </row>
    <row r="4545" spans="1:70" x14ac:dyDescent="0.25">
      <c r="A4545">
        <v>203579</v>
      </c>
      <c r="B4545" t="s">
        <v>1741</v>
      </c>
      <c r="C4545">
        <v>15.76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/>
      <c r="BQ4545"/>
      <c r="BR4545"/>
    </row>
    <row r="4546" spans="1:70" x14ac:dyDescent="0.25">
      <c r="A4546">
        <v>203579</v>
      </c>
      <c r="B4546" t="s">
        <v>1741</v>
      </c>
      <c r="C4546">
        <v>15.76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  <c r="BO4546"/>
      <c r="BP4546"/>
      <c r="BQ4546"/>
      <c r="BR4546"/>
    </row>
    <row r="4547" spans="1:70" x14ac:dyDescent="0.25">
      <c r="A4547">
        <v>203581</v>
      </c>
      <c r="B4547" t="s">
        <v>4312</v>
      </c>
      <c r="C4547">
        <v>16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  <c r="BP4547"/>
      <c r="BQ4547"/>
      <c r="BR4547"/>
    </row>
    <row r="4548" spans="1:70" x14ac:dyDescent="0.25">
      <c r="A4548">
        <v>203582</v>
      </c>
      <c r="B4548" t="s">
        <v>1742</v>
      </c>
      <c r="C4548">
        <v>12.48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  <c r="BO4548"/>
      <c r="BP4548"/>
      <c r="BQ4548"/>
      <c r="BR4548"/>
    </row>
    <row r="4549" spans="1:70" x14ac:dyDescent="0.25">
      <c r="A4549">
        <v>203582</v>
      </c>
      <c r="B4549" t="s">
        <v>1742</v>
      </c>
      <c r="C4549">
        <v>12.48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  <c r="BI4549"/>
      <c r="BJ4549"/>
      <c r="BK4549"/>
      <c r="BL4549"/>
      <c r="BM4549"/>
      <c r="BN4549"/>
      <c r="BO4549"/>
      <c r="BP4549"/>
      <c r="BQ4549"/>
      <c r="BR4549"/>
    </row>
    <row r="4550" spans="1:70" x14ac:dyDescent="0.25">
      <c r="A4550">
        <v>203583</v>
      </c>
      <c r="B4550" t="s">
        <v>4313</v>
      </c>
      <c r="C4550">
        <v>15.6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  <c r="BI4550"/>
      <c r="BJ4550"/>
      <c r="BK4550"/>
      <c r="BL4550"/>
      <c r="BM4550"/>
      <c r="BN4550"/>
      <c r="BO4550"/>
      <c r="BP4550"/>
      <c r="BQ4550"/>
      <c r="BR4550"/>
    </row>
    <row r="4551" spans="1:70" x14ac:dyDescent="0.25">
      <c r="A4551">
        <v>203583</v>
      </c>
      <c r="B4551" t="s">
        <v>4313</v>
      </c>
      <c r="C4551">
        <v>15.6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  <c r="BI4551"/>
      <c r="BJ4551"/>
      <c r="BK4551"/>
      <c r="BL4551"/>
      <c r="BM4551"/>
      <c r="BN4551"/>
      <c r="BO4551"/>
      <c r="BP4551"/>
      <c r="BQ4551"/>
      <c r="BR4551"/>
    </row>
    <row r="4552" spans="1:70" x14ac:dyDescent="0.25">
      <c r="A4552">
        <v>203623</v>
      </c>
      <c r="B4552" t="s">
        <v>4314</v>
      </c>
      <c r="C4552">
        <v>15.54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  <c r="BP4552"/>
      <c r="BQ4552"/>
      <c r="BR4552"/>
    </row>
    <row r="4553" spans="1:70" x14ac:dyDescent="0.25">
      <c r="A4553">
        <v>203631</v>
      </c>
      <c r="B4553" t="s">
        <v>969</v>
      </c>
      <c r="C4553">
        <v>175.08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  <c r="BI4553"/>
      <c r="BJ4553"/>
      <c r="BK4553"/>
      <c r="BL4553"/>
      <c r="BM4553"/>
      <c r="BN4553"/>
      <c r="BO4553"/>
      <c r="BP4553"/>
      <c r="BQ4553"/>
      <c r="BR4553"/>
    </row>
    <row r="4554" spans="1:70" x14ac:dyDescent="0.25">
      <c r="A4554">
        <v>203631</v>
      </c>
      <c r="B4554" t="s">
        <v>969</v>
      </c>
      <c r="C4554">
        <v>175.08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  <c r="BI4554"/>
      <c r="BJ4554"/>
      <c r="BK4554"/>
      <c r="BL4554"/>
      <c r="BM4554"/>
      <c r="BN4554"/>
      <c r="BO4554"/>
      <c r="BP4554"/>
      <c r="BQ4554"/>
      <c r="BR4554"/>
    </row>
    <row r="4555" spans="1:70" x14ac:dyDescent="0.25">
      <c r="A4555">
        <v>203635</v>
      </c>
      <c r="B4555" t="s">
        <v>2785</v>
      </c>
      <c r="C4555">
        <v>180.33600000000001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  <c r="BO4555"/>
      <c r="BP4555"/>
      <c r="BQ4555"/>
      <c r="BR4555"/>
    </row>
    <row r="4556" spans="1:70" x14ac:dyDescent="0.25">
      <c r="A4556">
        <v>203637</v>
      </c>
      <c r="B4556" t="s">
        <v>4315</v>
      </c>
      <c r="C4556">
        <v>178.048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  <c r="BI4556"/>
      <c r="BJ4556"/>
      <c r="BK4556"/>
      <c r="BL4556"/>
      <c r="BM4556"/>
      <c r="BN4556"/>
      <c r="BO4556"/>
      <c r="BP4556"/>
      <c r="BQ4556"/>
      <c r="BR4556"/>
    </row>
    <row r="4557" spans="1:70" x14ac:dyDescent="0.25">
      <c r="A4557">
        <v>203638</v>
      </c>
      <c r="B4557" t="s">
        <v>970</v>
      </c>
      <c r="C4557">
        <v>177.58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/>
      <c r="BI4557"/>
      <c r="BJ4557"/>
      <c r="BK4557"/>
      <c r="BL4557"/>
      <c r="BM4557"/>
      <c r="BN4557"/>
      <c r="BO4557"/>
      <c r="BP4557"/>
      <c r="BQ4557"/>
      <c r="BR4557"/>
    </row>
    <row r="4558" spans="1:70" x14ac:dyDescent="0.25">
      <c r="A4558">
        <v>203639</v>
      </c>
      <c r="B4558" t="s">
        <v>4316</v>
      </c>
      <c r="C4558">
        <v>177.16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  <c r="BI4558"/>
      <c r="BJ4558"/>
      <c r="BK4558"/>
      <c r="BL4558"/>
      <c r="BM4558"/>
      <c r="BN4558"/>
      <c r="BO4558"/>
      <c r="BP4558"/>
      <c r="BQ4558"/>
      <c r="BR4558"/>
    </row>
    <row r="4559" spans="1:70" x14ac:dyDescent="0.25">
      <c r="A4559">
        <v>203654</v>
      </c>
      <c r="B4559" t="s">
        <v>1101</v>
      </c>
      <c r="C4559">
        <v>18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  <c r="BO4559"/>
      <c r="BP4559"/>
      <c r="BQ4559"/>
      <c r="BR4559"/>
    </row>
    <row r="4560" spans="1:70" x14ac:dyDescent="0.25">
      <c r="A4560">
        <v>203688</v>
      </c>
      <c r="B4560" t="s">
        <v>1744</v>
      </c>
      <c r="C4560">
        <v>15.75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  <c r="BI4560"/>
      <c r="BJ4560"/>
      <c r="BK4560"/>
      <c r="BL4560"/>
      <c r="BM4560"/>
      <c r="BN4560"/>
      <c r="BO4560"/>
      <c r="BP4560"/>
      <c r="BQ4560"/>
      <c r="BR4560"/>
    </row>
    <row r="4561" spans="1:70" x14ac:dyDescent="0.25">
      <c r="A4561">
        <v>203688</v>
      </c>
      <c r="B4561" t="s">
        <v>1744</v>
      </c>
      <c r="C4561">
        <v>15.75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/>
      <c r="BI4561"/>
      <c r="BJ4561"/>
      <c r="BK4561"/>
      <c r="BL4561"/>
      <c r="BM4561"/>
      <c r="BN4561"/>
      <c r="BO4561"/>
      <c r="BP4561"/>
      <c r="BQ4561"/>
      <c r="BR4561"/>
    </row>
    <row r="4562" spans="1:70" x14ac:dyDescent="0.25">
      <c r="A4562">
        <v>203748</v>
      </c>
      <c r="B4562" t="s">
        <v>4317</v>
      </c>
      <c r="C4562">
        <v>855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  <c r="BI4562"/>
      <c r="BJ4562"/>
      <c r="BK4562"/>
      <c r="BL4562"/>
      <c r="BM4562"/>
      <c r="BN4562"/>
      <c r="BO4562"/>
      <c r="BP4562"/>
      <c r="BQ4562"/>
      <c r="BR4562"/>
    </row>
    <row r="4563" spans="1:70" x14ac:dyDescent="0.25">
      <c r="A4563">
        <v>203748</v>
      </c>
      <c r="B4563" t="s">
        <v>4317</v>
      </c>
      <c r="C4563">
        <v>855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/>
      <c r="BI4563"/>
      <c r="BJ4563"/>
      <c r="BK4563"/>
      <c r="BL4563"/>
      <c r="BM4563"/>
      <c r="BN4563"/>
      <c r="BO4563"/>
      <c r="BP4563"/>
      <c r="BQ4563"/>
      <c r="BR4563"/>
    </row>
    <row r="4564" spans="1:70" x14ac:dyDescent="0.25">
      <c r="A4564">
        <v>203750</v>
      </c>
      <c r="B4564" t="s">
        <v>1745</v>
      </c>
      <c r="C4564">
        <v>15.93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  <c r="BI4564"/>
      <c r="BJ4564"/>
      <c r="BK4564"/>
      <c r="BL4564"/>
      <c r="BM4564"/>
      <c r="BN4564"/>
      <c r="BO4564"/>
      <c r="BP4564"/>
      <c r="BQ4564"/>
      <c r="BR4564"/>
    </row>
    <row r="4565" spans="1:70" x14ac:dyDescent="0.25">
      <c r="A4565">
        <v>203750</v>
      </c>
      <c r="B4565" t="s">
        <v>1745</v>
      </c>
      <c r="C4565">
        <v>15.93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/>
      <c r="BI4565"/>
      <c r="BJ4565"/>
      <c r="BK4565"/>
      <c r="BL4565"/>
      <c r="BM4565"/>
      <c r="BN4565"/>
      <c r="BO4565"/>
      <c r="BP4565"/>
      <c r="BQ4565"/>
      <c r="BR4565"/>
    </row>
    <row r="4566" spans="1:70" x14ac:dyDescent="0.25">
      <c r="A4566">
        <v>203751</v>
      </c>
      <c r="B4566" t="s">
        <v>4318</v>
      </c>
      <c r="C4566">
        <v>12.68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  <c r="BI4566"/>
      <c r="BJ4566"/>
      <c r="BK4566"/>
      <c r="BL4566"/>
      <c r="BM4566"/>
      <c r="BN4566"/>
      <c r="BO4566"/>
      <c r="BP4566"/>
      <c r="BQ4566"/>
      <c r="BR4566"/>
    </row>
    <row r="4567" spans="1:70" x14ac:dyDescent="0.25">
      <c r="A4567">
        <v>203751</v>
      </c>
      <c r="B4567" t="s">
        <v>4318</v>
      </c>
      <c r="C4567">
        <v>12.68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  <c r="BI4567"/>
      <c r="BJ4567"/>
      <c r="BK4567"/>
      <c r="BL4567"/>
      <c r="BM4567"/>
      <c r="BN4567"/>
      <c r="BO4567"/>
      <c r="BP4567"/>
      <c r="BQ4567"/>
      <c r="BR4567"/>
    </row>
    <row r="4568" spans="1:70" x14ac:dyDescent="0.25">
      <c r="A4568">
        <v>203780</v>
      </c>
      <c r="B4568" t="s">
        <v>4319</v>
      </c>
      <c r="C4568">
        <v>876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  <c r="BI4568"/>
      <c r="BJ4568"/>
      <c r="BK4568"/>
      <c r="BL4568"/>
      <c r="BM4568"/>
      <c r="BN4568"/>
      <c r="BO4568"/>
      <c r="BP4568"/>
      <c r="BQ4568"/>
      <c r="BR4568"/>
    </row>
    <row r="4569" spans="1:70" x14ac:dyDescent="0.25">
      <c r="A4569">
        <v>203780</v>
      </c>
      <c r="B4569" t="s">
        <v>4319</v>
      </c>
      <c r="C4569">
        <v>876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  <c r="BI4569"/>
      <c r="BJ4569"/>
      <c r="BK4569"/>
      <c r="BL4569"/>
      <c r="BM4569"/>
      <c r="BN4569"/>
      <c r="BO4569"/>
      <c r="BP4569"/>
      <c r="BQ4569"/>
      <c r="BR4569"/>
    </row>
    <row r="4570" spans="1:70" x14ac:dyDescent="0.25">
      <c r="A4570">
        <v>203780</v>
      </c>
      <c r="B4570" t="s">
        <v>4319</v>
      </c>
      <c r="C4570">
        <v>876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  <c r="BO4570"/>
      <c r="BP4570"/>
      <c r="BQ4570"/>
      <c r="BR4570"/>
    </row>
    <row r="4571" spans="1:70" x14ac:dyDescent="0.25">
      <c r="A4571">
        <v>203802</v>
      </c>
      <c r="B4571" t="s">
        <v>4320</v>
      </c>
      <c r="C4571">
        <v>12.49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  <c r="BP4571"/>
      <c r="BQ4571"/>
      <c r="BR4571"/>
    </row>
    <row r="4572" spans="1:70" x14ac:dyDescent="0.25">
      <c r="A4572">
        <v>203802</v>
      </c>
      <c r="B4572" t="s">
        <v>4320</v>
      </c>
      <c r="C4572">
        <v>12.49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/>
      <c r="BQ4572"/>
      <c r="BR4572"/>
    </row>
    <row r="4573" spans="1:70" x14ac:dyDescent="0.25">
      <c r="A4573">
        <v>203822</v>
      </c>
      <c r="B4573" t="s">
        <v>4321</v>
      </c>
      <c r="C4573">
        <v>180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/>
      <c r="BQ4573"/>
      <c r="BR4573"/>
    </row>
    <row r="4574" spans="1:70" x14ac:dyDescent="0.25">
      <c r="A4574">
        <v>203893</v>
      </c>
      <c r="B4574" t="s">
        <v>4322</v>
      </c>
      <c r="C4574">
        <v>183.89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/>
      <c r="BQ4574"/>
      <c r="BR4574"/>
    </row>
    <row r="4575" spans="1:70" x14ac:dyDescent="0.25">
      <c r="A4575">
        <v>203893</v>
      </c>
      <c r="B4575" t="s">
        <v>4322</v>
      </c>
      <c r="C4575">
        <v>183.89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  <c r="BI4575"/>
      <c r="BJ4575"/>
      <c r="BK4575"/>
      <c r="BL4575"/>
      <c r="BM4575"/>
      <c r="BN4575"/>
      <c r="BO4575"/>
      <c r="BP4575"/>
      <c r="BQ4575"/>
      <c r="BR4575"/>
    </row>
    <row r="4576" spans="1:70" x14ac:dyDescent="0.25">
      <c r="A4576">
        <v>203894</v>
      </c>
      <c r="B4576" t="s">
        <v>1746</v>
      </c>
      <c r="C4576">
        <v>15.91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  <c r="BI4576"/>
      <c r="BJ4576"/>
      <c r="BK4576"/>
      <c r="BL4576"/>
      <c r="BM4576"/>
      <c r="BN4576"/>
      <c r="BO4576"/>
      <c r="BP4576"/>
      <c r="BQ4576"/>
      <c r="BR4576"/>
    </row>
    <row r="4577" spans="1:70" x14ac:dyDescent="0.25">
      <c r="A4577">
        <v>203894</v>
      </c>
      <c r="B4577" t="s">
        <v>1746</v>
      </c>
      <c r="C4577">
        <v>15.91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  <c r="BI4577"/>
      <c r="BJ4577"/>
      <c r="BK4577"/>
      <c r="BL4577"/>
      <c r="BM4577"/>
      <c r="BN4577"/>
      <c r="BO4577"/>
      <c r="BP4577"/>
      <c r="BQ4577"/>
      <c r="BR4577"/>
    </row>
    <row r="4578" spans="1:70" x14ac:dyDescent="0.25">
      <c r="A4578">
        <v>203895</v>
      </c>
      <c r="B4578" t="s">
        <v>466</v>
      </c>
      <c r="C4578">
        <v>13.26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  <c r="BO4578"/>
      <c r="BP4578"/>
      <c r="BQ4578"/>
      <c r="BR4578"/>
    </row>
    <row r="4579" spans="1:70" x14ac:dyDescent="0.25">
      <c r="A4579">
        <v>203895</v>
      </c>
      <c r="B4579" t="s">
        <v>466</v>
      </c>
      <c r="C4579">
        <v>13.26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/>
      <c r="BQ4579"/>
      <c r="BR4579"/>
    </row>
    <row r="4580" spans="1:70" x14ac:dyDescent="0.25">
      <c r="A4580">
        <v>203896</v>
      </c>
      <c r="B4580" t="s">
        <v>4323</v>
      </c>
      <c r="C4580">
        <v>15.91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/>
      <c r="BQ4580"/>
      <c r="BR4580"/>
    </row>
    <row r="4581" spans="1:70" x14ac:dyDescent="0.25">
      <c r="A4581">
        <v>203896</v>
      </c>
      <c r="B4581" t="s">
        <v>4323</v>
      </c>
      <c r="C4581">
        <v>15.91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/>
      <c r="BQ4581"/>
      <c r="BR4581"/>
    </row>
    <row r="4582" spans="1:70" x14ac:dyDescent="0.25">
      <c r="A4582">
        <v>203913</v>
      </c>
      <c r="B4582" t="s">
        <v>752</v>
      </c>
      <c r="C4582">
        <v>880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  <c r="BI4582"/>
      <c r="BJ4582"/>
      <c r="BK4582"/>
      <c r="BL4582"/>
      <c r="BM4582"/>
      <c r="BN4582"/>
      <c r="BO4582"/>
      <c r="BP4582"/>
      <c r="BQ4582"/>
      <c r="BR4582"/>
    </row>
    <row r="4583" spans="1:70" x14ac:dyDescent="0.25">
      <c r="A4583">
        <v>203913</v>
      </c>
      <c r="B4583" t="s">
        <v>752</v>
      </c>
      <c r="C4583">
        <v>880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  <c r="BP4583"/>
      <c r="BQ4583"/>
      <c r="BR4583"/>
    </row>
    <row r="4584" spans="1:70" x14ac:dyDescent="0.25">
      <c r="A4584">
        <v>203913</v>
      </c>
      <c r="B4584" t="s">
        <v>752</v>
      </c>
      <c r="C4584">
        <v>880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/>
      <c r="BQ4584"/>
      <c r="BR4584"/>
    </row>
    <row r="4585" spans="1:70" x14ac:dyDescent="0.25">
      <c r="A4585">
        <v>203914</v>
      </c>
      <c r="B4585" t="s">
        <v>753</v>
      </c>
      <c r="C4585">
        <v>896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  <c r="BP4585"/>
      <c r="BQ4585"/>
      <c r="BR4585"/>
    </row>
    <row r="4586" spans="1:70" x14ac:dyDescent="0.25">
      <c r="A4586">
        <v>203914</v>
      </c>
      <c r="B4586" t="s">
        <v>753</v>
      </c>
      <c r="C4586">
        <v>896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  <c r="BI4586"/>
      <c r="BJ4586"/>
      <c r="BK4586"/>
      <c r="BL4586"/>
      <c r="BM4586"/>
      <c r="BN4586"/>
      <c r="BO4586"/>
      <c r="BP4586"/>
      <c r="BQ4586"/>
      <c r="BR4586"/>
    </row>
    <row r="4587" spans="1:70" x14ac:dyDescent="0.25">
      <c r="A4587">
        <v>203914</v>
      </c>
      <c r="B4587" t="s">
        <v>753</v>
      </c>
      <c r="C4587">
        <v>896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  <c r="BP4587"/>
      <c r="BQ4587"/>
      <c r="BR4587"/>
    </row>
    <row r="4588" spans="1:70" x14ac:dyDescent="0.25">
      <c r="A4588">
        <v>203915</v>
      </c>
      <c r="B4588" t="s">
        <v>754</v>
      </c>
      <c r="C4588">
        <v>903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  <c r="BO4588"/>
      <c r="BP4588"/>
      <c r="BQ4588"/>
      <c r="BR4588"/>
    </row>
    <row r="4589" spans="1:70" x14ac:dyDescent="0.25">
      <c r="A4589">
        <v>203915</v>
      </c>
      <c r="B4589" t="s">
        <v>754</v>
      </c>
      <c r="C4589">
        <v>903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  <c r="BI4589"/>
      <c r="BJ4589"/>
      <c r="BK4589"/>
      <c r="BL4589"/>
      <c r="BM4589"/>
      <c r="BN4589"/>
      <c r="BO4589"/>
      <c r="BP4589"/>
      <c r="BQ4589"/>
      <c r="BR4589"/>
    </row>
    <row r="4590" spans="1:70" x14ac:dyDescent="0.25">
      <c r="A4590">
        <v>203915</v>
      </c>
      <c r="B4590" t="s">
        <v>754</v>
      </c>
      <c r="C4590">
        <v>903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  <c r="BO4590"/>
      <c r="BP4590"/>
      <c r="BQ4590"/>
      <c r="BR4590"/>
    </row>
    <row r="4591" spans="1:70" x14ac:dyDescent="0.25">
      <c r="A4591">
        <v>203916</v>
      </c>
      <c r="B4591" t="s">
        <v>2017</v>
      </c>
      <c r="C4591">
        <v>882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  <c r="BP4591"/>
      <c r="BQ4591"/>
      <c r="BR4591"/>
    </row>
    <row r="4592" spans="1:70" x14ac:dyDescent="0.25">
      <c r="A4592">
        <v>203916</v>
      </c>
      <c r="B4592" t="s">
        <v>2017</v>
      </c>
      <c r="C4592">
        <v>882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  <c r="BP4592"/>
      <c r="BQ4592"/>
      <c r="BR4592"/>
    </row>
    <row r="4593" spans="1:70" x14ac:dyDescent="0.25">
      <c r="A4593">
        <v>203916</v>
      </c>
      <c r="B4593" t="s">
        <v>2017</v>
      </c>
      <c r="C4593">
        <v>882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  <c r="BI4593"/>
      <c r="BJ4593"/>
      <c r="BK4593"/>
      <c r="BL4593"/>
      <c r="BM4593"/>
      <c r="BN4593"/>
      <c r="BO4593"/>
      <c r="BP4593"/>
      <c r="BQ4593"/>
      <c r="BR4593"/>
    </row>
    <row r="4594" spans="1:70" x14ac:dyDescent="0.25">
      <c r="A4594">
        <v>203917</v>
      </c>
      <c r="B4594" t="s">
        <v>755</v>
      </c>
      <c r="C4594">
        <v>896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  <c r="BP4594"/>
      <c r="BQ4594"/>
      <c r="BR4594"/>
    </row>
    <row r="4595" spans="1:70" x14ac:dyDescent="0.25">
      <c r="A4595">
        <v>203917</v>
      </c>
      <c r="B4595" t="s">
        <v>755</v>
      </c>
      <c r="C4595">
        <v>896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  <c r="BP4595"/>
      <c r="BQ4595"/>
      <c r="BR4595"/>
    </row>
    <row r="4596" spans="1:70" x14ac:dyDescent="0.25">
      <c r="A4596">
        <v>203917</v>
      </c>
      <c r="B4596" t="s">
        <v>755</v>
      </c>
      <c r="C4596">
        <v>896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  <c r="BO4596"/>
      <c r="BP4596"/>
      <c r="BQ4596"/>
      <c r="BR4596"/>
    </row>
    <row r="4597" spans="1:70" x14ac:dyDescent="0.25">
      <c r="A4597">
        <v>203918</v>
      </c>
      <c r="B4597" t="s">
        <v>756</v>
      </c>
      <c r="C4597">
        <v>908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  <c r="BO4597"/>
      <c r="BP4597"/>
      <c r="BQ4597"/>
      <c r="BR4597"/>
    </row>
    <row r="4598" spans="1:70" x14ac:dyDescent="0.25">
      <c r="A4598">
        <v>203918</v>
      </c>
      <c r="B4598" t="s">
        <v>756</v>
      </c>
      <c r="C4598">
        <v>908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  <c r="BI4598"/>
      <c r="BJ4598"/>
      <c r="BK4598"/>
      <c r="BL4598"/>
      <c r="BM4598"/>
      <c r="BN4598"/>
      <c r="BO4598"/>
      <c r="BP4598"/>
      <c r="BQ4598"/>
      <c r="BR4598"/>
    </row>
    <row r="4599" spans="1:70" x14ac:dyDescent="0.25">
      <c r="A4599">
        <v>203918</v>
      </c>
      <c r="B4599" t="s">
        <v>756</v>
      </c>
      <c r="C4599">
        <v>908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  <c r="BO4599"/>
      <c r="BP4599"/>
      <c r="BQ4599"/>
      <c r="BR4599"/>
    </row>
    <row r="4600" spans="1:70" x14ac:dyDescent="0.25">
      <c r="A4600">
        <v>203919</v>
      </c>
      <c r="B4600" t="s">
        <v>1986</v>
      </c>
      <c r="C4600">
        <v>915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  <c r="BK4600"/>
      <c r="BL4600"/>
      <c r="BM4600"/>
      <c r="BN4600"/>
      <c r="BO4600"/>
      <c r="BP4600"/>
      <c r="BQ4600"/>
      <c r="BR4600"/>
    </row>
    <row r="4601" spans="1:70" x14ac:dyDescent="0.25">
      <c r="A4601">
        <v>203919</v>
      </c>
      <c r="B4601" t="s">
        <v>1986</v>
      </c>
      <c r="C4601">
        <v>915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  <c r="BO4601"/>
      <c r="BP4601"/>
      <c r="BQ4601"/>
      <c r="BR4601"/>
    </row>
    <row r="4602" spans="1:70" x14ac:dyDescent="0.25">
      <c r="A4602">
        <v>203919</v>
      </c>
      <c r="B4602" t="s">
        <v>1986</v>
      </c>
      <c r="C4602">
        <v>915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  <c r="BO4602"/>
      <c r="BP4602"/>
      <c r="BQ4602"/>
      <c r="BR4602"/>
    </row>
    <row r="4603" spans="1:70" x14ac:dyDescent="0.25">
      <c r="A4603">
        <v>203920</v>
      </c>
      <c r="B4603" t="s">
        <v>757</v>
      </c>
      <c r="C4603">
        <v>887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  <c r="BI4603"/>
      <c r="BJ4603"/>
      <c r="BK4603"/>
      <c r="BL4603"/>
      <c r="BM4603"/>
      <c r="BN4603"/>
      <c r="BO4603"/>
      <c r="BP4603"/>
      <c r="BQ4603"/>
      <c r="BR4603"/>
    </row>
    <row r="4604" spans="1:70" x14ac:dyDescent="0.25">
      <c r="A4604">
        <v>203920</v>
      </c>
      <c r="B4604" t="s">
        <v>757</v>
      </c>
      <c r="C4604">
        <v>887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  <c r="BO4604"/>
      <c r="BP4604"/>
      <c r="BQ4604"/>
      <c r="BR4604"/>
    </row>
    <row r="4605" spans="1:70" x14ac:dyDescent="0.25">
      <c r="A4605">
        <v>203920</v>
      </c>
      <c r="B4605" t="s">
        <v>757</v>
      </c>
      <c r="C4605">
        <v>887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  <c r="BK4605"/>
      <c r="BL4605"/>
      <c r="BM4605"/>
      <c r="BN4605"/>
      <c r="BO4605"/>
      <c r="BP4605"/>
      <c r="BQ4605"/>
      <c r="BR4605"/>
    </row>
    <row r="4606" spans="1:70" x14ac:dyDescent="0.25">
      <c r="A4606">
        <v>203921</v>
      </c>
      <c r="B4606" t="s">
        <v>758</v>
      </c>
      <c r="C4606">
        <v>887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  <c r="BP4606"/>
      <c r="BQ4606"/>
      <c r="BR4606"/>
    </row>
    <row r="4607" spans="1:70" x14ac:dyDescent="0.25">
      <c r="A4607">
        <v>203921</v>
      </c>
      <c r="B4607" t="s">
        <v>758</v>
      </c>
      <c r="C4607">
        <v>887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  <c r="BO4607"/>
      <c r="BP4607"/>
      <c r="BQ4607"/>
      <c r="BR4607"/>
    </row>
    <row r="4608" spans="1:70" x14ac:dyDescent="0.25">
      <c r="A4608">
        <v>203921</v>
      </c>
      <c r="B4608" t="s">
        <v>758</v>
      </c>
      <c r="C4608">
        <v>887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  <c r="BI4608"/>
      <c r="BJ4608"/>
      <c r="BK4608"/>
      <c r="BL4608"/>
      <c r="BM4608"/>
      <c r="BN4608"/>
      <c r="BO4608"/>
      <c r="BP4608"/>
      <c r="BQ4608"/>
      <c r="BR4608"/>
    </row>
    <row r="4609" spans="1:70" x14ac:dyDescent="0.25">
      <c r="A4609">
        <v>203922</v>
      </c>
      <c r="B4609" t="s">
        <v>4324</v>
      </c>
      <c r="C4609">
        <v>894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  <c r="BP4609"/>
      <c r="BQ4609"/>
      <c r="BR4609"/>
    </row>
    <row r="4610" spans="1:70" x14ac:dyDescent="0.25">
      <c r="A4610">
        <v>203922</v>
      </c>
      <c r="B4610" t="s">
        <v>4324</v>
      </c>
      <c r="C4610">
        <v>894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  <c r="BO4610"/>
      <c r="BP4610"/>
      <c r="BQ4610"/>
      <c r="BR4610"/>
    </row>
    <row r="4611" spans="1:70" x14ac:dyDescent="0.25">
      <c r="A4611">
        <v>203922</v>
      </c>
      <c r="B4611" t="s">
        <v>4324</v>
      </c>
      <c r="C4611">
        <v>894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  <c r="BO4611"/>
      <c r="BP4611"/>
      <c r="BQ4611"/>
      <c r="BR4611"/>
    </row>
    <row r="4612" spans="1:70" x14ac:dyDescent="0.25">
      <c r="A4612">
        <v>203923</v>
      </c>
      <c r="B4612" t="s">
        <v>1969</v>
      </c>
      <c r="C4612">
        <v>930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  <c r="BO4612"/>
      <c r="BP4612"/>
      <c r="BQ4612"/>
      <c r="BR4612"/>
    </row>
    <row r="4613" spans="1:70" x14ac:dyDescent="0.25">
      <c r="A4613">
        <v>203923</v>
      </c>
      <c r="B4613" t="s">
        <v>1969</v>
      </c>
      <c r="C4613">
        <v>930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  <c r="BK4613"/>
      <c r="BL4613"/>
      <c r="BM4613"/>
      <c r="BN4613"/>
      <c r="BO4613"/>
      <c r="BP4613"/>
      <c r="BQ4613"/>
      <c r="BR4613"/>
    </row>
    <row r="4614" spans="1:70" x14ac:dyDescent="0.25">
      <c r="A4614">
        <v>203923</v>
      </c>
      <c r="B4614" t="s">
        <v>1969</v>
      </c>
      <c r="C4614">
        <v>930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  <c r="BO4614"/>
      <c r="BP4614"/>
      <c r="BQ4614"/>
      <c r="BR4614"/>
    </row>
    <row r="4615" spans="1:70" x14ac:dyDescent="0.25">
      <c r="A4615">
        <v>203924</v>
      </c>
      <c r="B4615" t="s">
        <v>759</v>
      </c>
      <c r="C4615">
        <v>900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  <c r="BO4615"/>
      <c r="BP4615"/>
      <c r="BQ4615"/>
      <c r="BR4615"/>
    </row>
    <row r="4616" spans="1:70" x14ac:dyDescent="0.25">
      <c r="A4616">
        <v>203924</v>
      </c>
      <c r="B4616" t="s">
        <v>759</v>
      </c>
      <c r="C4616">
        <v>900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  <c r="BK4616"/>
      <c r="BL4616"/>
      <c r="BM4616"/>
      <c r="BN4616"/>
      <c r="BO4616"/>
      <c r="BP4616"/>
      <c r="BQ4616"/>
      <c r="BR4616"/>
    </row>
    <row r="4617" spans="1:70" x14ac:dyDescent="0.25">
      <c r="A4617">
        <v>203924</v>
      </c>
      <c r="B4617" t="s">
        <v>759</v>
      </c>
      <c r="C4617">
        <v>900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  <c r="BO4617"/>
      <c r="BP4617"/>
      <c r="BQ4617"/>
      <c r="BR4617"/>
    </row>
    <row r="4618" spans="1:70" x14ac:dyDescent="0.25">
      <c r="A4618">
        <v>203925</v>
      </c>
      <c r="B4618" t="s">
        <v>1970</v>
      </c>
      <c r="C4618">
        <v>916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  <c r="BO4618"/>
      <c r="BP4618"/>
      <c r="BQ4618"/>
      <c r="BR4618"/>
    </row>
    <row r="4619" spans="1:70" x14ac:dyDescent="0.25">
      <c r="A4619">
        <v>203925</v>
      </c>
      <c r="B4619" t="s">
        <v>1970</v>
      </c>
      <c r="C4619">
        <v>916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/>
      <c r="BQ4619"/>
      <c r="BR4619"/>
    </row>
    <row r="4620" spans="1:70" x14ac:dyDescent="0.25">
      <c r="A4620">
        <v>203925</v>
      </c>
      <c r="B4620" t="s">
        <v>1970</v>
      </c>
      <c r="C4620">
        <v>916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/>
      <c r="BQ4620"/>
      <c r="BR4620"/>
    </row>
    <row r="4621" spans="1:70" x14ac:dyDescent="0.25">
      <c r="A4621">
        <v>203926</v>
      </c>
      <c r="B4621" t="s">
        <v>1971</v>
      </c>
      <c r="C4621">
        <v>925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/>
      <c r="BQ4621"/>
      <c r="BR4621"/>
    </row>
    <row r="4622" spans="1:70" x14ac:dyDescent="0.25">
      <c r="A4622">
        <v>203926</v>
      </c>
      <c r="B4622" t="s">
        <v>1971</v>
      </c>
      <c r="C4622">
        <v>925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  <c r="BK4622"/>
      <c r="BL4622"/>
      <c r="BM4622"/>
      <c r="BN4622"/>
      <c r="BO4622"/>
      <c r="BP4622"/>
      <c r="BQ4622"/>
      <c r="BR4622"/>
    </row>
    <row r="4623" spans="1:70" x14ac:dyDescent="0.25">
      <c r="A4623">
        <v>203926</v>
      </c>
      <c r="B4623" t="s">
        <v>1971</v>
      </c>
      <c r="C4623">
        <v>925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/>
      <c r="BQ4623"/>
      <c r="BR4623"/>
    </row>
    <row r="4624" spans="1:70" x14ac:dyDescent="0.25">
      <c r="A4624">
        <v>203927</v>
      </c>
      <c r="B4624" t="s">
        <v>1972</v>
      </c>
      <c r="C4624">
        <v>948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/>
      <c r="BQ4624"/>
      <c r="BR4624"/>
    </row>
    <row r="4625" spans="1:70" x14ac:dyDescent="0.25">
      <c r="A4625">
        <v>203927</v>
      </c>
      <c r="B4625" t="s">
        <v>1972</v>
      </c>
      <c r="C4625">
        <v>948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/>
      <c r="BQ4625"/>
      <c r="BR4625"/>
    </row>
    <row r="4626" spans="1:70" x14ac:dyDescent="0.25">
      <c r="A4626">
        <v>203927</v>
      </c>
      <c r="B4626" t="s">
        <v>1972</v>
      </c>
      <c r="C4626">
        <v>948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/>
      <c r="BQ4626"/>
      <c r="BR4626"/>
    </row>
    <row r="4627" spans="1:70" x14ac:dyDescent="0.25">
      <c r="A4627">
        <v>203936</v>
      </c>
      <c r="B4627" t="s">
        <v>1747</v>
      </c>
      <c r="C4627">
        <v>15.76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/>
      <c r="BQ4627"/>
      <c r="BR4627"/>
    </row>
    <row r="4628" spans="1:70" x14ac:dyDescent="0.25">
      <c r="A4628">
        <v>203936</v>
      </c>
      <c r="B4628" t="s">
        <v>1747</v>
      </c>
      <c r="C4628">
        <v>15.76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/>
      <c r="BQ4628"/>
      <c r="BR4628"/>
    </row>
    <row r="4629" spans="1:70" x14ac:dyDescent="0.25">
      <c r="A4629">
        <v>203958</v>
      </c>
      <c r="B4629" t="s">
        <v>2521</v>
      </c>
      <c r="C4629">
        <v>222.56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  <c r="BK4629"/>
      <c r="BL4629"/>
      <c r="BM4629"/>
      <c r="BN4629"/>
      <c r="BO4629"/>
      <c r="BP4629"/>
      <c r="BQ4629"/>
      <c r="BR4629"/>
    </row>
    <row r="4630" spans="1:70" x14ac:dyDescent="0.25">
      <c r="A4630">
        <v>203958</v>
      </c>
      <c r="B4630" t="s">
        <v>2521</v>
      </c>
      <c r="C4630">
        <v>222.56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/>
      <c r="BQ4630"/>
      <c r="BR4630"/>
    </row>
    <row r="4631" spans="1:70" x14ac:dyDescent="0.25">
      <c r="A4631">
        <v>203971</v>
      </c>
      <c r="B4631" t="s">
        <v>4325</v>
      </c>
      <c r="C4631">
        <v>233.79</v>
      </c>
    </row>
    <row r="4632" spans="1:70" x14ac:dyDescent="0.25">
      <c r="A4632">
        <v>203999</v>
      </c>
      <c r="B4632" t="s">
        <v>4326</v>
      </c>
      <c r="C4632">
        <v>1070</v>
      </c>
    </row>
    <row r="4633" spans="1:70" x14ac:dyDescent="0.25">
      <c r="A4633">
        <v>204008</v>
      </c>
      <c r="B4633" t="s">
        <v>2351</v>
      </c>
      <c r="C4633">
        <v>1</v>
      </c>
      <c r="BF4633"/>
    </row>
    <row r="4634" spans="1:70" x14ac:dyDescent="0.25">
      <c r="A4634">
        <v>204009</v>
      </c>
      <c r="B4634" t="s">
        <v>1748</v>
      </c>
      <c r="C4634">
        <v>182.37</v>
      </c>
    </row>
    <row r="4635" spans="1:70" x14ac:dyDescent="0.25">
      <c r="A4635">
        <v>204009</v>
      </c>
      <c r="B4635" t="s">
        <v>1748</v>
      </c>
      <c r="C4635">
        <v>182.37</v>
      </c>
    </row>
    <row r="4636" spans="1:70" x14ac:dyDescent="0.25">
      <c r="A4636">
        <v>204027</v>
      </c>
      <c r="B4636" t="s">
        <v>787</v>
      </c>
      <c r="C4636">
        <v>1</v>
      </c>
    </row>
    <row r="4637" spans="1:70" x14ac:dyDescent="0.25">
      <c r="A4637">
        <v>204027</v>
      </c>
      <c r="B4637" t="s">
        <v>787</v>
      </c>
      <c r="C4637">
        <v>1</v>
      </c>
    </row>
    <row r="4638" spans="1:70" x14ac:dyDescent="0.25">
      <c r="A4638">
        <v>204038</v>
      </c>
      <c r="B4638" t="s">
        <v>2786</v>
      </c>
      <c r="C4638">
        <v>179.50399999999999</v>
      </c>
    </row>
    <row r="4639" spans="1:70" x14ac:dyDescent="0.25">
      <c r="A4639">
        <v>204040</v>
      </c>
      <c r="B4639" t="s">
        <v>1750</v>
      </c>
      <c r="C4639">
        <v>17.54</v>
      </c>
    </row>
    <row r="4640" spans="1:70" x14ac:dyDescent="0.25">
      <c r="A4640">
        <v>204040</v>
      </c>
      <c r="B4640" t="s">
        <v>1750</v>
      </c>
      <c r="C4640">
        <v>17.54</v>
      </c>
    </row>
    <row r="4641" spans="1:3" x14ac:dyDescent="0.25">
      <c r="A4641">
        <v>204060</v>
      </c>
      <c r="B4641" t="s">
        <v>4327</v>
      </c>
      <c r="C4641">
        <v>17.635000000000002</v>
      </c>
    </row>
    <row r="4642" spans="1:3" x14ac:dyDescent="0.25">
      <c r="A4642">
        <v>204132</v>
      </c>
      <c r="B4642" t="s">
        <v>4328</v>
      </c>
      <c r="C4642">
        <v>1</v>
      </c>
    </row>
    <row r="4643" spans="1:3" x14ac:dyDescent="0.25">
      <c r="A4643">
        <v>204136</v>
      </c>
      <c r="B4643" t="s">
        <v>4329</v>
      </c>
      <c r="C4643">
        <v>1</v>
      </c>
    </row>
    <row r="4644" spans="1:3" x14ac:dyDescent="0.25">
      <c r="A4644">
        <v>204192</v>
      </c>
      <c r="B4644" t="s">
        <v>1751</v>
      </c>
      <c r="C4644">
        <v>12.48</v>
      </c>
    </row>
    <row r="4645" spans="1:3" x14ac:dyDescent="0.25">
      <c r="A4645">
        <v>204192</v>
      </c>
      <c r="B4645" t="s">
        <v>1751</v>
      </c>
      <c r="C4645">
        <v>12.48</v>
      </c>
    </row>
    <row r="4646" spans="1:3" x14ac:dyDescent="0.25">
      <c r="A4646">
        <v>204214</v>
      </c>
      <c r="B4646" t="s">
        <v>4330</v>
      </c>
      <c r="C4646">
        <v>1</v>
      </c>
    </row>
    <row r="4647" spans="1:3" x14ac:dyDescent="0.25">
      <c r="A4647">
        <v>204245</v>
      </c>
      <c r="B4647" t="s">
        <v>4331</v>
      </c>
      <c r="C4647">
        <v>19.399999999999999</v>
      </c>
    </row>
    <row r="4648" spans="1:3" x14ac:dyDescent="0.25">
      <c r="A4648">
        <v>204300</v>
      </c>
      <c r="B4648" t="s">
        <v>4332</v>
      </c>
      <c r="C4648">
        <v>180</v>
      </c>
    </row>
    <row r="4649" spans="1:3" x14ac:dyDescent="0.25">
      <c r="A4649">
        <v>204343</v>
      </c>
      <c r="B4649" t="s">
        <v>1900</v>
      </c>
      <c r="C4649">
        <v>158.91</v>
      </c>
    </row>
    <row r="4650" spans="1:3" x14ac:dyDescent="0.25">
      <c r="A4650">
        <v>204343</v>
      </c>
      <c r="B4650" t="s">
        <v>1900</v>
      </c>
      <c r="C4650">
        <v>158.91</v>
      </c>
    </row>
    <row r="4651" spans="1:3" x14ac:dyDescent="0.25">
      <c r="A4651">
        <v>204361</v>
      </c>
      <c r="B4651" t="s">
        <v>4333</v>
      </c>
      <c r="C4651">
        <v>1</v>
      </c>
    </row>
    <row r="4652" spans="1:3" x14ac:dyDescent="0.25">
      <c r="A4652">
        <v>204449</v>
      </c>
      <c r="B4652" t="s">
        <v>1752</v>
      </c>
      <c r="C4652">
        <v>15.63</v>
      </c>
    </row>
    <row r="4653" spans="1:3" x14ac:dyDescent="0.25">
      <c r="A4653">
        <v>204449</v>
      </c>
      <c r="B4653" t="s">
        <v>1752</v>
      </c>
      <c r="C4653">
        <v>15.63</v>
      </c>
    </row>
    <row r="4654" spans="1:3" x14ac:dyDescent="0.25">
      <c r="A4654">
        <v>204450</v>
      </c>
      <c r="B4654" t="s">
        <v>1753</v>
      </c>
      <c r="C4654">
        <v>13.9</v>
      </c>
    </row>
    <row r="4655" spans="1:3" x14ac:dyDescent="0.25">
      <c r="A4655">
        <v>204450</v>
      </c>
      <c r="B4655" t="s">
        <v>1753</v>
      </c>
      <c r="C4655">
        <v>13.9</v>
      </c>
    </row>
    <row r="4656" spans="1:3" x14ac:dyDescent="0.25">
      <c r="A4656">
        <v>204615</v>
      </c>
      <c r="B4656" t="s">
        <v>2352</v>
      </c>
      <c r="C4656">
        <v>1</v>
      </c>
    </row>
    <row r="4657" spans="1:13" x14ac:dyDescent="0.25">
      <c r="A4657">
        <v>204616</v>
      </c>
      <c r="B4657" t="s">
        <v>1754</v>
      </c>
      <c r="C4657">
        <v>183.87200000000001</v>
      </c>
      <c r="M4657"/>
    </row>
    <row r="4658" spans="1:13" x14ac:dyDescent="0.25">
      <c r="A4658">
        <v>204616</v>
      </c>
      <c r="B4658" t="s">
        <v>1754</v>
      </c>
      <c r="C4658">
        <v>183.87200000000001</v>
      </c>
      <c r="M4658"/>
    </row>
    <row r="4659" spans="1:13" x14ac:dyDescent="0.25">
      <c r="A4659">
        <v>204617</v>
      </c>
      <c r="B4659" t="s">
        <v>1756</v>
      </c>
      <c r="C4659">
        <v>13.28</v>
      </c>
      <c r="M4659"/>
    </row>
    <row r="4660" spans="1:13" x14ac:dyDescent="0.25">
      <c r="A4660">
        <v>204617</v>
      </c>
      <c r="B4660" t="s">
        <v>1756</v>
      </c>
      <c r="C4660">
        <v>13.28</v>
      </c>
      <c r="M4660"/>
    </row>
    <row r="4661" spans="1:13" x14ac:dyDescent="0.25">
      <c r="A4661">
        <v>204618</v>
      </c>
      <c r="B4661" t="s">
        <v>1757</v>
      </c>
      <c r="C4661">
        <v>15.93</v>
      </c>
      <c r="M4661"/>
    </row>
    <row r="4662" spans="1:13" x14ac:dyDescent="0.25">
      <c r="A4662">
        <v>204618</v>
      </c>
      <c r="B4662" t="s">
        <v>1757</v>
      </c>
      <c r="C4662">
        <v>15.93</v>
      </c>
      <c r="M4662"/>
    </row>
    <row r="4663" spans="1:13" x14ac:dyDescent="0.25">
      <c r="A4663">
        <v>204672</v>
      </c>
      <c r="B4663" t="s">
        <v>4334</v>
      </c>
      <c r="C4663">
        <v>170.77</v>
      </c>
      <c r="M4663"/>
    </row>
    <row r="4664" spans="1:13" x14ac:dyDescent="0.25">
      <c r="A4664">
        <v>204673</v>
      </c>
      <c r="B4664" t="s">
        <v>788</v>
      </c>
      <c r="C4664">
        <v>879</v>
      </c>
      <c r="M4664"/>
    </row>
    <row r="4665" spans="1:13" x14ac:dyDescent="0.25">
      <c r="A4665">
        <v>204673</v>
      </c>
      <c r="B4665" t="s">
        <v>788</v>
      </c>
      <c r="C4665">
        <v>879</v>
      </c>
      <c r="M4665"/>
    </row>
    <row r="4666" spans="1:13" x14ac:dyDescent="0.25">
      <c r="A4666">
        <v>204673</v>
      </c>
      <c r="B4666" t="s">
        <v>788</v>
      </c>
      <c r="C4666">
        <v>879</v>
      </c>
      <c r="M4666"/>
    </row>
    <row r="4667" spans="1:13" x14ac:dyDescent="0.25">
      <c r="A4667">
        <v>204721</v>
      </c>
      <c r="B4667" t="s">
        <v>1758</v>
      </c>
      <c r="C4667">
        <v>177.13</v>
      </c>
      <c r="M4667"/>
    </row>
    <row r="4668" spans="1:13" x14ac:dyDescent="0.25">
      <c r="A4668">
        <v>204721</v>
      </c>
      <c r="B4668" t="s">
        <v>1758</v>
      </c>
      <c r="C4668">
        <v>177.13</v>
      </c>
      <c r="M4668"/>
    </row>
    <row r="4669" spans="1:13" x14ac:dyDescent="0.25">
      <c r="A4669">
        <v>204723</v>
      </c>
      <c r="B4669" t="s">
        <v>4335</v>
      </c>
      <c r="C4669">
        <v>185.58</v>
      </c>
      <c r="M4669"/>
    </row>
    <row r="4670" spans="1:13" x14ac:dyDescent="0.25">
      <c r="A4670">
        <v>204738</v>
      </c>
      <c r="B4670" t="s">
        <v>4336</v>
      </c>
      <c r="C4670">
        <v>169.73</v>
      </c>
      <c r="M4670"/>
    </row>
    <row r="4671" spans="1:13" x14ac:dyDescent="0.25">
      <c r="A4671">
        <v>204750</v>
      </c>
      <c r="B4671" t="s">
        <v>4337</v>
      </c>
      <c r="C4671">
        <v>169.73</v>
      </c>
      <c r="M4671"/>
    </row>
    <row r="4672" spans="1:13" x14ac:dyDescent="0.25">
      <c r="A4672">
        <v>204759</v>
      </c>
      <c r="B4672" t="s">
        <v>2353</v>
      </c>
      <c r="C4672">
        <v>1</v>
      </c>
      <c r="M4672"/>
    </row>
    <row r="4673" spans="1:13" x14ac:dyDescent="0.25">
      <c r="A4673">
        <v>204760</v>
      </c>
      <c r="B4673" t="s">
        <v>846</v>
      </c>
      <c r="C4673">
        <v>184.18</v>
      </c>
      <c r="M4673"/>
    </row>
    <row r="4674" spans="1:13" x14ac:dyDescent="0.25">
      <c r="A4674">
        <v>204760</v>
      </c>
      <c r="B4674" t="s">
        <v>846</v>
      </c>
      <c r="C4674">
        <v>184.18</v>
      </c>
      <c r="M4674"/>
    </row>
    <row r="4675" spans="1:13" x14ac:dyDescent="0.25">
      <c r="A4675">
        <v>204762</v>
      </c>
      <c r="B4675" t="s">
        <v>4338</v>
      </c>
      <c r="C4675">
        <v>1</v>
      </c>
    </row>
    <row r="4676" spans="1:13" x14ac:dyDescent="0.25">
      <c r="A4676">
        <v>204764</v>
      </c>
      <c r="B4676" t="s">
        <v>1760</v>
      </c>
      <c r="C4676">
        <v>185.95</v>
      </c>
    </row>
    <row r="4677" spans="1:13" x14ac:dyDescent="0.25">
      <c r="A4677">
        <v>204764</v>
      </c>
      <c r="B4677" t="s">
        <v>1760</v>
      </c>
      <c r="C4677">
        <v>185.95</v>
      </c>
    </row>
    <row r="4678" spans="1:13" x14ac:dyDescent="0.25">
      <c r="A4678">
        <v>204766</v>
      </c>
      <c r="B4678" t="s">
        <v>4339</v>
      </c>
      <c r="C4678">
        <v>1059</v>
      </c>
    </row>
    <row r="4679" spans="1:13" x14ac:dyDescent="0.25">
      <c r="A4679">
        <v>204774</v>
      </c>
      <c r="B4679" t="s">
        <v>1987</v>
      </c>
      <c r="C4679">
        <v>13.11</v>
      </c>
    </row>
    <row r="4680" spans="1:13" x14ac:dyDescent="0.25">
      <c r="A4680">
        <v>204774</v>
      </c>
      <c r="B4680" t="s">
        <v>1987</v>
      </c>
      <c r="C4680">
        <v>13.11</v>
      </c>
    </row>
    <row r="4681" spans="1:13" x14ac:dyDescent="0.25">
      <c r="A4681">
        <v>204775</v>
      </c>
      <c r="B4681" t="s">
        <v>1762</v>
      </c>
      <c r="C4681">
        <v>15.73</v>
      </c>
    </row>
    <row r="4682" spans="1:13" x14ac:dyDescent="0.25">
      <c r="A4682">
        <v>204775</v>
      </c>
      <c r="B4682" t="s">
        <v>1762</v>
      </c>
      <c r="C4682">
        <v>15.73</v>
      </c>
    </row>
    <row r="4683" spans="1:13" x14ac:dyDescent="0.25">
      <c r="A4683">
        <v>204776</v>
      </c>
      <c r="B4683" t="s">
        <v>4340</v>
      </c>
      <c r="C4683">
        <v>17.47</v>
      </c>
    </row>
    <row r="4684" spans="1:13" x14ac:dyDescent="0.25">
      <c r="A4684">
        <v>204776</v>
      </c>
      <c r="B4684" t="s">
        <v>4340</v>
      </c>
      <c r="C4684">
        <v>17.47</v>
      </c>
    </row>
    <row r="4685" spans="1:13" x14ac:dyDescent="0.25">
      <c r="A4685">
        <v>204777</v>
      </c>
      <c r="B4685" t="s">
        <v>847</v>
      </c>
      <c r="C4685">
        <v>181.73</v>
      </c>
    </row>
    <row r="4686" spans="1:13" x14ac:dyDescent="0.25">
      <c r="A4686">
        <v>204777</v>
      </c>
      <c r="B4686" t="s">
        <v>847</v>
      </c>
      <c r="C4686">
        <v>181.73</v>
      </c>
    </row>
    <row r="4687" spans="1:13" x14ac:dyDescent="0.25">
      <c r="A4687">
        <v>204985</v>
      </c>
      <c r="B4687" t="s">
        <v>1763</v>
      </c>
      <c r="C4687">
        <v>16.97</v>
      </c>
    </row>
    <row r="4688" spans="1:13" x14ac:dyDescent="0.25">
      <c r="A4688">
        <v>204985</v>
      </c>
      <c r="B4688" t="s">
        <v>1763</v>
      </c>
      <c r="C4688">
        <v>16.97</v>
      </c>
    </row>
    <row r="4689" spans="1:3" x14ac:dyDescent="0.25">
      <c r="A4689">
        <v>204986</v>
      </c>
      <c r="B4689" t="s">
        <v>1765</v>
      </c>
      <c r="C4689">
        <v>17.010000000000002</v>
      </c>
    </row>
    <row r="4690" spans="1:3" x14ac:dyDescent="0.25">
      <c r="A4690">
        <v>204986</v>
      </c>
      <c r="B4690" t="s">
        <v>1765</v>
      </c>
      <c r="C4690">
        <v>17.010000000000002</v>
      </c>
    </row>
    <row r="4691" spans="1:3" x14ac:dyDescent="0.25">
      <c r="A4691">
        <v>204987</v>
      </c>
      <c r="B4691" t="s">
        <v>1766</v>
      </c>
      <c r="C4691">
        <v>176.59200000000001</v>
      </c>
    </row>
    <row r="4692" spans="1:3" x14ac:dyDescent="0.25">
      <c r="A4692">
        <v>204987</v>
      </c>
      <c r="B4692" t="s">
        <v>1766</v>
      </c>
      <c r="C4692">
        <v>176.59200000000001</v>
      </c>
    </row>
    <row r="4693" spans="1:3" x14ac:dyDescent="0.25">
      <c r="A4693">
        <v>205010</v>
      </c>
      <c r="B4693" t="s">
        <v>4341</v>
      </c>
      <c r="C4693">
        <v>181.77</v>
      </c>
    </row>
    <row r="4694" spans="1:3" x14ac:dyDescent="0.25">
      <c r="A4694">
        <v>205010</v>
      </c>
      <c r="B4694" t="s">
        <v>4341</v>
      </c>
      <c r="C4694">
        <v>181.77</v>
      </c>
    </row>
    <row r="4695" spans="1:3" x14ac:dyDescent="0.25">
      <c r="A4695">
        <v>205027</v>
      </c>
      <c r="B4695" t="s">
        <v>1767</v>
      </c>
      <c r="C4695">
        <v>17.64</v>
      </c>
    </row>
    <row r="4696" spans="1:3" x14ac:dyDescent="0.25">
      <c r="A4696">
        <v>205027</v>
      </c>
      <c r="B4696" t="s">
        <v>1767</v>
      </c>
      <c r="C4696">
        <v>17.64</v>
      </c>
    </row>
    <row r="4697" spans="1:3" x14ac:dyDescent="0.25">
      <c r="A4697">
        <v>205029</v>
      </c>
      <c r="B4697" t="s">
        <v>4342</v>
      </c>
      <c r="C4697">
        <v>17.28</v>
      </c>
    </row>
    <row r="4698" spans="1:3" x14ac:dyDescent="0.25">
      <c r="A4698">
        <v>205029</v>
      </c>
      <c r="B4698" t="s">
        <v>4342</v>
      </c>
      <c r="C4698">
        <v>17.28</v>
      </c>
    </row>
    <row r="4699" spans="1:3" x14ac:dyDescent="0.25">
      <c r="A4699">
        <v>205040</v>
      </c>
      <c r="B4699" t="s">
        <v>2354</v>
      </c>
      <c r="C4699">
        <v>1</v>
      </c>
    </row>
    <row r="4700" spans="1:3" x14ac:dyDescent="0.25">
      <c r="A4700">
        <v>205041</v>
      </c>
      <c r="B4700" t="s">
        <v>4343</v>
      </c>
      <c r="C4700">
        <v>12.67</v>
      </c>
    </row>
    <row r="4701" spans="1:3" x14ac:dyDescent="0.25">
      <c r="A4701">
        <v>205041</v>
      </c>
      <c r="B4701" t="s">
        <v>4343</v>
      </c>
      <c r="C4701">
        <v>12.67</v>
      </c>
    </row>
    <row r="4702" spans="1:3" x14ac:dyDescent="0.25">
      <c r="A4702">
        <v>205044</v>
      </c>
      <c r="B4702" t="s">
        <v>4344</v>
      </c>
      <c r="C4702">
        <v>180</v>
      </c>
    </row>
    <row r="4703" spans="1:3" x14ac:dyDescent="0.25">
      <c r="A4703">
        <v>205053</v>
      </c>
      <c r="B4703" t="s">
        <v>2355</v>
      </c>
      <c r="C4703">
        <v>1</v>
      </c>
    </row>
    <row r="4704" spans="1:3" x14ac:dyDescent="0.25">
      <c r="A4704">
        <v>205054</v>
      </c>
      <c r="B4704" t="s">
        <v>1769</v>
      </c>
      <c r="C4704">
        <v>17.03</v>
      </c>
    </row>
    <row r="4705" spans="1:3" x14ac:dyDescent="0.25">
      <c r="A4705">
        <v>205054</v>
      </c>
      <c r="B4705" t="s">
        <v>1769</v>
      </c>
      <c r="C4705">
        <v>17.03</v>
      </c>
    </row>
    <row r="4706" spans="1:3" x14ac:dyDescent="0.25">
      <c r="A4706">
        <v>205055</v>
      </c>
      <c r="B4706" t="s">
        <v>1771</v>
      </c>
      <c r="C4706">
        <v>177.01</v>
      </c>
    </row>
    <row r="4707" spans="1:3" x14ac:dyDescent="0.25">
      <c r="A4707">
        <v>205055</v>
      </c>
      <c r="B4707" t="s">
        <v>1771</v>
      </c>
      <c r="C4707">
        <v>177.01</v>
      </c>
    </row>
    <row r="4708" spans="1:3" x14ac:dyDescent="0.25">
      <c r="A4708">
        <v>205056</v>
      </c>
      <c r="B4708" t="s">
        <v>2356</v>
      </c>
      <c r="C4708">
        <v>1</v>
      </c>
    </row>
    <row r="4709" spans="1:3" x14ac:dyDescent="0.25">
      <c r="A4709">
        <v>205057</v>
      </c>
      <c r="B4709" t="s">
        <v>1772</v>
      </c>
      <c r="C4709">
        <v>17.32</v>
      </c>
    </row>
    <row r="4710" spans="1:3" x14ac:dyDescent="0.25">
      <c r="A4710">
        <v>205057</v>
      </c>
      <c r="B4710" t="s">
        <v>1772</v>
      </c>
      <c r="C4710">
        <v>17.32</v>
      </c>
    </row>
    <row r="4711" spans="1:3" x14ac:dyDescent="0.25">
      <c r="A4711">
        <v>205058</v>
      </c>
      <c r="B4711" t="s">
        <v>1774</v>
      </c>
      <c r="C4711">
        <v>180.09</v>
      </c>
    </row>
    <row r="4712" spans="1:3" x14ac:dyDescent="0.25">
      <c r="A4712">
        <v>205058</v>
      </c>
      <c r="B4712" t="s">
        <v>1774</v>
      </c>
      <c r="C4712">
        <v>180.09</v>
      </c>
    </row>
    <row r="4713" spans="1:3" x14ac:dyDescent="0.25">
      <c r="A4713">
        <v>205059</v>
      </c>
      <c r="B4713" t="s">
        <v>594</v>
      </c>
      <c r="C4713">
        <v>16.940000000000001</v>
      </c>
    </row>
    <row r="4714" spans="1:3" x14ac:dyDescent="0.25">
      <c r="A4714">
        <v>205059</v>
      </c>
      <c r="B4714" t="s">
        <v>594</v>
      </c>
      <c r="C4714">
        <v>16.940000000000001</v>
      </c>
    </row>
    <row r="4715" spans="1:3" x14ac:dyDescent="0.25">
      <c r="A4715">
        <v>205064</v>
      </c>
      <c r="B4715" t="s">
        <v>4345</v>
      </c>
      <c r="C4715">
        <v>190</v>
      </c>
    </row>
    <row r="4716" spans="1:3" x14ac:dyDescent="0.25">
      <c r="A4716">
        <v>205064</v>
      </c>
      <c r="B4716" t="s">
        <v>4345</v>
      </c>
      <c r="C4716">
        <v>190</v>
      </c>
    </row>
    <row r="4717" spans="1:3" x14ac:dyDescent="0.25">
      <c r="A4717">
        <v>205115</v>
      </c>
      <c r="B4717" t="s">
        <v>4346</v>
      </c>
      <c r="C4717">
        <v>814.2</v>
      </c>
    </row>
    <row r="4718" spans="1:3" x14ac:dyDescent="0.25">
      <c r="A4718">
        <v>205115</v>
      </c>
      <c r="B4718" t="s">
        <v>4346</v>
      </c>
      <c r="C4718">
        <v>814.2</v>
      </c>
    </row>
    <row r="4719" spans="1:3" x14ac:dyDescent="0.25">
      <c r="A4719">
        <v>205165</v>
      </c>
      <c r="B4719" t="s">
        <v>4347</v>
      </c>
      <c r="C4719">
        <v>981.8</v>
      </c>
    </row>
    <row r="4720" spans="1:3" x14ac:dyDescent="0.25">
      <c r="A4720">
        <v>205165</v>
      </c>
      <c r="B4720" t="s">
        <v>4347</v>
      </c>
      <c r="C4720">
        <v>981.8</v>
      </c>
    </row>
    <row r="4721" spans="1:3" x14ac:dyDescent="0.25">
      <c r="A4721">
        <v>205169</v>
      </c>
      <c r="B4721" t="s">
        <v>4348</v>
      </c>
      <c r="C4721">
        <v>174.72</v>
      </c>
    </row>
    <row r="4722" spans="1:3" x14ac:dyDescent="0.25">
      <c r="A4722">
        <v>205214</v>
      </c>
      <c r="B4722" t="s">
        <v>4349</v>
      </c>
      <c r="C4722">
        <v>191.15</v>
      </c>
    </row>
    <row r="4723" spans="1:3" x14ac:dyDescent="0.25">
      <c r="A4723">
        <v>205217</v>
      </c>
      <c r="B4723" t="s">
        <v>4350</v>
      </c>
      <c r="C4723">
        <v>177.84</v>
      </c>
    </row>
    <row r="4724" spans="1:3" x14ac:dyDescent="0.25">
      <c r="A4724">
        <v>205220</v>
      </c>
      <c r="B4724" t="s">
        <v>4351</v>
      </c>
      <c r="C4724">
        <v>180.12799999999999</v>
      </c>
    </row>
    <row r="4725" spans="1:3" x14ac:dyDescent="0.25">
      <c r="A4725">
        <v>205228</v>
      </c>
      <c r="B4725" t="s">
        <v>4352</v>
      </c>
      <c r="C4725">
        <v>21.19</v>
      </c>
    </row>
    <row r="4726" spans="1:3" x14ac:dyDescent="0.25">
      <c r="A4726">
        <v>205312</v>
      </c>
      <c r="B4726" t="s">
        <v>4353</v>
      </c>
      <c r="C4726">
        <v>15.12</v>
      </c>
    </row>
    <row r="4727" spans="1:3" x14ac:dyDescent="0.25">
      <c r="A4727">
        <v>205313</v>
      </c>
      <c r="B4727" t="s">
        <v>4354</v>
      </c>
      <c r="C4727">
        <v>12.6</v>
      </c>
    </row>
    <row r="4728" spans="1:3" x14ac:dyDescent="0.25">
      <c r="A4728">
        <v>205313</v>
      </c>
      <c r="B4728" t="s">
        <v>4354</v>
      </c>
      <c r="C4728">
        <v>12.6</v>
      </c>
    </row>
    <row r="4729" spans="1:3" x14ac:dyDescent="0.25">
      <c r="A4729">
        <v>205314</v>
      </c>
      <c r="B4729" t="s">
        <v>1014</v>
      </c>
      <c r="C4729">
        <v>174.67</v>
      </c>
    </row>
    <row r="4730" spans="1:3" x14ac:dyDescent="0.25">
      <c r="A4730">
        <v>205364</v>
      </c>
      <c r="B4730" t="s">
        <v>1775</v>
      </c>
      <c r="C4730">
        <v>15.8</v>
      </c>
    </row>
    <row r="4731" spans="1:3" x14ac:dyDescent="0.25">
      <c r="A4731">
        <v>205364</v>
      </c>
      <c r="B4731" t="s">
        <v>1775</v>
      </c>
      <c r="C4731">
        <v>15.8</v>
      </c>
    </row>
    <row r="4732" spans="1:3" x14ac:dyDescent="0.25">
      <c r="A4732">
        <v>205365</v>
      </c>
      <c r="B4732" t="s">
        <v>4355</v>
      </c>
      <c r="C4732">
        <v>1</v>
      </c>
    </row>
    <row r="4733" spans="1:3" x14ac:dyDescent="0.25">
      <c r="A4733">
        <v>205366</v>
      </c>
      <c r="B4733" t="s">
        <v>4356</v>
      </c>
      <c r="C4733">
        <v>15.8</v>
      </c>
    </row>
    <row r="4734" spans="1:3" x14ac:dyDescent="0.25">
      <c r="A4734">
        <v>205366</v>
      </c>
      <c r="B4734" t="s">
        <v>4356</v>
      </c>
      <c r="C4734">
        <v>15.8</v>
      </c>
    </row>
    <row r="4735" spans="1:3" x14ac:dyDescent="0.25">
      <c r="A4735">
        <v>205367</v>
      </c>
      <c r="B4735" t="s">
        <v>4357</v>
      </c>
      <c r="C4735">
        <v>15.8</v>
      </c>
    </row>
    <row r="4736" spans="1:3" x14ac:dyDescent="0.25">
      <c r="A4736">
        <v>205367</v>
      </c>
      <c r="B4736" t="s">
        <v>4357</v>
      </c>
      <c r="C4736">
        <v>15.8</v>
      </c>
    </row>
    <row r="4737" spans="1:3" x14ac:dyDescent="0.25">
      <c r="A4737">
        <v>205372</v>
      </c>
      <c r="B4737" t="s">
        <v>4358</v>
      </c>
      <c r="C4737">
        <v>185</v>
      </c>
    </row>
    <row r="4738" spans="1:3" x14ac:dyDescent="0.25">
      <c r="A4738">
        <v>205485</v>
      </c>
      <c r="B4738" t="s">
        <v>4359</v>
      </c>
      <c r="C4738">
        <v>18</v>
      </c>
    </row>
    <row r="4739" spans="1:3" x14ac:dyDescent="0.25">
      <c r="A4739">
        <v>205485</v>
      </c>
      <c r="B4739" t="s">
        <v>4359</v>
      </c>
      <c r="C4739">
        <v>18</v>
      </c>
    </row>
    <row r="4740" spans="1:3" x14ac:dyDescent="0.25">
      <c r="A4740">
        <v>205506</v>
      </c>
      <c r="B4740" t="s">
        <v>447</v>
      </c>
      <c r="C4740">
        <v>1</v>
      </c>
    </row>
    <row r="4741" spans="1:3" x14ac:dyDescent="0.25">
      <c r="A4741">
        <v>205530</v>
      </c>
      <c r="B4741" t="s">
        <v>448</v>
      </c>
      <c r="C4741">
        <v>1</v>
      </c>
    </row>
    <row r="4742" spans="1:3" x14ac:dyDescent="0.25">
      <c r="A4742">
        <v>205531</v>
      </c>
      <c r="B4742" t="s">
        <v>789</v>
      </c>
      <c r="C4742">
        <v>855.5</v>
      </c>
    </row>
    <row r="4743" spans="1:3" x14ac:dyDescent="0.25">
      <c r="A4743">
        <v>205531</v>
      </c>
      <c r="B4743" t="s">
        <v>789</v>
      </c>
      <c r="C4743">
        <v>855.5</v>
      </c>
    </row>
    <row r="4744" spans="1:3" x14ac:dyDescent="0.25">
      <c r="A4744">
        <v>205531</v>
      </c>
      <c r="B4744" t="s">
        <v>789</v>
      </c>
      <c r="C4744">
        <v>855.5</v>
      </c>
    </row>
    <row r="4745" spans="1:3" x14ac:dyDescent="0.25">
      <c r="A4745">
        <v>205628</v>
      </c>
      <c r="B4745" t="s">
        <v>4360</v>
      </c>
      <c r="C4745">
        <v>25</v>
      </c>
    </row>
    <row r="4746" spans="1:3" x14ac:dyDescent="0.25">
      <c r="A4746">
        <v>205631</v>
      </c>
      <c r="B4746" t="s">
        <v>2357</v>
      </c>
      <c r="C4746">
        <v>180</v>
      </c>
    </row>
    <row r="4747" spans="1:3" x14ac:dyDescent="0.25">
      <c r="A4747">
        <v>205631</v>
      </c>
      <c r="B4747" t="s">
        <v>2357</v>
      </c>
      <c r="C4747">
        <v>180</v>
      </c>
    </row>
    <row r="4748" spans="1:3" x14ac:dyDescent="0.25">
      <c r="A4748">
        <v>205635</v>
      </c>
      <c r="B4748" t="s">
        <v>4361</v>
      </c>
      <c r="C4748">
        <v>50</v>
      </c>
    </row>
    <row r="4749" spans="1:3" x14ac:dyDescent="0.25">
      <c r="A4749">
        <v>205638</v>
      </c>
      <c r="B4749" t="s">
        <v>4362</v>
      </c>
      <c r="C4749">
        <v>50</v>
      </c>
    </row>
    <row r="4750" spans="1:3" x14ac:dyDescent="0.25">
      <c r="A4750">
        <v>205638</v>
      </c>
      <c r="B4750" t="s">
        <v>4362</v>
      </c>
      <c r="C4750">
        <v>50</v>
      </c>
    </row>
    <row r="4751" spans="1:3" x14ac:dyDescent="0.25">
      <c r="A4751">
        <v>205705</v>
      </c>
      <c r="B4751" t="s">
        <v>4363</v>
      </c>
      <c r="C4751">
        <v>851.8</v>
      </c>
    </row>
    <row r="4752" spans="1:3" x14ac:dyDescent="0.25">
      <c r="A4752">
        <v>205714</v>
      </c>
      <c r="B4752" t="s">
        <v>971</v>
      </c>
      <c r="C4752">
        <v>21.3</v>
      </c>
    </row>
    <row r="4753" spans="1:3" x14ac:dyDescent="0.25">
      <c r="A4753">
        <v>205747</v>
      </c>
      <c r="B4753" t="s">
        <v>1778</v>
      </c>
      <c r="C4753">
        <v>186.16</v>
      </c>
    </row>
    <row r="4754" spans="1:3" x14ac:dyDescent="0.25">
      <c r="A4754">
        <v>205747</v>
      </c>
      <c r="B4754" t="s">
        <v>1778</v>
      </c>
      <c r="C4754">
        <v>186.16</v>
      </c>
    </row>
    <row r="4755" spans="1:3" x14ac:dyDescent="0.25">
      <c r="A4755">
        <v>205748</v>
      </c>
      <c r="B4755" t="s">
        <v>4364</v>
      </c>
      <c r="C4755">
        <v>17.899999999999999</v>
      </c>
    </row>
    <row r="4756" spans="1:3" x14ac:dyDescent="0.25">
      <c r="A4756">
        <v>205748</v>
      </c>
      <c r="B4756" t="s">
        <v>4364</v>
      </c>
      <c r="C4756">
        <v>17.899999999999999</v>
      </c>
    </row>
    <row r="4757" spans="1:3" x14ac:dyDescent="0.25">
      <c r="A4757">
        <v>205760</v>
      </c>
      <c r="B4757" t="s">
        <v>4365</v>
      </c>
      <c r="C4757">
        <v>15</v>
      </c>
    </row>
    <row r="4758" spans="1:3" x14ac:dyDescent="0.25">
      <c r="A4758">
        <v>205806</v>
      </c>
      <c r="B4758" t="s">
        <v>4366</v>
      </c>
      <c r="C4758">
        <v>50</v>
      </c>
    </row>
    <row r="4759" spans="1:3" x14ac:dyDescent="0.25">
      <c r="A4759">
        <v>205810</v>
      </c>
      <c r="B4759" t="s">
        <v>2358</v>
      </c>
      <c r="C4759">
        <v>180</v>
      </c>
    </row>
    <row r="4760" spans="1:3" x14ac:dyDescent="0.25">
      <c r="A4760">
        <v>205810</v>
      </c>
      <c r="B4760" t="s">
        <v>2358</v>
      </c>
      <c r="C4760">
        <v>180</v>
      </c>
    </row>
    <row r="4761" spans="1:3" x14ac:dyDescent="0.25">
      <c r="A4761">
        <v>205815</v>
      </c>
      <c r="B4761" t="s">
        <v>4367</v>
      </c>
      <c r="C4761">
        <v>50</v>
      </c>
    </row>
    <row r="4762" spans="1:3" x14ac:dyDescent="0.25">
      <c r="A4762">
        <v>205830</v>
      </c>
      <c r="B4762" t="s">
        <v>4368</v>
      </c>
      <c r="C4762">
        <v>180</v>
      </c>
    </row>
    <row r="4763" spans="1:3" x14ac:dyDescent="0.25">
      <c r="A4763">
        <v>205832</v>
      </c>
      <c r="B4763" t="s">
        <v>4369</v>
      </c>
      <c r="C4763">
        <v>50</v>
      </c>
    </row>
    <row r="4764" spans="1:3" x14ac:dyDescent="0.25">
      <c r="A4764">
        <v>205856</v>
      </c>
      <c r="B4764" t="s">
        <v>4370</v>
      </c>
      <c r="C4764">
        <v>182.208</v>
      </c>
    </row>
    <row r="4765" spans="1:3" x14ac:dyDescent="0.25">
      <c r="A4765">
        <v>205856</v>
      </c>
      <c r="B4765" t="s">
        <v>4370</v>
      </c>
      <c r="C4765">
        <v>182.208</v>
      </c>
    </row>
    <row r="4766" spans="1:3" x14ac:dyDescent="0.25">
      <c r="A4766">
        <v>205857</v>
      </c>
      <c r="B4766" t="s">
        <v>4371</v>
      </c>
      <c r="C4766">
        <v>15.768000000000001</v>
      </c>
    </row>
    <row r="4767" spans="1:3" x14ac:dyDescent="0.25">
      <c r="A4767">
        <v>205857</v>
      </c>
      <c r="B4767" t="s">
        <v>4371</v>
      </c>
      <c r="C4767">
        <v>15.768000000000001</v>
      </c>
    </row>
    <row r="4768" spans="1:3" x14ac:dyDescent="0.25">
      <c r="A4768">
        <v>205885</v>
      </c>
      <c r="B4768" t="s">
        <v>4372</v>
      </c>
      <c r="C4768">
        <v>180</v>
      </c>
    </row>
    <row r="4769" spans="1:3" x14ac:dyDescent="0.25">
      <c r="A4769">
        <v>205887</v>
      </c>
      <c r="B4769" t="s">
        <v>4373</v>
      </c>
      <c r="C4769">
        <v>20</v>
      </c>
    </row>
    <row r="4770" spans="1:3" x14ac:dyDescent="0.25">
      <c r="A4770">
        <v>205891</v>
      </c>
      <c r="B4770" t="s">
        <v>4374</v>
      </c>
      <c r="C4770">
        <v>180</v>
      </c>
    </row>
    <row r="4771" spans="1:3" x14ac:dyDescent="0.25">
      <c r="A4771">
        <v>205894</v>
      </c>
      <c r="B4771" t="s">
        <v>4375</v>
      </c>
      <c r="C4771">
        <v>50</v>
      </c>
    </row>
    <row r="4772" spans="1:3" x14ac:dyDescent="0.25">
      <c r="A4772">
        <v>205895</v>
      </c>
      <c r="B4772" t="s">
        <v>4376</v>
      </c>
      <c r="C4772">
        <v>25</v>
      </c>
    </row>
    <row r="4773" spans="1:3" x14ac:dyDescent="0.25">
      <c r="A4773">
        <v>205906</v>
      </c>
      <c r="B4773" t="s">
        <v>2787</v>
      </c>
      <c r="C4773">
        <v>180</v>
      </c>
    </row>
    <row r="4774" spans="1:3" x14ac:dyDescent="0.25">
      <c r="A4774">
        <v>205907</v>
      </c>
      <c r="B4774" t="s">
        <v>4377</v>
      </c>
      <c r="C4774">
        <v>18</v>
      </c>
    </row>
    <row r="4775" spans="1:3" x14ac:dyDescent="0.25">
      <c r="A4775">
        <v>205908</v>
      </c>
      <c r="B4775" t="s">
        <v>4378</v>
      </c>
      <c r="C4775">
        <v>180</v>
      </c>
    </row>
    <row r="4776" spans="1:3" x14ac:dyDescent="0.25">
      <c r="A4776">
        <v>205909</v>
      </c>
      <c r="B4776" t="s">
        <v>4379</v>
      </c>
      <c r="C4776">
        <v>18</v>
      </c>
    </row>
    <row r="4777" spans="1:3" x14ac:dyDescent="0.25">
      <c r="A4777">
        <v>205910</v>
      </c>
      <c r="B4777" t="s">
        <v>4380</v>
      </c>
      <c r="C4777">
        <v>180</v>
      </c>
    </row>
    <row r="4778" spans="1:3" x14ac:dyDescent="0.25">
      <c r="A4778">
        <v>205912</v>
      </c>
      <c r="B4778" t="s">
        <v>4381</v>
      </c>
      <c r="C4778">
        <v>50</v>
      </c>
    </row>
    <row r="4779" spans="1:3" x14ac:dyDescent="0.25">
      <c r="A4779">
        <v>205915</v>
      </c>
      <c r="B4779" t="s">
        <v>2807</v>
      </c>
      <c r="C4779">
        <v>180</v>
      </c>
    </row>
    <row r="4780" spans="1:3" x14ac:dyDescent="0.25">
      <c r="A4780">
        <v>206019</v>
      </c>
      <c r="B4780" t="s">
        <v>4382</v>
      </c>
      <c r="C4780">
        <v>179.3</v>
      </c>
    </row>
    <row r="4781" spans="1:3" x14ac:dyDescent="0.25">
      <c r="A4781">
        <v>206066</v>
      </c>
      <c r="B4781" t="s">
        <v>4383</v>
      </c>
      <c r="C4781">
        <v>180</v>
      </c>
    </row>
    <row r="4782" spans="1:3" x14ac:dyDescent="0.25">
      <c r="A4782">
        <v>206067</v>
      </c>
      <c r="B4782" t="s">
        <v>4384</v>
      </c>
      <c r="C4782">
        <v>50</v>
      </c>
    </row>
    <row r="4783" spans="1:3" x14ac:dyDescent="0.25">
      <c r="A4783">
        <v>206088</v>
      </c>
      <c r="B4783" t="s">
        <v>1779</v>
      </c>
      <c r="C4783">
        <v>13.61</v>
      </c>
    </row>
    <row r="4784" spans="1:3" x14ac:dyDescent="0.25">
      <c r="A4784">
        <v>206088</v>
      </c>
      <c r="B4784" t="s">
        <v>1779</v>
      </c>
      <c r="C4784">
        <v>13.61</v>
      </c>
    </row>
    <row r="4785" spans="1:3" x14ac:dyDescent="0.25">
      <c r="A4785">
        <v>206226</v>
      </c>
      <c r="B4785" t="s">
        <v>4385</v>
      </c>
      <c r="C4785">
        <v>875.5</v>
      </c>
    </row>
    <row r="4786" spans="1:3" x14ac:dyDescent="0.25">
      <c r="A4786">
        <v>206226</v>
      </c>
      <c r="B4786" t="s">
        <v>4385</v>
      </c>
      <c r="C4786">
        <v>875.5</v>
      </c>
    </row>
    <row r="4787" spans="1:3" x14ac:dyDescent="0.25">
      <c r="A4787">
        <v>206359</v>
      </c>
      <c r="B4787" t="s">
        <v>595</v>
      </c>
      <c r="C4787">
        <v>180.12799999999999</v>
      </c>
    </row>
    <row r="4788" spans="1:3" x14ac:dyDescent="0.25">
      <c r="A4788">
        <v>206359</v>
      </c>
      <c r="B4788" t="s">
        <v>595</v>
      </c>
      <c r="C4788">
        <v>180.12799999999999</v>
      </c>
    </row>
    <row r="4789" spans="1:3" x14ac:dyDescent="0.25">
      <c r="A4789">
        <v>206360</v>
      </c>
      <c r="B4789" t="s">
        <v>1946</v>
      </c>
      <c r="C4789">
        <v>184</v>
      </c>
    </row>
    <row r="4790" spans="1:3" x14ac:dyDescent="0.25">
      <c r="A4790">
        <v>206360</v>
      </c>
      <c r="B4790" t="s">
        <v>1946</v>
      </c>
      <c r="C4790">
        <v>184</v>
      </c>
    </row>
    <row r="4791" spans="1:3" x14ac:dyDescent="0.25">
      <c r="A4791">
        <v>206361</v>
      </c>
      <c r="B4791" t="s">
        <v>596</v>
      </c>
      <c r="C4791">
        <v>185.328</v>
      </c>
    </row>
    <row r="4792" spans="1:3" x14ac:dyDescent="0.25">
      <c r="A4792">
        <v>206361</v>
      </c>
      <c r="B4792" t="s">
        <v>596</v>
      </c>
      <c r="C4792">
        <v>185.328</v>
      </c>
    </row>
    <row r="4793" spans="1:3" x14ac:dyDescent="0.25">
      <c r="A4793">
        <v>206362</v>
      </c>
      <c r="B4793" t="s">
        <v>1780</v>
      </c>
      <c r="C4793">
        <v>186.16</v>
      </c>
    </row>
    <row r="4794" spans="1:3" x14ac:dyDescent="0.25">
      <c r="A4794">
        <v>206362</v>
      </c>
      <c r="B4794" t="s">
        <v>1780</v>
      </c>
      <c r="C4794">
        <v>186.16</v>
      </c>
    </row>
    <row r="4795" spans="1:3" x14ac:dyDescent="0.25">
      <c r="A4795">
        <v>206363</v>
      </c>
      <c r="B4795" t="s">
        <v>4386</v>
      </c>
      <c r="C4795">
        <v>182.1</v>
      </c>
    </row>
    <row r="4796" spans="1:3" x14ac:dyDescent="0.25">
      <c r="A4796">
        <v>206363</v>
      </c>
      <c r="B4796" t="s">
        <v>4386</v>
      </c>
      <c r="C4796">
        <v>182.1</v>
      </c>
    </row>
    <row r="4797" spans="1:3" x14ac:dyDescent="0.25">
      <c r="A4797">
        <v>206364</v>
      </c>
      <c r="B4797" t="s">
        <v>4387</v>
      </c>
      <c r="C4797">
        <v>15.76</v>
      </c>
    </row>
    <row r="4798" spans="1:3" x14ac:dyDescent="0.25">
      <c r="A4798">
        <v>206364</v>
      </c>
      <c r="B4798" t="s">
        <v>4387</v>
      </c>
      <c r="C4798">
        <v>15.76</v>
      </c>
    </row>
    <row r="4799" spans="1:3" x14ac:dyDescent="0.25">
      <c r="A4799">
        <v>206365</v>
      </c>
      <c r="B4799" t="s">
        <v>1781</v>
      </c>
      <c r="C4799">
        <v>13.13</v>
      </c>
    </row>
    <row r="4800" spans="1:3" x14ac:dyDescent="0.25">
      <c r="A4800">
        <v>206365</v>
      </c>
      <c r="B4800" t="s">
        <v>1781</v>
      </c>
      <c r="C4800">
        <v>13.13</v>
      </c>
    </row>
    <row r="4801" spans="1:3" x14ac:dyDescent="0.25">
      <c r="A4801">
        <v>206366</v>
      </c>
      <c r="B4801" t="s">
        <v>4388</v>
      </c>
      <c r="C4801">
        <v>183.89</v>
      </c>
    </row>
    <row r="4802" spans="1:3" x14ac:dyDescent="0.25">
      <c r="A4802">
        <v>206366</v>
      </c>
      <c r="B4802" t="s">
        <v>4388</v>
      </c>
      <c r="C4802">
        <v>183.89</v>
      </c>
    </row>
    <row r="4803" spans="1:3" x14ac:dyDescent="0.25">
      <c r="A4803">
        <v>206367</v>
      </c>
      <c r="B4803" t="s">
        <v>4389</v>
      </c>
      <c r="C4803">
        <v>15.91</v>
      </c>
    </row>
    <row r="4804" spans="1:3" x14ac:dyDescent="0.25">
      <c r="A4804">
        <v>206367</v>
      </c>
      <c r="B4804" t="s">
        <v>4389</v>
      </c>
      <c r="C4804">
        <v>15.91</v>
      </c>
    </row>
    <row r="4805" spans="1:3" x14ac:dyDescent="0.25">
      <c r="A4805">
        <v>206368</v>
      </c>
      <c r="B4805" t="s">
        <v>4390</v>
      </c>
      <c r="C4805">
        <v>181.73</v>
      </c>
    </row>
    <row r="4806" spans="1:3" x14ac:dyDescent="0.25">
      <c r="A4806">
        <v>206368</v>
      </c>
      <c r="B4806" t="s">
        <v>4390</v>
      </c>
      <c r="C4806">
        <v>181.73</v>
      </c>
    </row>
    <row r="4807" spans="1:3" x14ac:dyDescent="0.25">
      <c r="A4807">
        <v>206369</v>
      </c>
      <c r="B4807" t="s">
        <v>4391</v>
      </c>
      <c r="C4807">
        <v>15.73</v>
      </c>
    </row>
    <row r="4808" spans="1:3" x14ac:dyDescent="0.25">
      <c r="A4808">
        <v>206369</v>
      </c>
      <c r="B4808" t="s">
        <v>4391</v>
      </c>
      <c r="C4808">
        <v>15.73</v>
      </c>
    </row>
    <row r="4809" spans="1:3" x14ac:dyDescent="0.25">
      <c r="A4809">
        <v>206370</v>
      </c>
      <c r="B4809" t="s">
        <v>4392</v>
      </c>
      <c r="C4809">
        <v>13.11</v>
      </c>
    </row>
    <row r="4810" spans="1:3" x14ac:dyDescent="0.25">
      <c r="A4810">
        <v>206370</v>
      </c>
      <c r="B4810" t="s">
        <v>4392</v>
      </c>
      <c r="C4810">
        <v>13.11</v>
      </c>
    </row>
    <row r="4811" spans="1:3" x14ac:dyDescent="0.25">
      <c r="A4811">
        <v>206371</v>
      </c>
      <c r="B4811" t="s">
        <v>2030</v>
      </c>
      <c r="C4811">
        <v>184.18</v>
      </c>
    </row>
    <row r="4812" spans="1:3" x14ac:dyDescent="0.25">
      <c r="A4812">
        <v>206371</v>
      </c>
      <c r="B4812" t="s">
        <v>2030</v>
      </c>
      <c r="C4812">
        <v>184.18</v>
      </c>
    </row>
    <row r="4813" spans="1:3" x14ac:dyDescent="0.25">
      <c r="A4813">
        <v>206372</v>
      </c>
      <c r="B4813" t="s">
        <v>4393</v>
      </c>
      <c r="C4813">
        <v>15.94</v>
      </c>
    </row>
    <row r="4814" spans="1:3" x14ac:dyDescent="0.25">
      <c r="A4814">
        <v>206372</v>
      </c>
      <c r="B4814" t="s">
        <v>4393</v>
      </c>
      <c r="C4814">
        <v>15.94</v>
      </c>
    </row>
    <row r="4815" spans="1:3" x14ac:dyDescent="0.25">
      <c r="A4815">
        <v>206399</v>
      </c>
      <c r="B4815" t="s">
        <v>449</v>
      </c>
      <c r="C4815">
        <v>21.12</v>
      </c>
    </row>
    <row r="4816" spans="1:3" x14ac:dyDescent="0.25">
      <c r="A4816">
        <v>206399</v>
      </c>
      <c r="B4816" t="s">
        <v>449</v>
      </c>
      <c r="C4816">
        <v>21.12</v>
      </c>
    </row>
    <row r="4817" spans="1:13" x14ac:dyDescent="0.25">
      <c r="A4817">
        <v>206399</v>
      </c>
      <c r="B4817" t="s">
        <v>449</v>
      </c>
      <c r="C4817">
        <v>21.12</v>
      </c>
    </row>
    <row r="4818" spans="1:13" x14ac:dyDescent="0.25">
      <c r="A4818">
        <v>206403</v>
      </c>
      <c r="B4818" t="s">
        <v>1784</v>
      </c>
      <c r="C4818">
        <v>17.32</v>
      </c>
    </row>
    <row r="4819" spans="1:13" x14ac:dyDescent="0.25">
      <c r="A4819">
        <v>206403</v>
      </c>
      <c r="B4819" t="s">
        <v>1784</v>
      </c>
      <c r="C4819">
        <v>17.32</v>
      </c>
    </row>
    <row r="4820" spans="1:13" x14ac:dyDescent="0.25">
      <c r="A4820">
        <v>206404</v>
      </c>
      <c r="B4820" t="s">
        <v>848</v>
      </c>
      <c r="C4820">
        <v>866</v>
      </c>
    </row>
    <row r="4821" spans="1:13" x14ac:dyDescent="0.25">
      <c r="A4821">
        <v>206404</v>
      </c>
      <c r="B4821" t="s">
        <v>848</v>
      </c>
      <c r="C4821">
        <v>866</v>
      </c>
    </row>
    <row r="4822" spans="1:13" x14ac:dyDescent="0.25">
      <c r="A4822">
        <v>206405</v>
      </c>
      <c r="B4822" t="s">
        <v>597</v>
      </c>
      <c r="C4822">
        <v>17.690000000000001</v>
      </c>
      <c r="M4822"/>
    </row>
    <row r="4823" spans="1:13" x14ac:dyDescent="0.25">
      <c r="A4823">
        <v>206405</v>
      </c>
      <c r="B4823" t="s">
        <v>597</v>
      </c>
      <c r="C4823">
        <v>17.690000000000001</v>
      </c>
      <c r="M4823"/>
    </row>
    <row r="4824" spans="1:13" x14ac:dyDescent="0.25">
      <c r="A4824">
        <v>206406</v>
      </c>
      <c r="B4824" t="s">
        <v>849</v>
      </c>
      <c r="C4824">
        <v>884.6</v>
      </c>
      <c r="M4824"/>
    </row>
    <row r="4825" spans="1:13" x14ac:dyDescent="0.25">
      <c r="A4825">
        <v>206406</v>
      </c>
      <c r="B4825" t="s">
        <v>849</v>
      </c>
      <c r="C4825">
        <v>884.6</v>
      </c>
      <c r="M4825"/>
    </row>
    <row r="4826" spans="1:13" x14ac:dyDescent="0.25">
      <c r="A4826">
        <v>206410</v>
      </c>
      <c r="B4826" t="s">
        <v>4394</v>
      </c>
      <c r="C4826">
        <v>17.68</v>
      </c>
      <c r="M4826"/>
    </row>
    <row r="4827" spans="1:13" x14ac:dyDescent="0.25">
      <c r="A4827">
        <v>206410</v>
      </c>
      <c r="B4827" t="s">
        <v>4394</v>
      </c>
      <c r="C4827">
        <v>17.68</v>
      </c>
      <c r="M4827"/>
    </row>
    <row r="4828" spans="1:13" x14ac:dyDescent="0.25">
      <c r="A4828">
        <v>206430</v>
      </c>
      <c r="B4828" t="s">
        <v>850</v>
      </c>
      <c r="C4828">
        <v>17.600000000000001</v>
      </c>
      <c r="M4828"/>
    </row>
    <row r="4829" spans="1:13" x14ac:dyDescent="0.25">
      <c r="A4829">
        <v>206430</v>
      </c>
      <c r="B4829" t="s">
        <v>850</v>
      </c>
      <c r="C4829">
        <v>17.600000000000001</v>
      </c>
      <c r="M4829"/>
    </row>
    <row r="4830" spans="1:13" x14ac:dyDescent="0.25">
      <c r="A4830">
        <v>206430</v>
      </c>
      <c r="B4830" t="s">
        <v>850</v>
      </c>
      <c r="C4830">
        <v>17.600000000000001</v>
      </c>
      <c r="M4830"/>
    </row>
    <row r="4831" spans="1:13" x14ac:dyDescent="0.25">
      <c r="A4831">
        <v>206436</v>
      </c>
      <c r="B4831" t="s">
        <v>4395</v>
      </c>
      <c r="C4831">
        <v>180</v>
      </c>
      <c r="M4831"/>
    </row>
    <row r="4832" spans="1:13" x14ac:dyDescent="0.25">
      <c r="A4832">
        <v>206483</v>
      </c>
      <c r="B4832" t="s">
        <v>4396</v>
      </c>
      <c r="C4832">
        <v>176.75</v>
      </c>
      <c r="M4832"/>
    </row>
    <row r="4833" spans="1:13" x14ac:dyDescent="0.25">
      <c r="A4833">
        <v>206484</v>
      </c>
      <c r="B4833" t="s">
        <v>4397</v>
      </c>
      <c r="C4833">
        <v>15.295999999999999</v>
      </c>
      <c r="M4833"/>
    </row>
    <row r="4834" spans="1:13" x14ac:dyDescent="0.25">
      <c r="A4834">
        <v>206485</v>
      </c>
      <c r="B4834" t="s">
        <v>4398</v>
      </c>
      <c r="C4834">
        <v>12.746</v>
      </c>
      <c r="M4834"/>
    </row>
    <row r="4835" spans="1:13" x14ac:dyDescent="0.25">
      <c r="A4835">
        <v>206574</v>
      </c>
      <c r="B4835" t="s">
        <v>4399</v>
      </c>
      <c r="C4835">
        <v>185.31</v>
      </c>
      <c r="M4835"/>
    </row>
    <row r="4836" spans="1:13" x14ac:dyDescent="0.25">
      <c r="A4836">
        <v>206613</v>
      </c>
      <c r="B4836" t="s">
        <v>933</v>
      </c>
      <c r="C4836">
        <v>1</v>
      </c>
      <c r="M4836"/>
    </row>
    <row r="4837" spans="1:13" x14ac:dyDescent="0.25">
      <c r="A4837">
        <v>206614</v>
      </c>
      <c r="B4837" t="s">
        <v>1785</v>
      </c>
      <c r="C4837">
        <v>181.21</v>
      </c>
      <c r="M4837"/>
    </row>
    <row r="4838" spans="1:13" x14ac:dyDescent="0.25">
      <c r="A4838">
        <v>206614</v>
      </c>
      <c r="B4838" t="s">
        <v>1785</v>
      </c>
      <c r="C4838">
        <v>181.21</v>
      </c>
      <c r="M4838"/>
    </row>
    <row r="4839" spans="1:13" x14ac:dyDescent="0.25">
      <c r="A4839">
        <v>206615</v>
      </c>
      <c r="B4839" t="s">
        <v>4400</v>
      </c>
      <c r="C4839">
        <v>15.68</v>
      </c>
      <c r="M4839"/>
    </row>
    <row r="4840" spans="1:13" x14ac:dyDescent="0.25">
      <c r="A4840">
        <v>206615</v>
      </c>
      <c r="B4840" t="s">
        <v>4400</v>
      </c>
      <c r="C4840">
        <v>15.68</v>
      </c>
      <c r="M4840"/>
    </row>
    <row r="4841" spans="1:13" x14ac:dyDescent="0.25">
      <c r="A4841">
        <v>206652</v>
      </c>
      <c r="B4841" t="s">
        <v>4401</v>
      </c>
      <c r="C4841">
        <v>13.395</v>
      </c>
      <c r="M4841"/>
    </row>
    <row r="4842" spans="1:13" x14ac:dyDescent="0.25">
      <c r="A4842">
        <v>206655</v>
      </c>
      <c r="B4842" t="s">
        <v>4402</v>
      </c>
      <c r="C4842">
        <v>179.92</v>
      </c>
      <c r="M4842"/>
    </row>
    <row r="4843" spans="1:13" x14ac:dyDescent="0.25">
      <c r="A4843">
        <v>206655</v>
      </c>
      <c r="B4843" t="s">
        <v>4402</v>
      </c>
      <c r="C4843">
        <v>179.92</v>
      </c>
      <c r="M4843"/>
    </row>
    <row r="4844" spans="1:13" x14ac:dyDescent="0.25">
      <c r="A4844">
        <v>206716</v>
      </c>
      <c r="B4844" t="s">
        <v>4403</v>
      </c>
      <c r="C4844">
        <v>174.67</v>
      </c>
      <c r="M4844"/>
    </row>
    <row r="4845" spans="1:13" x14ac:dyDescent="0.25">
      <c r="A4845">
        <v>206717</v>
      </c>
      <c r="B4845" t="s">
        <v>4404</v>
      </c>
      <c r="C4845">
        <v>12.596</v>
      </c>
      <c r="M4845"/>
    </row>
    <row r="4846" spans="1:13" x14ac:dyDescent="0.25">
      <c r="A4846">
        <v>206739</v>
      </c>
      <c r="B4846" t="s">
        <v>4405</v>
      </c>
      <c r="C4846">
        <v>875.5</v>
      </c>
      <c r="M4846"/>
    </row>
    <row r="4847" spans="1:13" x14ac:dyDescent="0.25">
      <c r="A4847">
        <v>206739</v>
      </c>
      <c r="B4847" t="s">
        <v>4405</v>
      </c>
      <c r="C4847">
        <v>875.5</v>
      </c>
      <c r="M4847"/>
    </row>
    <row r="4848" spans="1:13" x14ac:dyDescent="0.25">
      <c r="A4848">
        <v>206764</v>
      </c>
      <c r="B4848" t="s">
        <v>4406</v>
      </c>
      <c r="C4848">
        <v>12.491</v>
      </c>
      <c r="M4848"/>
    </row>
    <row r="4849" spans="1:13" x14ac:dyDescent="0.25">
      <c r="A4849">
        <v>206765</v>
      </c>
      <c r="B4849" t="s">
        <v>4407</v>
      </c>
      <c r="C4849">
        <v>173.21</v>
      </c>
      <c r="M4849"/>
    </row>
    <row r="4850" spans="1:13" x14ac:dyDescent="0.25">
      <c r="A4850">
        <v>206769</v>
      </c>
      <c r="B4850" t="s">
        <v>2359</v>
      </c>
      <c r="C4850">
        <v>1</v>
      </c>
      <c r="M4850"/>
    </row>
    <row r="4851" spans="1:13" x14ac:dyDescent="0.25">
      <c r="A4851">
        <v>206770</v>
      </c>
      <c r="B4851" t="s">
        <v>4408</v>
      </c>
      <c r="C4851">
        <v>891</v>
      </c>
      <c r="M4851"/>
    </row>
    <row r="4852" spans="1:13" x14ac:dyDescent="0.25">
      <c r="A4852">
        <v>206770</v>
      </c>
      <c r="B4852" t="s">
        <v>4408</v>
      </c>
      <c r="C4852">
        <v>891</v>
      </c>
      <c r="M4852"/>
    </row>
    <row r="4853" spans="1:13" x14ac:dyDescent="0.25">
      <c r="A4853">
        <v>206780</v>
      </c>
      <c r="B4853" t="s">
        <v>598</v>
      </c>
      <c r="C4853">
        <v>181.376</v>
      </c>
      <c r="M4853"/>
    </row>
    <row r="4854" spans="1:13" x14ac:dyDescent="0.25">
      <c r="A4854">
        <v>206780</v>
      </c>
      <c r="B4854" t="s">
        <v>598</v>
      </c>
      <c r="C4854">
        <v>181.376</v>
      </c>
      <c r="M4854"/>
    </row>
    <row r="4855" spans="1:13" x14ac:dyDescent="0.25">
      <c r="A4855">
        <v>206859</v>
      </c>
      <c r="B4855" t="s">
        <v>4409</v>
      </c>
      <c r="C4855">
        <v>218.76</v>
      </c>
    </row>
    <row r="4856" spans="1:13" x14ac:dyDescent="0.25">
      <c r="A4856">
        <v>206873</v>
      </c>
      <c r="B4856" t="s">
        <v>4410</v>
      </c>
      <c r="C4856">
        <v>177.84</v>
      </c>
    </row>
    <row r="4857" spans="1:13" x14ac:dyDescent="0.25">
      <c r="A4857">
        <v>206880</v>
      </c>
      <c r="B4857" t="s">
        <v>4411</v>
      </c>
      <c r="C4857">
        <v>187.2</v>
      </c>
    </row>
    <row r="4858" spans="1:13" x14ac:dyDescent="0.25">
      <c r="A4858">
        <v>206955</v>
      </c>
      <c r="B4858" t="s">
        <v>4412</v>
      </c>
      <c r="C4858">
        <v>12.760999999999999</v>
      </c>
    </row>
    <row r="4859" spans="1:13" x14ac:dyDescent="0.25">
      <c r="A4859">
        <v>207051</v>
      </c>
      <c r="B4859" t="s">
        <v>4413</v>
      </c>
      <c r="C4859">
        <v>1</v>
      </c>
    </row>
    <row r="4860" spans="1:13" x14ac:dyDescent="0.25">
      <c r="A4860">
        <v>207062</v>
      </c>
      <c r="B4860" t="s">
        <v>1788</v>
      </c>
      <c r="C4860">
        <v>191.08</v>
      </c>
    </row>
    <row r="4861" spans="1:13" x14ac:dyDescent="0.25">
      <c r="A4861">
        <v>207062</v>
      </c>
      <c r="B4861" t="s">
        <v>1788</v>
      </c>
      <c r="C4861">
        <v>191.08</v>
      </c>
    </row>
    <row r="4862" spans="1:13" x14ac:dyDescent="0.25">
      <c r="A4862">
        <v>207062</v>
      </c>
      <c r="B4862" t="s">
        <v>1788</v>
      </c>
      <c r="C4862">
        <v>191.08</v>
      </c>
    </row>
    <row r="4863" spans="1:13" x14ac:dyDescent="0.25">
      <c r="A4863">
        <v>207063</v>
      </c>
      <c r="B4863" t="s">
        <v>1790</v>
      </c>
      <c r="C4863">
        <v>922.78</v>
      </c>
    </row>
    <row r="4864" spans="1:13" x14ac:dyDescent="0.25">
      <c r="A4864">
        <v>207063</v>
      </c>
      <c r="B4864" t="s">
        <v>1790</v>
      </c>
      <c r="C4864">
        <v>922.78</v>
      </c>
    </row>
    <row r="4865" spans="1:3" x14ac:dyDescent="0.25">
      <c r="A4865">
        <v>207064</v>
      </c>
      <c r="B4865" t="s">
        <v>4414</v>
      </c>
      <c r="C4865">
        <v>1</v>
      </c>
    </row>
    <row r="4866" spans="1:3" x14ac:dyDescent="0.25">
      <c r="A4866">
        <v>207070</v>
      </c>
      <c r="B4866" t="s">
        <v>4415</v>
      </c>
      <c r="C4866">
        <v>12.760999999999999</v>
      </c>
    </row>
    <row r="4867" spans="1:3" x14ac:dyDescent="0.25">
      <c r="A4867">
        <v>207116</v>
      </c>
      <c r="B4867" t="s">
        <v>2378</v>
      </c>
      <c r="C4867">
        <v>17.175000000000001</v>
      </c>
    </row>
    <row r="4868" spans="1:3" x14ac:dyDescent="0.25">
      <c r="A4868">
        <v>207162</v>
      </c>
      <c r="B4868" t="s">
        <v>2360</v>
      </c>
      <c r="C4868">
        <v>1</v>
      </c>
    </row>
    <row r="4869" spans="1:3" x14ac:dyDescent="0.25">
      <c r="A4869">
        <v>207163</v>
      </c>
      <c r="B4869" t="s">
        <v>2031</v>
      </c>
      <c r="C4869">
        <v>185.54</v>
      </c>
    </row>
    <row r="4870" spans="1:3" x14ac:dyDescent="0.25">
      <c r="A4870">
        <v>207163</v>
      </c>
      <c r="B4870" t="s">
        <v>2031</v>
      </c>
      <c r="C4870">
        <v>185.54</v>
      </c>
    </row>
    <row r="4871" spans="1:3" x14ac:dyDescent="0.25">
      <c r="A4871">
        <v>207164</v>
      </c>
      <c r="B4871" t="s">
        <v>1791</v>
      </c>
      <c r="C4871">
        <v>16.059999999999999</v>
      </c>
    </row>
    <row r="4872" spans="1:3" x14ac:dyDescent="0.25">
      <c r="A4872">
        <v>207164</v>
      </c>
      <c r="B4872" t="s">
        <v>1791</v>
      </c>
      <c r="C4872">
        <v>16.059999999999999</v>
      </c>
    </row>
    <row r="4873" spans="1:3" x14ac:dyDescent="0.25">
      <c r="A4873">
        <v>207165</v>
      </c>
      <c r="B4873" t="s">
        <v>1793</v>
      </c>
      <c r="C4873">
        <v>13.92</v>
      </c>
    </row>
    <row r="4874" spans="1:3" x14ac:dyDescent="0.25">
      <c r="A4874">
        <v>207165</v>
      </c>
      <c r="B4874" t="s">
        <v>1793</v>
      </c>
      <c r="C4874">
        <v>13.92</v>
      </c>
    </row>
    <row r="4875" spans="1:3" x14ac:dyDescent="0.25">
      <c r="A4875">
        <v>207166</v>
      </c>
      <c r="B4875" t="s">
        <v>1794</v>
      </c>
      <c r="C4875">
        <v>15.66</v>
      </c>
    </row>
    <row r="4876" spans="1:3" x14ac:dyDescent="0.25">
      <c r="A4876">
        <v>207166</v>
      </c>
      <c r="B4876" t="s">
        <v>1794</v>
      </c>
      <c r="C4876">
        <v>15.66</v>
      </c>
    </row>
    <row r="4877" spans="1:3" x14ac:dyDescent="0.25">
      <c r="A4877">
        <v>207197</v>
      </c>
      <c r="B4877" t="s">
        <v>450</v>
      </c>
      <c r="C4877">
        <v>1</v>
      </c>
    </row>
    <row r="4878" spans="1:3" x14ac:dyDescent="0.25">
      <c r="A4878">
        <v>207211</v>
      </c>
      <c r="B4878" t="s">
        <v>2006</v>
      </c>
      <c r="C4878">
        <v>21.143999999999998</v>
      </c>
    </row>
    <row r="4879" spans="1:3" x14ac:dyDescent="0.25">
      <c r="A4879">
        <v>207211</v>
      </c>
      <c r="B4879" t="s">
        <v>2006</v>
      </c>
      <c r="C4879">
        <v>21.143999999999998</v>
      </c>
    </row>
    <row r="4880" spans="1:3" x14ac:dyDescent="0.25">
      <c r="A4880">
        <v>207226</v>
      </c>
      <c r="B4880" t="s">
        <v>2361</v>
      </c>
      <c r="C4880">
        <v>1</v>
      </c>
    </row>
    <row r="4881" spans="1:3" x14ac:dyDescent="0.25">
      <c r="A4881">
        <v>207228</v>
      </c>
      <c r="B4881" t="s">
        <v>1795</v>
      </c>
      <c r="C4881">
        <v>15.42</v>
      </c>
    </row>
    <row r="4882" spans="1:3" x14ac:dyDescent="0.25">
      <c r="A4882">
        <v>207228</v>
      </c>
      <c r="B4882" t="s">
        <v>1795</v>
      </c>
      <c r="C4882">
        <v>15.42</v>
      </c>
    </row>
    <row r="4883" spans="1:3" x14ac:dyDescent="0.25">
      <c r="A4883">
        <v>207229</v>
      </c>
      <c r="B4883" t="s">
        <v>1797</v>
      </c>
      <c r="C4883">
        <v>178.19</v>
      </c>
    </row>
    <row r="4884" spans="1:3" x14ac:dyDescent="0.25">
      <c r="A4884">
        <v>207229</v>
      </c>
      <c r="B4884" t="s">
        <v>1797</v>
      </c>
      <c r="C4884">
        <v>178.19</v>
      </c>
    </row>
    <row r="4885" spans="1:3" x14ac:dyDescent="0.25">
      <c r="A4885">
        <v>207236</v>
      </c>
      <c r="B4885" t="s">
        <v>4416</v>
      </c>
      <c r="C4885">
        <v>1</v>
      </c>
    </row>
    <row r="4886" spans="1:3" x14ac:dyDescent="0.25">
      <c r="A4886">
        <v>207237</v>
      </c>
      <c r="B4886" t="s">
        <v>2007</v>
      </c>
      <c r="C4886">
        <v>178.38</v>
      </c>
    </row>
    <row r="4887" spans="1:3" x14ac:dyDescent="0.25">
      <c r="A4887">
        <v>207237</v>
      </c>
      <c r="B4887" t="s">
        <v>2007</v>
      </c>
      <c r="C4887">
        <v>178.38</v>
      </c>
    </row>
    <row r="4888" spans="1:3" x14ac:dyDescent="0.25">
      <c r="A4888">
        <v>207238</v>
      </c>
      <c r="B4888" t="s">
        <v>4417</v>
      </c>
      <c r="C4888">
        <v>17.149999999999999</v>
      </c>
    </row>
    <row r="4889" spans="1:3" x14ac:dyDescent="0.25">
      <c r="A4889">
        <v>207238</v>
      </c>
      <c r="B4889" t="s">
        <v>4417</v>
      </c>
      <c r="C4889">
        <v>17.149999999999999</v>
      </c>
    </row>
    <row r="4890" spans="1:3" x14ac:dyDescent="0.25">
      <c r="A4890">
        <v>207250</v>
      </c>
      <c r="B4890" t="s">
        <v>1798</v>
      </c>
      <c r="C4890">
        <v>15.42</v>
      </c>
    </row>
    <row r="4891" spans="1:3" x14ac:dyDescent="0.25">
      <c r="A4891">
        <v>207250</v>
      </c>
      <c r="B4891" t="s">
        <v>1798</v>
      </c>
      <c r="C4891">
        <v>15.42</v>
      </c>
    </row>
    <row r="4892" spans="1:3" x14ac:dyDescent="0.25">
      <c r="A4892">
        <v>207251</v>
      </c>
      <c r="B4892" t="s">
        <v>4418</v>
      </c>
      <c r="C4892">
        <v>13.71</v>
      </c>
    </row>
    <row r="4893" spans="1:3" x14ac:dyDescent="0.25">
      <c r="A4893">
        <v>207251</v>
      </c>
      <c r="B4893" t="s">
        <v>4418</v>
      </c>
      <c r="C4893">
        <v>13.71</v>
      </c>
    </row>
    <row r="4894" spans="1:3" x14ac:dyDescent="0.25">
      <c r="A4894">
        <v>207253</v>
      </c>
      <c r="B4894" t="s">
        <v>4419</v>
      </c>
      <c r="C4894">
        <v>1</v>
      </c>
    </row>
    <row r="4895" spans="1:3" x14ac:dyDescent="0.25">
      <c r="A4895">
        <v>207300</v>
      </c>
      <c r="B4895" t="s">
        <v>4420</v>
      </c>
      <c r="C4895">
        <v>1</v>
      </c>
    </row>
    <row r="4896" spans="1:3" x14ac:dyDescent="0.25">
      <c r="A4896">
        <v>207301</v>
      </c>
      <c r="B4896" t="s">
        <v>1799</v>
      </c>
      <c r="C4896">
        <v>12.71</v>
      </c>
    </row>
    <row r="4897" spans="1:3" x14ac:dyDescent="0.25">
      <c r="A4897">
        <v>207301</v>
      </c>
      <c r="B4897" t="s">
        <v>1799</v>
      </c>
      <c r="C4897">
        <v>12.71</v>
      </c>
    </row>
    <row r="4898" spans="1:3" x14ac:dyDescent="0.25">
      <c r="A4898">
        <v>207303</v>
      </c>
      <c r="B4898" t="s">
        <v>4421</v>
      </c>
      <c r="C4898">
        <v>1</v>
      </c>
    </row>
    <row r="4899" spans="1:3" x14ac:dyDescent="0.25">
      <c r="A4899">
        <v>207304</v>
      </c>
      <c r="B4899" t="s">
        <v>4422</v>
      </c>
      <c r="C4899">
        <v>1</v>
      </c>
    </row>
    <row r="4900" spans="1:3" x14ac:dyDescent="0.25">
      <c r="A4900">
        <v>207305</v>
      </c>
      <c r="B4900" t="s">
        <v>451</v>
      </c>
      <c r="C4900">
        <v>1</v>
      </c>
    </row>
    <row r="4901" spans="1:3" x14ac:dyDescent="0.25">
      <c r="A4901">
        <v>207307</v>
      </c>
      <c r="B4901" t="s">
        <v>4423</v>
      </c>
      <c r="C4901">
        <v>1</v>
      </c>
    </row>
    <row r="4902" spans="1:3" x14ac:dyDescent="0.25">
      <c r="A4902">
        <v>207332</v>
      </c>
      <c r="B4902" t="s">
        <v>1800</v>
      </c>
      <c r="C4902">
        <v>181.376</v>
      </c>
    </row>
    <row r="4903" spans="1:3" x14ac:dyDescent="0.25">
      <c r="A4903">
        <v>207332</v>
      </c>
      <c r="B4903" t="s">
        <v>1800</v>
      </c>
      <c r="C4903">
        <v>181.376</v>
      </c>
    </row>
    <row r="4904" spans="1:3" x14ac:dyDescent="0.25">
      <c r="A4904">
        <v>207332</v>
      </c>
      <c r="B4904" t="s">
        <v>1800</v>
      </c>
      <c r="C4904">
        <v>181.376</v>
      </c>
    </row>
    <row r="4905" spans="1:3" x14ac:dyDescent="0.25">
      <c r="A4905">
        <v>207369</v>
      </c>
      <c r="B4905" t="s">
        <v>1802</v>
      </c>
      <c r="C4905">
        <v>12.84</v>
      </c>
    </row>
    <row r="4906" spans="1:3" x14ac:dyDescent="0.25">
      <c r="A4906">
        <v>207369</v>
      </c>
      <c r="B4906" t="s">
        <v>1802</v>
      </c>
      <c r="C4906">
        <v>12.84</v>
      </c>
    </row>
    <row r="4907" spans="1:3" x14ac:dyDescent="0.25">
      <c r="A4907">
        <v>207370</v>
      </c>
      <c r="B4907" t="s">
        <v>1804</v>
      </c>
      <c r="C4907">
        <v>15.66</v>
      </c>
    </row>
    <row r="4908" spans="1:3" x14ac:dyDescent="0.25">
      <c r="A4908">
        <v>207370</v>
      </c>
      <c r="B4908" t="s">
        <v>1804</v>
      </c>
      <c r="C4908">
        <v>15.66</v>
      </c>
    </row>
    <row r="4909" spans="1:3" x14ac:dyDescent="0.25">
      <c r="A4909">
        <v>207371</v>
      </c>
      <c r="B4909" t="s">
        <v>452</v>
      </c>
      <c r="C4909">
        <v>1</v>
      </c>
    </row>
    <row r="4910" spans="1:3" x14ac:dyDescent="0.25">
      <c r="A4910">
        <v>207372</v>
      </c>
      <c r="B4910" t="s">
        <v>851</v>
      </c>
      <c r="C4910">
        <v>876.2</v>
      </c>
    </row>
    <row r="4911" spans="1:3" x14ac:dyDescent="0.25">
      <c r="A4911">
        <v>207372</v>
      </c>
      <c r="B4911" t="s">
        <v>851</v>
      </c>
      <c r="C4911">
        <v>876.2</v>
      </c>
    </row>
    <row r="4912" spans="1:3" x14ac:dyDescent="0.25">
      <c r="A4912">
        <v>207373</v>
      </c>
      <c r="B4912" t="s">
        <v>599</v>
      </c>
      <c r="C4912">
        <v>182.25</v>
      </c>
    </row>
    <row r="4913" spans="1:13" x14ac:dyDescent="0.25">
      <c r="A4913">
        <v>207373</v>
      </c>
      <c r="B4913" t="s">
        <v>599</v>
      </c>
      <c r="C4913">
        <v>182.25</v>
      </c>
    </row>
    <row r="4914" spans="1:13" x14ac:dyDescent="0.25">
      <c r="A4914">
        <v>207374</v>
      </c>
      <c r="B4914" t="s">
        <v>600</v>
      </c>
      <c r="C4914">
        <v>17.52</v>
      </c>
    </row>
    <row r="4915" spans="1:13" x14ac:dyDescent="0.25">
      <c r="A4915">
        <v>207374</v>
      </c>
      <c r="B4915" t="s">
        <v>600</v>
      </c>
      <c r="C4915">
        <v>17.52</v>
      </c>
    </row>
    <row r="4916" spans="1:13" x14ac:dyDescent="0.25">
      <c r="A4916">
        <v>207375</v>
      </c>
      <c r="B4916" t="s">
        <v>4424</v>
      </c>
      <c r="C4916">
        <v>1</v>
      </c>
    </row>
    <row r="4917" spans="1:13" x14ac:dyDescent="0.25">
      <c r="A4917">
        <v>207384</v>
      </c>
      <c r="B4917" t="s">
        <v>1904</v>
      </c>
      <c r="C4917">
        <v>894</v>
      </c>
    </row>
    <row r="4918" spans="1:13" x14ac:dyDescent="0.25">
      <c r="A4918">
        <v>207384</v>
      </c>
      <c r="B4918" t="s">
        <v>1904</v>
      </c>
      <c r="C4918">
        <v>894</v>
      </c>
      <c r="M4918"/>
    </row>
    <row r="4919" spans="1:13" x14ac:dyDescent="0.25">
      <c r="A4919">
        <v>207390</v>
      </c>
      <c r="B4919" t="s">
        <v>1806</v>
      </c>
      <c r="C4919">
        <v>15.4</v>
      </c>
    </row>
    <row r="4920" spans="1:13" x14ac:dyDescent="0.25">
      <c r="A4920">
        <v>207390</v>
      </c>
      <c r="B4920" t="s">
        <v>1806</v>
      </c>
      <c r="C4920">
        <v>15.4</v>
      </c>
    </row>
    <row r="4921" spans="1:13" x14ac:dyDescent="0.25">
      <c r="A4921">
        <v>207391</v>
      </c>
      <c r="B4921" t="s">
        <v>1807</v>
      </c>
      <c r="C4921">
        <v>15.4</v>
      </c>
    </row>
    <row r="4922" spans="1:13" x14ac:dyDescent="0.25">
      <c r="A4922">
        <v>207391</v>
      </c>
      <c r="B4922" t="s">
        <v>1807</v>
      </c>
      <c r="C4922">
        <v>15.4</v>
      </c>
    </row>
    <row r="4923" spans="1:13" x14ac:dyDescent="0.25">
      <c r="A4923">
        <v>207392</v>
      </c>
      <c r="B4923" t="s">
        <v>1808</v>
      </c>
      <c r="C4923">
        <v>178.048</v>
      </c>
    </row>
    <row r="4924" spans="1:13" x14ac:dyDescent="0.25">
      <c r="A4924">
        <v>207392</v>
      </c>
      <c r="B4924" t="s">
        <v>1808</v>
      </c>
      <c r="C4924">
        <v>178.048</v>
      </c>
    </row>
    <row r="4925" spans="1:13" x14ac:dyDescent="0.25">
      <c r="A4925">
        <v>207401</v>
      </c>
      <c r="B4925" t="s">
        <v>1809</v>
      </c>
      <c r="C4925">
        <v>12.5</v>
      </c>
    </row>
    <row r="4926" spans="1:13" x14ac:dyDescent="0.25">
      <c r="A4926">
        <v>207401</v>
      </c>
      <c r="B4926" t="s">
        <v>1809</v>
      </c>
      <c r="C4926">
        <v>12.5</v>
      </c>
    </row>
    <row r="4927" spans="1:13" x14ac:dyDescent="0.25">
      <c r="A4927">
        <v>207425</v>
      </c>
      <c r="B4927" t="s">
        <v>4425</v>
      </c>
      <c r="C4927">
        <v>868.8</v>
      </c>
    </row>
    <row r="4928" spans="1:13" x14ac:dyDescent="0.25">
      <c r="A4928">
        <v>207427</v>
      </c>
      <c r="B4928" t="s">
        <v>4426</v>
      </c>
      <c r="C4928">
        <v>181.23</v>
      </c>
    </row>
    <row r="4929" spans="1:3" x14ac:dyDescent="0.25">
      <c r="A4929">
        <v>207428</v>
      </c>
      <c r="B4929" t="s">
        <v>4427</v>
      </c>
      <c r="C4929">
        <v>13.069000000000001</v>
      </c>
    </row>
    <row r="4930" spans="1:3" x14ac:dyDescent="0.25">
      <c r="A4930">
        <v>207446</v>
      </c>
      <c r="B4930" t="s">
        <v>4428</v>
      </c>
      <c r="C4930">
        <v>877</v>
      </c>
    </row>
    <row r="4931" spans="1:3" x14ac:dyDescent="0.25">
      <c r="A4931">
        <v>207446</v>
      </c>
      <c r="B4931" t="s">
        <v>4428</v>
      </c>
      <c r="C4931">
        <v>877</v>
      </c>
    </row>
    <row r="4932" spans="1:3" x14ac:dyDescent="0.25">
      <c r="A4932">
        <v>207450</v>
      </c>
      <c r="B4932" t="s">
        <v>4429</v>
      </c>
      <c r="C4932">
        <v>17.715</v>
      </c>
    </row>
    <row r="4933" spans="1:3" x14ac:dyDescent="0.25">
      <c r="A4933">
        <v>207508</v>
      </c>
      <c r="B4933" t="s">
        <v>2362</v>
      </c>
      <c r="C4933">
        <v>1</v>
      </c>
    </row>
    <row r="4934" spans="1:3" x14ac:dyDescent="0.25">
      <c r="A4934">
        <v>207509</v>
      </c>
      <c r="B4934" t="s">
        <v>1810</v>
      </c>
      <c r="C4934">
        <v>178.26</v>
      </c>
    </row>
    <row r="4935" spans="1:3" x14ac:dyDescent="0.25">
      <c r="A4935">
        <v>207509</v>
      </c>
      <c r="B4935" t="s">
        <v>1810</v>
      </c>
      <c r="C4935">
        <v>178.26</v>
      </c>
    </row>
    <row r="4936" spans="1:3" x14ac:dyDescent="0.25">
      <c r="A4936">
        <v>207540</v>
      </c>
      <c r="B4936" t="s">
        <v>1812</v>
      </c>
      <c r="C4936">
        <v>15.43</v>
      </c>
    </row>
    <row r="4937" spans="1:3" x14ac:dyDescent="0.25">
      <c r="A4937">
        <v>207540</v>
      </c>
      <c r="B4937" t="s">
        <v>1812</v>
      </c>
      <c r="C4937">
        <v>15.43</v>
      </c>
    </row>
    <row r="4938" spans="1:3" x14ac:dyDescent="0.25">
      <c r="A4938">
        <v>207548</v>
      </c>
      <c r="B4938" t="s">
        <v>852</v>
      </c>
      <c r="C4938">
        <v>865</v>
      </c>
    </row>
    <row r="4939" spans="1:3" x14ac:dyDescent="0.25">
      <c r="A4939">
        <v>207548</v>
      </c>
      <c r="B4939" t="s">
        <v>852</v>
      </c>
      <c r="C4939">
        <v>865</v>
      </c>
    </row>
    <row r="4940" spans="1:3" x14ac:dyDescent="0.25">
      <c r="A4940">
        <v>207564</v>
      </c>
      <c r="B4940" t="s">
        <v>2379</v>
      </c>
      <c r="C4940">
        <v>17.260000000000002</v>
      </c>
    </row>
    <row r="4941" spans="1:3" x14ac:dyDescent="0.25">
      <c r="A4941">
        <v>207564</v>
      </c>
      <c r="B4941" t="s">
        <v>2379</v>
      </c>
      <c r="C4941">
        <v>17.260000000000002</v>
      </c>
    </row>
    <row r="4942" spans="1:3" x14ac:dyDescent="0.25">
      <c r="A4942">
        <v>207571</v>
      </c>
      <c r="B4942" t="s">
        <v>1947</v>
      </c>
      <c r="C4942">
        <v>851.6</v>
      </c>
    </row>
    <row r="4943" spans="1:3" x14ac:dyDescent="0.25">
      <c r="A4943">
        <v>207571</v>
      </c>
      <c r="B4943" t="s">
        <v>1947</v>
      </c>
      <c r="C4943">
        <v>851.6</v>
      </c>
    </row>
    <row r="4944" spans="1:3" x14ac:dyDescent="0.25">
      <c r="A4944">
        <v>207584</v>
      </c>
      <c r="B4944" t="s">
        <v>4430</v>
      </c>
      <c r="C4944">
        <v>15.768000000000001</v>
      </c>
    </row>
    <row r="4945" spans="1:14" x14ac:dyDescent="0.25">
      <c r="A4945">
        <v>207584</v>
      </c>
      <c r="B4945" t="s">
        <v>4430</v>
      </c>
      <c r="C4945">
        <v>15.768000000000001</v>
      </c>
    </row>
    <row r="4946" spans="1:14" x14ac:dyDescent="0.25">
      <c r="A4946">
        <v>207588</v>
      </c>
      <c r="B4946" t="s">
        <v>2363</v>
      </c>
      <c r="C4946">
        <v>1</v>
      </c>
      <c r="N4946"/>
    </row>
    <row r="4947" spans="1:14" x14ac:dyDescent="0.25">
      <c r="A4947">
        <v>207589</v>
      </c>
      <c r="B4947" t="s">
        <v>1813</v>
      </c>
      <c r="C4947">
        <v>13.06</v>
      </c>
      <c r="M4947"/>
    </row>
    <row r="4948" spans="1:14" x14ac:dyDescent="0.25">
      <c r="A4948">
        <v>207589</v>
      </c>
      <c r="B4948" t="s">
        <v>1813</v>
      </c>
      <c r="C4948">
        <v>13.06</v>
      </c>
    </row>
    <row r="4949" spans="1:14" x14ac:dyDescent="0.25">
      <c r="A4949">
        <v>207594</v>
      </c>
      <c r="B4949" t="s">
        <v>4431</v>
      </c>
      <c r="C4949">
        <v>178.19</v>
      </c>
    </row>
    <row r="4950" spans="1:14" x14ac:dyDescent="0.25">
      <c r="A4950">
        <v>207594</v>
      </c>
      <c r="B4950" t="s">
        <v>4431</v>
      </c>
      <c r="C4950">
        <v>178.19</v>
      </c>
    </row>
    <row r="4951" spans="1:14" x14ac:dyDescent="0.25">
      <c r="A4951">
        <v>207599</v>
      </c>
      <c r="B4951" t="s">
        <v>4432</v>
      </c>
      <c r="C4951">
        <v>876</v>
      </c>
    </row>
    <row r="4952" spans="1:14" x14ac:dyDescent="0.25">
      <c r="A4952">
        <v>207599</v>
      </c>
      <c r="B4952" t="s">
        <v>4432</v>
      </c>
      <c r="C4952">
        <v>876</v>
      </c>
    </row>
    <row r="4953" spans="1:14" x14ac:dyDescent="0.25">
      <c r="A4953">
        <v>207610</v>
      </c>
      <c r="B4953" t="s">
        <v>1988</v>
      </c>
      <c r="C4953">
        <v>15.67</v>
      </c>
    </row>
    <row r="4954" spans="1:14" x14ac:dyDescent="0.25">
      <c r="A4954">
        <v>207610</v>
      </c>
      <c r="B4954" t="s">
        <v>1988</v>
      </c>
      <c r="C4954">
        <v>15.67</v>
      </c>
    </row>
    <row r="4955" spans="1:14" x14ac:dyDescent="0.25">
      <c r="A4955">
        <v>207611</v>
      </c>
      <c r="B4955" t="s">
        <v>853</v>
      </c>
      <c r="C4955">
        <v>181.08</v>
      </c>
    </row>
    <row r="4956" spans="1:14" x14ac:dyDescent="0.25">
      <c r="A4956">
        <v>207611</v>
      </c>
      <c r="B4956" t="s">
        <v>853</v>
      </c>
      <c r="C4956">
        <v>181.08</v>
      </c>
    </row>
    <row r="4957" spans="1:14" x14ac:dyDescent="0.25">
      <c r="A4957">
        <v>207612</v>
      </c>
      <c r="B4957" t="s">
        <v>601</v>
      </c>
      <c r="C4957">
        <v>15.67</v>
      </c>
    </row>
    <row r="4958" spans="1:14" x14ac:dyDescent="0.25">
      <c r="A4958">
        <v>207612</v>
      </c>
      <c r="B4958" t="s">
        <v>601</v>
      </c>
      <c r="C4958">
        <v>15.67</v>
      </c>
    </row>
    <row r="4959" spans="1:14" x14ac:dyDescent="0.25">
      <c r="A4959">
        <v>207665</v>
      </c>
      <c r="B4959" t="s">
        <v>4433</v>
      </c>
      <c r="C4959">
        <v>1</v>
      </c>
    </row>
    <row r="4960" spans="1:14" x14ac:dyDescent="0.25">
      <c r="A4960">
        <v>207666</v>
      </c>
      <c r="B4960" t="s">
        <v>4434</v>
      </c>
      <c r="C4960">
        <v>1</v>
      </c>
    </row>
    <row r="4961" spans="1:3" x14ac:dyDescent="0.25">
      <c r="A4961">
        <v>207667</v>
      </c>
      <c r="B4961" t="s">
        <v>4435</v>
      </c>
      <c r="C4961">
        <v>1</v>
      </c>
    </row>
    <row r="4962" spans="1:3" x14ac:dyDescent="0.25">
      <c r="A4962">
        <v>207709</v>
      </c>
      <c r="B4962" t="s">
        <v>4436</v>
      </c>
      <c r="C4962">
        <v>15.62</v>
      </c>
    </row>
    <row r="4963" spans="1:3" x14ac:dyDescent="0.25">
      <c r="A4963">
        <v>207709</v>
      </c>
      <c r="B4963" t="s">
        <v>4436</v>
      </c>
      <c r="C4963">
        <v>15.62</v>
      </c>
    </row>
    <row r="4964" spans="1:3" x14ac:dyDescent="0.25">
      <c r="A4964">
        <v>207711</v>
      </c>
      <c r="B4964" t="s">
        <v>4437</v>
      </c>
      <c r="C4964">
        <v>15.368</v>
      </c>
    </row>
    <row r="4965" spans="1:3" x14ac:dyDescent="0.25">
      <c r="A4965">
        <v>207712</v>
      </c>
      <c r="B4965" t="s">
        <v>4438</v>
      </c>
      <c r="C4965">
        <v>20.49</v>
      </c>
    </row>
    <row r="4966" spans="1:3" x14ac:dyDescent="0.25">
      <c r="A4966">
        <v>207713</v>
      </c>
      <c r="B4966" t="s">
        <v>4439</v>
      </c>
      <c r="C4966">
        <v>51.225000000000001</v>
      </c>
    </row>
    <row r="4967" spans="1:3" x14ac:dyDescent="0.25">
      <c r="A4967">
        <v>207729</v>
      </c>
      <c r="B4967" t="s">
        <v>4440</v>
      </c>
      <c r="C4967">
        <v>1</v>
      </c>
    </row>
    <row r="4968" spans="1:3" x14ac:dyDescent="0.25">
      <c r="A4968">
        <v>207740</v>
      </c>
      <c r="B4968" t="s">
        <v>4441</v>
      </c>
      <c r="C4968">
        <v>15.62</v>
      </c>
    </row>
    <row r="4969" spans="1:3" x14ac:dyDescent="0.25">
      <c r="A4969">
        <v>207740</v>
      </c>
      <c r="B4969" t="s">
        <v>4441</v>
      </c>
      <c r="C4969">
        <v>15.62</v>
      </c>
    </row>
    <row r="4970" spans="1:3" x14ac:dyDescent="0.25">
      <c r="A4970">
        <v>207741</v>
      </c>
      <c r="B4970" t="s">
        <v>1815</v>
      </c>
      <c r="C4970">
        <v>15.82</v>
      </c>
    </row>
    <row r="4971" spans="1:3" x14ac:dyDescent="0.25">
      <c r="A4971">
        <v>207741</v>
      </c>
      <c r="B4971" t="s">
        <v>1815</v>
      </c>
      <c r="C4971">
        <v>15.82</v>
      </c>
    </row>
    <row r="4972" spans="1:3" x14ac:dyDescent="0.25">
      <c r="A4972">
        <v>207742</v>
      </c>
      <c r="B4972" t="s">
        <v>1816</v>
      </c>
      <c r="C4972">
        <v>15.82</v>
      </c>
    </row>
    <row r="4973" spans="1:3" x14ac:dyDescent="0.25">
      <c r="A4973">
        <v>207742</v>
      </c>
      <c r="B4973" t="s">
        <v>1816</v>
      </c>
      <c r="C4973">
        <v>15.82</v>
      </c>
    </row>
    <row r="4974" spans="1:3" x14ac:dyDescent="0.25">
      <c r="A4974">
        <v>207743</v>
      </c>
      <c r="B4974" t="s">
        <v>1817</v>
      </c>
      <c r="C4974">
        <v>875</v>
      </c>
    </row>
    <row r="4975" spans="1:3" x14ac:dyDescent="0.25">
      <c r="A4975">
        <v>207743</v>
      </c>
      <c r="B4975" t="s">
        <v>1817</v>
      </c>
      <c r="C4975">
        <v>875</v>
      </c>
    </row>
    <row r="4976" spans="1:3" x14ac:dyDescent="0.25">
      <c r="A4976">
        <v>207745</v>
      </c>
      <c r="B4976" t="s">
        <v>1989</v>
      </c>
      <c r="C4976">
        <v>182.25</v>
      </c>
    </row>
    <row r="4977" spans="1:3" x14ac:dyDescent="0.25">
      <c r="A4977">
        <v>207745</v>
      </c>
      <c r="B4977" t="s">
        <v>1989</v>
      </c>
      <c r="C4977">
        <v>182.25</v>
      </c>
    </row>
    <row r="4978" spans="1:3" x14ac:dyDescent="0.25">
      <c r="A4978">
        <v>207746</v>
      </c>
      <c r="B4978" t="s">
        <v>1818</v>
      </c>
      <c r="C4978">
        <v>17.52</v>
      </c>
    </row>
    <row r="4979" spans="1:3" x14ac:dyDescent="0.25">
      <c r="A4979">
        <v>207746</v>
      </c>
      <c r="B4979" t="s">
        <v>1818</v>
      </c>
      <c r="C4979">
        <v>17.52</v>
      </c>
    </row>
    <row r="4980" spans="1:3" x14ac:dyDescent="0.25">
      <c r="A4980">
        <v>207755</v>
      </c>
      <c r="B4980" t="s">
        <v>4442</v>
      </c>
      <c r="C4980">
        <v>15.75</v>
      </c>
    </row>
    <row r="4981" spans="1:3" x14ac:dyDescent="0.25">
      <c r="A4981">
        <v>207755</v>
      </c>
      <c r="B4981" t="s">
        <v>4442</v>
      </c>
      <c r="C4981">
        <v>15.75</v>
      </c>
    </row>
    <row r="4982" spans="1:3" x14ac:dyDescent="0.25">
      <c r="A4982">
        <v>207781</v>
      </c>
      <c r="B4982" t="s">
        <v>1819</v>
      </c>
      <c r="C4982">
        <v>15.73</v>
      </c>
    </row>
    <row r="4983" spans="1:3" x14ac:dyDescent="0.25">
      <c r="A4983">
        <v>207781</v>
      </c>
      <c r="B4983" t="s">
        <v>1819</v>
      </c>
      <c r="C4983">
        <v>15.73</v>
      </c>
    </row>
    <row r="4984" spans="1:3" x14ac:dyDescent="0.25">
      <c r="A4984">
        <v>207782</v>
      </c>
      <c r="B4984" t="s">
        <v>1990</v>
      </c>
      <c r="C4984">
        <v>15.73</v>
      </c>
    </row>
    <row r="4985" spans="1:3" x14ac:dyDescent="0.25">
      <c r="A4985">
        <v>207782</v>
      </c>
      <c r="B4985" t="s">
        <v>1990</v>
      </c>
      <c r="C4985">
        <v>15.73</v>
      </c>
    </row>
    <row r="4986" spans="1:3" x14ac:dyDescent="0.25">
      <c r="A4986">
        <v>207783</v>
      </c>
      <c r="B4986" t="s">
        <v>1820</v>
      </c>
      <c r="C4986">
        <v>182.208</v>
      </c>
    </row>
    <row r="4987" spans="1:3" x14ac:dyDescent="0.25">
      <c r="A4987">
        <v>207783</v>
      </c>
      <c r="B4987" t="s">
        <v>1820</v>
      </c>
      <c r="C4987">
        <v>182.208</v>
      </c>
    </row>
    <row r="4988" spans="1:3" x14ac:dyDescent="0.25">
      <c r="A4988">
        <v>207784</v>
      </c>
      <c r="B4988" t="s">
        <v>4443</v>
      </c>
      <c r="C4988">
        <v>17.52</v>
      </c>
    </row>
    <row r="4989" spans="1:3" x14ac:dyDescent="0.25">
      <c r="A4989">
        <v>207784</v>
      </c>
      <c r="B4989" t="s">
        <v>4443</v>
      </c>
      <c r="C4989">
        <v>17.52</v>
      </c>
    </row>
    <row r="4990" spans="1:3" x14ac:dyDescent="0.25">
      <c r="A4990">
        <v>207820</v>
      </c>
      <c r="B4990" t="s">
        <v>1821</v>
      </c>
      <c r="C4990">
        <v>15.67</v>
      </c>
    </row>
    <row r="4991" spans="1:3" x14ac:dyDescent="0.25">
      <c r="A4991">
        <v>207820</v>
      </c>
      <c r="B4991" t="s">
        <v>1821</v>
      </c>
      <c r="C4991">
        <v>15.67</v>
      </c>
    </row>
    <row r="4992" spans="1:3" x14ac:dyDescent="0.25">
      <c r="A4992">
        <v>207822</v>
      </c>
      <c r="B4992" t="s">
        <v>1822</v>
      </c>
      <c r="C4992">
        <v>15.67</v>
      </c>
    </row>
    <row r="4993" spans="1:3" x14ac:dyDescent="0.25">
      <c r="A4993">
        <v>207822</v>
      </c>
      <c r="B4993" t="s">
        <v>1822</v>
      </c>
      <c r="C4993">
        <v>15.67</v>
      </c>
    </row>
    <row r="4994" spans="1:3" x14ac:dyDescent="0.25">
      <c r="A4994">
        <v>207845</v>
      </c>
      <c r="B4994" t="s">
        <v>4444</v>
      </c>
      <c r="C4994">
        <v>873</v>
      </c>
    </row>
    <row r="4995" spans="1:3" x14ac:dyDescent="0.25">
      <c r="A4995">
        <v>207845</v>
      </c>
      <c r="B4995" t="s">
        <v>4444</v>
      </c>
      <c r="C4995">
        <v>873</v>
      </c>
    </row>
    <row r="4996" spans="1:3" x14ac:dyDescent="0.25">
      <c r="A4996">
        <v>207858</v>
      </c>
      <c r="B4996" t="s">
        <v>4445</v>
      </c>
      <c r="C4996">
        <v>1</v>
      </c>
    </row>
    <row r="4997" spans="1:3" x14ac:dyDescent="0.25">
      <c r="A4997">
        <v>207896</v>
      </c>
      <c r="B4997" t="s">
        <v>1823</v>
      </c>
      <c r="C4997">
        <v>15.67</v>
      </c>
    </row>
    <row r="4998" spans="1:3" x14ac:dyDescent="0.25">
      <c r="A4998">
        <v>207896</v>
      </c>
      <c r="B4998" t="s">
        <v>1823</v>
      </c>
      <c r="C4998">
        <v>15.67</v>
      </c>
    </row>
    <row r="4999" spans="1:3" x14ac:dyDescent="0.25">
      <c r="A4999">
        <v>207897</v>
      </c>
      <c r="B4999" t="s">
        <v>1824</v>
      </c>
      <c r="C4999">
        <v>15.67</v>
      </c>
    </row>
    <row r="5000" spans="1:3" x14ac:dyDescent="0.25">
      <c r="A5000">
        <v>207897</v>
      </c>
      <c r="B5000" t="s">
        <v>1824</v>
      </c>
      <c r="C5000">
        <v>15.67</v>
      </c>
    </row>
    <row r="5001" spans="1:3" x14ac:dyDescent="0.25">
      <c r="A5001">
        <v>207898</v>
      </c>
      <c r="B5001" t="s">
        <v>1825</v>
      </c>
      <c r="C5001">
        <v>181.376</v>
      </c>
    </row>
    <row r="5002" spans="1:3" x14ac:dyDescent="0.25">
      <c r="A5002">
        <v>207898</v>
      </c>
      <c r="B5002" t="s">
        <v>1825</v>
      </c>
      <c r="C5002">
        <v>181.376</v>
      </c>
    </row>
    <row r="5003" spans="1:3" x14ac:dyDescent="0.25">
      <c r="A5003">
        <v>207899</v>
      </c>
      <c r="B5003" t="s">
        <v>4446</v>
      </c>
      <c r="C5003">
        <v>1</v>
      </c>
    </row>
    <row r="5004" spans="1:3" x14ac:dyDescent="0.25">
      <c r="A5004">
        <v>207912</v>
      </c>
      <c r="B5004" t="s">
        <v>1826</v>
      </c>
      <c r="C5004">
        <v>12.64</v>
      </c>
    </row>
    <row r="5005" spans="1:3" x14ac:dyDescent="0.25">
      <c r="A5005">
        <v>207912</v>
      </c>
      <c r="B5005" t="s">
        <v>1826</v>
      </c>
      <c r="C5005">
        <v>12.64</v>
      </c>
    </row>
    <row r="5006" spans="1:3" x14ac:dyDescent="0.25">
      <c r="A5006">
        <v>207913</v>
      </c>
      <c r="B5006" t="s">
        <v>4447</v>
      </c>
      <c r="C5006">
        <v>847.6</v>
      </c>
    </row>
    <row r="5007" spans="1:3" x14ac:dyDescent="0.25">
      <c r="A5007">
        <v>207913</v>
      </c>
      <c r="B5007" t="s">
        <v>4447</v>
      </c>
      <c r="C5007">
        <v>847.6</v>
      </c>
    </row>
    <row r="5008" spans="1:3" x14ac:dyDescent="0.25">
      <c r="A5008">
        <v>207914</v>
      </c>
      <c r="B5008" t="s">
        <v>1827</v>
      </c>
      <c r="C5008">
        <v>15.74</v>
      </c>
    </row>
    <row r="5009" spans="1:3" x14ac:dyDescent="0.25">
      <c r="A5009">
        <v>207914</v>
      </c>
      <c r="B5009" t="s">
        <v>1827</v>
      </c>
      <c r="C5009">
        <v>15.74</v>
      </c>
    </row>
    <row r="5010" spans="1:3" x14ac:dyDescent="0.25">
      <c r="A5010">
        <v>207915</v>
      </c>
      <c r="B5010" t="s">
        <v>4448</v>
      </c>
      <c r="C5010">
        <v>873.7</v>
      </c>
    </row>
    <row r="5011" spans="1:3" x14ac:dyDescent="0.25">
      <c r="A5011">
        <v>207915</v>
      </c>
      <c r="B5011" t="s">
        <v>4448</v>
      </c>
      <c r="C5011">
        <v>873.7</v>
      </c>
    </row>
    <row r="5012" spans="1:3" x14ac:dyDescent="0.25">
      <c r="A5012">
        <v>207916</v>
      </c>
      <c r="B5012" t="s">
        <v>4449</v>
      </c>
      <c r="C5012">
        <v>875.6</v>
      </c>
    </row>
    <row r="5013" spans="1:3" x14ac:dyDescent="0.25">
      <c r="A5013">
        <v>207916</v>
      </c>
      <c r="B5013" t="s">
        <v>4449</v>
      </c>
      <c r="C5013">
        <v>875.6</v>
      </c>
    </row>
    <row r="5014" spans="1:3" x14ac:dyDescent="0.25">
      <c r="A5014">
        <v>207917</v>
      </c>
      <c r="B5014" t="s">
        <v>1828</v>
      </c>
      <c r="C5014">
        <v>15.44</v>
      </c>
    </row>
    <row r="5015" spans="1:3" x14ac:dyDescent="0.25">
      <c r="A5015">
        <v>207917</v>
      </c>
      <c r="B5015" t="s">
        <v>1828</v>
      </c>
      <c r="C5015">
        <v>15.44</v>
      </c>
    </row>
    <row r="5016" spans="1:3" x14ac:dyDescent="0.25">
      <c r="A5016">
        <v>207921</v>
      </c>
      <c r="B5016" t="s">
        <v>1830</v>
      </c>
      <c r="C5016">
        <v>12.49</v>
      </c>
    </row>
    <row r="5017" spans="1:3" x14ac:dyDescent="0.25">
      <c r="A5017">
        <v>207921</v>
      </c>
      <c r="B5017" t="s">
        <v>1830</v>
      </c>
      <c r="C5017">
        <v>12.49</v>
      </c>
    </row>
    <row r="5018" spans="1:3" x14ac:dyDescent="0.25">
      <c r="A5018">
        <v>207922</v>
      </c>
      <c r="B5018" t="s">
        <v>1831</v>
      </c>
      <c r="C5018">
        <v>12.67</v>
      </c>
    </row>
    <row r="5019" spans="1:3" x14ac:dyDescent="0.25">
      <c r="A5019">
        <v>207922</v>
      </c>
      <c r="B5019" t="s">
        <v>1831</v>
      </c>
      <c r="C5019">
        <v>12.67</v>
      </c>
    </row>
    <row r="5020" spans="1:3" x14ac:dyDescent="0.25">
      <c r="A5020">
        <v>207923</v>
      </c>
      <c r="B5020" t="s">
        <v>4450</v>
      </c>
      <c r="C5020">
        <v>12.74</v>
      </c>
    </row>
    <row r="5021" spans="1:3" x14ac:dyDescent="0.25">
      <c r="A5021">
        <v>207923</v>
      </c>
      <c r="B5021" t="s">
        <v>4450</v>
      </c>
      <c r="C5021">
        <v>12.74</v>
      </c>
    </row>
    <row r="5022" spans="1:3" x14ac:dyDescent="0.25">
      <c r="A5022">
        <v>207924</v>
      </c>
      <c r="B5022" t="s">
        <v>1833</v>
      </c>
      <c r="C5022">
        <v>12.74</v>
      </c>
    </row>
    <row r="5023" spans="1:3" x14ac:dyDescent="0.25">
      <c r="A5023">
        <v>207924</v>
      </c>
      <c r="B5023" t="s">
        <v>1833</v>
      </c>
      <c r="C5023">
        <v>12.74</v>
      </c>
    </row>
    <row r="5024" spans="1:3" x14ac:dyDescent="0.25">
      <c r="A5024">
        <v>207925</v>
      </c>
      <c r="B5024" t="s">
        <v>1834</v>
      </c>
      <c r="C5024">
        <v>12.68</v>
      </c>
    </row>
    <row r="5025" spans="1:13" x14ac:dyDescent="0.25">
      <c r="A5025">
        <v>207925</v>
      </c>
      <c r="B5025" t="s">
        <v>1834</v>
      </c>
      <c r="C5025">
        <v>12.68</v>
      </c>
    </row>
    <row r="5026" spans="1:13" x14ac:dyDescent="0.25">
      <c r="A5026">
        <v>207926</v>
      </c>
      <c r="B5026" t="s">
        <v>1836</v>
      </c>
      <c r="C5026">
        <v>12.68</v>
      </c>
    </row>
    <row r="5027" spans="1:13" x14ac:dyDescent="0.25">
      <c r="A5027">
        <v>207926</v>
      </c>
      <c r="B5027" t="s">
        <v>1836</v>
      </c>
      <c r="C5027">
        <v>12.68</v>
      </c>
    </row>
    <row r="5028" spans="1:13" x14ac:dyDescent="0.25">
      <c r="A5028">
        <v>208052</v>
      </c>
      <c r="B5028" t="s">
        <v>1837</v>
      </c>
      <c r="C5028">
        <v>13.53</v>
      </c>
    </row>
    <row r="5029" spans="1:13" x14ac:dyDescent="0.25">
      <c r="A5029">
        <v>208052</v>
      </c>
      <c r="B5029" t="s">
        <v>1837</v>
      </c>
      <c r="C5029">
        <v>13.53</v>
      </c>
    </row>
    <row r="5030" spans="1:13" x14ac:dyDescent="0.25">
      <c r="A5030">
        <v>208053</v>
      </c>
      <c r="B5030" t="s">
        <v>4451</v>
      </c>
      <c r="C5030">
        <v>15.22</v>
      </c>
    </row>
    <row r="5031" spans="1:13" x14ac:dyDescent="0.25">
      <c r="A5031">
        <v>208053</v>
      </c>
      <c r="B5031" t="s">
        <v>4451</v>
      </c>
      <c r="C5031">
        <v>15.22</v>
      </c>
    </row>
    <row r="5032" spans="1:13" x14ac:dyDescent="0.25">
      <c r="A5032">
        <v>208069</v>
      </c>
      <c r="B5032" t="s">
        <v>972</v>
      </c>
      <c r="C5032">
        <v>10.199999999999999</v>
      </c>
    </row>
    <row r="5033" spans="1:13" x14ac:dyDescent="0.25">
      <c r="A5033">
        <v>208108</v>
      </c>
      <c r="B5033" t="s">
        <v>1973</v>
      </c>
      <c r="C5033">
        <v>16.010000000000002</v>
      </c>
    </row>
    <row r="5034" spans="1:13" x14ac:dyDescent="0.25">
      <c r="A5034">
        <v>208108</v>
      </c>
      <c r="B5034" t="s">
        <v>1973</v>
      </c>
      <c r="C5034">
        <v>16.010000000000002</v>
      </c>
    </row>
    <row r="5035" spans="1:13" x14ac:dyDescent="0.25">
      <c r="A5035">
        <v>208109</v>
      </c>
      <c r="B5035" t="s">
        <v>1991</v>
      </c>
      <c r="C5035">
        <v>16.010000000000002</v>
      </c>
    </row>
    <row r="5036" spans="1:13" x14ac:dyDescent="0.25">
      <c r="A5036">
        <v>208109</v>
      </c>
      <c r="B5036" t="s">
        <v>1991</v>
      </c>
      <c r="C5036">
        <v>16.010000000000002</v>
      </c>
    </row>
    <row r="5037" spans="1:13" x14ac:dyDescent="0.25">
      <c r="A5037">
        <v>208140</v>
      </c>
      <c r="B5037" t="s">
        <v>4452</v>
      </c>
      <c r="C5037">
        <v>185.328</v>
      </c>
    </row>
    <row r="5038" spans="1:13" x14ac:dyDescent="0.25">
      <c r="A5038">
        <v>208140</v>
      </c>
      <c r="B5038" t="s">
        <v>4452</v>
      </c>
      <c r="C5038">
        <v>185.328</v>
      </c>
      <c r="M5038"/>
    </row>
    <row r="5039" spans="1:13" x14ac:dyDescent="0.25">
      <c r="A5039">
        <v>208143</v>
      </c>
      <c r="B5039" t="s">
        <v>4453</v>
      </c>
      <c r="C5039">
        <v>17.41</v>
      </c>
    </row>
    <row r="5040" spans="1:13" x14ac:dyDescent="0.25">
      <c r="A5040">
        <v>208216</v>
      </c>
      <c r="B5040" t="s">
        <v>4454</v>
      </c>
      <c r="C5040">
        <v>1</v>
      </c>
    </row>
    <row r="5041" spans="1:3" x14ac:dyDescent="0.25">
      <c r="A5041">
        <v>208246</v>
      </c>
      <c r="B5041" t="s">
        <v>2364</v>
      </c>
      <c r="C5041">
        <v>1</v>
      </c>
    </row>
    <row r="5042" spans="1:3" x14ac:dyDescent="0.25">
      <c r="A5042">
        <v>208267</v>
      </c>
      <c r="B5042" t="s">
        <v>2365</v>
      </c>
      <c r="C5042">
        <v>1</v>
      </c>
    </row>
    <row r="5043" spans="1:3" x14ac:dyDescent="0.25">
      <c r="A5043">
        <v>208428</v>
      </c>
      <c r="B5043" t="s">
        <v>453</v>
      </c>
      <c r="C5043">
        <v>1</v>
      </c>
    </row>
    <row r="5044" spans="1:3" x14ac:dyDescent="0.25">
      <c r="A5044">
        <v>208429</v>
      </c>
      <c r="B5044" t="s">
        <v>1112</v>
      </c>
      <c r="C5044">
        <v>869.1</v>
      </c>
    </row>
    <row r="5045" spans="1:3" x14ac:dyDescent="0.25">
      <c r="A5045">
        <v>208429</v>
      </c>
      <c r="B5045" t="s">
        <v>1112</v>
      </c>
      <c r="C5045">
        <v>869.1</v>
      </c>
    </row>
    <row r="5046" spans="1:3" x14ac:dyDescent="0.25">
      <c r="A5046">
        <v>208429</v>
      </c>
      <c r="B5046" t="s">
        <v>1112</v>
      </c>
      <c r="C5046">
        <v>869.1</v>
      </c>
    </row>
    <row r="5047" spans="1:3" x14ac:dyDescent="0.25">
      <c r="A5047">
        <v>208450</v>
      </c>
      <c r="B5047" t="s">
        <v>2646</v>
      </c>
      <c r="C5047">
        <v>180.77</v>
      </c>
    </row>
    <row r="5048" spans="1:3" x14ac:dyDescent="0.25">
      <c r="A5048">
        <v>208450</v>
      </c>
      <c r="B5048" t="s">
        <v>2646</v>
      </c>
      <c r="C5048">
        <v>180.77</v>
      </c>
    </row>
    <row r="5049" spans="1:3" x14ac:dyDescent="0.25">
      <c r="A5049">
        <v>208451</v>
      </c>
      <c r="B5049" t="s">
        <v>4455</v>
      </c>
      <c r="C5049">
        <v>17.38</v>
      </c>
    </row>
    <row r="5050" spans="1:3" x14ac:dyDescent="0.25">
      <c r="A5050">
        <v>208451</v>
      </c>
      <c r="B5050" t="s">
        <v>4455</v>
      </c>
      <c r="C5050">
        <v>17.38</v>
      </c>
    </row>
    <row r="5051" spans="1:3" x14ac:dyDescent="0.25">
      <c r="A5051">
        <v>208452</v>
      </c>
      <c r="B5051" t="s">
        <v>4456</v>
      </c>
      <c r="C5051">
        <v>1</v>
      </c>
    </row>
    <row r="5052" spans="1:3" x14ac:dyDescent="0.25">
      <c r="A5052">
        <v>208473</v>
      </c>
      <c r="B5052" t="s">
        <v>4457</v>
      </c>
      <c r="C5052">
        <v>1</v>
      </c>
    </row>
    <row r="5053" spans="1:3" x14ac:dyDescent="0.25">
      <c r="A5053">
        <v>208518</v>
      </c>
      <c r="B5053" t="s">
        <v>4458</v>
      </c>
      <c r="C5053">
        <v>12.851000000000001</v>
      </c>
    </row>
    <row r="5054" spans="1:3" x14ac:dyDescent="0.25">
      <c r="A5054">
        <v>208671</v>
      </c>
      <c r="B5054" t="s">
        <v>4459</v>
      </c>
      <c r="C5054">
        <v>4.5</v>
      </c>
    </row>
    <row r="5055" spans="1:3" x14ac:dyDescent="0.25">
      <c r="A5055">
        <v>208672</v>
      </c>
      <c r="B5055" t="s">
        <v>4460</v>
      </c>
      <c r="C5055">
        <v>180</v>
      </c>
    </row>
    <row r="5056" spans="1:3" x14ac:dyDescent="0.25">
      <c r="A5056">
        <v>208732</v>
      </c>
      <c r="B5056" t="s">
        <v>4461</v>
      </c>
      <c r="C5056">
        <v>1</v>
      </c>
    </row>
    <row r="5057" spans="1:3" x14ac:dyDescent="0.25">
      <c r="A5057">
        <v>208785</v>
      </c>
      <c r="B5057" t="s">
        <v>4462</v>
      </c>
      <c r="C5057">
        <v>15.12</v>
      </c>
    </row>
    <row r="5058" spans="1:3" x14ac:dyDescent="0.25">
      <c r="A5058">
        <v>208786</v>
      </c>
      <c r="B5058" t="s">
        <v>4463</v>
      </c>
      <c r="C5058">
        <v>12.6</v>
      </c>
    </row>
    <row r="5059" spans="1:3" x14ac:dyDescent="0.25">
      <c r="A5059">
        <v>208800</v>
      </c>
      <c r="B5059" t="s">
        <v>4464</v>
      </c>
      <c r="C5059">
        <v>176.96</v>
      </c>
    </row>
    <row r="5060" spans="1:3" x14ac:dyDescent="0.25">
      <c r="A5060">
        <v>208943</v>
      </c>
      <c r="B5060" t="s">
        <v>454</v>
      </c>
      <c r="C5060">
        <v>1</v>
      </c>
    </row>
    <row r="5061" spans="1:3" x14ac:dyDescent="0.25">
      <c r="A5061">
        <v>208944</v>
      </c>
      <c r="B5061" t="s">
        <v>455</v>
      </c>
      <c r="C5061">
        <v>1</v>
      </c>
    </row>
    <row r="5062" spans="1:3" x14ac:dyDescent="0.25">
      <c r="A5062">
        <v>208945</v>
      </c>
      <c r="B5062" t="s">
        <v>456</v>
      </c>
      <c r="C5062">
        <v>1</v>
      </c>
    </row>
    <row r="5063" spans="1:3" x14ac:dyDescent="0.25">
      <c r="A5063">
        <v>209031</v>
      </c>
      <c r="B5063" t="s">
        <v>1906</v>
      </c>
      <c r="C5063">
        <v>897.5</v>
      </c>
    </row>
    <row r="5064" spans="1:3" x14ac:dyDescent="0.25">
      <c r="A5064">
        <v>209031</v>
      </c>
      <c r="B5064" t="s">
        <v>1906</v>
      </c>
      <c r="C5064">
        <v>897.5</v>
      </c>
    </row>
    <row r="5065" spans="1:3" x14ac:dyDescent="0.25">
      <c r="A5065">
        <v>209033</v>
      </c>
      <c r="B5065" t="s">
        <v>4465</v>
      </c>
      <c r="C5065">
        <v>1</v>
      </c>
    </row>
    <row r="5066" spans="1:3" x14ac:dyDescent="0.25">
      <c r="A5066">
        <v>209050</v>
      </c>
      <c r="B5066" t="s">
        <v>2788</v>
      </c>
      <c r="C5066">
        <v>194</v>
      </c>
    </row>
    <row r="5067" spans="1:3" x14ac:dyDescent="0.25">
      <c r="A5067">
        <v>209052</v>
      </c>
      <c r="B5067" t="s">
        <v>4466</v>
      </c>
      <c r="C5067">
        <v>194</v>
      </c>
    </row>
    <row r="5068" spans="1:3" x14ac:dyDescent="0.25">
      <c r="A5068">
        <v>209052</v>
      </c>
      <c r="B5068" t="s">
        <v>4466</v>
      </c>
      <c r="C5068">
        <v>194</v>
      </c>
    </row>
    <row r="5069" spans="1:3" x14ac:dyDescent="0.25">
      <c r="A5069">
        <v>209054</v>
      </c>
      <c r="B5069" t="s">
        <v>4467</v>
      </c>
      <c r="C5069">
        <v>176.54</v>
      </c>
    </row>
    <row r="5070" spans="1:3" x14ac:dyDescent="0.25">
      <c r="A5070">
        <v>209056</v>
      </c>
      <c r="B5070" t="s">
        <v>4468</v>
      </c>
      <c r="C5070">
        <v>12.645</v>
      </c>
    </row>
    <row r="5071" spans="1:3" x14ac:dyDescent="0.25">
      <c r="A5071">
        <v>209074</v>
      </c>
      <c r="B5071" t="s">
        <v>4469</v>
      </c>
      <c r="C5071">
        <v>1</v>
      </c>
    </row>
    <row r="5072" spans="1:3" x14ac:dyDescent="0.25">
      <c r="A5072">
        <v>209108</v>
      </c>
      <c r="B5072" t="s">
        <v>4470</v>
      </c>
      <c r="C5072">
        <v>1</v>
      </c>
    </row>
    <row r="5073" spans="1:13" x14ac:dyDescent="0.25">
      <c r="A5073">
        <v>209113</v>
      </c>
      <c r="B5073" t="s">
        <v>4471</v>
      </c>
      <c r="C5073">
        <v>4</v>
      </c>
    </row>
    <row r="5074" spans="1:13" x14ac:dyDescent="0.25">
      <c r="A5074">
        <v>209113</v>
      </c>
      <c r="B5074" t="s">
        <v>4471</v>
      </c>
      <c r="C5074">
        <v>4</v>
      </c>
    </row>
    <row r="5075" spans="1:13" x14ac:dyDescent="0.25">
      <c r="A5075">
        <v>209132</v>
      </c>
      <c r="B5075" t="s">
        <v>4472</v>
      </c>
      <c r="C5075">
        <v>5.09</v>
      </c>
    </row>
    <row r="5076" spans="1:13" x14ac:dyDescent="0.25">
      <c r="A5076">
        <v>209330</v>
      </c>
      <c r="B5076" t="s">
        <v>2366</v>
      </c>
      <c r="C5076">
        <v>175</v>
      </c>
    </row>
    <row r="5077" spans="1:13" x14ac:dyDescent="0.25">
      <c r="A5077">
        <v>209386</v>
      </c>
      <c r="B5077" t="s">
        <v>1974</v>
      </c>
      <c r="C5077">
        <v>183.87200000000001</v>
      </c>
    </row>
    <row r="5078" spans="1:13" x14ac:dyDescent="0.25">
      <c r="A5078">
        <v>209386</v>
      </c>
      <c r="B5078" t="s">
        <v>1974</v>
      </c>
      <c r="C5078">
        <v>183.87200000000001</v>
      </c>
    </row>
    <row r="5079" spans="1:13" x14ac:dyDescent="0.25">
      <c r="A5079">
        <v>209455</v>
      </c>
      <c r="B5079" t="s">
        <v>4473</v>
      </c>
      <c r="C5079">
        <v>179.66</v>
      </c>
    </row>
    <row r="5080" spans="1:13" x14ac:dyDescent="0.25">
      <c r="A5080">
        <v>209456</v>
      </c>
      <c r="B5080" t="s">
        <v>4474</v>
      </c>
      <c r="C5080">
        <v>17.274999999999999</v>
      </c>
    </row>
    <row r="5081" spans="1:13" x14ac:dyDescent="0.25">
      <c r="A5081">
        <v>209458</v>
      </c>
      <c r="B5081" t="s">
        <v>4475</v>
      </c>
      <c r="C5081">
        <v>182.57</v>
      </c>
    </row>
    <row r="5082" spans="1:13" x14ac:dyDescent="0.25">
      <c r="A5082">
        <v>209463</v>
      </c>
      <c r="B5082" t="s">
        <v>4476</v>
      </c>
      <c r="C5082">
        <v>18.135000000000002</v>
      </c>
    </row>
    <row r="5083" spans="1:13" x14ac:dyDescent="0.25">
      <c r="A5083">
        <v>209463</v>
      </c>
      <c r="B5083" t="s">
        <v>4476</v>
      </c>
      <c r="C5083">
        <v>18.135000000000002</v>
      </c>
    </row>
    <row r="5084" spans="1:13" x14ac:dyDescent="0.25">
      <c r="A5084">
        <v>209464</v>
      </c>
      <c r="B5084" t="s">
        <v>4477</v>
      </c>
      <c r="C5084">
        <v>188.6</v>
      </c>
    </row>
    <row r="5085" spans="1:13" x14ac:dyDescent="0.25">
      <c r="A5085">
        <v>209468</v>
      </c>
      <c r="B5085" t="s">
        <v>4478</v>
      </c>
      <c r="C5085">
        <v>181.74</v>
      </c>
    </row>
    <row r="5086" spans="1:13" x14ac:dyDescent="0.25">
      <c r="A5086">
        <v>209470</v>
      </c>
      <c r="B5086" t="s">
        <v>4479</v>
      </c>
      <c r="C5086">
        <v>17.475000000000001</v>
      </c>
      <c r="M5086"/>
    </row>
    <row r="5087" spans="1:13" x14ac:dyDescent="0.25">
      <c r="A5087">
        <v>209501</v>
      </c>
      <c r="B5087" t="s">
        <v>4480</v>
      </c>
      <c r="C5087">
        <v>17.335000000000001</v>
      </c>
    </row>
    <row r="5088" spans="1:13" x14ac:dyDescent="0.25">
      <c r="A5088">
        <v>209542</v>
      </c>
      <c r="B5088" t="s">
        <v>4481</v>
      </c>
      <c r="C5088">
        <v>1.734</v>
      </c>
    </row>
    <row r="5089" spans="1:3" x14ac:dyDescent="0.25">
      <c r="A5089">
        <v>209542</v>
      </c>
      <c r="B5089" t="s">
        <v>4481</v>
      </c>
      <c r="C5089">
        <v>1.734</v>
      </c>
    </row>
    <row r="5090" spans="1:3" x14ac:dyDescent="0.25">
      <c r="A5090">
        <v>209544</v>
      </c>
      <c r="B5090" t="s">
        <v>4482</v>
      </c>
      <c r="C5090">
        <v>1.734</v>
      </c>
    </row>
    <row r="5091" spans="1:3" x14ac:dyDescent="0.25">
      <c r="A5091">
        <v>209594</v>
      </c>
      <c r="B5091" t="s">
        <v>4483</v>
      </c>
      <c r="C5091">
        <v>180</v>
      </c>
    </row>
    <row r="5092" spans="1:3" x14ac:dyDescent="0.25">
      <c r="A5092">
        <v>209594</v>
      </c>
      <c r="B5092" t="s">
        <v>4483</v>
      </c>
      <c r="C5092">
        <v>180</v>
      </c>
    </row>
    <row r="5093" spans="1:3" x14ac:dyDescent="0.25">
      <c r="A5093">
        <v>209596</v>
      </c>
      <c r="B5093" t="s">
        <v>1015</v>
      </c>
      <c r="C5093">
        <v>180</v>
      </c>
    </row>
    <row r="5094" spans="1:3" x14ac:dyDescent="0.25">
      <c r="A5094">
        <v>209598</v>
      </c>
      <c r="B5094" t="s">
        <v>4484</v>
      </c>
      <c r="C5094">
        <v>800</v>
      </c>
    </row>
    <row r="5095" spans="1:3" x14ac:dyDescent="0.25">
      <c r="A5095">
        <v>209677</v>
      </c>
      <c r="B5095" t="s">
        <v>2090</v>
      </c>
      <c r="C5095">
        <v>849.2</v>
      </c>
    </row>
    <row r="5096" spans="1:3" x14ac:dyDescent="0.25">
      <c r="A5096">
        <v>209677</v>
      </c>
      <c r="B5096" t="s">
        <v>2090</v>
      </c>
      <c r="C5096">
        <v>849.2</v>
      </c>
    </row>
    <row r="5097" spans="1:3" x14ac:dyDescent="0.25">
      <c r="A5097">
        <v>209698</v>
      </c>
      <c r="B5097" t="s">
        <v>4485</v>
      </c>
      <c r="C5097">
        <v>1</v>
      </c>
    </row>
    <row r="5098" spans="1:3" x14ac:dyDescent="0.25">
      <c r="A5098">
        <v>209698</v>
      </c>
      <c r="B5098" t="s">
        <v>4485</v>
      </c>
      <c r="C5098">
        <v>1</v>
      </c>
    </row>
    <row r="5099" spans="1:3" x14ac:dyDescent="0.25">
      <c r="A5099">
        <v>209716</v>
      </c>
      <c r="B5099" t="s">
        <v>4486</v>
      </c>
      <c r="C5099">
        <v>8.8780000000000001</v>
      </c>
    </row>
    <row r="5100" spans="1:3" x14ac:dyDescent="0.25">
      <c r="A5100">
        <v>209717</v>
      </c>
      <c r="B5100" t="s">
        <v>4487</v>
      </c>
      <c r="C5100">
        <v>8.4580000000000002</v>
      </c>
    </row>
    <row r="5101" spans="1:3" x14ac:dyDescent="0.25">
      <c r="A5101">
        <v>209746</v>
      </c>
      <c r="B5101" t="s">
        <v>457</v>
      </c>
      <c r="C5101">
        <v>1</v>
      </c>
    </row>
    <row r="5102" spans="1:3" x14ac:dyDescent="0.25">
      <c r="A5102">
        <v>209747</v>
      </c>
      <c r="B5102" t="s">
        <v>1839</v>
      </c>
      <c r="C5102">
        <v>869.7</v>
      </c>
    </row>
    <row r="5103" spans="1:3" x14ac:dyDescent="0.25">
      <c r="A5103">
        <v>209747</v>
      </c>
      <c r="B5103" t="s">
        <v>1839</v>
      </c>
      <c r="C5103">
        <v>869.7</v>
      </c>
    </row>
    <row r="5104" spans="1:3" x14ac:dyDescent="0.25">
      <c r="A5104">
        <v>209747</v>
      </c>
      <c r="B5104" t="s">
        <v>1839</v>
      </c>
      <c r="C5104">
        <v>869.7</v>
      </c>
    </row>
    <row r="5105" spans="1:13" x14ac:dyDescent="0.25">
      <c r="A5105">
        <v>209748</v>
      </c>
      <c r="B5105" t="s">
        <v>1841</v>
      </c>
      <c r="C5105">
        <v>180.9</v>
      </c>
    </row>
    <row r="5106" spans="1:13" x14ac:dyDescent="0.25">
      <c r="A5106">
        <v>209748</v>
      </c>
      <c r="B5106" t="s">
        <v>1841</v>
      </c>
      <c r="C5106">
        <v>180.9</v>
      </c>
    </row>
    <row r="5107" spans="1:13" x14ac:dyDescent="0.25">
      <c r="A5107">
        <v>209748</v>
      </c>
      <c r="B5107" t="s">
        <v>1841</v>
      </c>
      <c r="C5107">
        <v>180.9</v>
      </c>
    </row>
    <row r="5108" spans="1:13" x14ac:dyDescent="0.25">
      <c r="A5108">
        <v>209749</v>
      </c>
      <c r="B5108" t="s">
        <v>1842</v>
      </c>
      <c r="C5108">
        <v>17.39</v>
      </c>
    </row>
    <row r="5109" spans="1:13" x14ac:dyDescent="0.25">
      <c r="A5109">
        <v>209749</v>
      </c>
      <c r="B5109" t="s">
        <v>1842</v>
      </c>
      <c r="C5109">
        <v>17.39</v>
      </c>
    </row>
    <row r="5110" spans="1:13" x14ac:dyDescent="0.25">
      <c r="A5110">
        <v>209749</v>
      </c>
      <c r="B5110" t="s">
        <v>1842</v>
      </c>
      <c r="C5110">
        <v>17.39</v>
      </c>
    </row>
    <row r="5111" spans="1:13" x14ac:dyDescent="0.25">
      <c r="A5111">
        <v>209750</v>
      </c>
      <c r="B5111" t="s">
        <v>4488</v>
      </c>
      <c r="C5111">
        <v>1</v>
      </c>
    </row>
    <row r="5112" spans="1:13" x14ac:dyDescent="0.25">
      <c r="A5112">
        <v>209750</v>
      </c>
      <c r="B5112" t="s">
        <v>4488</v>
      </c>
      <c r="C5112">
        <v>1</v>
      </c>
    </row>
    <row r="5113" spans="1:13" x14ac:dyDescent="0.25">
      <c r="A5113">
        <v>209751</v>
      </c>
      <c r="B5113" t="s">
        <v>458</v>
      </c>
      <c r="C5113">
        <v>1</v>
      </c>
    </row>
    <row r="5114" spans="1:13" x14ac:dyDescent="0.25">
      <c r="A5114">
        <v>209752</v>
      </c>
      <c r="B5114" t="s">
        <v>1843</v>
      </c>
      <c r="C5114">
        <v>886.5</v>
      </c>
    </row>
    <row r="5115" spans="1:13" x14ac:dyDescent="0.25">
      <c r="A5115">
        <v>209752</v>
      </c>
      <c r="B5115" t="s">
        <v>1843</v>
      </c>
      <c r="C5115">
        <v>886.5</v>
      </c>
    </row>
    <row r="5116" spans="1:13" x14ac:dyDescent="0.25">
      <c r="A5116">
        <v>209752</v>
      </c>
      <c r="B5116" t="s">
        <v>1843</v>
      </c>
      <c r="C5116">
        <v>886.5</v>
      </c>
    </row>
    <row r="5117" spans="1:13" x14ac:dyDescent="0.25">
      <c r="A5117">
        <v>209753</v>
      </c>
      <c r="B5117" t="s">
        <v>1845</v>
      </c>
      <c r="C5117">
        <v>184.39</v>
      </c>
    </row>
    <row r="5118" spans="1:13" x14ac:dyDescent="0.25">
      <c r="A5118">
        <v>209753</v>
      </c>
      <c r="B5118" t="s">
        <v>1845</v>
      </c>
      <c r="C5118">
        <v>184.39</v>
      </c>
    </row>
    <row r="5119" spans="1:13" x14ac:dyDescent="0.25">
      <c r="A5119">
        <v>209753</v>
      </c>
      <c r="B5119" t="s">
        <v>1845</v>
      </c>
      <c r="C5119">
        <v>184.39</v>
      </c>
      <c r="M5119"/>
    </row>
    <row r="5120" spans="1:13" x14ac:dyDescent="0.25">
      <c r="A5120">
        <v>209754</v>
      </c>
      <c r="B5120" t="s">
        <v>1846</v>
      </c>
      <c r="C5120">
        <v>17.73</v>
      </c>
      <c r="M5120"/>
    </row>
    <row r="5121" spans="1:13" x14ac:dyDescent="0.25">
      <c r="A5121">
        <v>209754</v>
      </c>
      <c r="B5121" t="s">
        <v>1846</v>
      </c>
      <c r="C5121">
        <v>17.73</v>
      </c>
      <c r="M5121"/>
    </row>
    <row r="5122" spans="1:13" x14ac:dyDescent="0.25">
      <c r="A5122">
        <v>209754</v>
      </c>
      <c r="B5122" t="s">
        <v>1846</v>
      </c>
      <c r="C5122">
        <v>17.73</v>
      </c>
      <c r="M5122"/>
    </row>
    <row r="5123" spans="1:13" x14ac:dyDescent="0.25">
      <c r="A5123">
        <v>209755</v>
      </c>
      <c r="B5123" t="s">
        <v>4489</v>
      </c>
      <c r="C5123">
        <v>1</v>
      </c>
      <c r="M5123"/>
    </row>
    <row r="5124" spans="1:13" x14ac:dyDescent="0.25">
      <c r="A5124">
        <v>209755</v>
      </c>
      <c r="B5124" t="s">
        <v>4489</v>
      </c>
      <c r="C5124">
        <v>1</v>
      </c>
      <c r="M5124"/>
    </row>
    <row r="5125" spans="1:13" x14ac:dyDescent="0.25">
      <c r="A5125">
        <v>209756</v>
      </c>
      <c r="B5125" t="s">
        <v>459</v>
      </c>
      <c r="C5125">
        <v>1</v>
      </c>
      <c r="M5125"/>
    </row>
    <row r="5126" spans="1:13" x14ac:dyDescent="0.25">
      <c r="A5126">
        <v>209757</v>
      </c>
      <c r="B5126" t="s">
        <v>1847</v>
      </c>
      <c r="C5126">
        <v>897.7</v>
      </c>
      <c r="M5126"/>
    </row>
    <row r="5127" spans="1:13" x14ac:dyDescent="0.25">
      <c r="A5127">
        <v>209757</v>
      </c>
      <c r="B5127" t="s">
        <v>1847</v>
      </c>
      <c r="C5127">
        <v>897.7</v>
      </c>
      <c r="M5127"/>
    </row>
    <row r="5128" spans="1:13" x14ac:dyDescent="0.25">
      <c r="A5128">
        <v>209757</v>
      </c>
      <c r="B5128" t="s">
        <v>1847</v>
      </c>
      <c r="C5128">
        <v>897.7</v>
      </c>
      <c r="M5128"/>
    </row>
    <row r="5129" spans="1:13" x14ac:dyDescent="0.25">
      <c r="A5129">
        <v>209758</v>
      </c>
      <c r="B5129" t="s">
        <v>1849</v>
      </c>
      <c r="C5129">
        <v>186.72</v>
      </c>
      <c r="M5129"/>
    </row>
    <row r="5130" spans="1:13" x14ac:dyDescent="0.25">
      <c r="A5130">
        <v>209758</v>
      </c>
      <c r="B5130" t="s">
        <v>1849</v>
      </c>
      <c r="C5130">
        <v>186.72</v>
      </c>
      <c r="M5130"/>
    </row>
    <row r="5131" spans="1:13" x14ac:dyDescent="0.25">
      <c r="A5131">
        <v>209758</v>
      </c>
      <c r="B5131" t="s">
        <v>1849</v>
      </c>
      <c r="C5131">
        <v>186.72</v>
      </c>
      <c r="M5131"/>
    </row>
    <row r="5132" spans="1:13" x14ac:dyDescent="0.25">
      <c r="A5132">
        <v>209759</v>
      </c>
      <c r="B5132" t="s">
        <v>1850</v>
      </c>
      <c r="C5132">
        <v>17.95</v>
      </c>
      <c r="M5132"/>
    </row>
    <row r="5133" spans="1:13" x14ac:dyDescent="0.25">
      <c r="A5133">
        <v>209759</v>
      </c>
      <c r="B5133" t="s">
        <v>1850</v>
      </c>
      <c r="C5133">
        <v>17.95</v>
      </c>
      <c r="M5133"/>
    </row>
    <row r="5134" spans="1:13" x14ac:dyDescent="0.25">
      <c r="A5134">
        <v>209759</v>
      </c>
      <c r="B5134" t="s">
        <v>1850</v>
      </c>
      <c r="C5134">
        <v>17.95</v>
      </c>
      <c r="M5134"/>
    </row>
    <row r="5135" spans="1:13" x14ac:dyDescent="0.25">
      <c r="A5135">
        <v>209760</v>
      </c>
      <c r="B5135" t="s">
        <v>4490</v>
      </c>
      <c r="C5135">
        <v>1</v>
      </c>
      <c r="M5135"/>
    </row>
    <row r="5136" spans="1:13" x14ac:dyDescent="0.25">
      <c r="A5136">
        <v>209760</v>
      </c>
      <c r="B5136" t="s">
        <v>4490</v>
      </c>
      <c r="C5136">
        <v>1</v>
      </c>
      <c r="M5136"/>
    </row>
    <row r="5137" spans="1:13" x14ac:dyDescent="0.25">
      <c r="A5137">
        <v>209761</v>
      </c>
      <c r="B5137" t="s">
        <v>460</v>
      </c>
      <c r="C5137">
        <v>1</v>
      </c>
      <c r="M5137"/>
    </row>
    <row r="5138" spans="1:13" x14ac:dyDescent="0.25">
      <c r="A5138">
        <v>209762</v>
      </c>
      <c r="B5138" t="s">
        <v>1851</v>
      </c>
      <c r="C5138">
        <v>903.4</v>
      </c>
      <c r="M5138"/>
    </row>
    <row r="5139" spans="1:13" x14ac:dyDescent="0.25">
      <c r="A5139">
        <v>209762</v>
      </c>
      <c r="B5139" t="s">
        <v>1851</v>
      </c>
      <c r="C5139">
        <v>903.4</v>
      </c>
      <c r="M5139"/>
    </row>
    <row r="5140" spans="1:13" x14ac:dyDescent="0.25">
      <c r="A5140">
        <v>209763</v>
      </c>
      <c r="B5140" t="s">
        <v>1949</v>
      </c>
      <c r="C5140">
        <v>187.91</v>
      </c>
      <c r="M5140"/>
    </row>
    <row r="5141" spans="1:13" x14ac:dyDescent="0.25">
      <c r="A5141">
        <v>209763</v>
      </c>
      <c r="B5141" t="s">
        <v>1949</v>
      </c>
      <c r="C5141">
        <v>187.91</v>
      </c>
      <c r="M5141"/>
    </row>
    <row r="5142" spans="1:13" x14ac:dyDescent="0.25">
      <c r="A5142">
        <v>209764</v>
      </c>
      <c r="B5142" t="s">
        <v>4491</v>
      </c>
      <c r="C5142">
        <v>1</v>
      </c>
      <c r="M5142"/>
    </row>
    <row r="5143" spans="1:13" x14ac:dyDescent="0.25">
      <c r="A5143">
        <v>209766</v>
      </c>
      <c r="B5143" t="s">
        <v>4492</v>
      </c>
      <c r="C5143">
        <v>208.42</v>
      </c>
      <c r="M5143"/>
    </row>
    <row r="5144" spans="1:13" x14ac:dyDescent="0.25">
      <c r="A5144">
        <v>209774</v>
      </c>
      <c r="B5144" t="s">
        <v>1016</v>
      </c>
      <c r="C5144">
        <v>180</v>
      </c>
      <c r="M5144"/>
    </row>
    <row r="5145" spans="1:13" x14ac:dyDescent="0.25">
      <c r="A5145">
        <v>209817</v>
      </c>
      <c r="B5145" t="s">
        <v>2768</v>
      </c>
      <c r="C5145">
        <v>50</v>
      </c>
      <c r="M5145"/>
    </row>
    <row r="5146" spans="1:13" x14ac:dyDescent="0.25">
      <c r="A5146">
        <v>209832</v>
      </c>
      <c r="B5146" t="s">
        <v>1017</v>
      </c>
      <c r="C5146">
        <v>180</v>
      </c>
      <c r="M5146"/>
    </row>
    <row r="5147" spans="1:13" x14ac:dyDescent="0.25">
      <c r="A5147">
        <v>209833</v>
      </c>
      <c r="B5147" t="s">
        <v>4493</v>
      </c>
      <c r="C5147">
        <v>15</v>
      </c>
      <c r="M5147"/>
    </row>
    <row r="5148" spans="1:13" x14ac:dyDescent="0.25">
      <c r="A5148">
        <v>209873</v>
      </c>
      <c r="B5148" t="s">
        <v>2664</v>
      </c>
      <c r="C5148">
        <v>1</v>
      </c>
      <c r="M5148"/>
    </row>
    <row r="5149" spans="1:13" x14ac:dyDescent="0.25">
      <c r="A5149">
        <v>209880</v>
      </c>
      <c r="B5149" t="s">
        <v>1853</v>
      </c>
      <c r="C5149">
        <v>865.8</v>
      </c>
      <c r="M5149"/>
    </row>
    <row r="5150" spans="1:13" x14ac:dyDescent="0.25">
      <c r="A5150">
        <v>209880</v>
      </c>
      <c r="B5150" t="s">
        <v>1853</v>
      </c>
      <c r="C5150">
        <v>865.8</v>
      </c>
      <c r="M5150"/>
    </row>
    <row r="5151" spans="1:13" x14ac:dyDescent="0.25">
      <c r="A5151">
        <v>209881</v>
      </c>
      <c r="B5151" t="s">
        <v>1951</v>
      </c>
      <c r="C5151">
        <v>873.5</v>
      </c>
      <c r="M5151"/>
    </row>
    <row r="5152" spans="1:13" x14ac:dyDescent="0.25">
      <c r="A5152">
        <v>209881</v>
      </c>
      <c r="B5152" t="s">
        <v>1951</v>
      </c>
      <c r="C5152">
        <v>873.5</v>
      </c>
      <c r="M5152"/>
    </row>
    <row r="5153" spans="1:13" x14ac:dyDescent="0.25">
      <c r="A5153">
        <v>209899</v>
      </c>
      <c r="B5153" t="s">
        <v>4494</v>
      </c>
      <c r="C5153">
        <v>1</v>
      </c>
      <c r="M5153"/>
    </row>
    <row r="5154" spans="1:13" x14ac:dyDescent="0.25">
      <c r="A5154">
        <v>209900</v>
      </c>
      <c r="B5154" t="s">
        <v>4495</v>
      </c>
      <c r="C5154">
        <v>20.36</v>
      </c>
      <c r="M5154"/>
    </row>
    <row r="5155" spans="1:13" x14ac:dyDescent="0.25">
      <c r="A5155">
        <v>209943</v>
      </c>
      <c r="B5155" t="s">
        <v>4496</v>
      </c>
      <c r="C5155">
        <v>18</v>
      </c>
      <c r="M5155"/>
    </row>
    <row r="5156" spans="1:13" x14ac:dyDescent="0.25">
      <c r="A5156">
        <v>210031</v>
      </c>
      <c r="B5156" t="s">
        <v>4497</v>
      </c>
      <c r="C5156">
        <v>1</v>
      </c>
      <c r="M5156"/>
    </row>
    <row r="5157" spans="1:13" x14ac:dyDescent="0.25">
      <c r="A5157">
        <v>210039</v>
      </c>
      <c r="B5157" t="s">
        <v>1018</v>
      </c>
      <c r="C5157">
        <v>175.44</v>
      </c>
      <c r="M5157"/>
    </row>
    <row r="5158" spans="1:13" x14ac:dyDescent="0.25">
      <c r="A5158">
        <v>210070</v>
      </c>
      <c r="B5158" t="s">
        <v>4498</v>
      </c>
      <c r="C5158">
        <v>12.651999999999999</v>
      </c>
      <c r="M5158"/>
    </row>
    <row r="5159" spans="1:13" x14ac:dyDescent="0.25">
      <c r="A5159">
        <v>210070</v>
      </c>
      <c r="B5159" t="s">
        <v>4498</v>
      </c>
      <c r="C5159">
        <v>12.651999999999999</v>
      </c>
      <c r="M5159"/>
    </row>
    <row r="5160" spans="1:13" x14ac:dyDescent="0.25">
      <c r="A5160">
        <v>210072</v>
      </c>
      <c r="B5160" t="s">
        <v>4499</v>
      </c>
      <c r="C5160">
        <v>15.182</v>
      </c>
      <c r="M5160"/>
    </row>
    <row r="5161" spans="1:13" x14ac:dyDescent="0.25">
      <c r="A5161">
        <v>210126</v>
      </c>
      <c r="B5161" t="s">
        <v>4500</v>
      </c>
      <c r="C5161">
        <v>180.96</v>
      </c>
      <c r="M5161"/>
    </row>
    <row r="5162" spans="1:13" x14ac:dyDescent="0.25">
      <c r="A5162">
        <v>210126</v>
      </c>
      <c r="B5162" t="s">
        <v>4500</v>
      </c>
      <c r="C5162">
        <v>180.96</v>
      </c>
      <c r="M5162"/>
    </row>
    <row r="5163" spans="1:13" x14ac:dyDescent="0.25">
      <c r="A5163">
        <v>210189</v>
      </c>
      <c r="B5163" t="s">
        <v>4501</v>
      </c>
      <c r="C5163">
        <v>181.17</v>
      </c>
      <c r="M5163"/>
    </row>
    <row r="5164" spans="1:13" x14ac:dyDescent="0.25">
      <c r="A5164">
        <v>210205</v>
      </c>
      <c r="B5164" t="s">
        <v>2008</v>
      </c>
      <c r="C5164">
        <v>1090</v>
      </c>
      <c r="M5164"/>
    </row>
    <row r="5165" spans="1:13" x14ac:dyDescent="0.25">
      <c r="A5165">
        <v>210205</v>
      </c>
      <c r="B5165" t="s">
        <v>2008</v>
      </c>
      <c r="C5165">
        <v>1090</v>
      </c>
      <c r="M5165"/>
    </row>
    <row r="5166" spans="1:13" x14ac:dyDescent="0.25">
      <c r="A5166">
        <v>210222</v>
      </c>
      <c r="B5166" t="s">
        <v>1019</v>
      </c>
      <c r="C5166">
        <v>180</v>
      </c>
      <c r="M5166"/>
    </row>
    <row r="5167" spans="1:13" x14ac:dyDescent="0.25">
      <c r="A5167">
        <v>210254</v>
      </c>
      <c r="B5167" t="s">
        <v>602</v>
      </c>
      <c r="C5167">
        <v>178.464</v>
      </c>
      <c r="M5167"/>
    </row>
    <row r="5168" spans="1:13" x14ac:dyDescent="0.25">
      <c r="A5168">
        <v>210254</v>
      </c>
      <c r="B5168" t="s">
        <v>602</v>
      </c>
      <c r="C5168">
        <v>178.464</v>
      </c>
      <c r="M5168"/>
    </row>
    <row r="5169" spans="1:13" x14ac:dyDescent="0.25">
      <c r="A5169">
        <v>210254</v>
      </c>
      <c r="B5169" t="s">
        <v>602</v>
      </c>
      <c r="C5169">
        <v>178.464</v>
      </c>
      <c r="M5169"/>
    </row>
    <row r="5170" spans="1:13" x14ac:dyDescent="0.25">
      <c r="A5170">
        <v>210279</v>
      </c>
      <c r="B5170" t="s">
        <v>1854</v>
      </c>
      <c r="C5170">
        <v>872</v>
      </c>
      <c r="M5170"/>
    </row>
    <row r="5171" spans="1:13" x14ac:dyDescent="0.25">
      <c r="A5171">
        <v>210279</v>
      </c>
      <c r="B5171" t="s">
        <v>1854</v>
      </c>
      <c r="C5171">
        <v>872</v>
      </c>
      <c r="M5171"/>
    </row>
    <row r="5172" spans="1:13" x14ac:dyDescent="0.25">
      <c r="A5172">
        <v>210279</v>
      </c>
      <c r="B5172" t="s">
        <v>1854</v>
      </c>
      <c r="C5172">
        <v>872</v>
      </c>
      <c r="M5172"/>
    </row>
    <row r="5173" spans="1:13" x14ac:dyDescent="0.25">
      <c r="A5173">
        <v>210304</v>
      </c>
      <c r="B5173" t="s">
        <v>4502</v>
      </c>
      <c r="C5173">
        <v>13.74</v>
      </c>
      <c r="M5173"/>
    </row>
    <row r="5174" spans="1:13" x14ac:dyDescent="0.25">
      <c r="A5174">
        <v>210304</v>
      </c>
      <c r="B5174" t="s">
        <v>4502</v>
      </c>
      <c r="C5174">
        <v>13.74</v>
      </c>
      <c r="M5174"/>
    </row>
    <row r="5175" spans="1:13" x14ac:dyDescent="0.25">
      <c r="A5175">
        <v>210305</v>
      </c>
      <c r="B5175" t="s">
        <v>4503</v>
      </c>
      <c r="C5175">
        <v>15.45</v>
      </c>
      <c r="M5175"/>
    </row>
    <row r="5176" spans="1:13" x14ac:dyDescent="0.25">
      <c r="A5176">
        <v>210305</v>
      </c>
      <c r="B5176" t="s">
        <v>4503</v>
      </c>
      <c r="C5176">
        <v>15.45</v>
      </c>
      <c r="M5176"/>
    </row>
    <row r="5177" spans="1:13" x14ac:dyDescent="0.25">
      <c r="A5177">
        <v>210328</v>
      </c>
      <c r="B5177" t="s">
        <v>1855</v>
      </c>
      <c r="C5177">
        <v>175.2</v>
      </c>
      <c r="M5177"/>
    </row>
    <row r="5178" spans="1:13" x14ac:dyDescent="0.25">
      <c r="A5178">
        <v>210328</v>
      </c>
      <c r="B5178" t="s">
        <v>1855</v>
      </c>
      <c r="C5178">
        <v>175.2</v>
      </c>
      <c r="M5178"/>
    </row>
    <row r="5179" spans="1:13" x14ac:dyDescent="0.25">
      <c r="A5179">
        <v>210333</v>
      </c>
      <c r="B5179" t="s">
        <v>1856</v>
      </c>
      <c r="C5179">
        <v>13.23</v>
      </c>
      <c r="M5179"/>
    </row>
    <row r="5180" spans="1:13" x14ac:dyDescent="0.25">
      <c r="A5180">
        <v>210333</v>
      </c>
      <c r="B5180" t="s">
        <v>1856</v>
      </c>
      <c r="C5180">
        <v>13.23</v>
      </c>
      <c r="M5180"/>
    </row>
    <row r="5181" spans="1:13" x14ac:dyDescent="0.25">
      <c r="A5181">
        <v>210527</v>
      </c>
      <c r="B5181" t="s">
        <v>4504</v>
      </c>
      <c r="C5181">
        <v>177.18</v>
      </c>
      <c r="M5181"/>
    </row>
    <row r="5182" spans="1:13" x14ac:dyDescent="0.25">
      <c r="A5182">
        <v>210607</v>
      </c>
      <c r="B5182" t="s">
        <v>4505</v>
      </c>
      <c r="C5182">
        <v>175</v>
      </c>
      <c r="M5182"/>
    </row>
    <row r="5183" spans="1:13" x14ac:dyDescent="0.25">
      <c r="A5183">
        <v>210625</v>
      </c>
      <c r="B5183" t="s">
        <v>4506</v>
      </c>
      <c r="C5183">
        <v>899</v>
      </c>
      <c r="M5183"/>
    </row>
    <row r="5184" spans="1:13" x14ac:dyDescent="0.25">
      <c r="A5184">
        <v>210752</v>
      </c>
      <c r="B5184" t="s">
        <v>461</v>
      </c>
      <c r="C5184">
        <v>1</v>
      </c>
      <c r="M5184"/>
    </row>
    <row r="5185" spans="1:13" x14ac:dyDescent="0.25">
      <c r="A5185">
        <v>210754</v>
      </c>
      <c r="B5185" t="s">
        <v>2367</v>
      </c>
      <c r="C5185">
        <v>1</v>
      </c>
      <c r="M5185"/>
    </row>
    <row r="5186" spans="1:13" x14ac:dyDescent="0.25">
      <c r="A5186">
        <v>210755</v>
      </c>
      <c r="B5186" t="s">
        <v>790</v>
      </c>
      <c r="C5186">
        <v>184.58</v>
      </c>
      <c r="M5186"/>
    </row>
    <row r="5187" spans="1:13" x14ac:dyDescent="0.25">
      <c r="A5187">
        <v>210755</v>
      </c>
      <c r="B5187" t="s">
        <v>790</v>
      </c>
      <c r="C5187">
        <v>184.58</v>
      </c>
      <c r="M5187"/>
    </row>
    <row r="5188" spans="1:13" x14ac:dyDescent="0.25">
      <c r="A5188">
        <v>210755</v>
      </c>
      <c r="B5188" t="s">
        <v>790</v>
      </c>
      <c r="C5188">
        <v>184.58</v>
      </c>
      <c r="M5188"/>
    </row>
    <row r="5189" spans="1:13" x14ac:dyDescent="0.25">
      <c r="A5189">
        <v>210757</v>
      </c>
      <c r="B5189" t="s">
        <v>1857</v>
      </c>
      <c r="C5189">
        <v>17.75</v>
      </c>
      <c r="M5189"/>
    </row>
    <row r="5190" spans="1:13" x14ac:dyDescent="0.25">
      <c r="A5190">
        <v>210757</v>
      </c>
      <c r="B5190" t="s">
        <v>1857</v>
      </c>
      <c r="C5190">
        <v>17.75</v>
      </c>
      <c r="M5190"/>
    </row>
    <row r="5191" spans="1:13" x14ac:dyDescent="0.25">
      <c r="A5191">
        <v>210758</v>
      </c>
      <c r="B5191" t="s">
        <v>791</v>
      </c>
      <c r="C5191">
        <v>183.27</v>
      </c>
      <c r="M5191"/>
    </row>
    <row r="5192" spans="1:13" x14ac:dyDescent="0.25">
      <c r="A5192">
        <v>210758</v>
      </c>
      <c r="B5192" t="s">
        <v>791</v>
      </c>
      <c r="C5192">
        <v>183.27</v>
      </c>
      <c r="M5192"/>
    </row>
    <row r="5193" spans="1:13" x14ac:dyDescent="0.25">
      <c r="A5193">
        <v>210758</v>
      </c>
      <c r="B5193" t="s">
        <v>791</v>
      </c>
      <c r="C5193">
        <v>183.27</v>
      </c>
      <c r="M5193"/>
    </row>
    <row r="5194" spans="1:13" x14ac:dyDescent="0.25">
      <c r="A5194">
        <v>210759</v>
      </c>
      <c r="B5194" t="s">
        <v>4507</v>
      </c>
      <c r="C5194">
        <v>17.62</v>
      </c>
      <c r="M5194"/>
    </row>
    <row r="5195" spans="1:13" x14ac:dyDescent="0.25">
      <c r="A5195">
        <v>210759</v>
      </c>
      <c r="B5195" t="s">
        <v>4507</v>
      </c>
      <c r="C5195">
        <v>17.62</v>
      </c>
      <c r="M5195"/>
    </row>
    <row r="5196" spans="1:13" x14ac:dyDescent="0.25">
      <c r="A5196">
        <v>210859</v>
      </c>
      <c r="B5196" t="s">
        <v>4508</v>
      </c>
      <c r="C5196">
        <v>1</v>
      </c>
      <c r="M5196"/>
    </row>
    <row r="5197" spans="1:13" x14ac:dyDescent="0.25">
      <c r="A5197">
        <v>210860</v>
      </c>
      <c r="B5197" t="s">
        <v>4509</v>
      </c>
      <c r="C5197">
        <v>182.71</v>
      </c>
      <c r="M5197"/>
    </row>
    <row r="5198" spans="1:13" x14ac:dyDescent="0.25">
      <c r="A5198">
        <v>210860</v>
      </c>
      <c r="B5198" t="s">
        <v>4509</v>
      </c>
      <c r="C5198">
        <v>182.71</v>
      </c>
      <c r="M5198"/>
    </row>
    <row r="5199" spans="1:13" x14ac:dyDescent="0.25">
      <c r="A5199">
        <v>210866</v>
      </c>
      <c r="B5199" t="s">
        <v>4510</v>
      </c>
      <c r="C5199">
        <v>21.18</v>
      </c>
      <c r="M5199"/>
    </row>
    <row r="5200" spans="1:13" x14ac:dyDescent="0.25">
      <c r="A5200">
        <v>210870</v>
      </c>
      <c r="B5200" t="s">
        <v>4511</v>
      </c>
      <c r="C5200">
        <v>180</v>
      </c>
      <c r="M5200"/>
    </row>
    <row r="5201" spans="1:13" x14ac:dyDescent="0.25">
      <c r="A5201">
        <v>210872</v>
      </c>
      <c r="B5201" t="s">
        <v>2397</v>
      </c>
      <c r="C5201">
        <v>178.41</v>
      </c>
      <c r="M5201"/>
    </row>
    <row r="5202" spans="1:13" x14ac:dyDescent="0.25">
      <c r="A5202">
        <v>210896</v>
      </c>
      <c r="B5202" t="s">
        <v>1975</v>
      </c>
      <c r="C5202">
        <v>912</v>
      </c>
      <c r="M5202"/>
    </row>
    <row r="5203" spans="1:13" x14ac:dyDescent="0.25">
      <c r="A5203">
        <v>210896</v>
      </c>
      <c r="B5203" t="s">
        <v>1975</v>
      </c>
      <c r="C5203">
        <v>912</v>
      </c>
      <c r="M5203"/>
    </row>
    <row r="5204" spans="1:13" x14ac:dyDescent="0.25">
      <c r="A5204">
        <v>210896</v>
      </c>
      <c r="B5204" t="s">
        <v>1975</v>
      </c>
      <c r="C5204">
        <v>912</v>
      </c>
      <c r="M5204"/>
    </row>
    <row r="5205" spans="1:13" x14ac:dyDescent="0.25">
      <c r="A5205">
        <v>210897</v>
      </c>
      <c r="B5205" t="s">
        <v>2024</v>
      </c>
      <c r="C5205">
        <v>833.8</v>
      </c>
      <c r="M5205"/>
    </row>
    <row r="5206" spans="1:13" x14ac:dyDescent="0.25">
      <c r="A5206">
        <v>210911</v>
      </c>
      <c r="B5206" t="s">
        <v>4512</v>
      </c>
      <c r="C5206">
        <v>1068.8</v>
      </c>
      <c r="M5206"/>
    </row>
    <row r="5207" spans="1:13" x14ac:dyDescent="0.25">
      <c r="A5207">
        <v>210912</v>
      </c>
      <c r="B5207" t="s">
        <v>4513</v>
      </c>
      <c r="C5207">
        <v>21.38</v>
      </c>
      <c r="M5207"/>
    </row>
    <row r="5208" spans="1:13" x14ac:dyDescent="0.25">
      <c r="A5208">
        <v>210913</v>
      </c>
      <c r="B5208" t="s">
        <v>4514</v>
      </c>
      <c r="C5208">
        <v>222.31</v>
      </c>
      <c r="M5208"/>
    </row>
    <row r="5209" spans="1:13" x14ac:dyDescent="0.25">
      <c r="A5209">
        <v>210914</v>
      </c>
      <c r="B5209" t="s">
        <v>4515</v>
      </c>
      <c r="C5209">
        <v>17.100000000000001</v>
      </c>
      <c r="M5209"/>
    </row>
    <row r="5210" spans="1:13" x14ac:dyDescent="0.25">
      <c r="A5210">
        <v>210927</v>
      </c>
      <c r="B5210" t="s">
        <v>4516</v>
      </c>
      <c r="C5210">
        <v>6</v>
      </c>
      <c r="M5210"/>
    </row>
    <row r="5211" spans="1:13" x14ac:dyDescent="0.25">
      <c r="A5211">
        <v>210994</v>
      </c>
      <c r="B5211" t="s">
        <v>2368</v>
      </c>
      <c r="C5211">
        <v>1</v>
      </c>
      <c r="M5211"/>
    </row>
    <row r="5212" spans="1:13" x14ac:dyDescent="0.25">
      <c r="A5212">
        <v>210995</v>
      </c>
      <c r="B5212" t="s">
        <v>1859</v>
      </c>
      <c r="C5212">
        <v>15.63</v>
      </c>
      <c r="M5212"/>
    </row>
    <row r="5213" spans="1:13" x14ac:dyDescent="0.25">
      <c r="A5213">
        <v>210995</v>
      </c>
      <c r="B5213" t="s">
        <v>1859</v>
      </c>
      <c r="C5213">
        <v>15.63</v>
      </c>
      <c r="M5213"/>
    </row>
    <row r="5214" spans="1:13" x14ac:dyDescent="0.25">
      <c r="A5214">
        <v>210996</v>
      </c>
      <c r="B5214" t="s">
        <v>1861</v>
      </c>
      <c r="C5214">
        <v>12.2</v>
      </c>
      <c r="M5214"/>
    </row>
    <row r="5215" spans="1:13" x14ac:dyDescent="0.25">
      <c r="A5215">
        <v>210996</v>
      </c>
      <c r="B5215" t="s">
        <v>1861</v>
      </c>
      <c r="C5215">
        <v>12.2</v>
      </c>
      <c r="M5215"/>
    </row>
    <row r="5216" spans="1:13" x14ac:dyDescent="0.25">
      <c r="A5216">
        <v>210997</v>
      </c>
      <c r="B5216" t="s">
        <v>4517</v>
      </c>
      <c r="C5216">
        <v>1</v>
      </c>
      <c r="M5216"/>
    </row>
    <row r="5217" spans="1:13" x14ac:dyDescent="0.25">
      <c r="A5217">
        <v>210998</v>
      </c>
      <c r="B5217" t="s">
        <v>1862</v>
      </c>
      <c r="C5217">
        <v>15.31</v>
      </c>
      <c r="M5217"/>
    </row>
    <row r="5218" spans="1:13" x14ac:dyDescent="0.25">
      <c r="A5218">
        <v>210998</v>
      </c>
      <c r="B5218" t="s">
        <v>1862</v>
      </c>
      <c r="C5218">
        <v>15.31</v>
      </c>
      <c r="M5218"/>
    </row>
    <row r="5219" spans="1:13" x14ac:dyDescent="0.25">
      <c r="A5219">
        <v>211043</v>
      </c>
      <c r="B5219" t="s">
        <v>2369</v>
      </c>
      <c r="C5219">
        <v>1</v>
      </c>
      <c r="M5219"/>
    </row>
    <row r="5220" spans="1:13" x14ac:dyDescent="0.25">
      <c r="A5220">
        <v>211044</v>
      </c>
      <c r="B5220" t="s">
        <v>4518</v>
      </c>
      <c r="C5220">
        <v>15.35</v>
      </c>
      <c r="M5220"/>
    </row>
    <row r="5221" spans="1:13" x14ac:dyDescent="0.25">
      <c r="A5221">
        <v>211044</v>
      </c>
      <c r="B5221" t="s">
        <v>4518</v>
      </c>
      <c r="C5221">
        <v>15.35</v>
      </c>
      <c r="M5221"/>
    </row>
    <row r="5222" spans="1:13" x14ac:dyDescent="0.25">
      <c r="A5222">
        <v>211045</v>
      </c>
      <c r="B5222" t="s">
        <v>1976</v>
      </c>
      <c r="C5222">
        <v>13.64</v>
      </c>
      <c r="M5222"/>
    </row>
    <row r="5223" spans="1:13" x14ac:dyDescent="0.25">
      <c r="A5223">
        <v>211045</v>
      </c>
      <c r="B5223" t="s">
        <v>1976</v>
      </c>
      <c r="C5223">
        <v>13.64</v>
      </c>
      <c r="M5223"/>
    </row>
    <row r="5224" spans="1:13" x14ac:dyDescent="0.25">
      <c r="A5224">
        <v>211046</v>
      </c>
      <c r="B5224" t="s">
        <v>1977</v>
      </c>
      <c r="C5224">
        <v>177.34</v>
      </c>
      <c r="M5224"/>
    </row>
    <row r="5225" spans="1:13" x14ac:dyDescent="0.25">
      <c r="A5225">
        <v>211046</v>
      </c>
      <c r="B5225" t="s">
        <v>1977</v>
      </c>
      <c r="C5225">
        <v>177.34</v>
      </c>
      <c r="M5225"/>
    </row>
    <row r="5226" spans="1:13" x14ac:dyDescent="0.25">
      <c r="A5226">
        <v>211151</v>
      </c>
      <c r="B5226" t="s">
        <v>1916</v>
      </c>
      <c r="C5226">
        <v>13.85</v>
      </c>
      <c r="M5226"/>
    </row>
    <row r="5227" spans="1:13" x14ac:dyDescent="0.25">
      <c r="A5227">
        <v>211154</v>
      </c>
      <c r="B5227" t="s">
        <v>1902</v>
      </c>
      <c r="C5227">
        <v>17.32</v>
      </c>
      <c r="M5227"/>
    </row>
    <row r="5228" spans="1:13" x14ac:dyDescent="0.25">
      <c r="A5228">
        <v>211155</v>
      </c>
      <c r="B5228" t="s">
        <v>2069</v>
      </c>
      <c r="C5228">
        <v>180.09</v>
      </c>
      <c r="M5228"/>
    </row>
    <row r="5229" spans="1:13" x14ac:dyDescent="0.25">
      <c r="A5229">
        <v>211155</v>
      </c>
      <c r="B5229" t="s">
        <v>2069</v>
      </c>
      <c r="C5229">
        <v>180.09</v>
      </c>
      <c r="M5229"/>
    </row>
    <row r="5230" spans="1:13" x14ac:dyDescent="0.25">
      <c r="A5230">
        <v>211156</v>
      </c>
      <c r="B5230" t="s">
        <v>1917</v>
      </c>
      <c r="C5230">
        <v>13.82</v>
      </c>
      <c r="M5230"/>
    </row>
    <row r="5231" spans="1:13" x14ac:dyDescent="0.25">
      <c r="A5231">
        <v>211156</v>
      </c>
      <c r="B5231" t="s">
        <v>1917</v>
      </c>
      <c r="C5231">
        <v>13.82</v>
      </c>
      <c r="M5231"/>
    </row>
    <row r="5232" spans="1:13" x14ac:dyDescent="0.25">
      <c r="A5232">
        <v>211157</v>
      </c>
      <c r="B5232" t="s">
        <v>4519</v>
      </c>
      <c r="C5232">
        <v>20.73</v>
      </c>
      <c r="M5232"/>
    </row>
    <row r="5233" spans="1:13" x14ac:dyDescent="0.25">
      <c r="A5233">
        <v>211159</v>
      </c>
      <c r="B5233" t="s">
        <v>4520</v>
      </c>
      <c r="C5233">
        <v>16.760999999999999</v>
      </c>
      <c r="M5233"/>
    </row>
    <row r="5234" spans="1:13" x14ac:dyDescent="0.25">
      <c r="A5234">
        <v>211160</v>
      </c>
      <c r="B5234" t="s">
        <v>973</v>
      </c>
      <c r="C5234">
        <v>16.795000000000002</v>
      </c>
      <c r="M5234"/>
    </row>
    <row r="5235" spans="1:13" x14ac:dyDescent="0.25">
      <c r="A5235">
        <v>211161</v>
      </c>
      <c r="B5235" t="s">
        <v>2386</v>
      </c>
      <c r="C5235">
        <v>16.954999999999998</v>
      </c>
      <c r="M5235"/>
    </row>
    <row r="5236" spans="1:13" x14ac:dyDescent="0.25">
      <c r="A5236">
        <v>211162</v>
      </c>
      <c r="B5236" t="s">
        <v>4521</v>
      </c>
      <c r="C5236">
        <v>180</v>
      </c>
      <c r="M5236"/>
    </row>
    <row r="5237" spans="1:13" x14ac:dyDescent="0.25">
      <c r="A5237">
        <v>211163</v>
      </c>
      <c r="B5237" t="s">
        <v>4522</v>
      </c>
      <c r="C5237">
        <v>18</v>
      </c>
      <c r="M5237"/>
    </row>
    <row r="5238" spans="1:13" x14ac:dyDescent="0.25">
      <c r="A5238">
        <v>211167</v>
      </c>
      <c r="B5238" t="s">
        <v>4523</v>
      </c>
      <c r="C5238">
        <v>1</v>
      </c>
      <c r="M5238"/>
    </row>
    <row r="5239" spans="1:13" x14ac:dyDescent="0.25">
      <c r="A5239">
        <v>211168</v>
      </c>
      <c r="B5239" t="s">
        <v>1864</v>
      </c>
      <c r="C5239">
        <v>966.34</v>
      </c>
      <c r="M5239"/>
    </row>
    <row r="5240" spans="1:13" x14ac:dyDescent="0.25">
      <c r="A5240">
        <v>211168</v>
      </c>
      <c r="B5240" t="s">
        <v>1864</v>
      </c>
      <c r="C5240">
        <v>966.34</v>
      </c>
      <c r="M5240"/>
    </row>
    <row r="5241" spans="1:13" x14ac:dyDescent="0.25">
      <c r="A5241">
        <v>211190</v>
      </c>
      <c r="B5241" t="s">
        <v>4524</v>
      </c>
      <c r="C5241">
        <v>200.1</v>
      </c>
      <c r="M5241"/>
    </row>
    <row r="5242" spans="1:13" x14ac:dyDescent="0.25">
      <c r="A5242">
        <v>211190</v>
      </c>
      <c r="B5242" t="s">
        <v>4524</v>
      </c>
      <c r="C5242">
        <v>200.1</v>
      </c>
      <c r="M5242"/>
    </row>
    <row r="5243" spans="1:13" x14ac:dyDescent="0.25">
      <c r="A5243">
        <v>211204</v>
      </c>
      <c r="B5243" t="s">
        <v>1908</v>
      </c>
      <c r="C5243">
        <v>15.731999999999999</v>
      </c>
      <c r="M5243"/>
    </row>
    <row r="5244" spans="1:13" x14ac:dyDescent="0.25">
      <c r="A5244">
        <v>211204</v>
      </c>
      <c r="B5244" t="s">
        <v>1908</v>
      </c>
      <c r="C5244">
        <v>15.731999999999999</v>
      </c>
      <c r="M5244"/>
    </row>
    <row r="5245" spans="1:13" x14ac:dyDescent="0.25">
      <c r="A5245">
        <v>211205</v>
      </c>
      <c r="B5245" t="s">
        <v>1866</v>
      </c>
      <c r="C5245">
        <v>183.66</v>
      </c>
      <c r="M5245"/>
    </row>
    <row r="5246" spans="1:13" x14ac:dyDescent="0.25">
      <c r="A5246">
        <v>211205</v>
      </c>
      <c r="B5246" t="s">
        <v>1866</v>
      </c>
      <c r="C5246">
        <v>183.66</v>
      </c>
      <c r="M5246"/>
    </row>
    <row r="5247" spans="1:13" x14ac:dyDescent="0.25">
      <c r="A5247">
        <v>211206</v>
      </c>
      <c r="B5247" t="s">
        <v>1867</v>
      </c>
      <c r="C5247">
        <v>13.11</v>
      </c>
      <c r="M5247"/>
    </row>
    <row r="5248" spans="1:13" x14ac:dyDescent="0.25">
      <c r="A5248">
        <v>211206</v>
      </c>
      <c r="B5248" t="s">
        <v>1867</v>
      </c>
      <c r="C5248">
        <v>13.11</v>
      </c>
      <c r="M5248"/>
    </row>
    <row r="5249" spans="1:13" x14ac:dyDescent="0.25">
      <c r="A5249">
        <v>211207</v>
      </c>
      <c r="B5249" t="s">
        <v>4525</v>
      </c>
      <c r="C5249">
        <v>17.47</v>
      </c>
      <c r="M5249"/>
    </row>
    <row r="5250" spans="1:13" x14ac:dyDescent="0.25">
      <c r="A5250">
        <v>211207</v>
      </c>
      <c r="B5250" t="s">
        <v>4525</v>
      </c>
      <c r="C5250">
        <v>17.47</v>
      </c>
      <c r="M5250"/>
    </row>
    <row r="5251" spans="1:13" x14ac:dyDescent="0.25">
      <c r="A5251">
        <v>211208</v>
      </c>
      <c r="B5251" t="s">
        <v>854</v>
      </c>
      <c r="C5251">
        <v>15.75</v>
      </c>
      <c r="M5251"/>
    </row>
    <row r="5252" spans="1:13" x14ac:dyDescent="0.25">
      <c r="A5252">
        <v>211208</v>
      </c>
      <c r="B5252" t="s">
        <v>854</v>
      </c>
      <c r="C5252">
        <v>15.75</v>
      </c>
      <c r="M5252"/>
    </row>
    <row r="5253" spans="1:13" x14ac:dyDescent="0.25">
      <c r="A5253">
        <v>211210</v>
      </c>
      <c r="B5253" t="s">
        <v>1978</v>
      </c>
      <c r="C5253">
        <v>13.13</v>
      </c>
      <c r="M5253"/>
    </row>
    <row r="5254" spans="1:13" x14ac:dyDescent="0.25">
      <c r="A5254">
        <v>211210</v>
      </c>
      <c r="B5254" t="s">
        <v>1978</v>
      </c>
      <c r="C5254">
        <v>13.13</v>
      </c>
      <c r="M5254"/>
    </row>
    <row r="5255" spans="1:13" x14ac:dyDescent="0.25">
      <c r="A5255">
        <v>211211</v>
      </c>
      <c r="B5255" t="s">
        <v>603</v>
      </c>
      <c r="C5255">
        <v>182</v>
      </c>
      <c r="M5255"/>
    </row>
    <row r="5256" spans="1:13" x14ac:dyDescent="0.25">
      <c r="A5256">
        <v>211211</v>
      </c>
      <c r="B5256" t="s">
        <v>603</v>
      </c>
      <c r="C5256">
        <v>182</v>
      </c>
      <c r="M5256"/>
    </row>
    <row r="5257" spans="1:13" x14ac:dyDescent="0.25">
      <c r="A5257">
        <v>211212</v>
      </c>
      <c r="B5257" t="s">
        <v>1992</v>
      </c>
      <c r="C5257">
        <v>15.75</v>
      </c>
      <c r="M5257"/>
    </row>
    <row r="5258" spans="1:13" x14ac:dyDescent="0.25">
      <c r="A5258">
        <v>211212</v>
      </c>
      <c r="B5258" t="s">
        <v>1992</v>
      </c>
      <c r="C5258">
        <v>15.75</v>
      </c>
      <c r="M5258"/>
    </row>
    <row r="5259" spans="1:13" x14ac:dyDescent="0.25">
      <c r="A5259">
        <v>211213</v>
      </c>
      <c r="B5259" t="s">
        <v>4526</v>
      </c>
      <c r="C5259">
        <v>1</v>
      </c>
      <c r="M5259"/>
    </row>
    <row r="5260" spans="1:13" x14ac:dyDescent="0.25">
      <c r="A5260">
        <v>211218</v>
      </c>
      <c r="B5260" t="s">
        <v>1868</v>
      </c>
      <c r="C5260">
        <v>182.42</v>
      </c>
      <c r="M5260"/>
    </row>
    <row r="5261" spans="1:13" x14ac:dyDescent="0.25">
      <c r="A5261">
        <v>211218</v>
      </c>
      <c r="B5261" t="s">
        <v>1868</v>
      </c>
      <c r="C5261">
        <v>182.42</v>
      </c>
      <c r="M5261"/>
    </row>
    <row r="5262" spans="1:13" x14ac:dyDescent="0.25">
      <c r="A5262">
        <v>211220</v>
      </c>
      <c r="B5262" t="s">
        <v>4527</v>
      </c>
      <c r="C5262">
        <v>13.01</v>
      </c>
      <c r="M5262"/>
    </row>
    <row r="5263" spans="1:13" x14ac:dyDescent="0.25">
      <c r="A5263">
        <v>211220</v>
      </c>
      <c r="B5263" t="s">
        <v>4527</v>
      </c>
      <c r="C5263">
        <v>13.01</v>
      </c>
      <c r="M5263"/>
    </row>
    <row r="5264" spans="1:13" x14ac:dyDescent="0.25">
      <c r="A5264">
        <v>211221</v>
      </c>
      <c r="B5264" t="s">
        <v>4528</v>
      </c>
      <c r="C5264">
        <v>875.5</v>
      </c>
      <c r="M5264"/>
    </row>
    <row r="5265" spans="1:13" x14ac:dyDescent="0.25">
      <c r="A5265">
        <v>211221</v>
      </c>
      <c r="B5265" t="s">
        <v>4528</v>
      </c>
      <c r="C5265">
        <v>875.5</v>
      </c>
      <c r="M5265"/>
    </row>
    <row r="5266" spans="1:13" x14ac:dyDescent="0.25">
      <c r="A5266">
        <v>211261</v>
      </c>
      <c r="B5266" t="s">
        <v>4529</v>
      </c>
      <c r="C5266">
        <v>5.28</v>
      </c>
      <c r="M5266"/>
    </row>
    <row r="5267" spans="1:13" x14ac:dyDescent="0.25">
      <c r="A5267">
        <v>211263</v>
      </c>
      <c r="B5267" t="s">
        <v>4530</v>
      </c>
      <c r="C5267">
        <v>1</v>
      </c>
      <c r="M5267"/>
    </row>
    <row r="5268" spans="1:13" x14ac:dyDescent="0.25">
      <c r="A5268">
        <v>211263</v>
      </c>
      <c r="B5268" t="s">
        <v>4530</v>
      </c>
      <c r="C5268">
        <v>1</v>
      </c>
      <c r="M5268"/>
    </row>
    <row r="5269" spans="1:13" x14ac:dyDescent="0.25">
      <c r="A5269">
        <v>211326</v>
      </c>
      <c r="B5269" t="s">
        <v>4531</v>
      </c>
      <c r="C5269">
        <v>1</v>
      </c>
      <c r="M5269"/>
    </row>
    <row r="5270" spans="1:13" x14ac:dyDescent="0.25">
      <c r="A5270">
        <v>211327</v>
      </c>
      <c r="B5270" t="s">
        <v>4532</v>
      </c>
      <c r="C5270">
        <v>200.08</v>
      </c>
      <c r="M5270"/>
    </row>
    <row r="5271" spans="1:13" x14ac:dyDescent="0.25">
      <c r="A5271">
        <v>211327</v>
      </c>
      <c r="B5271" t="s">
        <v>4532</v>
      </c>
      <c r="C5271">
        <v>200.08</v>
      </c>
      <c r="M5271"/>
    </row>
    <row r="5272" spans="1:13" x14ac:dyDescent="0.25">
      <c r="A5272">
        <v>211328</v>
      </c>
      <c r="B5272" t="s">
        <v>4533</v>
      </c>
      <c r="C5272">
        <v>966.24</v>
      </c>
      <c r="M5272"/>
    </row>
    <row r="5273" spans="1:13" x14ac:dyDescent="0.25">
      <c r="A5273">
        <v>211329</v>
      </c>
      <c r="B5273" t="s">
        <v>4534</v>
      </c>
      <c r="C5273">
        <v>1</v>
      </c>
      <c r="M5273"/>
    </row>
    <row r="5274" spans="1:13" x14ac:dyDescent="0.25">
      <c r="A5274">
        <v>211339</v>
      </c>
      <c r="B5274" t="s">
        <v>1910</v>
      </c>
      <c r="C5274">
        <v>177.32</v>
      </c>
      <c r="M5274"/>
    </row>
    <row r="5275" spans="1:13" x14ac:dyDescent="0.25">
      <c r="A5275">
        <v>211339</v>
      </c>
      <c r="B5275" t="s">
        <v>1910</v>
      </c>
      <c r="C5275">
        <v>177.32</v>
      </c>
      <c r="M5275"/>
    </row>
    <row r="5276" spans="1:13" x14ac:dyDescent="0.25">
      <c r="A5276">
        <v>211340</v>
      </c>
      <c r="B5276" t="s">
        <v>4535</v>
      </c>
      <c r="C5276">
        <v>1</v>
      </c>
      <c r="M5276"/>
    </row>
    <row r="5277" spans="1:13" x14ac:dyDescent="0.25">
      <c r="A5277">
        <v>211352</v>
      </c>
      <c r="B5277" t="s">
        <v>1953</v>
      </c>
      <c r="C5277">
        <v>15.31</v>
      </c>
      <c r="M5277"/>
    </row>
    <row r="5278" spans="1:13" x14ac:dyDescent="0.25">
      <c r="A5278">
        <v>211352</v>
      </c>
      <c r="B5278" t="s">
        <v>1953</v>
      </c>
      <c r="C5278">
        <v>15.31</v>
      </c>
      <c r="M5278"/>
    </row>
    <row r="5279" spans="1:13" x14ac:dyDescent="0.25">
      <c r="A5279">
        <v>211354</v>
      </c>
      <c r="B5279" t="s">
        <v>1869</v>
      </c>
      <c r="C5279">
        <v>13.61</v>
      </c>
      <c r="M5279"/>
    </row>
    <row r="5280" spans="1:13" x14ac:dyDescent="0.25">
      <c r="A5280">
        <v>211354</v>
      </c>
      <c r="B5280" t="s">
        <v>1869</v>
      </c>
      <c r="C5280">
        <v>13.61</v>
      </c>
      <c r="M5280"/>
    </row>
    <row r="5281" spans="1:13" x14ac:dyDescent="0.25">
      <c r="A5281">
        <v>211361</v>
      </c>
      <c r="B5281" t="s">
        <v>4536</v>
      </c>
      <c r="C5281">
        <v>852.5</v>
      </c>
      <c r="M5281"/>
    </row>
    <row r="5282" spans="1:13" x14ac:dyDescent="0.25">
      <c r="A5282">
        <v>211361</v>
      </c>
      <c r="B5282" t="s">
        <v>4536</v>
      </c>
      <c r="C5282">
        <v>852.5</v>
      </c>
      <c r="M5282"/>
    </row>
    <row r="5283" spans="1:13" x14ac:dyDescent="0.25">
      <c r="A5283">
        <v>211376</v>
      </c>
      <c r="B5283" t="s">
        <v>462</v>
      </c>
      <c r="C5283">
        <v>1</v>
      </c>
      <c r="M5283"/>
    </row>
    <row r="5284" spans="1:13" x14ac:dyDescent="0.25">
      <c r="A5284">
        <v>211377</v>
      </c>
      <c r="B5284" t="s">
        <v>855</v>
      </c>
      <c r="C5284">
        <v>875.7</v>
      </c>
      <c r="M5284"/>
    </row>
    <row r="5285" spans="1:13" x14ac:dyDescent="0.25">
      <c r="A5285">
        <v>211377</v>
      </c>
      <c r="B5285" t="s">
        <v>855</v>
      </c>
      <c r="C5285">
        <v>875.7</v>
      </c>
      <c r="M5285"/>
    </row>
    <row r="5286" spans="1:13" x14ac:dyDescent="0.25">
      <c r="A5286">
        <v>211377</v>
      </c>
      <c r="B5286" t="s">
        <v>855</v>
      </c>
      <c r="C5286">
        <v>875.7</v>
      </c>
      <c r="M5286"/>
    </row>
    <row r="5287" spans="1:13" x14ac:dyDescent="0.25">
      <c r="A5287">
        <v>211378</v>
      </c>
      <c r="B5287" t="s">
        <v>604</v>
      </c>
      <c r="C5287">
        <v>182.15</v>
      </c>
      <c r="M5287"/>
    </row>
    <row r="5288" spans="1:13" x14ac:dyDescent="0.25">
      <c r="A5288">
        <v>211378</v>
      </c>
      <c r="B5288" t="s">
        <v>604</v>
      </c>
      <c r="C5288">
        <v>182.15</v>
      </c>
      <c r="M5288"/>
    </row>
    <row r="5289" spans="1:13" x14ac:dyDescent="0.25">
      <c r="A5289">
        <v>211379</v>
      </c>
      <c r="B5289" t="s">
        <v>463</v>
      </c>
      <c r="C5289">
        <v>17.510000000000002</v>
      </c>
      <c r="M5289"/>
    </row>
    <row r="5290" spans="1:13" x14ac:dyDescent="0.25">
      <c r="A5290">
        <v>211379</v>
      </c>
      <c r="B5290" t="s">
        <v>463</v>
      </c>
      <c r="C5290">
        <v>17.510000000000002</v>
      </c>
      <c r="M5290"/>
    </row>
    <row r="5291" spans="1:13" x14ac:dyDescent="0.25">
      <c r="A5291">
        <v>211391</v>
      </c>
      <c r="B5291" t="s">
        <v>2370</v>
      </c>
      <c r="C5291">
        <v>1</v>
      </c>
      <c r="M5291"/>
    </row>
    <row r="5292" spans="1:13" x14ac:dyDescent="0.25">
      <c r="A5292">
        <v>211395</v>
      </c>
      <c r="B5292" t="s">
        <v>4537</v>
      </c>
      <c r="C5292">
        <v>1</v>
      </c>
      <c r="M5292"/>
    </row>
    <row r="5293" spans="1:13" x14ac:dyDescent="0.25">
      <c r="A5293">
        <v>211427</v>
      </c>
      <c r="B5293" t="s">
        <v>4538</v>
      </c>
      <c r="C5293">
        <v>179.87</v>
      </c>
      <c r="M5293"/>
    </row>
    <row r="5294" spans="1:13" x14ac:dyDescent="0.25">
      <c r="A5294">
        <v>211428</v>
      </c>
      <c r="B5294" t="s">
        <v>4539</v>
      </c>
      <c r="C5294">
        <v>17.295000000000002</v>
      </c>
      <c r="M5294"/>
    </row>
    <row r="5295" spans="1:13" x14ac:dyDescent="0.25">
      <c r="A5295">
        <v>211462</v>
      </c>
      <c r="B5295" t="s">
        <v>4540</v>
      </c>
      <c r="C5295">
        <v>180</v>
      </c>
      <c r="M5295"/>
    </row>
    <row r="5296" spans="1:13" x14ac:dyDescent="0.25">
      <c r="A5296">
        <v>211465</v>
      </c>
      <c r="B5296" t="s">
        <v>4541</v>
      </c>
      <c r="C5296">
        <v>180</v>
      </c>
      <c r="M5296"/>
    </row>
    <row r="5297" spans="1:13" x14ac:dyDescent="0.25">
      <c r="A5297">
        <v>211496</v>
      </c>
      <c r="B5297" t="s">
        <v>1020</v>
      </c>
      <c r="C5297">
        <v>18</v>
      </c>
      <c r="M5297"/>
    </row>
    <row r="5298" spans="1:13" x14ac:dyDescent="0.25">
      <c r="A5298">
        <v>211496</v>
      </c>
      <c r="B5298" t="s">
        <v>1020</v>
      </c>
      <c r="C5298">
        <v>18</v>
      </c>
      <c r="M5298"/>
    </row>
    <row r="5299" spans="1:13" x14ac:dyDescent="0.25">
      <c r="A5299">
        <v>211497</v>
      </c>
      <c r="B5299" t="s">
        <v>4542</v>
      </c>
      <c r="C5299">
        <v>18</v>
      </c>
      <c r="M5299"/>
    </row>
    <row r="5300" spans="1:13" x14ac:dyDescent="0.25">
      <c r="A5300">
        <v>211497</v>
      </c>
      <c r="B5300" t="s">
        <v>4542</v>
      </c>
      <c r="C5300">
        <v>18</v>
      </c>
      <c r="M5300"/>
    </row>
    <row r="5301" spans="1:13" x14ac:dyDescent="0.25">
      <c r="A5301">
        <v>211498</v>
      </c>
      <c r="B5301" t="s">
        <v>4543</v>
      </c>
      <c r="C5301">
        <v>15</v>
      </c>
      <c r="M5301"/>
    </row>
    <row r="5302" spans="1:13" x14ac:dyDescent="0.25">
      <c r="A5302">
        <v>211499</v>
      </c>
      <c r="B5302" t="s">
        <v>2789</v>
      </c>
      <c r="C5302">
        <v>18</v>
      </c>
      <c r="M5302"/>
    </row>
    <row r="5303" spans="1:13" x14ac:dyDescent="0.25">
      <c r="A5303">
        <v>211508</v>
      </c>
      <c r="B5303" t="s">
        <v>4544</v>
      </c>
      <c r="C5303">
        <v>18</v>
      </c>
      <c r="M5303"/>
    </row>
    <row r="5304" spans="1:13" x14ac:dyDescent="0.25">
      <c r="A5304">
        <v>211509</v>
      </c>
      <c r="B5304" t="s">
        <v>4545</v>
      </c>
      <c r="C5304">
        <v>15</v>
      </c>
      <c r="M5304"/>
    </row>
    <row r="5305" spans="1:13" x14ac:dyDescent="0.25">
      <c r="A5305">
        <v>211509</v>
      </c>
      <c r="B5305" t="s">
        <v>4545</v>
      </c>
      <c r="C5305">
        <v>15</v>
      </c>
      <c r="M5305"/>
    </row>
    <row r="5306" spans="1:13" x14ac:dyDescent="0.25">
      <c r="A5306">
        <v>211509</v>
      </c>
      <c r="B5306" t="s">
        <v>4545</v>
      </c>
      <c r="C5306">
        <v>15</v>
      </c>
      <c r="M5306"/>
    </row>
    <row r="5307" spans="1:13" x14ac:dyDescent="0.25">
      <c r="A5307">
        <v>211510</v>
      </c>
      <c r="B5307" t="s">
        <v>4546</v>
      </c>
      <c r="C5307">
        <v>15</v>
      </c>
      <c r="M5307"/>
    </row>
    <row r="5308" spans="1:13" x14ac:dyDescent="0.25">
      <c r="A5308">
        <v>211510</v>
      </c>
      <c r="B5308" t="s">
        <v>4546</v>
      </c>
      <c r="C5308">
        <v>15</v>
      </c>
      <c r="M5308"/>
    </row>
    <row r="5309" spans="1:13" x14ac:dyDescent="0.25">
      <c r="A5309">
        <v>211512</v>
      </c>
      <c r="B5309" t="s">
        <v>4547</v>
      </c>
      <c r="C5309">
        <v>15</v>
      </c>
      <c r="M5309"/>
    </row>
    <row r="5310" spans="1:13" x14ac:dyDescent="0.25">
      <c r="A5310">
        <v>211516</v>
      </c>
      <c r="B5310" t="s">
        <v>4548</v>
      </c>
      <c r="C5310">
        <v>15</v>
      </c>
      <c r="M5310"/>
    </row>
    <row r="5311" spans="1:13" x14ac:dyDescent="0.25">
      <c r="A5311">
        <v>211517</v>
      </c>
      <c r="B5311" t="s">
        <v>4549</v>
      </c>
      <c r="C5311">
        <v>15</v>
      </c>
      <c r="M5311"/>
    </row>
    <row r="5312" spans="1:13" x14ac:dyDescent="0.25">
      <c r="A5312">
        <v>211517</v>
      </c>
      <c r="B5312" t="s">
        <v>4549</v>
      </c>
      <c r="C5312">
        <v>15</v>
      </c>
      <c r="M5312"/>
    </row>
    <row r="5313" spans="1:13" x14ac:dyDescent="0.25">
      <c r="A5313">
        <v>211518</v>
      </c>
      <c r="B5313" t="s">
        <v>4550</v>
      </c>
      <c r="C5313">
        <v>15</v>
      </c>
      <c r="M5313"/>
    </row>
    <row r="5314" spans="1:13" x14ac:dyDescent="0.25">
      <c r="A5314">
        <v>211519</v>
      </c>
      <c r="B5314" t="s">
        <v>4551</v>
      </c>
      <c r="C5314">
        <v>15</v>
      </c>
      <c r="M5314"/>
    </row>
    <row r="5315" spans="1:13" x14ac:dyDescent="0.25">
      <c r="A5315">
        <v>211519</v>
      </c>
      <c r="B5315" t="s">
        <v>4551</v>
      </c>
      <c r="C5315">
        <v>15</v>
      </c>
      <c r="M5315"/>
    </row>
    <row r="5316" spans="1:13" x14ac:dyDescent="0.25">
      <c r="A5316">
        <v>211519</v>
      </c>
      <c r="B5316" t="s">
        <v>4551</v>
      </c>
      <c r="C5316">
        <v>15</v>
      </c>
      <c r="M5316"/>
    </row>
    <row r="5317" spans="1:13" x14ac:dyDescent="0.25">
      <c r="A5317">
        <v>211521</v>
      </c>
      <c r="B5317" t="s">
        <v>4552</v>
      </c>
      <c r="C5317">
        <v>12</v>
      </c>
      <c r="M5317"/>
    </row>
    <row r="5318" spans="1:13" x14ac:dyDescent="0.25">
      <c r="A5318">
        <v>211522</v>
      </c>
      <c r="B5318" t="s">
        <v>4553</v>
      </c>
      <c r="C5318">
        <v>12</v>
      </c>
      <c r="M5318"/>
    </row>
    <row r="5319" spans="1:13" x14ac:dyDescent="0.25">
      <c r="A5319">
        <v>211523</v>
      </c>
      <c r="B5319" t="s">
        <v>4554</v>
      </c>
      <c r="C5319">
        <v>20</v>
      </c>
      <c r="M5319"/>
    </row>
    <row r="5320" spans="1:13" x14ac:dyDescent="0.25">
      <c r="A5320">
        <v>211524</v>
      </c>
      <c r="B5320" t="s">
        <v>4555</v>
      </c>
      <c r="C5320">
        <v>12</v>
      </c>
      <c r="M5320"/>
    </row>
    <row r="5321" spans="1:13" x14ac:dyDescent="0.25">
      <c r="A5321">
        <v>211525</v>
      </c>
      <c r="B5321" t="s">
        <v>4556</v>
      </c>
      <c r="C5321">
        <v>20</v>
      </c>
      <c r="M5321"/>
    </row>
    <row r="5322" spans="1:13" x14ac:dyDescent="0.25">
      <c r="A5322">
        <v>211526</v>
      </c>
      <c r="B5322" t="s">
        <v>4557</v>
      </c>
      <c r="C5322">
        <v>12</v>
      </c>
      <c r="M5322"/>
    </row>
    <row r="5323" spans="1:13" x14ac:dyDescent="0.25">
      <c r="A5323">
        <v>211527</v>
      </c>
      <c r="B5323" t="s">
        <v>4558</v>
      </c>
      <c r="C5323">
        <v>20</v>
      </c>
      <c r="M5323"/>
    </row>
    <row r="5324" spans="1:13" x14ac:dyDescent="0.25">
      <c r="A5324">
        <v>211529</v>
      </c>
      <c r="B5324" t="s">
        <v>1021</v>
      </c>
      <c r="C5324">
        <v>18</v>
      </c>
      <c r="M5324"/>
    </row>
    <row r="5325" spans="1:13" x14ac:dyDescent="0.25">
      <c r="A5325">
        <v>211529</v>
      </c>
      <c r="B5325" t="s">
        <v>1021</v>
      </c>
      <c r="C5325">
        <v>18</v>
      </c>
      <c r="M5325"/>
    </row>
    <row r="5326" spans="1:13" x14ac:dyDescent="0.25">
      <c r="A5326">
        <v>211530</v>
      </c>
      <c r="B5326" t="s">
        <v>1102</v>
      </c>
      <c r="C5326">
        <v>18</v>
      </c>
      <c r="M5326"/>
    </row>
    <row r="5327" spans="1:13" x14ac:dyDescent="0.25">
      <c r="A5327">
        <v>211530</v>
      </c>
      <c r="B5327" t="s">
        <v>1102</v>
      </c>
      <c r="C5327">
        <v>18</v>
      </c>
      <c r="M5327"/>
    </row>
    <row r="5328" spans="1:13" x14ac:dyDescent="0.25">
      <c r="A5328">
        <v>211531</v>
      </c>
      <c r="B5328" t="s">
        <v>1022</v>
      </c>
      <c r="C5328">
        <v>18</v>
      </c>
      <c r="M5328"/>
    </row>
    <row r="5329" spans="1:13" x14ac:dyDescent="0.25">
      <c r="A5329">
        <v>211531</v>
      </c>
      <c r="B5329" t="s">
        <v>1022</v>
      </c>
      <c r="C5329">
        <v>18</v>
      </c>
      <c r="M5329"/>
    </row>
    <row r="5330" spans="1:13" x14ac:dyDescent="0.25">
      <c r="A5330">
        <v>211531</v>
      </c>
      <c r="B5330" t="s">
        <v>1022</v>
      </c>
      <c r="C5330">
        <v>18</v>
      </c>
      <c r="M5330"/>
    </row>
    <row r="5331" spans="1:13" x14ac:dyDescent="0.25">
      <c r="A5331">
        <v>211532</v>
      </c>
      <c r="B5331" t="s">
        <v>1103</v>
      </c>
      <c r="C5331">
        <v>18</v>
      </c>
      <c r="M5331"/>
    </row>
    <row r="5332" spans="1:13" x14ac:dyDescent="0.25">
      <c r="A5332">
        <v>211532</v>
      </c>
      <c r="B5332" t="s">
        <v>1103</v>
      </c>
      <c r="C5332">
        <v>18</v>
      </c>
      <c r="M5332"/>
    </row>
    <row r="5333" spans="1:13" x14ac:dyDescent="0.25">
      <c r="A5333">
        <v>211534</v>
      </c>
      <c r="B5333" t="s">
        <v>4559</v>
      </c>
      <c r="C5333">
        <v>18</v>
      </c>
      <c r="M5333"/>
    </row>
    <row r="5334" spans="1:13" x14ac:dyDescent="0.25">
      <c r="A5334">
        <v>211536</v>
      </c>
      <c r="B5334" t="s">
        <v>4560</v>
      </c>
      <c r="C5334">
        <v>18</v>
      </c>
      <c r="M5334"/>
    </row>
    <row r="5335" spans="1:13" x14ac:dyDescent="0.25">
      <c r="A5335">
        <v>211536</v>
      </c>
      <c r="B5335" t="s">
        <v>4560</v>
      </c>
      <c r="C5335">
        <v>18</v>
      </c>
      <c r="M5335"/>
    </row>
    <row r="5336" spans="1:13" x14ac:dyDescent="0.25">
      <c r="A5336">
        <v>211540</v>
      </c>
      <c r="B5336" t="s">
        <v>4561</v>
      </c>
      <c r="C5336">
        <v>12</v>
      </c>
      <c r="M5336"/>
    </row>
    <row r="5337" spans="1:13" x14ac:dyDescent="0.25">
      <c r="A5337">
        <v>211542</v>
      </c>
      <c r="B5337" t="s">
        <v>1023</v>
      </c>
      <c r="C5337">
        <v>18</v>
      </c>
      <c r="M5337"/>
    </row>
    <row r="5338" spans="1:13" x14ac:dyDescent="0.25">
      <c r="A5338">
        <v>211542</v>
      </c>
      <c r="B5338" t="s">
        <v>1023</v>
      </c>
      <c r="C5338">
        <v>18</v>
      </c>
      <c r="M5338"/>
    </row>
    <row r="5339" spans="1:13" x14ac:dyDescent="0.25">
      <c r="A5339">
        <v>211587</v>
      </c>
      <c r="B5339" t="s">
        <v>4562</v>
      </c>
      <c r="C5339">
        <v>217.36</v>
      </c>
      <c r="M5339"/>
    </row>
    <row r="5340" spans="1:13" x14ac:dyDescent="0.25">
      <c r="A5340">
        <v>211587</v>
      </c>
      <c r="B5340" t="s">
        <v>4562</v>
      </c>
      <c r="C5340">
        <v>217.36</v>
      </c>
      <c r="M5340"/>
    </row>
    <row r="5341" spans="1:13" x14ac:dyDescent="0.25">
      <c r="A5341">
        <v>211588</v>
      </c>
      <c r="B5341" t="s">
        <v>4563</v>
      </c>
      <c r="C5341">
        <v>20.9</v>
      </c>
      <c r="M5341"/>
    </row>
    <row r="5342" spans="1:13" x14ac:dyDescent="0.25">
      <c r="A5342">
        <v>211588</v>
      </c>
      <c r="B5342" t="s">
        <v>4563</v>
      </c>
      <c r="C5342">
        <v>20.9</v>
      </c>
      <c r="M5342"/>
    </row>
    <row r="5343" spans="1:13" x14ac:dyDescent="0.25">
      <c r="A5343">
        <v>211727</v>
      </c>
      <c r="B5343" t="s">
        <v>4564</v>
      </c>
      <c r="C5343">
        <v>173.68</v>
      </c>
      <c r="M5343"/>
    </row>
    <row r="5344" spans="1:13" x14ac:dyDescent="0.25">
      <c r="A5344">
        <v>211752</v>
      </c>
      <c r="B5344" t="s">
        <v>4565</v>
      </c>
      <c r="C5344">
        <v>178</v>
      </c>
      <c r="M5344"/>
    </row>
    <row r="5345" spans="1:13" x14ac:dyDescent="0.25">
      <c r="A5345">
        <v>211752</v>
      </c>
      <c r="B5345" t="s">
        <v>4565</v>
      </c>
      <c r="C5345">
        <v>178</v>
      </c>
      <c r="M5345"/>
    </row>
    <row r="5346" spans="1:13" x14ac:dyDescent="0.25">
      <c r="A5346">
        <v>211755</v>
      </c>
      <c r="B5346" t="s">
        <v>1954</v>
      </c>
      <c r="C5346">
        <v>183.66</v>
      </c>
      <c r="M5346"/>
    </row>
    <row r="5347" spans="1:13" x14ac:dyDescent="0.25">
      <c r="A5347">
        <v>211755</v>
      </c>
      <c r="B5347" t="s">
        <v>1954</v>
      </c>
      <c r="C5347">
        <v>183.66</v>
      </c>
      <c r="M5347"/>
    </row>
    <row r="5348" spans="1:13" x14ac:dyDescent="0.25">
      <c r="A5348">
        <v>211756</v>
      </c>
      <c r="B5348" t="s">
        <v>2009</v>
      </c>
      <c r="C5348">
        <v>21.85</v>
      </c>
      <c r="M5348"/>
    </row>
    <row r="5349" spans="1:13" x14ac:dyDescent="0.25">
      <c r="A5349">
        <v>211756</v>
      </c>
      <c r="B5349" t="s">
        <v>2009</v>
      </c>
      <c r="C5349">
        <v>21.85</v>
      </c>
      <c r="M5349"/>
    </row>
    <row r="5350" spans="1:13" x14ac:dyDescent="0.25">
      <c r="A5350">
        <v>211757</v>
      </c>
      <c r="B5350" t="s">
        <v>1872</v>
      </c>
      <c r="C5350">
        <v>13.12</v>
      </c>
      <c r="M5350"/>
    </row>
    <row r="5351" spans="1:13" x14ac:dyDescent="0.25">
      <c r="A5351">
        <v>211757</v>
      </c>
      <c r="B5351" t="s">
        <v>1872</v>
      </c>
      <c r="C5351">
        <v>13.12</v>
      </c>
      <c r="M5351"/>
    </row>
    <row r="5352" spans="1:13" x14ac:dyDescent="0.25">
      <c r="A5352">
        <v>211759</v>
      </c>
      <c r="B5352" t="s">
        <v>4566</v>
      </c>
      <c r="C5352">
        <v>15.91</v>
      </c>
      <c r="M5352"/>
    </row>
    <row r="5353" spans="1:13" x14ac:dyDescent="0.25">
      <c r="A5353">
        <v>211759</v>
      </c>
      <c r="B5353" t="s">
        <v>4566</v>
      </c>
      <c r="C5353">
        <v>15.91</v>
      </c>
      <c r="M5353"/>
    </row>
    <row r="5354" spans="1:13" x14ac:dyDescent="0.25">
      <c r="A5354">
        <v>211768</v>
      </c>
      <c r="B5354" t="s">
        <v>1873</v>
      </c>
      <c r="C5354">
        <v>12.48</v>
      </c>
      <c r="M5354"/>
    </row>
    <row r="5355" spans="1:13" x14ac:dyDescent="0.25">
      <c r="A5355">
        <v>211768</v>
      </c>
      <c r="B5355" t="s">
        <v>1873</v>
      </c>
      <c r="C5355">
        <v>12.48</v>
      </c>
      <c r="M5355"/>
    </row>
    <row r="5356" spans="1:13" x14ac:dyDescent="0.25">
      <c r="A5356">
        <v>211795</v>
      </c>
      <c r="B5356" t="s">
        <v>4567</v>
      </c>
      <c r="C5356">
        <v>173.4</v>
      </c>
      <c r="M5356"/>
    </row>
    <row r="5357" spans="1:13" x14ac:dyDescent="0.25">
      <c r="A5357">
        <v>211795</v>
      </c>
      <c r="B5357" t="s">
        <v>4567</v>
      </c>
      <c r="C5357">
        <v>173.4</v>
      </c>
      <c r="M5357"/>
    </row>
    <row r="5358" spans="1:13" x14ac:dyDescent="0.25">
      <c r="A5358">
        <v>211800</v>
      </c>
      <c r="B5358" t="s">
        <v>1956</v>
      </c>
      <c r="C5358">
        <v>183.89</v>
      </c>
      <c r="M5358"/>
    </row>
    <row r="5359" spans="1:13" x14ac:dyDescent="0.25">
      <c r="A5359">
        <v>211800</v>
      </c>
      <c r="B5359" t="s">
        <v>1956</v>
      </c>
      <c r="C5359">
        <v>183.89</v>
      </c>
      <c r="M5359"/>
    </row>
    <row r="5360" spans="1:13" x14ac:dyDescent="0.25">
      <c r="A5360">
        <v>211802</v>
      </c>
      <c r="B5360" t="s">
        <v>4568</v>
      </c>
      <c r="C5360">
        <v>15.91</v>
      </c>
      <c r="M5360"/>
    </row>
    <row r="5361" spans="1:13" x14ac:dyDescent="0.25">
      <c r="A5361">
        <v>211802</v>
      </c>
      <c r="B5361" t="s">
        <v>4568</v>
      </c>
      <c r="C5361">
        <v>15.91</v>
      </c>
      <c r="M5361"/>
    </row>
    <row r="5362" spans="1:13" x14ac:dyDescent="0.25">
      <c r="A5362">
        <v>211803</v>
      </c>
      <c r="B5362" t="s">
        <v>605</v>
      </c>
      <c r="C5362">
        <v>183.89</v>
      </c>
      <c r="M5362"/>
    </row>
    <row r="5363" spans="1:13" x14ac:dyDescent="0.25">
      <c r="A5363">
        <v>211803</v>
      </c>
      <c r="B5363" t="s">
        <v>605</v>
      </c>
      <c r="C5363">
        <v>183.89</v>
      </c>
      <c r="M5363"/>
    </row>
    <row r="5364" spans="1:13" x14ac:dyDescent="0.25">
      <c r="A5364">
        <v>211804</v>
      </c>
      <c r="B5364" t="s">
        <v>2192</v>
      </c>
      <c r="C5364">
        <v>17.68</v>
      </c>
      <c r="M5364"/>
    </row>
    <row r="5365" spans="1:13" x14ac:dyDescent="0.25">
      <c r="A5365">
        <v>211804</v>
      </c>
      <c r="B5365" t="s">
        <v>2192</v>
      </c>
      <c r="C5365">
        <v>17.68</v>
      </c>
      <c r="M5365"/>
    </row>
    <row r="5366" spans="1:13" x14ac:dyDescent="0.25">
      <c r="A5366">
        <v>211805</v>
      </c>
      <c r="B5366" t="s">
        <v>4569</v>
      </c>
      <c r="C5366">
        <v>22.1</v>
      </c>
      <c r="M5366"/>
    </row>
    <row r="5367" spans="1:13" x14ac:dyDescent="0.25">
      <c r="A5367">
        <v>211805</v>
      </c>
      <c r="B5367" t="s">
        <v>4569</v>
      </c>
      <c r="C5367">
        <v>22.1</v>
      </c>
      <c r="M5367"/>
    </row>
    <row r="5368" spans="1:13" x14ac:dyDescent="0.25">
      <c r="A5368">
        <v>211806</v>
      </c>
      <c r="B5368" t="s">
        <v>1993</v>
      </c>
      <c r="C5368">
        <v>13.26</v>
      </c>
      <c r="M5368"/>
    </row>
    <row r="5369" spans="1:13" x14ac:dyDescent="0.25">
      <c r="A5369">
        <v>211806</v>
      </c>
      <c r="B5369" t="s">
        <v>1993</v>
      </c>
      <c r="C5369">
        <v>13.26</v>
      </c>
      <c r="M5369"/>
    </row>
    <row r="5370" spans="1:13" x14ac:dyDescent="0.25">
      <c r="A5370">
        <v>211808</v>
      </c>
      <c r="B5370" t="s">
        <v>4570</v>
      </c>
      <c r="C5370">
        <v>1</v>
      </c>
      <c r="M5370"/>
    </row>
    <row r="5371" spans="1:13" x14ac:dyDescent="0.25">
      <c r="A5371">
        <v>211809</v>
      </c>
      <c r="B5371" t="s">
        <v>4571</v>
      </c>
      <c r="C5371">
        <v>847.6</v>
      </c>
      <c r="M5371"/>
    </row>
    <row r="5372" spans="1:13" x14ac:dyDescent="0.25">
      <c r="A5372">
        <v>211809</v>
      </c>
      <c r="B5372" t="s">
        <v>4571</v>
      </c>
      <c r="C5372">
        <v>847.6</v>
      </c>
      <c r="M5372"/>
    </row>
    <row r="5373" spans="1:13" x14ac:dyDescent="0.25">
      <c r="A5373">
        <v>211810</v>
      </c>
      <c r="B5373" t="s">
        <v>1874</v>
      </c>
      <c r="C5373">
        <v>15.74</v>
      </c>
      <c r="M5373"/>
    </row>
    <row r="5374" spans="1:13" x14ac:dyDescent="0.25">
      <c r="A5374">
        <v>211810</v>
      </c>
      <c r="B5374" t="s">
        <v>1874</v>
      </c>
      <c r="C5374">
        <v>15.74</v>
      </c>
      <c r="M5374"/>
    </row>
    <row r="5375" spans="1:13" x14ac:dyDescent="0.25">
      <c r="A5375">
        <v>211812</v>
      </c>
      <c r="B5375" t="s">
        <v>1875</v>
      </c>
      <c r="C5375">
        <v>181.38</v>
      </c>
      <c r="M5375"/>
    </row>
    <row r="5376" spans="1:13" x14ac:dyDescent="0.25">
      <c r="A5376">
        <v>211812</v>
      </c>
      <c r="B5376" t="s">
        <v>1875</v>
      </c>
      <c r="C5376">
        <v>181.38</v>
      </c>
      <c r="M5376"/>
    </row>
    <row r="5377" spans="1:13" x14ac:dyDescent="0.25">
      <c r="A5377">
        <v>211813</v>
      </c>
      <c r="B5377" t="s">
        <v>1876</v>
      </c>
      <c r="C5377">
        <v>17.440000000000001</v>
      </c>
      <c r="M5377"/>
    </row>
    <row r="5378" spans="1:13" x14ac:dyDescent="0.25">
      <c r="A5378">
        <v>211813</v>
      </c>
      <c r="B5378" t="s">
        <v>1876</v>
      </c>
      <c r="C5378">
        <v>17.440000000000001</v>
      </c>
      <c r="M5378"/>
    </row>
    <row r="5379" spans="1:13" x14ac:dyDescent="0.25">
      <c r="A5379">
        <v>211814</v>
      </c>
      <c r="B5379" t="s">
        <v>1877</v>
      </c>
      <c r="C5379">
        <v>876</v>
      </c>
      <c r="M5379"/>
    </row>
    <row r="5380" spans="1:13" x14ac:dyDescent="0.25">
      <c r="A5380">
        <v>211814</v>
      </c>
      <c r="B5380" t="s">
        <v>1877</v>
      </c>
      <c r="C5380">
        <v>876</v>
      </c>
      <c r="M5380"/>
    </row>
    <row r="5381" spans="1:13" x14ac:dyDescent="0.25">
      <c r="A5381">
        <v>211814</v>
      </c>
      <c r="B5381" t="s">
        <v>1877</v>
      </c>
      <c r="C5381">
        <v>876</v>
      </c>
      <c r="M5381"/>
    </row>
    <row r="5382" spans="1:13" x14ac:dyDescent="0.25">
      <c r="A5382">
        <v>211817</v>
      </c>
      <c r="B5382" t="s">
        <v>1878</v>
      </c>
      <c r="C5382">
        <v>182.208</v>
      </c>
      <c r="M5382"/>
    </row>
    <row r="5383" spans="1:13" x14ac:dyDescent="0.25">
      <c r="A5383">
        <v>211817</v>
      </c>
      <c r="B5383" t="s">
        <v>1878</v>
      </c>
      <c r="C5383">
        <v>182.208</v>
      </c>
      <c r="M5383"/>
    </row>
    <row r="5384" spans="1:13" x14ac:dyDescent="0.25">
      <c r="A5384">
        <v>211818</v>
      </c>
      <c r="B5384" t="s">
        <v>1879</v>
      </c>
      <c r="C5384">
        <v>17.52</v>
      </c>
      <c r="M5384"/>
    </row>
    <row r="5385" spans="1:13" x14ac:dyDescent="0.25">
      <c r="A5385">
        <v>211818</v>
      </c>
      <c r="B5385" t="s">
        <v>1879</v>
      </c>
      <c r="C5385">
        <v>17.52</v>
      </c>
      <c r="M5385"/>
    </row>
    <row r="5386" spans="1:13" x14ac:dyDescent="0.25">
      <c r="A5386">
        <v>211819</v>
      </c>
      <c r="B5386" t="s">
        <v>1979</v>
      </c>
      <c r="C5386">
        <v>13.08</v>
      </c>
      <c r="M5386"/>
    </row>
    <row r="5387" spans="1:13" x14ac:dyDescent="0.25">
      <c r="A5387">
        <v>211819</v>
      </c>
      <c r="B5387" t="s">
        <v>1979</v>
      </c>
      <c r="C5387">
        <v>13.08</v>
      </c>
      <c r="M5387"/>
    </row>
    <row r="5388" spans="1:13" x14ac:dyDescent="0.25">
      <c r="A5388">
        <v>211820</v>
      </c>
      <c r="B5388" t="s">
        <v>4572</v>
      </c>
      <c r="C5388">
        <v>1</v>
      </c>
      <c r="M5388"/>
    </row>
    <row r="5389" spans="1:13" x14ac:dyDescent="0.25">
      <c r="A5389">
        <v>211823</v>
      </c>
      <c r="B5389" t="s">
        <v>4573</v>
      </c>
      <c r="C5389">
        <v>17.32</v>
      </c>
      <c r="M5389"/>
    </row>
    <row r="5390" spans="1:13" x14ac:dyDescent="0.25">
      <c r="A5390">
        <v>211823</v>
      </c>
      <c r="B5390" t="s">
        <v>4573</v>
      </c>
      <c r="C5390">
        <v>17.32</v>
      </c>
      <c r="M5390"/>
    </row>
    <row r="5391" spans="1:13" x14ac:dyDescent="0.25">
      <c r="A5391">
        <v>211825</v>
      </c>
      <c r="B5391" t="s">
        <v>792</v>
      </c>
      <c r="C5391">
        <v>869</v>
      </c>
      <c r="M5391"/>
    </row>
    <row r="5392" spans="1:13" x14ac:dyDescent="0.25">
      <c r="A5392">
        <v>211825</v>
      </c>
      <c r="B5392" t="s">
        <v>792</v>
      </c>
      <c r="C5392">
        <v>869</v>
      </c>
      <c r="M5392"/>
    </row>
    <row r="5393" spans="1:13" x14ac:dyDescent="0.25">
      <c r="A5393">
        <v>211825</v>
      </c>
      <c r="B5393" t="s">
        <v>792</v>
      </c>
      <c r="C5393">
        <v>869</v>
      </c>
      <c r="M5393"/>
    </row>
    <row r="5394" spans="1:13" x14ac:dyDescent="0.25">
      <c r="A5394">
        <v>211826</v>
      </c>
      <c r="B5394" t="s">
        <v>4574</v>
      </c>
      <c r="C5394">
        <v>181.17</v>
      </c>
      <c r="M5394"/>
    </row>
    <row r="5395" spans="1:13" x14ac:dyDescent="0.25">
      <c r="A5395">
        <v>211826</v>
      </c>
      <c r="B5395" t="s">
        <v>4574</v>
      </c>
      <c r="C5395">
        <v>181.17</v>
      </c>
      <c r="M5395"/>
    </row>
    <row r="5396" spans="1:13" x14ac:dyDescent="0.25">
      <c r="A5396">
        <v>211827</v>
      </c>
      <c r="B5396" t="s">
        <v>4575</v>
      </c>
      <c r="C5396">
        <v>180.75200000000001</v>
      </c>
      <c r="M5396"/>
    </row>
    <row r="5397" spans="1:13" x14ac:dyDescent="0.25">
      <c r="A5397">
        <v>211827</v>
      </c>
      <c r="B5397" t="s">
        <v>4575</v>
      </c>
      <c r="C5397">
        <v>180.75200000000001</v>
      </c>
      <c r="M5397"/>
    </row>
    <row r="5398" spans="1:13" x14ac:dyDescent="0.25">
      <c r="A5398">
        <v>211831</v>
      </c>
      <c r="B5398" t="s">
        <v>4576</v>
      </c>
      <c r="C5398">
        <v>875.6</v>
      </c>
      <c r="M5398"/>
    </row>
    <row r="5399" spans="1:13" x14ac:dyDescent="0.25">
      <c r="A5399">
        <v>211831</v>
      </c>
      <c r="B5399" t="s">
        <v>4576</v>
      </c>
      <c r="C5399">
        <v>875.6</v>
      </c>
      <c r="M5399"/>
    </row>
    <row r="5400" spans="1:13" x14ac:dyDescent="0.25">
      <c r="A5400">
        <v>211832</v>
      </c>
      <c r="B5400" t="s">
        <v>1880</v>
      </c>
      <c r="C5400">
        <v>15.76</v>
      </c>
      <c r="M5400"/>
    </row>
    <row r="5401" spans="1:13" x14ac:dyDescent="0.25">
      <c r="A5401">
        <v>211832</v>
      </c>
      <c r="B5401" t="s">
        <v>1880</v>
      </c>
      <c r="C5401">
        <v>15.76</v>
      </c>
      <c r="M5401"/>
    </row>
    <row r="5402" spans="1:13" x14ac:dyDescent="0.25">
      <c r="A5402">
        <v>211836</v>
      </c>
      <c r="B5402" t="s">
        <v>4577</v>
      </c>
      <c r="C5402">
        <v>17.34</v>
      </c>
      <c r="M5402"/>
    </row>
    <row r="5403" spans="1:13" x14ac:dyDescent="0.25">
      <c r="A5403">
        <v>211836</v>
      </c>
      <c r="B5403" t="s">
        <v>4577</v>
      </c>
      <c r="C5403">
        <v>17.34</v>
      </c>
      <c r="M5403"/>
    </row>
    <row r="5404" spans="1:13" x14ac:dyDescent="0.25">
      <c r="A5404">
        <v>211839</v>
      </c>
      <c r="B5404" t="s">
        <v>1881</v>
      </c>
      <c r="C5404">
        <v>13.01</v>
      </c>
      <c r="M5404"/>
    </row>
    <row r="5405" spans="1:13" x14ac:dyDescent="0.25">
      <c r="A5405">
        <v>211839</v>
      </c>
      <c r="B5405" t="s">
        <v>1881</v>
      </c>
      <c r="C5405">
        <v>13.01</v>
      </c>
      <c r="M5405"/>
    </row>
    <row r="5406" spans="1:13" x14ac:dyDescent="0.25">
      <c r="A5406">
        <v>211843</v>
      </c>
      <c r="B5406" t="s">
        <v>2018</v>
      </c>
      <c r="C5406">
        <v>15.75</v>
      </c>
      <c r="M5406"/>
    </row>
    <row r="5407" spans="1:13" x14ac:dyDescent="0.25">
      <c r="A5407">
        <v>211843</v>
      </c>
      <c r="B5407" t="s">
        <v>2018</v>
      </c>
      <c r="C5407">
        <v>15.75</v>
      </c>
      <c r="M5407"/>
    </row>
    <row r="5408" spans="1:13" x14ac:dyDescent="0.25">
      <c r="A5408">
        <v>211844</v>
      </c>
      <c r="B5408" t="s">
        <v>1957</v>
      </c>
      <c r="C5408">
        <v>182.1</v>
      </c>
      <c r="M5408"/>
    </row>
    <row r="5409" spans="1:13" x14ac:dyDescent="0.25">
      <c r="A5409">
        <v>211844</v>
      </c>
      <c r="B5409" t="s">
        <v>1957</v>
      </c>
      <c r="C5409">
        <v>182.1</v>
      </c>
      <c r="M5409"/>
    </row>
    <row r="5410" spans="1:13" x14ac:dyDescent="0.25">
      <c r="A5410">
        <v>211845</v>
      </c>
      <c r="B5410" t="s">
        <v>4578</v>
      </c>
      <c r="C5410">
        <v>13.13</v>
      </c>
      <c r="M5410"/>
    </row>
    <row r="5411" spans="1:13" x14ac:dyDescent="0.25">
      <c r="A5411">
        <v>211845</v>
      </c>
      <c r="B5411" t="s">
        <v>4578</v>
      </c>
      <c r="C5411">
        <v>13.13</v>
      </c>
      <c r="M5411"/>
    </row>
    <row r="5412" spans="1:13" x14ac:dyDescent="0.25">
      <c r="A5412">
        <v>211846</v>
      </c>
      <c r="B5412" t="s">
        <v>2163</v>
      </c>
      <c r="C5412">
        <v>15.75</v>
      </c>
      <c r="M5412"/>
    </row>
    <row r="5413" spans="1:13" x14ac:dyDescent="0.25">
      <c r="A5413">
        <v>211846</v>
      </c>
      <c r="B5413" t="s">
        <v>2163</v>
      </c>
      <c r="C5413">
        <v>15.75</v>
      </c>
      <c r="M5413"/>
    </row>
    <row r="5414" spans="1:13" x14ac:dyDescent="0.25">
      <c r="A5414">
        <v>211847</v>
      </c>
      <c r="B5414" t="s">
        <v>1882</v>
      </c>
      <c r="C5414">
        <v>175</v>
      </c>
      <c r="M5414"/>
    </row>
    <row r="5415" spans="1:13" x14ac:dyDescent="0.25">
      <c r="A5415">
        <v>211847</v>
      </c>
      <c r="B5415" t="s">
        <v>1882</v>
      </c>
      <c r="C5415">
        <v>175</v>
      </c>
      <c r="M5415"/>
    </row>
    <row r="5416" spans="1:13" x14ac:dyDescent="0.25">
      <c r="A5416">
        <v>211849</v>
      </c>
      <c r="B5416" t="s">
        <v>4579</v>
      </c>
      <c r="C5416">
        <v>875</v>
      </c>
      <c r="M5416"/>
    </row>
    <row r="5417" spans="1:13" x14ac:dyDescent="0.25">
      <c r="A5417">
        <v>211849</v>
      </c>
      <c r="B5417" t="s">
        <v>4579</v>
      </c>
      <c r="C5417">
        <v>875</v>
      </c>
    </row>
    <row r="5418" spans="1:13" x14ac:dyDescent="0.25">
      <c r="A5418">
        <v>211850</v>
      </c>
      <c r="B5418" t="s">
        <v>4580</v>
      </c>
      <c r="C5418">
        <v>15.76</v>
      </c>
    </row>
    <row r="5419" spans="1:13" x14ac:dyDescent="0.25">
      <c r="A5419">
        <v>211850</v>
      </c>
      <c r="B5419" t="s">
        <v>4580</v>
      </c>
      <c r="C5419">
        <v>15.76</v>
      </c>
      <c r="M5419"/>
    </row>
    <row r="5420" spans="1:13" x14ac:dyDescent="0.25">
      <c r="A5420">
        <v>211851</v>
      </c>
      <c r="B5420" t="s">
        <v>856</v>
      </c>
      <c r="C5420">
        <v>15.75</v>
      </c>
      <c r="M5420"/>
    </row>
    <row r="5421" spans="1:13" x14ac:dyDescent="0.25">
      <c r="A5421">
        <v>211851</v>
      </c>
      <c r="B5421" t="s">
        <v>856</v>
      </c>
      <c r="C5421">
        <v>15.75</v>
      </c>
      <c r="M5421"/>
    </row>
    <row r="5422" spans="1:13" x14ac:dyDescent="0.25">
      <c r="A5422">
        <v>211852</v>
      </c>
      <c r="B5422" t="s">
        <v>1883</v>
      </c>
      <c r="C5422">
        <v>182.1</v>
      </c>
      <c r="M5422"/>
    </row>
    <row r="5423" spans="1:13" x14ac:dyDescent="0.25">
      <c r="A5423">
        <v>211852</v>
      </c>
      <c r="B5423" t="s">
        <v>1883</v>
      </c>
      <c r="C5423">
        <v>182.1</v>
      </c>
      <c r="M5423"/>
    </row>
    <row r="5424" spans="1:13" x14ac:dyDescent="0.25">
      <c r="A5424">
        <v>211853</v>
      </c>
      <c r="B5424" t="s">
        <v>1980</v>
      </c>
      <c r="C5424">
        <v>17.5</v>
      </c>
      <c r="M5424"/>
    </row>
    <row r="5425" spans="1:13" x14ac:dyDescent="0.25">
      <c r="A5425">
        <v>211853</v>
      </c>
      <c r="B5425" t="s">
        <v>1980</v>
      </c>
      <c r="C5425">
        <v>17.5</v>
      </c>
      <c r="M5425"/>
    </row>
    <row r="5426" spans="1:13" x14ac:dyDescent="0.25">
      <c r="A5426">
        <v>211854</v>
      </c>
      <c r="B5426" t="s">
        <v>1884</v>
      </c>
      <c r="C5426">
        <v>13.13</v>
      </c>
      <c r="M5426"/>
    </row>
    <row r="5427" spans="1:13" x14ac:dyDescent="0.25">
      <c r="A5427">
        <v>211854</v>
      </c>
      <c r="B5427" t="s">
        <v>1884</v>
      </c>
      <c r="C5427">
        <v>13.13</v>
      </c>
      <c r="M5427"/>
    </row>
    <row r="5428" spans="1:13" x14ac:dyDescent="0.25">
      <c r="A5428">
        <v>211855</v>
      </c>
      <c r="B5428" t="s">
        <v>4581</v>
      </c>
      <c r="C5428">
        <v>1</v>
      </c>
      <c r="M5428"/>
    </row>
    <row r="5429" spans="1:13" x14ac:dyDescent="0.25">
      <c r="A5429">
        <v>211856</v>
      </c>
      <c r="B5429" t="s">
        <v>4582</v>
      </c>
      <c r="C5429">
        <v>21.55</v>
      </c>
      <c r="M5429"/>
    </row>
    <row r="5430" spans="1:13" x14ac:dyDescent="0.25">
      <c r="A5430">
        <v>211856</v>
      </c>
      <c r="B5430" t="s">
        <v>4582</v>
      </c>
      <c r="C5430">
        <v>21.55</v>
      </c>
      <c r="M5430"/>
    </row>
    <row r="5431" spans="1:13" x14ac:dyDescent="0.25">
      <c r="A5431">
        <v>211858</v>
      </c>
      <c r="B5431" t="s">
        <v>4583</v>
      </c>
      <c r="C5431">
        <v>172.4</v>
      </c>
      <c r="M5431"/>
    </row>
    <row r="5432" spans="1:13" x14ac:dyDescent="0.25">
      <c r="A5432">
        <v>211858</v>
      </c>
      <c r="B5432" t="s">
        <v>4583</v>
      </c>
      <c r="C5432">
        <v>172.4</v>
      </c>
      <c r="M5432"/>
    </row>
    <row r="5433" spans="1:13" x14ac:dyDescent="0.25">
      <c r="A5433">
        <v>211861</v>
      </c>
      <c r="B5433" t="s">
        <v>4584</v>
      </c>
      <c r="C5433">
        <v>15.75</v>
      </c>
      <c r="M5433"/>
    </row>
    <row r="5434" spans="1:13" x14ac:dyDescent="0.25">
      <c r="A5434">
        <v>211861</v>
      </c>
      <c r="B5434" t="s">
        <v>4584</v>
      </c>
      <c r="C5434">
        <v>15.75</v>
      </c>
      <c r="M5434"/>
    </row>
    <row r="5435" spans="1:13" x14ac:dyDescent="0.25">
      <c r="A5435">
        <v>211862</v>
      </c>
      <c r="B5435" t="s">
        <v>4585</v>
      </c>
      <c r="C5435">
        <v>13.13</v>
      </c>
      <c r="M5435"/>
    </row>
    <row r="5436" spans="1:13" x14ac:dyDescent="0.25">
      <c r="A5436">
        <v>211862</v>
      </c>
      <c r="B5436" t="s">
        <v>4585</v>
      </c>
      <c r="C5436">
        <v>13.13</v>
      </c>
      <c r="M5436"/>
    </row>
    <row r="5437" spans="1:13" x14ac:dyDescent="0.25">
      <c r="A5437">
        <v>211864</v>
      </c>
      <c r="B5437" t="s">
        <v>4586</v>
      </c>
      <c r="C5437">
        <v>182</v>
      </c>
      <c r="M5437"/>
    </row>
    <row r="5438" spans="1:13" x14ac:dyDescent="0.25">
      <c r="A5438">
        <v>211864</v>
      </c>
      <c r="B5438" t="s">
        <v>4586</v>
      </c>
      <c r="C5438">
        <v>182</v>
      </c>
      <c r="M5438"/>
    </row>
    <row r="5439" spans="1:13" x14ac:dyDescent="0.25">
      <c r="A5439">
        <v>211865</v>
      </c>
      <c r="B5439" t="s">
        <v>1992</v>
      </c>
      <c r="C5439">
        <v>15.75</v>
      </c>
    </row>
    <row r="5440" spans="1:13" x14ac:dyDescent="0.25">
      <c r="A5440">
        <v>211865</v>
      </c>
      <c r="B5440" t="s">
        <v>1992</v>
      </c>
      <c r="C5440">
        <v>15.75</v>
      </c>
    </row>
    <row r="5441" spans="1:3" x14ac:dyDescent="0.25">
      <c r="A5441">
        <v>211866</v>
      </c>
      <c r="B5441" t="s">
        <v>4587</v>
      </c>
      <c r="C5441">
        <v>1</v>
      </c>
    </row>
    <row r="5442" spans="1:3" x14ac:dyDescent="0.25">
      <c r="A5442">
        <v>211869</v>
      </c>
      <c r="B5442" t="s">
        <v>857</v>
      </c>
      <c r="C5442">
        <v>176.38399999999999</v>
      </c>
    </row>
    <row r="5443" spans="1:3" x14ac:dyDescent="0.25">
      <c r="A5443">
        <v>211869</v>
      </c>
      <c r="B5443" t="s">
        <v>857</v>
      </c>
      <c r="C5443">
        <v>176.38399999999999</v>
      </c>
    </row>
    <row r="5444" spans="1:3" x14ac:dyDescent="0.25">
      <c r="A5444">
        <v>211893</v>
      </c>
      <c r="B5444" t="s">
        <v>606</v>
      </c>
      <c r="C5444">
        <v>17.57</v>
      </c>
    </row>
    <row r="5445" spans="1:3" x14ac:dyDescent="0.25">
      <c r="A5445">
        <v>211893</v>
      </c>
      <c r="B5445" t="s">
        <v>606</v>
      </c>
      <c r="C5445">
        <v>17.57</v>
      </c>
    </row>
    <row r="5446" spans="1:3" x14ac:dyDescent="0.25">
      <c r="A5446">
        <v>211908</v>
      </c>
      <c r="B5446" t="s">
        <v>4588</v>
      </c>
      <c r="C5446">
        <v>1</v>
      </c>
    </row>
    <row r="5447" spans="1:3" x14ac:dyDescent="0.25">
      <c r="A5447">
        <v>211920</v>
      </c>
      <c r="B5447" t="s">
        <v>4589</v>
      </c>
      <c r="C5447">
        <v>1</v>
      </c>
    </row>
    <row r="5448" spans="1:3" x14ac:dyDescent="0.25">
      <c r="A5448">
        <v>211921</v>
      </c>
      <c r="B5448" t="s">
        <v>4590</v>
      </c>
      <c r="C5448">
        <v>13.59</v>
      </c>
    </row>
    <row r="5449" spans="1:3" x14ac:dyDescent="0.25">
      <c r="A5449">
        <v>211921</v>
      </c>
      <c r="B5449" t="s">
        <v>4590</v>
      </c>
      <c r="C5449">
        <v>13.59</v>
      </c>
    </row>
    <row r="5450" spans="1:3" x14ac:dyDescent="0.25">
      <c r="A5450">
        <v>211922</v>
      </c>
      <c r="B5450" t="s">
        <v>1911</v>
      </c>
      <c r="C5450">
        <v>15.29</v>
      </c>
    </row>
    <row r="5451" spans="1:3" x14ac:dyDescent="0.25">
      <c r="A5451">
        <v>211922</v>
      </c>
      <c r="B5451" t="s">
        <v>1911</v>
      </c>
      <c r="C5451">
        <v>15.29</v>
      </c>
    </row>
    <row r="5452" spans="1:3" x14ac:dyDescent="0.25">
      <c r="A5452">
        <v>211923</v>
      </c>
      <c r="B5452" t="s">
        <v>4591</v>
      </c>
      <c r="C5452">
        <v>13.58</v>
      </c>
    </row>
    <row r="5453" spans="1:3" x14ac:dyDescent="0.25">
      <c r="A5453">
        <v>211923</v>
      </c>
      <c r="B5453" t="s">
        <v>4591</v>
      </c>
      <c r="C5453">
        <v>13.58</v>
      </c>
    </row>
    <row r="5454" spans="1:3" x14ac:dyDescent="0.25">
      <c r="A5454">
        <v>211934</v>
      </c>
      <c r="B5454" t="s">
        <v>4592</v>
      </c>
      <c r="C5454">
        <v>8</v>
      </c>
    </row>
    <row r="5455" spans="1:3" x14ac:dyDescent="0.25">
      <c r="A5455">
        <v>211947</v>
      </c>
      <c r="B5455" t="s">
        <v>4593</v>
      </c>
      <c r="C5455">
        <v>198</v>
      </c>
    </row>
    <row r="5456" spans="1:3" x14ac:dyDescent="0.25">
      <c r="A5456">
        <v>211952</v>
      </c>
      <c r="B5456" t="s">
        <v>4594</v>
      </c>
      <c r="C5456">
        <v>50</v>
      </c>
    </row>
    <row r="5457" spans="1:3" x14ac:dyDescent="0.25">
      <c r="A5457">
        <v>211953</v>
      </c>
      <c r="B5457" t="s">
        <v>4595</v>
      </c>
      <c r="C5457">
        <v>25</v>
      </c>
    </row>
    <row r="5458" spans="1:3" x14ac:dyDescent="0.25">
      <c r="A5458">
        <v>211961</v>
      </c>
      <c r="B5458" t="s">
        <v>4596</v>
      </c>
      <c r="C5458">
        <v>25</v>
      </c>
    </row>
    <row r="5459" spans="1:3" x14ac:dyDescent="0.25">
      <c r="A5459">
        <v>211962</v>
      </c>
      <c r="B5459" t="s">
        <v>4597</v>
      </c>
      <c r="C5459">
        <v>20</v>
      </c>
    </row>
    <row r="5460" spans="1:3" x14ac:dyDescent="0.25">
      <c r="A5460">
        <v>211963</v>
      </c>
      <c r="B5460" t="s">
        <v>4598</v>
      </c>
      <c r="C5460">
        <v>25</v>
      </c>
    </row>
    <row r="5461" spans="1:3" x14ac:dyDescent="0.25">
      <c r="A5461">
        <v>211966</v>
      </c>
      <c r="B5461" t="s">
        <v>4599</v>
      </c>
      <c r="C5461">
        <v>8</v>
      </c>
    </row>
    <row r="5462" spans="1:3" x14ac:dyDescent="0.25">
      <c r="A5462">
        <v>211984</v>
      </c>
      <c r="B5462" t="s">
        <v>4600</v>
      </c>
      <c r="C5462">
        <v>10</v>
      </c>
    </row>
    <row r="5463" spans="1:3" x14ac:dyDescent="0.25">
      <c r="A5463">
        <v>211991</v>
      </c>
      <c r="B5463" t="s">
        <v>4601</v>
      </c>
      <c r="C5463">
        <v>8</v>
      </c>
    </row>
    <row r="5464" spans="1:3" x14ac:dyDescent="0.25">
      <c r="A5464">
        <v>211996</v>
      </c>
      <c r="B5464" t="s">
        <v>4602</v>
      </c>
      <c r="C5464">
        <v>1</v>
      </c>
    </row>
    <row r="5465" spans="1:3" x14ac:dyDescent="0.25">
      <c r="A5465">
        <v>211997</v>
      </c>
      <c r="B5465" t="s">
        <v>4603</v>
      </c>
      <c r="C5465">
        <v>1</v>
      </c>
    </row>
    <row r="5466" spans="1:3" x14ac:dyDescent="0.25">
      <c r="A5466">
        <v>212004</v>
      </c>
      <c r="B5466" t="s">
        <v>1981</v>
      </c>
      <c r="C5466">
        <v>10.18</v>
      </c>
    </row>
    <row r="5467" spans="1:3" x14ac:dyDescent="0.25">
      <c r="A5467">
        <v>212004</v>
      </c>
      <c r="B5467" t="s">
        <v>1981</v>
      </c>
      <c r="C5467">
        <v>10.18</v>
      </c>
    </row>
    <row r="5468" spans="1:3" x14ac:dyDescent="0.25">
      <c r="A5468">
        <v>212005</v>
      </c>
      <c r="B5468" t="s">
        <v>1885</v>
      </c>
      <c r="C5468">
        <v>15.27</v>
      </c>
    </row>
    <row r="5469" spans="1:3" x14ac:dyDescent="0.25">
      <c r="A5469">
        <v>212005</v>
      </c>
      <c r="B5469" t="s">
        <v>1885</v>
      </c>
      <c r="C5469">
        <v>15.27</v>
      </c>
    </row>
    <row r="5470" spans="1:3" x14ac:dyDescent="0.25">
      <c r="A5470">
        <v>212296</v>
      </c>
      <c r="B5470" t="s">
        <v>2536</v>
      </c>
      <c r="C5470">
        <v>642</v>
      </c>
    </row>
    <row r="5471" spans="1:3" x14ac:dyDescent="0.25">
      <c r="A5471">
        <v>212368</v>
      </c>
      <c r="B5471" t="s">
        <v>1886</v>
      </c>
      <c r="C5471">
        <v>17.16</v>
      </c>
    </row>
    <row r="5472" spans="1:3" x14ac:dyDescent="0.25">
      <c r="A5472">
        <v>212368</v>
      </c>
      <c r="B5472" t="s">
        <v>1886</v>
      </c>
      <c r="C5472">
        <v>17.16</v>
      </c>
    </row>
    <row r="5473" spans="1:3" x14ac:dyDescent="0.25">
      <c r="A5473">
        <v>212426</v>
      </c>
      <c r="B5473" t="s">
        <v>1982</v>
      </c>
      <c r="C5473">
        <v>10.199999999999999</v>
      </c>
    </row>
    <row r="5474" spans="1:3" x14ac:dyDescent="0.25">
      <c r="A5474">
        <v>212426</v>
      </c>
      <c r="B5474" t="s">
        <v>1982</v>
      </c>
      <c r="C5474">
        <v>10.199999999999999</v>
      </c>
    </row>
    <row r="5475" spans="1:3" x14ac:dyDescent="0.25">
      <c r="A5475">
        <v>212471</v>
      </c>
      <c r="B5475" t="s">
        <v>4604</v>
      </c>
      <c r="C5475">
        <v>182</v>
      </c>
    </row>
    <row r="5476" spans="1:3" x14ac:dyDescent="0.25">
      <c r="A5476">
        <v>212513</v>
      </c>
      <c r="B5476" t="s">
        <v>4605</v>
      </c>
      <c r="C5476">
        <v>174.25</v>
      </c>
    </row>
    <row r="5477" spans="1:3" x14ac:dyDescent="0.25">
      <c r="A5477">
        <v>212516</v>
      </c>
      <c r="B5477" t="s">
        <v>4606</v>
      </c>
      <c r="C5477">
        <v>834</v>
      </c>
    </row>
    <row r="5478" spans="1:3" x14ac:dyDescent="0.25">
      <c r="A5478">
        <v>212516</v>
      </c>
      <c r="B5478" t="s">
        <v>4606</v>
      </c>
      <c r="C5478">
        <v>834</v>
      </c>
    </row>
    <row r="5479" spans="1:3" x14ac:dyDescent="0.25">
      <c r="A5479">
        <v>212518</v>
      </c>
      <c r="B5479" t="s">
        <v>1983</v>
      </c>
      <c r="C5479">
        <v>177.01</v>
      </c>
    </row>
    <row r="5480" spans="1:3" x14ac:dyDescent="0.25">
      <c r="A5480">
        <v>212518</v>
      </c>
      <c r="B5480" t="s">
        <v>1983</v>
      </c>
      <c r="C5480">
        <v>177.01</v>
      </c>
    </row>
    <row r="5481" spans="1:3" x14ac:dyDescent="0.25">
      <c r="A5481">
        <v>212579</v>
      </c>
      <c r="B5481" t="s">
        <v>4607</v>
      </c>
      <c r="C5481">
        <v>12.641</v>
      </c>
    </row>
    <row r="5482" spans="1:3" x14ac:dyDescent="0.25">
      <c r="A5482">
        <v>212596</v>
      </c>
      <c r="B5482" t="s">
        <v>4608</v>
      </c>
      <c r="C5482">
        <v>1</v>
      </c>
    </row>
    <row r="5483" spans="1:3" x14ac:dyDescent="0.25">
      <c r="A5483">
        <v>212597</v>
      </c>
      <c r="B5483" t="s">
        <v>4609</v>
      </c>
      <c r="C5483">
        <v>15.17</v>
      </c>
    </row>
    <row r="5484" spans="1:3" x14ac:dyDescent="0.25">
      <c r="A5484">
        <v>212599</v>
      </c>
      <c r="B5484" t="s">
        <v>1913</v>
      </c>
      <c r="C5484">
        <v>184.7</v>
      </c>
    </row>
    <row r="5485" spans="1:3" x14ac:dyDescent="0.25">
      <c r="A5485">
        <v>212599</v>
      </c>
      <c r="B5485" t="s">
        <v>1913</v>
      </c>
      <c r="C5485">
        <v>184.7</v>
      </c>
    </row>
    <row r="5486" spans="1:3" x14ac:dyDescent="0.25">
      <c r="A5486">
        <v>212610</v>
      </c>
      <c r="B5486" t="s">
        <v>4610</v>
      </c>
      <c r="C5486">
        <v>50.145000000000003</v>
      </c>
    </row>
    <row r="5487" spans="1:3" x14ac:dyDescent="0.25">
      <c r="A5487">
        <v>212611</v>
      </c>
      <c r="B5487" t="s">
        <v>4611</v>
      </c>
      <c r="C5487">
        <v>173.84</v>
      </c>
    </row>
    <row r="5488" spans="1:3" x14ac:dyDescent="0.25">
      <c r="A5488">
        <v>212617</v>
      </c>
      <c r="B5488" t="s">
        <v>4612</v>
      </c>
      <c r="C5488">
        <v>1</v>
      </c>
    </row>
    <row r="5489" spans="1:3" x14ac:dyDescent="0.25">
      <c r="A5489">
        <v>212620</v>
      </c>
      <c r="B5489" t="s">
        <v>1914</v>
      </c>
      <c r="C5489">
        <v>187.62</v>
      </c>
    </row>
    <row r="5490" spans="1:3" x14ac:dyDescent="0.25">
      <c r="A5490">
        <v>212620</v>
      </c>
      <c r="B5490" t="s">
        <v>1914</v>
      </c>
      <c r="C5490">
        <v>187.62</v>
      </c>
    </row>
    <row r="5491" spans="1:3" x14ac:dyDescent="0.25">
      <c r="A5491">
        <v>212621</v>
      </c>
      <c r="B5491" t="s">
        <v>1915</v>
      </c>
      <c r="C5491">
        <v>180.34</v>
      </c>
    </row>
    <row r="5492" spans="1:3" x14ac:dyDescent="0.25">
      <c r="A5492">
        <v>212621</v>
      </c>
      <c r="B5492" t="s">
        <v>1915</v>
      </c>
      <c r="C5492">
        <v>180.34</v>
      </c>
    </row>
    <row r="5493" spans="1:3" x14ac:dyDescent="0.25">
      <c r="A5493">
        <v>212622</v>
      </c>
      <c r="B5493" t="s">
        <v>1959</v>
      </c>
      <c r="C5493">
        <v>175.62</v>
      </c>
    </row>
    <row r="5494" spans="1:3" x14ac:dyDescent="0.25">
      <c r="A5494">
        <v>212622</v>
      </c>
      <c r="B5494" t="s">
        <v>1959</v>
      </c>
      <c r="C5494">
        <v>175.62</v>
      </c>
    </row>
    <row r="5495" spans="1:3" x14ac:dyDescent="0.25">
      <c r="A5495">
        <v>212623</v>
      </c>
      <c r="B5495" t="s">
        <v>1984</v>
      </c>
      <c r="C5495">
        <v>179.3</v>
      </c>
    </row>
    <row r="5496" spans="1:3" x14ac:dyDescent="0.25">
      <c r="A5496">
        <v>212623</v>
      </c>
      <c r="B5496" t="s">
        <v>1984</v>
      </c>
      <c r="C5496">
        <v>179.3</v>
      </c>
    </row>
    <row r="5497" spans="1:3" x14ac:dyDescent="0.25">
      <c r="A5497">
        <v>212653</v>
      </c>
      <c r="B5497" t="s">
        <v>2371</v>
      </c>
      <c r="C5497">
        <v>1</v>
      </c>
    </row>
    <row r="5498" spans="1:3" x14ac:dyDescent="0.25">
      <c r="A5498">
        <v>212654</v>
      </c>
      <c r="B5498" t="s">
        <v>858</v>
      </c>
      <c r="C5498">
        <v>859</v>
      </c>
    </row>
    <row r="5499" spans="1:3" x14ac:dyDescent="0.25">
      <c r="A5499">
        <v>212654</v>
      </c>
      <c r="B5499" t="s">
        <v>858</v>
      </c>
      <c r="C5499">
        <v>859</v>
      </c>
    </row>
    <row r="5500" spans="1:3" x14ac:dyDescent="0.25">
      <c r="A5500">
        <v>212655</v>
      </c>
      <c r="B5500" t="s">
        <v>859</v>
      </c>
      <c r="C5500">
        <v>178.672</v>
      </c>
    </row>
    <row r="5501" spans="1:3" x14ac:dyDescent="0.25">
      <c r="A5501">
        <v>212655</v>
      </c>
      <c r="B5501" t="s">
        <v>859</v>
      </c>
      <c r="C5501">
        <v>178.672</v>
      </c>
    </row>
    <row r="5502" spans="1:3" x14ac:dyDescent="0.25">
      <c r="A5502">
        <v>212706</v>
      </c>
      <c r="B5502" t="s">
        <v>4613</v>
      </c>
      <c r="C5502">
        <v>176.12</v>
      </c>
    </row>
    <row r="5503" spans="1:3" x14ac:dyDescent="0.25">
      <c r="A5503">
        <v>212803</v>
      </c>
      <c r="B5503" t="s">
        <v>4614</v>
      </c>
      <c r="C5503">
        <v>171.6</v>
      </c>
    </row>
    <row r="5504" spans="1:3" x14ac:dyDescent="0.25">
      <c r="A5504">
        <v>212825</v>
      </c>
      <c r="B5504" t="s">
        <v>2372</v>
      </c>
      <c r="C5504">
        <v>1</v>
      </c>
    </row>
    <row r="5505" spans="1:3" x14ac:dyDescent="0.25">
      <c r="A5505">
        <v>212827</v>
      </c>
      <c r="B5505" t="s">
        <v>4615</v>
      </c>
      <c r="C5505">
        <v>1</v>
      </c>
    </row>
    <row r="5506" spans="1:3" x14ac:dyDescent="0.25">
      <c r="A5506">
        <v>212880</v>
      </c>
      <c r="B5506" t="s">
        <v>1960</v>
      </c>
      <c r="C5506">
        <v>902.98</v>
      </c>
    </row>
    <row r="5507" spans="1:3" x14ac:dyDescent="0.25">
      <c r="A5507">
        <v>212882</v>
      </c>
      <c r="B5507" t="s">
        <v>4616</v>
      </c>
      <c r="C5507">
        <v>186.98</v>
      </c>
    </row>
    <row r="5508" spans="1:3" x14ac:dyDescent="0.25">
      <c r="A5508">
        <v>212882</v>
      </c>
      <c r="B5508" t="s">
        <v>4616</v>
      </c>
      <c r="C5508">
        <v>186.98</v>
      </c>
    </row>
    <row r="5509" spans="1:3" x14ac:dyDescent="0.25">
      <c r="A5509">
        <v>212885</v>
      </c>
      <c r="B5509" t="s">
        <v>4617</v>
      </c>
      <c r="C5509">
        <v>894.96</v>
      </c>
    </row>
    <row r="5510" spans="1:3" x14ac:dyDescent="0.25">
      <c r="A5510">
        <v>212886</v>
      </c>
      <c r="B5510" t="s">
        <v>4618</v>
      </c>
      <c r="C5510">
        <v>185.32</v>
      </c>
    </row>
    <row r="5511" spans="1:3" x14ac:dyDescent="0.25">
      <c r="A5511">
        <v>212886</v>
      </c>
      <c r="B5511" t="s">
        <v>4618</v>
      </c>
      <c r="C5511">
        <v>185.32</v>
      </c>
    </row>
    <row r="5512" spans="1:3" x14ac:dyDescent="0.25">
      <c r="A5512">
        <v>212915</v>
      </c>
      <c r="B5512" t="s">
        <v>4619</v>
      </c>
      <c r="C5512">
        <v>172.2</v>
      </c>
    </row>
    <row r="5513" spans="1:3" x14ac:dyDescent="0.25">
      <c r="A5513">
        <v>212923</v>
      </c>
      <c r="B5513" t="s">
        <v>4620</v>
      </c>
      <c r="C5513">
        <v>842</v>
      </c>
    </row>
    <row r="5514" spans="1:3" x14ac:dyDescent="0.25">
      <c r="A5514">
        <v>213005</v>
      </c>
      <c r="B5514" t="s">
        <v>4621</v>
      </c>
      <c r="C5514">
        <v>53.384999999999998</v>
      </c>
    </row>
    <row r="5515" spans="1:3" x14ac:dyDescent="0.25">
      <c r="A5515">
        <v>213101</v>
      </c>
      <c r="B5515" t="s">
        <v>1129</v>
      </c>
      <c r="C5515">
        <v>176.18</v>
      </c>
    </row>
    <row r="5516" spans="1:3" x14ac:dyDescent="0.25">
      <c r="A5516">
        <v>213103</v>
      </c>
      <c r="B5516" t="s">
        <v>4622</v>
      </c>
      <c r="C5516">
        <v>12.705</v>
      </c>
    </row>
    <row r="5517" spans="1:3" x14ac:dyDescent="0.25">
      <c r="A5517">
        <v>213104</v>
      </c>
      <c r="B5517" t="s">
        <v>4623</v>
      </c>
      <c r="C5517">
        <v>15.246</v>
      </c>
    </row>
    <row r="5518" spans="1:3" x14ac:dyDescent="0.25">
      <c r="A5518">
        <v>213169</v>
      </c>
      <c r="B5518" t="s">
        <v>4624</v>
      </c>
      <c r="C5518">
        <v>182.62</v>
      </c>
    </row>
    <row r="5519" spans="1:3" x14ac:dyDescent="0.25">
      <c r="A5519">
        <v>213169</v>
      </c>
      <c r="B5519" t="s">
        <v>4624</v>
      </c>
      <c r="C5519">
        <v>182.62</v>
      </c>
    </row>
    <row r="5520" spans="1:3" x14ac:dyDescent="0.25">
      <c r="A5520">
        <v>213208</v>
      </c>
      <c r="B5520" t="s">
        <v>4625</v>
      </c>
      <c r="C5520">
        <v>6.4669999999999996</v>
      </c>
    </row>
    <row r="5521" spans="1:3" x14ac:dyDescent="0.25">
      <c r="A5521">
        <v>213217</v>
      </c>
      <c r="B5521" t="s">
        <v>2010</v>
      </c>
      <c r="C5521">
        <v>13.14</v>
      </c>
    </row>
    <row r="5522" spans="1:3" x14ac:dyDescent="0.25">
      <c r="A5522">
        <v>213217</v>
      </c>
      <c r="B5522" t="s">
        <v>2010</v>
      </c>
      <c r="C5522">
        <v>13.14</v>
      </c>
    </row>
    <row r="5523" spans="1:3" x14ac:dyDescent="0.25">
      <c r="A5523">
        <v>213228</v>
      </c>
      <c r="B5523" t="s">
        <v>2418</v>
      </c>
      <c r="C5523">
        <v>1</v>
      </c>
    </row>
    <row r="5524" spans="1:3" x14ac:dyDescent="0.25">
      <c r="A5524">
        <v>213229</v>
      </c>
      <c r="B5524" t="s">
        <v>2045</v>
      </c>
      <c r="C5524">
        <v>12.77</v>
      </c>
    </row>
    <row r="5525" spans="1:3" x14ac:dyDescent="0.25">
      <c r="A5525">
        <v>213229</v>
      </c>
      <c r="B5525" t="s">
        <v>2045</v>
      </c>
      <c r="C5525">
        <v>12.77</v>
      </c>
    </row>
    <row r="5526" spans="1:3" x14ac:dyDescent="0.25">
      <c r="A5526">
        <v>213240</v>
      </c>
      <c r="B5526" t="s">
        <v>2046</v>
      </c>
      <c r="C5526">
        <v>15.33</v>
      </c>
    </row>
    <row r="5527" spans="1:3" x14ac:dyDescent="0.25">
      <c r="A5527">
        <v>213240</v>
      </c>
      <c r="B5527" t="s">
        <v>2046</v>
      </c>
      <c r="C5527">
        <v>15.33</v>
      </c>
    </row>
    <row r="5528" spans="1:3" x14ac:dyDescent="0.25">
      <c r="A5528">
        <v>213241</v>
      </c>
      <c r="B5528" t="s">
        <v>607</v>
      </c>
      <c r="C5528">
        <v>176.38399999999999</v>
      </c>
    </row>
    <row r="5529" spans="1:3" x14ac:dyDescent="0.25">
      <c r="A5529">
        <v>213241</v>
      </c>
      <c r="B5529" t="s">
        <v>607</v>
      </c>
      <c r="C5529">
        <v>176.38399999999999</v>
      </c>
    </row>
    <row r="5530" spans="1:3" x14ac:dyDescent="0.25">
      <c r="A5530">
        <v>213246</v>
      </c>
      <c r="B5530" t="s">
        <v>4626</v>
      </c>
      <c r="C5530">
        <v>9.6</v>
      </c>
    </row>
    <row r="5531" spans="1:3" x14ac:dyDescent="0.25">
      <c r="A5531">
        <v>213380</v>
      </c>
      <c r="B5531" t="s">
        <v>4627</v>
      </c>
      <c r="C5531">
        <v>52.41</v>
      </c>
    </row>
    <row r="5532" spans="1:3" x14ac:dyDescent="0.25">
      <c r="A5532">
        <v>213422</v>
      </c>
      <c r="B5532" t="s">
        <v>4628</v>
      </c>
      <c r="C5532">
        <v>175.5</v>
      </c>
    </row>
    <row r="5533" spans="1:3" x14ac:dyDescent="0.25">
      <c r="A5533">
        <v>213457</v>
      </c>
      <c r="B5533" t="s">
        <v>4629</v>
      </c>
      <c r="C5533">
        <v>178.2</v>
      </c>
    </row>
    <row r="5534" spans="1:3" x14ac:dyDescent="0.25">
      <c r="A5534">
        <v>213585</v>
      </c>
      <c r="B5534" t="s">
        <v>4630</v>
      </c>
      <c r="C5534">
        <v>226.72</v>
      </c>
    </row>
    <row r="5535" spans="1:3" x14ac:dyDescent="0.25">
      <c r="A5535">
        <v>213586</v>
      </c>
      <c r="B5535" t="s">
        <v>4631</v>
      </c>
      <c r="C5535">
        <v>1090</v>
      </c>
    </row>
    <row r="5536" spans="1:3" x14ac:dyDescent="0.25">
      <c r="A5536">
        <v>213587</v>
      </c>
      <c r="B5536" t="s">
        <v>4632</v>
      </c>
      <c r="C5536">
        <v>10.9</v>
      </c>
    </row>
    <row r="5537" spans="1:3" x14ac:dyDescent="0.25">
      <c r="A5537">
        <v>213616</v>
      </c>
      <c r="B5537" t="s">
        <v>2790</v>
      </c>
      <c r="C5537">
        <v>17.065000000000001</v>
      </c>
    </row>
    <row r="5538" spans="1:3" x14ac:dyDescent="0.25">
      <c r="A5538">
        <v>213635</v>
      </c>
      <c r="B5538" t="s">
        <v>4633</v>
      </c>
      <c r="C5538">
        <v>178.53</v>
      </c>
    </row>
    <row r="5539" spans="1:3" x14ac:dyDescent="0.25">
      <c r="A5539">
        <v>213637</v>
      </c>
      <c r="B5539" t="s">
        <v>4634</v>
      </c>
      <c r="C5539">
        <v>51.588999999999999</v>
      </c>
    </row>
    <row r="5540" spans="1:3" x14ac:dyDescent="0.25">
      <c r="A5540">
        <v>213638</v>
      </c>
      <c r="B5540" t="s">
        <v>2393</v>
      </c>
      <c r="C5540">
        <v>181.04</v>
      </c>
    </row>
    <row r="5541" spans="1:3" x14ac:dyDescent="0.25">
      <c r="A5541">
        <v>213639</v>
      </c>
      <c r="B5541" t="s">
        <v>4635</v>
      </c>
      <c r="C5541">
        <v>17.407</v>
      </c>
    </row>
    <row r="5542" spans="1:3" x14ac:dyDescent="0.25">
      <c r="A5542">
        <v>213642</v>
      </c>
      <c r="B5542" t="s">
        <v>4636</v>
      </c>
      <c r="C5542">
        <v>179.93</v>
      </c>
    </row>
    <row r="5543" spans="1:3" x14ac:dyDescent="0.25">
      <c r="A5543">
        <v>213656</v>
      </c>
      <c r="B5543" t="s">
        <v>4637</v>
      </c>
      <c r="C5543">
        <v>177</v>
      </c>
    </row>
    <row r="5544" spans="1:3" x14ac:dyDescent="0.25">
      <c r="A5544">
        <v>213658</v>
      </c>
      <c r="B5544" t="s">
        <v>4638</v>
      </c>
      <c r="C5544">
        <v>17.018999999999998</v>
      </c>
    </row>
    <row r="5545" spans="1:3" x14ac:dyDescent="0.25">
      <c r="A5545">
        <v>213660</v>
      </c>
      <c r="B5545" t="s">
        <v>2733</v>
      </c>
      <c r="C5545">
        <v>15.981</v>
      </c>
    </row>
    <row r="5546" spans="1:3" x14ac:dyDescent="0.25">
      <c r="A5546">
        <v>213668</v>
      </c>
      <c r="B5546" t="s">
        <v>4639</v>
      </c>
      <c r="C5546">
        <v>12.831</v>
      </c>
    </row>
    <row r="5547" spans="1:3" x14ac:dyDescent="0.25">
      <c r="A5547">
        <v>213670</v>
      </c>
      <c r="B5547" t="s">
        <v>4640</v>
      </c>
      <c r="C5547">
        <v>12.942</v>
      </c>
    </row>
    <row r="5548" spans="1:3" x14ac:dyDescent="0.25">
      <c r="A5548">
        <v>213674</v>
      </c>
      <c r="B5548" t="s">
        <v>4641</v>
      </c>
      <c r="C5548">
        <v>10.238</v>
      </c>
    </row>
    <row r="5549" spans="1:3" x14ac:dyDescent="0.25">
      <c r="A5549">
        <v>213676</v>
      </c>
      <c r="B5549" t="s">
        <v>4642</v>
      </c>
      <c r="C5549">
        <v>13.218</v>
      </c>
    </row>
    <row r="5550" spans="1:3" x14ac:dyDescent="0.25">
      <c r="A5550">
        <v>213677</v>
      </c>
      <c r="B5550" t="s">
        <v>4643</v>
      </c>
      <c r="C5550">
        <v>13.218</v>
      </c>
    </row>
    <row r="5551" spans="1:3" x14ac:dyDescent="0.25">
      <c r="A5551">
        <v>213678</v>
      </c>
      <c r="B5551" t="s">
        <v>1130</v>
      </c>
      <c r="C5551">
        <v>12.797000000000001</v>
      </c>
    </row>
    <row r="5552" spans="1:3" x14ac:dyDescent="0.25">
      <c r="A5552">
        <v>213678</v>
      </c>
      <c r="B5552" t="s">
        <v>1130</v>
      </c>
      <c r="C5552">
        <v>12.797000000000001</v>
      </c>
    </row>
    <row r="5553" spans="1:3" x14ac:dyDescent="0.25">
      <c r="A5553">
        <v>213679</v>
      </c>
      <c r="B5553" t="s">
        <v>4644</v>
      </c>
      <c r="C5553">
        <v>15.695</v>
      </c>
    </row>
    <row r="5554" spans="1:3" x14ac:dyDescent="0.25">
      <c r="A5554">
        <v>213680</v>
      </c>
      <c r="B5554" t="s">
        <v>4645</v>
      </c>
      <c r="C5554">
        <v>12.866</v>
      </c>
    </row>
    <row r="5555" spans="1:3" x14ac:dyDescent="0.25">
      <c r="A5555">
        <v>213681</v>
      </c>
      <c r="B5555" t="s">
        <v>4646</v>
      </c>
      <c r="C5555">
        <v>12.930999999999999</v>
      </c>
    </row>
    <row r="5556" spans="1:3" x14ac:dyDescent="0.25">
      <c r="A5556">
        <v>213682</v>
      </c>
      <c r="B5556" t="s">
        <v>974</v>
      </c>
      <c r="C5556">
        <v>12.930999999999999</v>
      </c>
    </row>
    <row r="5557" spans="1:3" x14ac:dyDescent="0.25">
      <c r="A5557">
        <v>213683</v>
      </c>
      <c r="B5557" t="s">
        <v>4647</v>
      </c>
      <c r="C5557">
        <v>12.721</v>
      </c>
    </row>
    <row r="5558" spans="1:3" x14ac:dyDescent="0.25">
      <c r="A5558">
        <v>213686</v>
      </c>
      <c r="B5558" t="s">
        <v>4648</v>
      </c>
      <c r="C5558">
        <v>12.613</v>
      </c>
    </row>
    <row r="5559" spans="1:3" x14ac:dyDescent="0.25">
      <c r="A5559">
        <v>213687</v>
      </c>
      <c r="B5559" t="s">
        <v>4649</v>
      </c>
      <c r="C5559">
        <v>10.090999999999999</v>
      </c>
    </row>
    <row r="5560" spans="1:3" x14ac:dyDescent="0.25">
      <c r="A5560">
        <v>213688</v>
      </c>
      <c r="B5560" t="s">
        <v>2388</v>
      </c>
      <c r="C5560">
        <v>13.159000000000001</v>
      </c>
    </row>
    <row r="5561" spans="1:3" x14ac:dyDescent="0.25">
      <c r="A5561">
        <v>213690</v>
      </c>
      <c r="B5561" t="s">
        <v>4650</v>
      </c>
      <c r="C5561">
        <v>177.46</v>
      </c>
    </row>
    <row r="5562" spans="1:3" x14ac:dyDescent="0.25">
      <c r="A5562">
        <v>213691</v>
      </c>
      <c r="B5562" t="s">
        <v>4651</v>
      </c>
      <c r="C5562">
        <v>12.987</v>
      </c>
    </row>
    <row r="5563" spans="1:3" x14ac:dyDescent="0.25">
      <c r="A5563">
        <v>213692</v>
      </c>
      <c r="B5563" t="s">
        <v>4652</v>
      </c>
      <c r="C5563">
        <v>13.218</v>
      </c>
    </row>
    <row r="5564" spans="1:3" x14ac:dyDescent="0.25">
      <c r="A5564">
        <v>213693</v>
      </c>
      <c r="B5564" t="s">
        <v>4653</v>
      </c>
      <c r="C5564">
        <v>180.09</v>
      </c>
    </row>
    <row r="5565" spans="1:3" x14ac:dyDescent="0.25">
      <c r="A5565">
        <v>213694</v>
      </c>
      <c r="B5565" t="s">
        <v>975</v>
      </c>
      <c r="C5565">
        <v>12.875</v>
      </c>
    </row>
    <row r="5566" spans="1:3" x14ac:dyDescent="0.25">
      <c r="A5566">
        <v>213697</v>
      </c>
      <c r="B5566" t="s">
        <v>1024</v>
      </c>
      <c r="C5566">
        <v>12.797000000000001</v>
      </c>
    </row>
    <row r="5567" spans="1:3" x14ac:dyDescent="0.25">
      <c r="A5567">
        <v>213699</v>
      </c>
      <c r="B5567" t="s">
        <v>4654</v>
      </c>
      <c r="C5567">
        <v>12.853</v>
      </c>
    </row>
    <row r="5568" spans="1:3" x14ac:dyDescent="0.25">
      <c r="A5568">
        <v>213713</v>
      </c>
      <c r="B5568" t="s">
        <v>4655</v>
      </c>
      <c r="C5568">
        <v>10.462999999999999</v>
      </c>
    </row>
    <row r="5569" spans="1:3" x14ac:dyDescent="0.25">
      <c r="A5569">
        <v>213715</v>
      </c>
      <c r="B5569" t="s">
        <v>4656</v>
      </c>
      <c r="C5569">
        <v>10.583</v>
      </c>
    </row>
    <row r="5570" spans="1:3" x14ac:dyDescent="0.25">
      <c r="A5570">
        <v>213716</v>
      </c>
      <c r="B5570" t="s">
        <v>4657</v>
      </c>
      <c r="C5570">
        <v>10.545999999999999</v>
      </c>
    </row>
    <row r="5571" spans="1:3" x14ac:dyDescent="0.25">
      <c r="A5571">
        <v>213718</v>
      </c>
      <c r="B5571" t="s">
        <v>4658</v>
      </c>
      <c r="C5571">
        <v>176.25</v>
      </c>
    </row>
    <row r="5572" spans="1:3" x14ac:dyDescent="0.25">
      <c r="A5572">
        <v>213720</v>
      </c>
      <c r="B5572" t="s">
        <v>2770</v>
      </c>
      <c r="C5572">
        <v>16.975999999999999</v>
      </c>
    </row>
    <row r="5573" spans="1:3" x14ac:dyDescent="0.25">
      <c r="A5573">
        <v>213720</v>
      </c>
      <c r="B5573" t="s">
        <v>2770</v>
      </c>
      <c r="C5573">
        <v>16.975999999999999</v>
      </c>
    </row>
    <row r="5574" spans="1:3" x14ac:dyDescent="0.25">
      <c r="A5574">
        <v>213721</v>
      </c>
      <c r="B5574" t="s">
        <v>1025</v>
      </c>
      <c r="C5574">
        <v>176.55</v>
      </c>
    </row>
    <row r="5575" spans="1:3" x14ac:dyDescent="0.25">
      <c r="A5575">
        <v>213722</v>
      </c>
      <c r="B5575" t="s">
        <v>4659</v>
      </c>
      <c r="C5575">
        <v>848.79</v>
      </c>
    </row>
    <row r="5576" spans="1:3" x14ac:dyDescent="0.25">
      <c r="A5576">
        <v>213722</v>
      </c>
      <c r="B5576" t="s">
        <v>4659</v>
      </c>
      <c r="C5576">
        <v>848.79</v>
      </c>
    </row>
    <row r="5577" spans="1:3" x14ac:dyDescent="0.25">
      <c r="A5577">
        <v>213723</v>
      </c>
      <c r="B5577" t="s">
        <v>4660</v>
      </c>
      <c r="C5577">
        <v>13.456</v>
      </c>
    </row>
    <row r="5578" spans="1:3" x14ac:dyDescent="0.25">
      <c r="A5578">
        <v>213730</v>
      </c>
      <c r="B5578" t="s">
        <v>4661</v>
      </c>
      <c r="C5578">
        <v>10.238</v>
      </c>
    </row>
    <row r="5579" spans="1:3" x14ac:dyDescent="0.25">
      <c r="A5579">
        <v>213736</v>
      </c>
      <c r="B5579" t="s">
        <v>4662</v>
      </c>
      <c r="C5579">
        <v>10.612</v>
      </c>
    </row>
    <row r="5580" spans="1:3" x14ac:dyDescent="0.25">
      <c r="A5580">
        <v>213740</v>
      </c>
      <c r="B5580" t="s">
        <v>4663</v>
      </c>
      <c r="C5580">
        <v>10.545999999999999</v>
      </c>
    </row>
    <row r="5581" spans="1:3" x14ac:dyDescent="0.25">
      <c r="A5581">
        <v>213748</v>
      </c>
      <c r="B5581" t="s">
        <v>4664</v>
      </c>
      <c r="C5581">
        <v>10.5</v>
      </c>
    </row>
    <row r="5582" spans="1:3" x14ac:dyDescent="0.25">
      <c r="A5582">
        <v>213750</v>
      </c>
      <c r="B5582" t="s">
        <v>4665</v>
      </c>
      <c r="C5582">
        <v>10.372</v>
      </c>
    </row>
    <row r="5583" spans="1:3" x14ac:dyDescent="0.25">
      <c r="A5583">
        <v>213751</v>
      </c>
      <c r="B5583" t="s">
        <v>4666</v>
      </c>
      <c r="C5583">
        <v>10.417</v>
      </c>
    </row>
    <row r="5584" spans="1:3" x14ac:dyDescent="0.25">
      <c r="A5584">
        <v>213752</v>
      </c>
      <c r="B5584" t="s">
        <v>4667</v>
      </c>
      <c r="C5584">
        <v>10.39</v>
      </c>
    </row>
    <row r="5585" spans="1:3" x14ac:dyDescent="0.25">
      <c r="A5585">
        <v>213753</v>
      </c>
      <c r="B5585" t="s">
        <v>4668</v>
      </c>
      <c r="C5585">
        <v>10.574</v>
      </c>
    </row>
    <row r="5586" spans="1:3" x14ac:dyDescent="0.25">
      <c r="A5586">
        <v>213754</v>
      </c>
      <c r="B5586" t="s">
        <v>4669</v>
      </c>
      <c r="C5586">
        <v>10.318</v>
      </c>
    </row>
    <row r="5587" spans="1:3" x14ac:dyDescent="0.25">
      <c r="A5587">
        <v>213755</v>
      </c>
      <c r="B5587" t="s">
        <v>2394</v>
      </c>
      <c r="C5587">
        <v>10.444000000000001</v>
      </c>
    </row>
    <row r="5588" spans="1:3" x14ac:dyDescent="0.25">
      <c r="A5588">
        <v>213756</v>
      </c>
      <c r="B5588" t="s">
        <v>4670</v>
      </c>
      <c r="C5588">
        <v>9.8000000000000007</v>
      </c>
    </row>
    <row r="5589" spans="1:3" x14ac:dyDescent="0.25">
      <c r="A5589">
        <v>213757</v>
      </c>
      <c r="B5589" t="s">
        <v>4671</v>
      </c>
      <c r="C5589">
        <v>10.212</v>
      </c>
    </row>
    <row r="5590" spans="1:3" x14ac:dyDescent="0.25">
      <c r="A5590">
        <v>213758</v>
      </c>
      <c r="B5590" t="s">
        <v>4672</v>
      </c>
      <c r="C5590">
        <v>9.8000000000000007</v>
      </c>
    </row>
    <row r="5591" spans="1:3" x14ac:dyDescent="0.25">
      <c r="A5591">
        <v>213759</v>
      </c>
      <c r="B5591" t="s">
        <v>4673</v>
      </c>
      <c r="C5591">
        <v>11.21</v>
      </c>
    </row>
    <row r="5592" spans="1:3" x14ac:dyDescent="0.25">
      <c r="A5592">
        <v>213760</v>
      </c>
      <c r="B5592" t="s">
        <v>4674</v>
      </c>
      <c r="C5592">
        <v>10.345000000000001</v>
      </c>
    </row>
    <row r="5593" spans="1:3" x14ac:dyDescent="0.25">
      <c r="A5593">
        <v>213761</v>
      </c>
      <c r="B5593" t="s">
        <v>976</v>
      </c>
      <c r="C5593">
        <v>10.345000000000001</v>
      </c>
    </row>
    <row r="5594" spans="1:3" x14ac:dyDescent="0.25">
      <c r="A5594">
        <v>213762</v>
      </c>
      <c r="B5594" t="s">
        <v>4675</v>
      </c>
      <c r="C5594">
        <v>10.292999999999999</v>
      </c>
    </row>
    <row r="5595" spans="1:3" x14ac:dyDescent="0.25">
      <c r="A5595">
        <v>213763</v>
      </c>
      <c r="B5595" t="s">
        <v>4676</v>
      </c>
      <c r="C5595">
        <v>10.574</v>
      </c>
    </row>
    <row r="5596" spans="1:3" x14ac:dyDescent="0.25">
      <c r="A5596">
        <v>213764</v>
      </c>
      <c r="B5596" t="s">
        <v>4677</v>
      </c>
      <c r="C5596">
        <v>10.238</v>
      </c>
    </row>
    <row r="5597" spans="1:3" x14ac:dyDescent="0.25">
      <c r="A5597">
        <v>213764</v>
      </c>
      <c r="B5597" t="s">
        <v>4677</v>
      </c>
      <c r="C5597">
        <v>10.238</v>
      </c>
    </row>
    <row r="5598" spans="1:3" x14ac:dyDescent="0.25">
      <c r="A5598">
        <v>213765</v>
      </c>
      <c r="B5598" t="s">
        <v>4678</v>
      </c>
      <c r="C5598">
        <v>10.238</v>
      </c>
    </row>
    <row r="5599" spans="1:3" x14ac:dyDescent="0.25">
      <c r="A5599">
        <v>213766</v>
      </c>
      <c r="B5599" t="s">
        <v>4679</v>
      </c>
      <c r="C5599">
        <v>10.574</v>
      </c>
    </row>
    <row r="5600" spans="1:3" x14ac:dyDescent="0.25">
      <c r="A5600">
        <v>213767</v>
      </c>
      <c r="B5600" t="s">
        <v>4680</v>
      </c>
      <c r="C5600">
        <v>10.090999999999999</v>
      </c>
    </row>
    <row r="5601" spans="1:3" x14ac:dyDescent="0.25">
      <c r="A5601">
        <v>213768</v>
      </c>
      <c r="B5601" t="s">
        <v>4681</v>
      </c>
      <c r="C5601">
        <v>10.177</v>
      </c>
    </row>
    <row r="5602" spans="1:3" x14ac:dyDescent="0.25">
      <c r="A5602">
        <v>213769</v>
      </c>
      <c r="B5602" t="s">
        <v>4682</v>
      </c>
      <c r="C5602">
        <v>10.167999999999999</v>
      </c>
    </row>
    <row r="5603" spans="1:3" x14ac:dyDescent="0.25">
      <c r="A5603">
        <v>213774</v>
      </c>
      <c r="B5603" t="s">
        <v>4683</v>
      </c>
      <c r="C5603">
        <v>850.97</v>
      </c>
    </row>
    <row r="5604" spans="1:3" x14ac:dyDescent="0.25">
      <c r="A5604">
        <v>213775</v>
      </c>
      <c r="B5604" t="s">
        <v>4684</v>
      </c>
      <c r="C5604">
        <v>11.004</v>
      </c>
    </row>
    <row r="5605" spans="1:3" x14ac:dyDescent="0.25">
      <c r="A5605">
        <v>213776</v>
      </c>
      <c r="B5605" t="s">
        <v>1026</v>
      </c>
      <c r="C5605">
        <v>176.25</v>
      </c>
    </row>
    <row r="5606" spans="1:3" x14ac:dyDescent="0.25">
      <c r="A5606">
        <v>213777</v>
      </c>
      <c r="B5606" t="s">
        <v>1027</v>
      </c>
      <c r="C5606">
        <v>10.167999999999999</v>
      </c>
    </row>
    <row r="5607" spans="1:3" x14ac:dyDescent="0.25">
      <c r="A5607">
        <v>213781</v>
      </c>
      <c r="B5607" t="s">
        <v>2390</v>
      </c>
      <c r="C5607">
        <v>13.311999999999999</v>
      </c>
    </row>
    <row r="5608" spans="1:3" x14ac:dyDescent="0.25">
      <c r="A5608">
        <v>213782</v>
      </c>
      <c r="B5608" t="s">
        <v>2734</v>
      </c>
      <c r="C5608">
        <v>12.785</v>
      </c>
    </row>
    <row r="5609" spans="1:3" x14ac:dyDescent="0.25">
      <c r="A5609">
        <v>213785</v>
      </c>
      <c r="B5609" t="s">
        <v>4685</v>
      </c>
      <c r="C5609">
        <v>13.462</v>
      </c>
    </row>
    <row r="5610" spans="1:3" x14ac:dyDescent="0.25">
      <c r="A5610">
        <v>213786</v>
      </c>
      <c r="B5610" t="s">
        <v>4686</v>
      </c>
      <c r="C5610">
        <v>10.167999999999999</v>
      </c>
    </row>
    <row r="5611" spans="1:3" x14ac:dyDescent="0.25">
      <c r="A5611">
        <v>213789</v>
      </c>
      <c r="B5611" t="s">
        <v>1028</v>
      </c>
      <c r="C5611">
        <v>10.167999999999999</v>
      </c>
    </row>
    <row r="5612" spans="1:3" x14ac:dyDescent="0.25">
      <c r="A5612">
        <v>213789</v>
      </c>
      <c r="B5612" t="s">
        <v>1028</v>
      </c>
      <c r="C5612">
        <v>10.167999999999999</v>
      </c>
    </row>
    <row r="5613" spans="1:3" x14ac:dyDescent="0.25">
      <c r="A5613">
        <v>213790</v>
      </c>
      <c r="B5613" t="s">
        <v>989</v>
      </c>
      <c r="C5613">
        <v>12.71</v>
      </c>
    </row>
    <row r="5614" spans="1:3" x14ac:dyDescent="0.25">
      <c r="A5614">
        <v>213790</v>
      </c>
      <c r="B5614" t="s">
        <v>989</v>
      </c>
      <c r="C5614">
        <v>12.71</v>
      </c>
    </row>
    <row r="5615" spans="1:3" x14ac:dyDescent="0.25">
      <c r="A5615">
        <v>213799</v>
      </c>
      <c r="B5615" t="s">
        <v>4687</v>
      </c>
      <c r="C5615">
        <v>10.220000000000001</v>
      </c>
    </row>
    <row r="5616" spans="1:3" x14ac:dyDescent="0.25">
      <c r="A5616">
        <v>213800</v>
      </c>
      <c r="B5616" t="s">
        <v>4688</v>
      </c>
      <c r="C5616">
        <v>12.776</v>
      </c>
    </row>
    <row r="5617" spans="1:3" x14ac:dyDescent="0.25">
      <c r="A5617">
        <v>213800</v>
      </c>
      <c r="B5617" t="s">
        <v>4688</v>
      </c>
      <c r="C5617">
        <v>12.776</v>
      </c>
    </row>
    <row r="5618" spans="1:3" x14ac:dyDescent="0.25">
      <c r="A5618">
        <v>213804</v>
      </c>
      <c r="B5618" t="s">
        <v>4689</v>
      </c>
      <c r="C5618">
        <v>10.177</v>
      </c>
    </row>
    <row r="5619" spans="1:3" x14ac:dyDescent="0.25">
      <c r="A5619">
        <v>213814</v>
      </c>
      <c r="B5619" t="s">
        <v>4690</v>
      </c>
      <c r="C5619">
        <v>10.082000000000001</v>
      </c>
    </row>
    <row r="5620" spans="1:3" x14ac:dyDescent="0.25">
      <c r="A5620">
        <v>213818</v>
      </c>
      <c r="B5620" t="s">
        <v>1029</v>
      </c>
      <c r="C5620">
        <v>10.167999999999999</v>
      </c>
    </row>
    <row r="5621" spans="1:3" x14ac:dyDescent="0.25">
      <c r="A5621">
        <v>213818</v>
      </c>
      <c r="B5621" t="s">
        <v>1029</v>
      </c>
      <c r="C5621">
        <v>10.167999999999999</v>
      </c>
    </row>
    <row r="5622" spans="1:3" x14ac:dyDescent="0.25">
      <c r="A5622">
        <v>213819</v>
      </c>
      <c r="B5622" t="s">
        <v>1115</v>
      </c>
      <c r="C5622">
        <v>12.71</v>
      </c>
    </row>
    <row r="5623" spans="1:3" x14ac:dyDescent="0.25">
      <c r="A5623">
        <v>213819</v>
      </c>
      <c r="B5623" t="s">
        <v>1115</v>
      </c>
      <c r="C5623">
        <v>12.71</v>
      </c>
    </row>
    <row r="5624" spans="1:3" x14ac:dyDescent="0.25">
      <c r="A5624">
        <v>213821</v>
      </c>
      <c r="B5624" t="s">
        <v>4691</v>
      </c>
      <c r="C5624">
        <v>10.185</v>
      </c>
    </row>
    <row r="5625" spans="1:3" x14ac:dyDescent="0.25">
      <c r="A5625">
        <v>213823</v>
      </c>
      <c r="B5625" t="s">
        <v>4692</v>
      </c>
      <c r="C5625">
        <v>6.2779999999999996</v>
      </c>
    </row>
    <row r="5626" spans="1:3" x14ac:dyDescent="0.25">
      <c r="A5626">
        <v>213824</v>
      </c>
      <c r="B5626" t="s">
        <v>4693</v>
      </c>
      <c r="C5626">
        <v>8.3710000000000004</v>
      </c>
    </row>
    <row r="5627" spans="1:3" x14ac:dyDescent="0.25">
      <c r="A5627">
        <v>213825</v>
      </c>
      <c r="B5627" t="s">
        <v>4694</v>
      </c>
      <c r="C5627">
        <v>6.42</v>
      </c>
    </row>
    <row r="5628" spans="1:3" x14ac:dyDescent="0.25">
      <c r="A5628">
        <v>213826</v>
      </c>
      <c r="B5628" t="s">
        <v>4695</v>
      </c>
      <c r="C5628">
        <v>10.151</v>
      </c>
    </row>
    <row r="5629" spans="1:3" x14ac:dyDescent="0.25">
      <c r="A5629">
        <v>213827</v>
      </c>
      <c r="B5629" t="s">
        <v>4696</v>
      </c>
      <c r="C5629">
        <v>10.574</v>
      </c>
    </row>
    <row r="5630" spans="1:3" x14ac:dyDescent="0.25">
      <c r="A5630">
        <v>213830</v>
      </c>
      <c r="B5630" t="s">
        <v>4697</v>
      </c>
      <c r="C5630">
        <v>10.057</v>
      </c>
    </row>
    <row r="5631" spans="1:3" x14ac:dyDescent="0.25">
      <c r="A5631">
        <v>213833</v>
      </c>
      <c r="B5631" t="s">
        <v>977</v>
      </c>
      <c r="C5631">
        <v>12.571</v>
      </c>
    </row>
    <row r="5632" spans="1:3" x14ac:dyDescent="0.25">
      <c r="A5632">
        <v>213835</v>
      </c>
      <c r="B5632" t="s">
        <v>978</v>
      </c>
      <c r="C5632">
        <v>12.71</v>
      </c>
    </row>
    <row r="5633" spans="1:3" x14ac:dyDescent="0.25">
      <c r="A5633">
        <v>213836</v>
      </c>
      <c r="B5633" t="s">
        <v>4698</v>
      </c>
      <c r="C5633">
        <v>10.167999999999999</v>
      </c>
    </row>
    <row r="5634" spans="1:3" x14ac:dyDescent="0.25">
      <c r="A5634">
        <v>213837</v>
      </c>
      <c r="B5634" t="s">
        <v>4699</v>
      </c>
      <c r="C5634">
        <v>6.8959999999999999</v>
      </c>
    </row>
    <row r="5635" spans="1:3" x14ac:dyDescent="0.25">
      <c r="A5635">
        <v>213840</v>
      </c>
      <c r="B5635" t="s">
        <v>4700</v>
      </c>
      <c r="C5635">
        <v>50.84</v>
      </c>
    </row>
    <row r="5636" spans="1:3" x14ac:dyDescent="0.25">
      <c r="A5636">
        <v>213842</v>
      </c>
      <c r="B5636" t="s">
        <v>4701</v>
      </c>
      <c r="C5636">
        <v>10.247</v>
      </c>
    </row>
    <row r="5637" spans="1:3" x14ac:dyDescent="0.25">
      <c r="A5637">
        <v>213845</v>
      </c>
      <c r="B5637" t="s">
        <v>4702</v>
      </c>
      <c r="C5637">
        <v>10.545999999999999</v>
      </c>
    </row>
    <row r="5638" spans="1:3" x14ac:dyDescent="0.25">
      <c r="A5638">
        <v>213846</v>
      </c>
      <c r="B5638" t="s">
        <v>4703</v>
      </c>
      <c r="C5638">
        <v>10.462999999999999</v>
      </c>
    </row>
    <row r="5639" spans="1:3" x14ac:dyDescent="0.25">
      <c r="A5639">
        <v>213848</v>
      </c>
      <c r="B5639" t="s">
        <v>4704</v>
      </c>
      <c r="C5639">
        <v>10.151</v>
      </c>
    </row>
    <row r="5640" spans="1:3" x14ac:dyDescent="0.25">
      <c r="A5640">
        <v>213855</v>
      </c>
      <c r="B5640" t="s">
        <v>4705</v>
      </c>
      <c r="C5640">
        <v>12.765000000000001</v>
      </c>
    </row>
    <row r="5641" spans="1:3" x14ac:dyDescent="0.25">
      <c r="A5641">
        <v>213857</v>
      </c>
      <c r="B5641" t="s">
        <v>2409</v>
      </c>
      <c r="C5641">
        <v>176.4</v>
      </c>
    </row>
    <row r="5642" spans="1:3" x14ac:dyDescent="0.25">
      <c r="A5642">
        <v>213861</v>
      </c>
      <c r="B5642" t="s">
        <v>4706</v>
      </c>
      <c r="C5642">
        <v>10.212</v>
      </c>
    </row>
    <row r="5643" spans="1:3" x14ac:dyDescent="0.25">
      <c r="A5643">
        <v>213862</v>
      </c>
      <c r="B5643" t="s">
        <v>4707</v>
      </c>
      <c r="C5643">
        <v>10.426</v>
      </c>
    </row>
    <row r="5644" spans="1:3" x14ac:dyDescent="0.25">
      <c r="A5644">
        <v>213863</v>
      </c>
      <c r="B5644" t="s">
        <v>4708</v>
      </c>
      <c r="C5644">
        <v>10.688000000000001</v>
      </c>
    </row>
    <row r="5645" spans="1:3" x14ac:dyDescent="0.25">
      <c r="A5645">
        <v>213868</v>
      </c>
      <c r="B5645" t="s">
        <v>4709</v>
      </c>
      <c r="C5645">
        <v>12.582000000000001</v>
      </c>
    </row>
    <row r="5646" spans="1:3" x14ac:dyDescent="0.25">
      <c r="A5646">
        <v>213870</v>
      </c>
      <c r="B5646" t="s">
        <v>4710</v>
      </c>
      <c r="C5646">
        <v>10.785</v>
      </c>
    </row>
    <row r="5647" spans="1:3" x14ac:dyDescent="0.25">
      <c r="A5647">
        <v>213871</v>
      </c>
      <c r="B5647" t="s">
        <v>4711</v>
      </c>
      <c r="C5647">
        <v>10.583</v>
      </c>
    </row>
    <row r="5648" spans="1:3" x14ac:dyDescent="0.25">
      <c r="A5648">
        <v>213872</v>
      </c>
      <c r="B5648" t="s">
        <v>4712</v>
      </c>
      <c r="C5648">
        <v>10.282</v>
      </c>
    </row>
    <row r="5649" spans="1:3" x14ac:dyDescent="0.25">
      <c r="A5649">
        <v>213873</v>
      </c>
      <c r="B5649" t="s">
        <v>1131</v>
      </c>
      <c r="C5649">
        <v>10.202999999999999</v>
      </c>
    </row>
    <row r="5650" spans="1:3" x14ac:dyDescent="0.25">
      <c r="A5650">
        <v>213874</v>
      </c>
      <c r="B5650" t="s">
        <v>4713</v>
      </c>
      <c r="C5650">
        <v>13.101000000000001</v>
      </c>
    </row>
    <row r="5651" spans="1:3" x14ac:dyDescent="0.25">
      <c r="A5651">
        <v>213875</v>
      </c>
      <c r="B5651" t="s">
        <v>4714</v>
      </c>
      <c r="C5651">
        <v>10.481</v>
      </c>
    </row>
    <row r="5652" spans="1:3" x14ac:dyDescent="0.25">
      <c r="A5652">
        <v>213875</v>
      </c>
      <c r="B5652" t="s">
        <v>4714</v>
      </c>
      <c r="C5652">
        <v>10.481</v>
      </c>
    </row>
    <row r="5653" spans="1:3" x14ac:dyDescent="0.25">
      <c r="A5653">
        <v>213876</v>
      </c>
      <c r="B5653" t="s">
        <v>4715</v>
      </c>
      <c r="C5653">
        <v>10.151</v>
      </c>
    </row>
    <row r="5654" spans="1:3" x14ac:dyDescent="0.25">
      <c r="A5654">
        <v>213888</v>
      </c>
      <c r="B5654" t="s">
        <v>4716</v>
      </c>
      <c r="C5654">
        <v>10.167999999999999</v>
      </c>
    </row>
    <row r="5655" spans="1:3" x14ac:dyDescent="0.25">
      <c r="A5655">
        <v>213894</v>
      </c>
      <c r="B5655" t="s">
        <v>4717</v>
      </c>
      <c r="C5655">
        <v>12.71</v>
      </c>
    </row>
    <row r="5656" spans="1:3" x14ac:dyDescent="0.25">
      <c r="A5656">
        <v>213897</v>
      </c>
      <c r="B5656" t="s">
        <v>4718</v>
      </c>
      <c r="C5656">
        <v>10.238</v>
      </c>
    </row>
    <row r="5657" spans="1:3" x14ac:dyDescent="0.25">
      <c r="A5657">
        <v>213898</v>
      </c>
      <c r="B5657" t="s">
        <v>4719</v>
      </c>
      <c r="C5657">
        <v>10.220000000000001</v>
      </c>
    </row>
    <row r="5658" spans="1:3" x14ac:dyDescent="0.25">
      <c r="A5658">
        <v>213899</v>
      </c>
      <c r="B5658" t="s">
        <v>4720</v>
      </c>
      <c r="C5658">
        <v>10.574</v>
      </c>
    </row>
    <row r="5659" spans="1:3" x14ac:dyDescent="0.25">
      <c r="A5659">
        <v>213905</v>
      </c>
      <c r="B5659" t="s">
        <v>4721</v>
      </c>
      <c r="C5659">
        <v>10.167999999999999</v>
      </c>
    </row>
    <row r="5660" spans="1:3" x14ac:dyDescent="0.25">
      <c r="A5660">
        <v>213913</v>
      </c>
      <c r="B5660" t="s">
        <v>4722</v>
      </c>
      <c r="C5660">
        <v>12.797000000000001</v>
      </c>
    </row>
    <row r="5661" spans="1:3" x14ac:dyDescent="0.25">
      <c r="A5661">
        <v>213917</v>
      </c>
      <c r="B5661" t="s">
        <v>4723</v>
      </c>
      <c r="C5661">
        <v>12.797000000000001</v>
      </c>
    </row>
    <row r="5662" spans="1:3" x14ac:dyDescent="0.25">
      <c r="A5662">
        <v>213920</v>
      </c>
      <c r="B5662" t="s">
        <v>4724</v>
      </c>
      <c r="C5662">
        <v>12.71</v>
      </c>
    </row>
    <row r="5663" spans="1:3" x14ac:dyDescent="0.25">
      <c r="A5663">
        <v>213922</v>
      </c>
      <c r="B5663" t="s">
        <v>1132</v>
      </c>
      <c r="C5663">
        <v>12.71</v>
      </c>
    </row>
    <row r="5664" spans="1:3" x14ac:dyDescent="0.25">
      <c r="A5664">
        <v>213931</v>
      </c>
      <c r="B5664" t="s">
        <v>4725</v>
      </c>
      <c r="C5664">
        <v>10.167999999999999</v>
      </c>
    </row>
    <row r="5665" spans="1:3" x14ac:dyDescent="0.25">
      <c r="A5665">
        <v>213932</v>
      </c>
      <c r="B5665" t="s">
        <v>1133</v>
      </c>
      <c r="C5665">
        <v>12.71</v>
      </c>
    </row>
    <row r="5666" spans="1:3" x14ac:dyDescent="0.25">
      <c r="A5666">
        <v>213933</v>
      </c>
      <c r="B5666" t="s">
        <v>4726</v>
      </c>
      <c r="C5666">
        <v>10.220000000000001</v>
      </c>
    </row>
    <row r="5667" spans="1:3" x14ac:dyDescent="0.25">
      <c r="A5667">
        <v>213935</v>
      </c>
      <c r="B5667" t="s">
        <v>4727</v>
      </c>
      <c r="C5667">
        <v>12.776</v>
      </c>
    </row>
    <row r="5668" spans="1:3" x14ac:dyDescent="0.25">
      <c r="A5668">
        <v>213937</v>
      </c>
      <c r="B5668" t="s">
        <v>4728</v>
      </c>
      <c r="C5668">
        <v>10.263999999999999</v>
      </c>
    </row>
    <row r="5669" spans="1:3" x14ac:dyDescent="0.25">
      <c r="A5669">
        <v>213942</v>
      </c>
      <c r="B5669" t="s">
        <v>4729</v>
      </c>
      <c r="C5669">
        <v>10.462999999999999</v>
      </c>
    </row>
    <row r="5670" spans="1:3" x14ac:dyDescent="0.25">
      <c r="A5670">
        <v>213944</v>
      </c>
      <c r="B5670" t="s">
        <v>4730</v>
      </c>
      <c r="C5670">
        <v>10.472</v>
      </c>
    </row>
    <row r="5671" spans="1:3" x14ac:dyDescent="0.25">
      <c r="A5671">
        <v>213946</v>
      </c>
      <c r="B5671" t="s">
        <v>2398</v>
      </c>
      <c r="C5671">
        <v>10.462999999999999</v>
      </c>
    </row>
    <row r="5672" spans="1:3" x14ac:dyDescent="0.25">
      <c r="A5672">
        <v>213947</v>
      </c>
      <c r="B5672" t="s">
        <v>1134</v>
      </c>
      <c r="C5672">
        <v>10.151</v>
      </c>
    </row>
    <row r="5673" spans="1:3" x14ac:dyDescent="0.25">
      <c r="A5673">
        <v>213948</v>
      </c>
      <c r="B5673" t="s">
        <v>4731</v>
      </c>
      <c r="C5673">
        <v>10.151</v>
      </c>
    </row>
    <row r="5674" spans="1:3" x14ac:dyDescent="0.25">
      <c r="A5674">
        <v>213949</v>
      </c>
      <c r="B5674" t="s">
        <v>4732</v>
      </c>
      <c r="C5674">
        <v>10.247</v>
      </c>
    </row>
    <row r="5675" spans="1:3" x14ac:dyDescent="0.25">
      <c r="A5675">
        <v>213950</v>
      </c>
      <c r="B5675" t="s">
        <v>2385</v>
      </c>
      <c r="C5675">
        <v>10.247</v>
      </c>
    </row>
    <row r="5676" spans="1:3" x14ac:dyDescent="0.25">
      <c r="A5676">
        <v>213951</v>
      </c>
      <c r="B5676" t="s">
        <v>4733</v>
      </c>
      <c r="C5676">
        <v>10.462999999999999</v>
      </c>
    </row>
    <row r="5677" spans="1:3" x14ac:dyDescent="0.25">
      <c r="A5677">
        <v>213952</v>
      </c>
      <c r="B5677" t="s">
        <v>4734</v>
      </c>
      <c r="C5677">
        <v>10.555</v>
      </c>
    </row>
    <row r="5678" spans="1:3" x14ac:dyDescent="0.25">
      <c r="A5678">
        <v>213953</v>
      </c>
      <c r="B5678" t="s">
        <v>4735</v>
      </c>
      <c r="C5678">
        <v>10.555</v>
      </c>
    </row>
    <row r="5679" spans="1:3" x14ac:dyDescent="0.25">
      <c r="A5679">
        <v>213954</v>
      </c>
      <c r="B5679" t="s">
        <v>4736</v>
      </c>
      <c r="C5679">
        <v>10.537000000000001</v>
      </c>
    </row>
    <row r="5680" spans="1:3" x14ac:dyDescent="0.25">
      <c r="A5680">
        <v>213954</v>
      </c>
      <c r="B5680" t="s">
        <v>4736</v>
      </c>
      <c r="C5680">
        <v>10.537000000000001</v>
      </c>
    </row>
    <row r="5681" spans="1:3" x14ac:dyDescent="0.25">
      <c r="A5681">
        <v>213956</v>
      </c>
      <c r="B5681" t="s">
        <v>4737</v>
      </c>
      <c r="C5681">
        <v>10.545999999999999</v>
      </c>
    </row>
    <row r="5682" spans="1:3" x14ac:dyDescent="0.25">
      <c r="A5682">
        <v>213957</v>
      </c>
      <c r="B5682" t="s">
        <v>4738</v>
      </c>
      <c r="C5682">
        <v>10.472</v>
      </c>
    </row>
    <row r="5683" spans="1:3" x14ac:dyDescent="0.25">
      <c r="A5683">
        <v>213958</v>
      </c>
      <c r="B5683" t="s">
        <v>2791</v>
      </c>
      <c r="C5683">
        <v>10.472</v>
      </c>
    </row>
    <row r="5684" spans="1:3" x14ac:dyDescent="0.25">
      <c r="A5684">
        <v>213960</v>
      </c>
      <c r="B5684" t="s">
        <v>1030</v>
      </c>
      <c r="C5684">
        <v>10.220000000000001</v>
      </c>
    </row>
    <row r="5685" spans="1:3" x14ac:dyDescent="0.25">
      <c r="A5685">
        <v>213960</v>
      </c>
      <c r="B5685" t="s">
        <v>1030</v>
      </c>
      <c r="C5685">
        <v>10.220000000000001</v>
      </c>
    </row>
    <row r="5686" spans="1:3" x14ac:dyDescent="0.25">
      <c r="A5686">
        <v>213961</v>
      </c>
      <c r="B5686" t="s">
        <v>4739</v>
      </c>
      <c r="C5686">
        <v>10.472</v>
      </c>
    </row>
    <row r="5687" spans="1:3" x14ac:dyDescent="0.25">
      <c r="A5687">
        <v>213962</v>
      </c>
      <c r="B5687" t="s">
        <v>4740</v>
      </c>
      <c r="C5687">
        <v>10.785</v>
      </c>
    </row>
    <row r="5688" spans="1:3" x14ac:dyDescent="0.25">
      <c r="A5688">
        <v>213962</v>
      </c>
      <c r="B5688" t="s">
        <v>4740</v>
      </c>
      <c r="C5688">
        <v>10.785</v>
      </c>
    </row>
    <row r="5689" spans="1:3" x14ac:dyDescent="0.25">
      <c r="A5689">
        <v>213963</v>
      </c>
      <c r="B5689" t="s">
        <v>1031</v>
      </c>
      <c r="C5689">
        <v>7.0620000000000003</v>
      </c>
    </row>
    <row r="5690" spans="1:3" x14ac:dyDescent="0.25">
      <c r="A5690">
        <v>213964</v>
      </c>
      <c r="B5690" t="s">
        <v>4741</v>
      </c>
      <c r="C5690">
        <v>7.0309999999999997</v>
      </c>
    </row>
    <row r="5691" spans="1:3" x14ac:dyDescent="0.25">
      <c r="A5691">
        <v>213964</v>
      </c>
      <c r="B5691" t="s">
        <v>4741</v>
      </c>
      <c r="C5691">
        <v>7.0309999999999997</v>
      </c>
    </row>
    <row r="5692" spans="1:3" x14ac:dyDescent="0.25">
      <c r="A5692">
        <v>213965</v>
      </c>
      <c r="B5692" t="s">
        <v>4742</v>
      </c>
      <c r="C5692">
        <v>6.9809999999999999</v>
      </c>
    </row>
    <row r="5693" spans="1:3" x14ac:dyDescent="0.25">
      <c r="A5693">
        <v>213966</v>
      </c>
      <c r="B5693" t="s">
        <v>4743</v>
      </c>
      <c r="C5693">
        <v>6.6820000000000004</v>
      </c>
    </row>
    <row r="5694" spans="1:3" x14ac:dyDescent="0.25">
      <c r="A5694">
        <v>213967</v>
      </c>
      <c r="B5694" t="s">
        <v>4744</v>
      </c>
      <c r="C5694">
        <v>6.6150000000000002</v>
      </c>
    </row>
    <row r="5695" spans="1:3" x14ac:dyDescent="0.25">
      <c r="A5695">
        <v>213968</v>
      </c>
      <c r="B5695" t="s">
        <v>4745</v>
      </c>
      <c r="C5695">
        <v>6.577</v>
      </c>
    </row>
    <row r="5696" spans="1:3" x14ac:dyDescent="0.25">
      <c r="A5696">
        <v>213969</v>
      </c>
      <c r="B5696" t="s">
        <v>4746</v>
      </c>
      <c r="C5696">
        <v>8.56</v>
      </c>
    </row>
    <row r="5697" spans="1:3" x14ac:dyDescent="0.25">
      <c r="A5697">
        <v>213970</v>
      </c>
      <c r="B5697" t="s">
        <v>4747</v>
      </c>
      <c r="C5697">
        <v>8.3710000000000004</v>
      </c>
    </row>
    <row r="5698" spans="1:3" x14ac:dyDescent="0.25">
      <c r="A5698">
        <v>213971</v>
      </c>
      <c r="B5698" t="s">
        <v>4748</v>
      </c>
      <c r="C5698">
        <v>10.141999999999999</v>
      </c>
    </row>
    <row r="5699" spans="1:3" x14ac:dyDescent="0.25">
      <c r="A5699">
        <v>213973</v>
      </c>
      <c r="B5699" t="s">
        <v>4749</v>
      </c>
      <c r="C5699">
        <v>12.662000000000001</v>
      </c>
    </row>
    <row r="5700" spans="1:3" x14ac:dyDescent="0.25">
      <c r="A5700">
        <v>213974</v>
      </c>
      <c r="B5700" t="s">
        <v>4750</v>
      </c>
      <c r="C5700">
        <v>10.381</v>
      </c>
    </row>
    <row r="5701" spans="1:3" x14ac:dyDescent="0.25">
      <c r="A5701">
        <v>213978</v>
      </c>
      <c r="B5701" t="s">
        <v>4751</v>
      </c>
      <c r="C5701">
        <v>10.177</v>
      </c>
    </row>
    <row r="5702" spans="1:3" x14ac:dyDescent="0.25">
      <c r="A5702">
        <v>213979</v>
      </c>
      <c r="B5702" t="s">
        <v>4752</v>
      </c>
      <c r="C5702">
        <v>12.721</v>
      </c>
    </row>
    <row r="5703" spans="1:3" x14ac:dyDescent="0.25">
      <c r="A5703">
        <v>213981</v>
      </c>
      <c r="B5703" t="s">
        <v>4753</v>
      </c>
      <c r="C5703">
        <v>12.715999999999999</v>
      </c>
    </row>
    <row r="5704" spans="1:3" x14ac:dyDescent="0.25">
      <c r="A5704">
        <v>213983</v>
      </c>
      <c r="B5704" t="s">
        <v>4754</v>
      </c>
      <c r="C5704">
        <v>10.472</v>
      </c>
    </row>
    <row r="5705" spans="1:3" x14ac:dyDescent="0.25">
      <c r="A5705">
        <v>213988</v>
      </c>
      <c r="B5705" t="s">
        <v>4755</v>
      </c>
      <c r="C5705">
        <v>10.090999999999999</v>
      </c>
    </row>
    <row r="5706" spans="1:3" x14ac:dyDescent="0.25">
      <c r="A5706">
        <v>213988</v>
      </c>
      <c r="B5706" t="s">
        <v>4755</v>
      </c>
      <c r="C5706">
        <v>10.090999999999999</v>
      </c>
    </row>
    <row r="5707" spans="1:3" x14ac:dyDescent="0.25">
      <c r="A5707">
        <v>213989</v>
      </c>
      <c r="B5707" t="s">
        <v>4756</v>
      </c>
      <c r="C5707">
        <v>12.613</v>
      </c>
    </row>
    <row r="5708" spans="1:3" x14ac:dyDescent="0.25">
      <c r="A5708">
        <v>213989</v>
      </c>
      <c r="B5708" t="s">
        <v>4756</v>
      </c>
      <c r="C5708">
        <v>12.613</v>
      </c>
    </row>
    <row r="5709" spans="1:3" x14ac:dyDescent="0.25">
      <c r="A5709">
        <v>213990</v>
      </c>
      <c r="B5709" t="s">
        <v>4757</v>
      </c>
      <c r="C5709">
        <v>6.9139999999999997</v>
      </c>
    </row>
    <row r="5710" spans="1:3" x14ac:dyDescent="0.25">
      <c r="A5710">
        <v>213991</v>
      </c>
      <c r="B5710" t="s">
        <v>4758</v>
      </c>
      <c r="C5710">
        <v>865.06</v>
      </c>
    </row>
    <row r="5711" spans="1:3" x14ac:dyDescent="0.25">
      <c r="A5711">
        <v>213992</v>
      </c>
      <c r="B5711" t="s">
        <v>4759</v>
      </c>
      <c r="C5711">
        <v>12.613</v>
      </c>
    </row>
    <row r="5712" spans="1:3" x14ac:dyDescent="0.25">
      <c r="A5712">
        <v>213994</v>
      </c>
      <c r="B5712" t="s">
        <v>4760</v>
      </c>
      <c r="C5712">
        <v>10.090999999999999</v>
      </c>
    </row>
    <row r="5713" spans="1:3" x14ac:dyDescent="0.25">
      <c r="A5713">
        <v>213995</v>
      </c>
      <c r="B5713" t="s">
        <v>4761</v>
      </c>
      <c r="C5713">
        <v>12.976000000000001</v>
      </c>
    </row>
    <row r="5714" spans="1:3" x14ac:dyDescent="0.25">
      <c r="A5714">
        <v>213996</v>
      </c>
      <c r="B5714" t="s">
        <v>4762</v>
      </c>
      <c r="C5714">
        <v>8.3879999999999999</v>
      </c>
    </row>
    <row r="5715" spans="1:3" x14ac:dyDescent="0.25">
      <c r="A5715">
        <v>213997</v>
      </c>
      <c r="B5715" t="s">
        <v>990</v>
      </c>
      <c r="C5715">
        <v>12.613</v>
      </c>
    </row>
    <row r="5716" spans="1:3" x14ac:dyDescent="0.25">
      <c r="A5716">
        <v>213997</v>
      </c>
      <c r="B5716" t="s">
        <v>990</v>
      </c>
      <c r="C5716">
        <v>12.613</v>
      </c>
    </row>
    <row r="5717" spans="1:3" x14ac:dyDescent="0.25">
      <c r="A5717">
        <v>213998</v>
      </c>
      <c r="B5717" t="s">
        <v>4763</v>
      </c>
      <c r="C5717">
        <v>10.090999999999999</v>
      </c>
    </row>
    <row r="5718" spans="1:3" x14ac:dyDescent="0.25">
      <c r="A5718">
        <v>214002</v>
      </c>
      <c r="B5718" t="s">
        <v>4764</v>
      </c>
      <c r="C5718">
        <v>10.765000000000001</v>
      </c>
    </row>
    <row r="5719" spans="1:3" x14ac:dyDescent="0.25">
      <c r="A5719">
        <v>214003</v>
      </c>
      <c r="B5719" t="s">
        <v>4765</v>
      </c>
      <c r="C5719">
        <v>10.537000000000001</v>
      </c>
    </row>
    <row r="5720" spans="1:3" x14ac:dyDescent="0.25">
      <c r="A5720">
        <v>214004</v>
      </c>
      <c r="B5720" t="s">
        <v>4766</v>
      </c>
      <c r="C5720">
        <v>10.177</v>
      </c>
    </row>
    <row r="5721" spans="1:3" x14ac:dyDescent="0.25">
      <c r="A5721">
        <v>214005</v>
      </c>
      <c r="B5721" t="s">
        <v>4767</v>
      </c>
      <c r="C5721">
        <v>9.923</v>
      </c>
    </row>
    <row r="5722" spans="1:3" x14ac:dyDescent="0.25">
      <c r="A5722">
        <v>214008</v>
      </c>
      <c r="B5722" t="s">
        <v>4768</v>
      </c>
      <c r="C5722">
        <v>12.721</v>
      </c>
    </row>
    <row r="5723" spans="1:3" x14ac:dyDescent="0.25">
      <c r="A5723">
        <v>214012</v>
      </c>
      <c r="B5723" t="s">
        <v>2384</v>
      </c>
      <c r="C5723">
        <v>10.220000000000001</v>
      </c>
    </row>
    <row r="5724" spans="1:3" x14ac:dyDescent="0.25">
      <c r="A5724">
        <v>214013</v>
      </c>
      <c r="B5724" t="s">
        <v>4769</v>
      </c>
      <c r="C5724">
        <v>50.753999999999998</v>
      </c>
    </row>
    <row r="5725" spans="1:3" x14ac:dyDescent="0.25">
      <c r="A5725">
        <v>214014</v>
      </c>
      <c r="B5725" t="s">
        <v>4770</v>
      </c>
      <c r="C5725">
        <v>10.631</v>
      </c>
    </row>
    <row r="5726" spans="1:3" x14ac:dyDescent="0.25">
      <c r="A5726">
        <v>214015</v>
      </c>
      <c r="B5726" t="s">
        <v>4771</v>
      </c>
      <c r="C5726">
        <v>10.678000000000001</v>
      </c>
    </row>
    <row r="5727" spans="1:3" x14ac:dyDescent="0.25">
      <c r="A5727">
        <v>214016</v>
      </c>
      <c r="B5727" t="s">
        <v>4772</v>
      </c>
      <c r="C5727">
        <v>10.220000000000001</v>
      </c>
    </row>
    <row r="5728" spans="1:3" x14ac:dyDescent="0.25">
      <c r="A5728">
        <v>214018</v>
      </c>
      <c r="B5728" t="s">
        <v>4773</v>
      </c>
      <c r="C5728">
        <v>177.15</v>
      </c>
    </row>
    <row r="5729" spans="1:3" x14ac:dyDescent="0.25">
      <c r="A5729">
        <v>214021</v>
      </c>
      <c r="B5729" t="s">
        <v>4774</v>
      </c>
      <c r="C5729">
        <v>10.462999999999999</v>
      </c>
    </row>
    <row r="5730" spans="1:3" x14ac:dyDescent="0.25">
      <c r="A5730">
        <v>214022</v>
      </c>
      <c r="B5730" t="s">
        <v>2792</v>
      </c>
      <c r="C5730">
        <v>12.808</v>
      </c>
    </row>
    <row r="5731" spans="1:3" x14ac:dyDescent="0.25">
      <c r="A5731">
        <v>214023</v>
      </c>
      <c r="B5731" t="s">
        <v>4775</v>
      </c>
      <c r="C5731">
        <v>12.965</v>
      </c>
    </row>
    <row r="5732" spans="1:3" x14ac:dyDescent="0.25">
      <c r="A5732">
        <v>214024</v>
      </c>
      <c r="B5732" t="s">
        <v>2793</v>
      </c>
      <c r="C5732">
        <v>10.082000000000001</v>
      </c>
    </row>
    <row r="5733" spans="1:3" x14ac:dyDescent="0.25">
      <c r="A5733">
        <v>214025</v>
      </c>
      <c r="B5733" t="s">
        <v>4776</v>
      </c>
      <c r="C5733">
        <v>13.01</v>
      </c>
    </row>
    <row r="5734" spans="1:3" x14ac:dyDescent="0.25">
      <c r="A5734">
        <v>214026</v>
      </c>
      <c r="B5734" t="s">
        <v>2794</v>
      </c>
      <c r="C5734">
        <v>11.327999999999999</v>
      </c>
    </row>
    <row r="5735" spans="1:3" x14ac:dyDescent="0.25">
      <c r="A5735">
        <v>214029</v>
      </c>
      <c r="B5735" t="s">
        <v>4777</v>
      </c>
      <c r="C5735">
        <v>10.202999999999999</v>
      </c>
    </row>
    <row r="5736" spans="1:3" x14ac:dyDescent="0.25">
      <c r="A5736">
        <v>214030</v>
      </c>
      <c r="B5736" t="s">
        <v>4778</v>
      </c>
      <c r="C5736">
        <v>10.202999999999999</v>
      </c>
    </row>
    <row r="5737" spans="1:3" x14ac:dyDescent="0.25">
      <c r="A5737">
        <v>214031</v>
      </c>
      <c r="B5737" t="s">
        <v>979</v>
      </c>
      <c r="C5737">
        <v>12.754</v>
      </c>
    </row>
    <row r="5738" spans="1:3" x14ac:dyDescent="0.25">
      <c r="A5738">
        <v>214032</v>
      </c>
      <c r="B5738" t="s">
        <v>2795</v>
      </c>
      <c r="C5738">
        <v>10.933</v>
      </c>
    </row>
    <row r="5739" spans="1:3" x14ac:dyDescent="0.25">
      <c r="A5739">
        <v>214032</v>
      </c>
      <c r="B5739" t="s">
        <v>2795</v>
      </c>
      <c r="C5739">
        <v>10.933</v>
      </c>
    </row>
    <row r="5740" spans="1:3" x14ac:dyDescent="0.25">
      <c r="A5740">
        <v>214039</v>
      </c>
      <c r="B5740" t="s">
        <v>2808</v>
      </c>
      <c r="C5740">
        <v>12.791</v>
      </c>
    </row>
    <row r="5741" spans="1:3" x14ac:dyDescent="0.25">
      <c r="A5741">
        <v>214040</v>
      </c>
      <c r="B5741" t="s">
        <v>4779</v>
      </c>
      <c r="C5741">
        <v>10.151</v>
      </c>
    </row>
    <row r="5742" spans="1:3" x14ac:dyDescent="0.25">
      <c r="A5742">
        <v>214042</v>
      </c>
      <c r="B5742" t="s">
        <v>2796</v>
      </c>
      <c r="C5742">
        <v>10.202999999999999</v>
      </c>
    </row>
    <row r="5743" spans="1:3" x14ac:dyDescent="0.25">
      <c r="A5743">
        <v>214043</v>
      </c>
      <c r="B5743" t="s">
        <v>4780</v>
      </c>
      <c r="C5743">
        <v>12.731999999999999</v>
      </c>
    </row>
    <row r="5744" spans="1:3" x14ac:dyDescent="0.25">
      <c r="A5744">
        <v>214044</v>
      </c>
      <c r="B5744" t="s">
        <v>2797</v>
      </c>
      <c r="C5744">
        <v>12.776</v>
      </c>
    </row>
    <row r="5745" spans="1:3" x14ac:dyDescent="0.25">
      <c r="A5745">
        <v>214045</v>
      </c>
      <c r="B5745" t="s">
        <v>2798</v>
      </c>
      <c r="C5745">
        <v>10.177</v>
      </c>
    </row>
    <row r="5746" spans="1:3" x14ac:dyDescent="0.25">
      <c r="A5746">
        <v>214071</v>
      </c>
      <c r="B5746" t="s">
        <v>4781</v>
      </c>
      <c r="C5746">
        <v>17.835000000000001</v>
      </c>
    </row>
    <row r="5747" spans="1:3" x14ac:dyDescent="0.25">
      <c r="A5747">
        <v>214073</v>
      </c>
      <c r="B5747" t="s">
        <v>4782</v>
      </c>
      <c r="C5747">
        <v>185.48</v>
      </c>
    </row>
    <row r="5748" spans="1:3" x14ac:dyDescent="0.25">
      <c r="A5748">
        <v>214074</v>
      </c>
      <c r="B5748" t="s">
        <v>4783</v>
      </c>
      <c r="C5748">
        <v>50.710999999999999</v>
      </c>
    </row>
    <row r="5749" spans="1:3" x14ac:dyDescent="0.25">
      <c r="A5749">
        <v>214075</v>
      </c>
      <c r="B5749" t="s">
        <v>4784</v>
      </c>
      <c r="C5749">
        <v>175.8</v>
      </c>
    </row>
    <row r="5750" spans="1:3" x14ac:dyDescent="0.25">
      <c r="A5750">
        <v>214076</v>
      </c>
      <c r="B5750" t="s">
        <v>980</v>
      </c>
      <c r="C5750">
        <v>17.561</v>
      </c>
    </row>
    <row r="5751" spans="1:3" x14ac:dyDescent="0.25">
      <c r="A5751">
        <v>214077</v>
      </c>
      <c r="B5751" t="s">
        <v>4785</v>
      </c>
      <c r="C5751">
        <v>182.64</v>
      </c>
    </row>
    <row r="5752" spans="1:3" x14ac:dyDescent="0.25">
      <c r="A5752">
        <v>214078</v>
      </c>
      <c r="B5752" t="s">
        <v>4786</v>
      </c>
      <c r="C5752">
        <v>17.686</v>
      </c>
    </row>
    <row r="5753" spans="1:3" x14ac:dyDescent="0.25">
      <c r="A5753">
        <v>214079</v>
      </c>
      <c r="B5753" t="s">
        <v>2412</v>
      </c>
      <c r="C5753">
        <v>183.94</v>
      </c>
    </row>
    <row r="5754" spans="1:3" x14ac:dyDescent="0.25">
      <c r="A5754">
        <v>214081</v>
      </c>
      <c r="B5754" t="s">
        <v>4787</v>
      </c>
      <c r="C5754">
        <v>184.26</v>
      </c>
    </row>
    <row r="5755" spans="1:3" x14ac:dyDescent="0.25">
      <c r="A5755">
        <v>214082</v>
      </c>
      <c r="B5755" t="s">
        <v>4788</v>
      </c>
      <c r="C5755">
        <v>10.612</v>
      </c>
    </row>
    <row r="5756" spans="1:3" x14ac:dyDescent="0.25">
      <c r="A5756">
        <v>214083</v>
      </c>
      <c r="B5756" t="s">
        <v>4789</v>
      </c>
      <c r="C5756">
        <v>10.612</v>
      </c>
    </row>
    <row r="5757" spans="1:3" x14ac:dyDescent="0.25">
      <c r="A5757">
        <v>214083</v>
      </c>
      <c r="B5757" t="s">
        <v>4789</v>
      </c>
      <c r="C5757">
        <v>10.612</v>
      </c>
    </row>
    <row r="5758" spans="1:3" x14ac:dyDescent="0.25">
      <c r="A5758">
        <v>214084</v>
      </c>
      <c r="B5758" t="s">
        <v>4790</v>
      </c>
      <c r="C5758">
        <v>17.093</v>
      </c>
    </row>
    <row r="5759" spans="1:3" x14ac:dyDescent="0.25">
      <c r="A5759">
        <v>214085</v>
      </c>
      <c r="B5759" t="s">
        <v>4791</v>
      </c>
      <c r="C5759">
        <v>177.76</v>
      </c>
    </row>
    <row r="5760" spans="1:3" x14ac:dyDescent="0.25">
      <c r="A5760">
        <v>214086</v>
      </c>
      <c r="B5760" t="s">
        <v>981</v>
      </c>
      <c r="C5760">
        <v>10.785</v>
      </c>
    </row>
    <row r="5761" spans="1:3" x14ac:dyDescent="0.25">
      <c r="A5761">
        <v>214088</v>
      </c>
      <c r="B5761" t="s">
        <v>4792</v>
      </c>
      <c r="C5761">
        <v>17.655000000000001</v>
      </c>
    </row>
    <row r="5762" spans="1:3" x14ac:dyDescent="0.25">
      <c r="A5762">
        <v>214090</v>
      </c>
      <c r="B5762" t="s">
        <v>4793</v>
      </c>
      <c r="C5762">
        <v>183.61</v>
      </c>
    </row>
    <row r="5763" spans="1:3" x14ac:dyDescent="0.25">
      <c r="A5763">
        <v>214091</v>
      </c>
      <c r="B5763" t="s">
        <v>4794</v>
      </c>
      <c r="C5763">
        <v>882.8</v>
      </c>
    </row>
    <row r="5764" spans="1:3" x14ac:dyDescent="0.25">
      <c r="A5764">
        <v>214093</v>
      </c>
      <c r="B5764" t="s">
        <v>4795</v>
      </c>
      <c r="C5764">
        <v>17.974</v>
      </c>
    </row>
    <row r="5765" spans="1:3" x14ac:dyDescent="0.25">
      <c r="A5765">
        <v>214095</v>
      </c>
      <c r="B5765" t="s">
        <v>4796</v>
      </c>
      <c r="C5765">
        <v>186.93</v>
      </c>
    </row>
    <row r="5766" spans="1:3" x14ac:dyDescent="0.25">
      <c r="A5766">
        <v>214097</v>
      </c>
      <c r="B5766" t="s">
        <v>4797</v>
      </c>
      <c r="C5766">
        <v>185.26</v>
      </c>
    </row>
    <row r="5767" spans="1:3" x14ac:dyDescent="0.25">
      <c r="A5767">
        <v>214099</v>
      </c>
      <c r="B5767" t="s">
        <v>4798</v>
      </c>
      <c r="C5767">
        <v>17.686</v>
      </c>
    </row>
    <row r="5768" spans="1:3" x14ac:dyDescent="0.25">
      <c r="A5768">
        <v>214100</v>
      </c>
      <c r="B5768" t="s">
        <v>4799</v>
      </c>
      <c r="C5768">
        <v>53.058999999999997</v>
      </c>
    </row>
    <row r="5769" spans="1:3" x14ac:dyDescent="0.25">
      <c r="A5769">
        <v>214101</v>
      </c>
      <c r="B5769" t="s">
        <v>4800</v>
      </c>
      <c r="C5769">
        <v>183.94</v>
      </c>
    </row>
    <row r="5770" spans="1:3" x14ac:dyDescent="0.25">
      <c r="A5770">
        <v>214103</v>
      </c>
      <c r="B5770" t="s">
        <v>4801</v>
      </c>
      <c r="C5770">
        <v>176.85</v>
      </c>
    </row>
    <row r="5771" spans="1:3" x14ac:dyDescent="0.25">
      <c r="A5771">
        <v>214104</v>
      </c>
      <c r="B5771" t="s">
        <v>1116</v>
      </c>
      <c r="C5771">
        <v>12.571</v>
      </c>
    </row>
    <row r="5772" spans="1:3" x14ac:dyDescent="0.25">
      <c r="A5772">
        <v>214107</v>
      </c>
      <c r="B5772" t="s">
        <v>982</v>
      </c>
      <c r="C5772">
        <v>10.39</v>
      </c>
    </row>
    <row r="5773" spans="1:3" x14ac:dyDescent="0.25">
      <c r="A5773">
        <v>214109</v>
      </c>
      <c r="B5773" t="s">
        <v>1032</v>
      </c>
      <c r="C5773">
        <v>12.987</v>
      </c>
    </row>
    <row r="5774" spans="1:3" x14ac:dyDescent="0.25">
      <c r="A5774">
        <v>214109</v>
      </c>
      <c r="B5774" t="s">
        <v>1032</v>
      </c>
      <c r="C5774">
        <v>12.987</v>
      </c>
    </row>
    <row r="5775" spans="1:3" x14ac:dyDescent="0.25">
      <c r="A5775">
        <v>214110</v>
      </c>
      <c r="B5775" t="s">
        <v>2395</v>
      </c>
      <c r="C5775">
        <v>10.39</v>
      </c>
    </row>
    <row r="5776" spans="1:3" x14ac:dyDescent="0.25">
      <c r="A5776">
        <v>214112</v>
      </c>
      <c r="B5776" t="s">
        <v>4802</v>
      </c>
      <c r="C5776">
        <v>10.39</v>
      </c>
    </row>
    <row r="5777" spans="1:3" x14ac:dyDescent="0.25">
      <c r="A5777">
        <v>214114</v>
      </c>
      <c r="B5777" t="s">
        <v>2799</v>
      </c>
      <c r="C5777">
        <v>12.987</v>
      </c>
    </row>
    <row r="5778" spans="1:3" x14ac:dyDescent="0.25">
      <c r="A5778">
        <v>214121</v>
      </c>
      <c r="B5778" t="s">
        <v>4803</v>
      </c>
      <c r="C5778">
        <v>12.987</v>
      </c>
    </row>
    <row r="5779" spans="1:3" x14ac:dyDescent="0.25">
      <c r="A5779">
        <v>214126</v>
      </c>
      <c r="B5779" t="s">
        <v>4804</v>
      </c>
      <c r="C5779">
        <v>10.39</v>
      </c>
    </row>
    <row r="5780" spans="1:3" x14ac:dyDescent="0.25">
      <c r="A5780">
        <v>214131</v>
      </c>
      <c r="B5780" t="s">
        <v>1135</v>
      </c>
      <c r="C5780">
        <v>12.776</v>
      </c>
    </row>
    <row r="5781" spans="1:3" x14ac:dyDescent="0.25">
      <c r="A5781">
        <v>214132</v>
      </c>
      <c r="B5781" t="s">
        <v>4805</v>
      </c>
      <c r="C5781">
        <v>177.15</v>
      </c>
    </row>
    <row r="5782" spans="1:3" x14ac:dyDescent="0.25">
      <c r="A5782">
        <v>214133</v>
      </c>
      <c r="B5782" t="s">
        <v>4806</v>
      </c>
      <c r="C5782">
        <v>52.917000000000002</v>
      </c>
    </row>
    <row r="5783" spans="1:3" x14ac:dyDescent="0.25">
      <c r="A5783">
        <v>214134</v>
      </c>
      <c r="B5783" t="s">
        <v>2387</v>
      </c>
      <c r="C5783">
        <v>183.45</v>
      </c>
    </row>
    <row r="5784" spans="1:3" x14ac:dyDescent="0.25">
      <c r="A5784">
        <v>214134</v>
      </c>
      <c r="B5784" t="s">
        <v>2387</v>
      </c>
      <c r="C5784">
        <v>183.45</v>
      </c>
    </row>
    <row r="5785" spans="1:3" x14ac:dyDescent="0.25">
      <c r="A5785">
        <v>214136</v>
      </c>
      <c r="B5785" t="s">
        <v>4807</v>
      </c>
      <c r="C5785">
        <v>178.53</v>
      </c>
    </row>
    <row r="5786" spans="1:3" x14ac:dyDescent="0.25">
      <c r="A5786">
        <v>214137</v>
      </c>
      <c r="B5786" t="s">
        <v>983</v>
      </c>
      <c r="C5786">
        <v>187.1</v>
      </c>
    </row>
    <row r="5787" spans="1:3" x14ac:dyDescent="0.25">
      <c r="A5787">
        <v>214138</v>
      </c>
      <c r="B5787" t="s">
        <v>1033</v>
      </c>
      <c r="C5787">
        <v>17.093</v>
      </c>
    </row>
    <row r="5788" spans="1:3" x14ac:dyDescent="0.25">
      <c r="A5788">
        <v>214139</v>
      </c>
      <c r="B5788" t="s">
        <v>4808</v>
      </c>
      <c r="C5788">
        <v>177.76</v>
      </c>
    </row>
    <row r="5789" spans="1:3" x14ac:dyDescent="0.25">
      <c r="A5789">
        <v>214140</v>
      </c>
      <c r="B5789" t="s">
        <v>2396</v>
      </c>
      <c r="C5789">
        <v>854.63</v>
      </c>
    </row>
    <row r="5790" spans="1:3" x14ac:dyDescent="0.25">
      <c r="A5790">
        <v>214144</v>
      </c>
      <c r="B5790" t="s">
        <v>4809</v>
      </c>
      <c r="C5790">
        <v>10.717000000000001</v>
      </c>
    </row>
    <row r="5791" spans="1:3" x14ac:dyDescent="0.25">
      <c r="A5791">
        <v>214145</v>
      </c>
      <c r="B5791" t="s">
        <v>1034</v>
      </c>
      <c r="C5791">
        <v>10.372</v>
      </c>
    </row>
    <row r="5792" spans="1:3" x14ac:dyDescent="0.25">
      <c r="A5792">
        <v>214145</v>
      </c>
      <c r="B5792" t="s">
        <v>1034</v>
      </c>
      <c r="C5792">
        <v>10.372</v>
      </c>
    </row>
    <row r="5793" spans="1:3" x14ac:dyDescent="0.25">
      <c r="A5793">
        <v>214146</v>
      </c>
      <c r="B5793" t="s">
        <v>4810</v>
      </c>
      <c r="C5793">
        <v>17.286000000000001</v>
      </c>
    </row>
    <row r="5794" spans="1:3" x14ac:dyDescent="0.25">
      <c r="A5794">
        <v>214146</v>
      </c>
      <c r="B5794" t="s">
        <v>4810</v>
      </c>
      <c r="C5794">
        <v>17.286000000000001</v>
      </c>
    </row>
    <row r="5795" spans="1:3" x14ac:dyDescent="0.25">
      <c r="A5795">
        <v>214147</v>
      </c>
      <c r="B5795" t="s">
        <v>4811</v>
      </c>
      <c r="C5795">
        <v>51.857999999999997</v>
      </c>
    </row>
    <row r="5796" spans="1:3" x14ac:dyDescent="0.25">
      <c r="A5796">
        <v>214148</v>
      </c>
      <c r="B5796" t="s">
        <v>4812</v>
      </c>
      <c r="C5796">
        <v>179.77</v>
      </c>
    </row>
    <row r="5797" spans="1:3" x14ac:dyDescent="0.25">
      <c r="A5797">
        <v>214149</v>
      </c>
      <c r="B5797" t="s">
        <v>4813</v>
      </c>
      <c r="C5797">
        <v>17.122</v>
      </c>
    </row>
    <row r="5798" spans="1:3" x14ac:dyDescent="0.25">
      <c r="A5798">
        <v>214151</v>
      </c>
      <c r="B5798" t="s">
        <v>4814</v>
      </c>
      <c r="C5798">
        <v>899.53</v>
      </c>
    </row>
    <row r="5799" spans="1:3" x14ac:dyDescent="0.25">
      <c r="A5799">
        <v>214154</v>
      </c>
      <c r="B5799" t="s">
        <v>984</v>
      </c>
      <c r="C5799">
        <v>17.561</v>
      </c>
    </row>
    <row r="5800" spans="1:3" x14ac:dyDescent="0.25">
      <c r="A5800">
        <v>214155</v>
      </c>
      <c r="B5800" t="s">
        <v>4815</v>
      </c>
      <c r="C5800">
        <v>182.64</v>
      </c>
    </row>
    <row r="5801" spans="1:3" x14ac:dyDescent="0.25">
      <c r="A5801">
        <v>214170</v>
      </c>
      <c r="B5801" t="s">
        <v>2732</v>
      </c>
      <c r="C5801">
        <v>175.05</v>
      </c>
    </row>
    <row r="5802" spans="1:3" x14ac:dyDescent="0.25">
      <c r="A5802">
        <v>214174</v>
      </c>
      <c r="B5802" t="s">
        <v>985</v>
      </c>
      <c r="C5802">
        <v>10.108000000000001</v>
      </c>
    </row>
    <row r="5803" spans="1:3" x14ac:dyDescent="0.25">
      <c r="A5803">
        <v>214174</v>
      </c>
      <c r="B5803" t="s">
        <v>985</v>
      </c>
      <c r="C5803">
        <v>10.108000000000001</v>
      </c>
    </row>
    <row r="5804" spans="1:3" x14ac:dyDescent="0.25">
      <c r="A5804">
        <v>214175</v>
      </c>
      <c r="B5804" t="s">
        <v>4816</v>
      </c>
      <c r="C5804">
        <v>8.625</v>
      </c>
    </row>
    <row r="5805" spans="1:3" x14ac:dyDescent="0.25">
      <c r="A5805">
        <v>214184</v>
      </c>
      <c r="B5805" t="s">
        <v>4817</v>
      </c>
      <c r="C5805">
        <v>16.048999999999999</v>
      </c>
    </row>
    <row r="5806" spans="1:3" x14ac:dyDescent="0.25">
      <c r="A5806">
        <v>214188</v>
      </c>
      <c r="B5806" t="s">
        <v>4818</v>
      </c>
      <c r="C5806">
        <v>12.89</v>
      </c>
    </row>
    <row r="5807" spans="1:3" x14ac:dyDescent="0.25">
      <c r="A5807">
        <v>214191</v>
      </c>
      <c r="B5807" t="s">
        <v>4819</v>
      </c>
      <c r="C5807">
        <v>10.202999999999999</v>
      </c>
    </row>
    <row r="5808" spans="1:3" x14ac:dyDescent="0.25">
      <c r="A5808">
        <v>214195</v>
      </c>
      <c r="B5808" t="s">
        <v>2736</v>
      </c>
      <c r="C5808">
        <v>179.24</v>
      </c>
    </row>
    <row r="5809" spans="1:3" x14ac:dyDescent="0.25">
      <c r="A5809">
        <v>214197</v>
      </c>
      <c r="B5809" t="s">
        <v>4820</v>
      </c>
      <c r="C5809">
        <v>10.177</v>
      </c>
    </row>
    <row r="5810" spans="1:3" x14ac:dyDescent="0.25">
      <c r="A5810">
        <v>214204</v>
      </c>
      <c r="B5810" t="s">
        <v>4821</v>
      </c>
      <c r="C5810">
        <v>10.202999999999999</v>
      </c>
    </row>
    <row r="5811" spans="1:3" x14ac:dyDescent="0.25">
      <c r="A5811">
        <v>214205</v>
      </c>
      <c r="B5811" t="s">
        <v>4822</v>
      </c>
      <c r="C5811">
        <v>12.754</v>
      </c>
    </row>
    <row r="5812" spans="1:3" x14ac:dyDescent="0.25">
      <c r="A5812">
        <v>214207</v>
      </c>
      <c r="B5812" t="s">
        <v>4823</v>
      </c>
      <c r="C5812">
        <v>10.417</v>
      </c>
    </row>
    <row r="5813" spans="1:3" x14ac:dyDescent="0.25">
      <c r="A5813">
        <v>214208</v>
      </c>
      <c r="B5813" t="s">
        <v>4824</v>
      </c>
      <c r="C5813">
        <v>10.308999999999999</v>
      </c>
    </row>
    <row r="5814" spans="1:3" x14ac:dyDescent="0.25">
      <c r="A5814">
        <v>214210</v>
      </c>
      <c r="B5814" t="s">
        <v>1035</v>
      </c>
      <c r="C5814">
        <v>12.571</v>
      </c>
    </row>
    <row r="5815" spans="1:3" x14ac:dyDescent="0.25">
      <c r="A5815">
        <v>214225</v>
      </c>
      <c r="B5815" t="s">
        <v>4825</v>
      </c>
      <c r="C5815">
        <v>12.613</v>
      </c>
    </row>
    <row r="5816" spans="1:3" x14ac:dyDescent="0.25">
      <c r="A5816">
        <v>214225</v>
      </c>
      <c r="B5816" t="s">
        <v>4825</v>
      </c>
      <c r="C5816">
        <v>12.613</v>
      </c>
    </row>
    <row r="5817" spans="1:3" x14ac:dyDescent="0.25">
      <c r="A5817">
        <v>214226</v>
      </c>
      <c r="B5817" t="s">
        <v>1136</v>
      </c>
      <c r="C5817">
        <v>12.613</v>
      </c>
    </row>
    <row r="5818" spans="1:3" x14ac:dyDescent="0.25">
      <c r="A5818">
        <v>214228</v>
      </c>
      <c r="B5818" t="s">
        <v>4826</v>
      </c>
      <c r="C5818">
        <v>173.63</v>
      </c>
    </row>
    <row r="5819" spans="1:3" x14ac:dyDescent="0.25">
      <c r="A5819">
        <v>214228</v>
      </c>
      <c r="B5819" t="s">
        <v>4826</v>
      </c>
      <c r="C5819">
        <v>173.63</v>
      </c>
    </row>
    <row r="5820" spans="1:3" x14ac:dyDescent="0.25">
      <c r="A5820">
        <v>214228</v>
      </c>
      <c r="B5820" t="s">
        <v>4826</v>
      </c>
      <c r="C5820">
        <v>173.63</v>
      </c>
    </row>
    <row r="5821" spans="1:3" x14ac:dyDescent="0.25">
      <c r="A5821">
        <v>214229</v>
      </c>
      <c r="B5821" t="s">
        <v>4827</v>
      </c>
      <c r="C5821">
        <v>12.521000000000001</v>
      </c>
    </row>
    <row r="5822" spans="1:3" x14ac:dyDescent="0.25">
      <c r="A5822">
        <v>214238</v>
      </c>
      <c r="B5822" t="s">
        <v>1036</v>
      </c>
      <c r="C5822">
        <v>12.754</v>
      </c>
    </row>
    <row r="5823" spans="1:3" x14ac:dyDescent="0.25">
      <c r="A5823">
        <v>214240</v>
      </c>
      <c r="B5823" t="s">
        <v>4828</v>
      </c>
      <c r="C5823">
        <v>176.85</v>
      </c>
    </row>
    <row r="5824" spans="1:3" x14ac:dyDescent="0.25">
      <c r="A5824">
        <v>214241</v>
      </c>
      <c r="B5824" t="s">
        <v>4829</v>
      </c>
      <c r="C5824">
        <v>12.754</v>
      </c>
    </row>
    <row r="5825" spans="1:3" x14ac:dyDescent="0.25">
      <c r="A5825">
        <v>214242</v>
      </c>
      <c r="B5825" t="s">
        <v>4830</v>
      </c>
      <c r="C5825">
        <v>180.56</v>
      </c>
    </row>
    <row r="5826" spans="1:3" x14ac:dyDescent="0.25">
      <c r="A5826">
        <v>214243</v>
      </c>
      <c r="B5826" t="s">
        <v>2474</v>
      </c>
      <c r="C5826">
        <v>13.021000000000001</v>
      </c>
    </row>
    <row r="5827" spans="1:3" x14ac:dyDescent="0.25">
      <c r="A5827">
        <v>214245</v>
      </c>
      <c r="B5827" t="s">
        <v>4831</v>
      </c>
      <c r="C5827">
        <v>10.247</v>
      </c>
    </row>
    <row r="5828" spans="1:3" x14ac:dyDescent="0.25">
      <c r="A5828">
        <v>214246</v>
      </c>
      <c r="B5828" t="s">
        <v>4832</v>
      </c>
      <c r="C5828">
        <v>51.234000000000002</v>
      </c>
    </row>
    <row r="5829" spans="1:3" x14ac:dyDescent="0.25">
      <c r="A5829">
        <v>214261</v>
      </c>
      <c r="B5829" t="s">
        <v>4833</v>
      </c>
      <c r="C5829">
        <v>12.797000000000001</v>
      </c>
    </row>
    <row r="5830" spans="1:3" x14ac:dyDescent="0.25">
      <c r="A5830">
        <v>214262</v>
      </c>
      <c r="B5830" t="s">
        <v>2716</v>
      </c>
      <c r="C5830">
        <v>13.228999999999999</v>
      </c>
    </row>
    <row r="5831" spans="1:3" x14ac:dyDescent="0.25">
      <c r="A5831">
        <v>214263</v>
      </c>
      <c r="B5831" t="s">
        <v>4834</v>
      </c>
      <c r="C5831">
        <v>12.864000000000001</v>
      </c>
    </row>
    <row r="5832" spans="1:3" x14ac:dyDescent="0.25">
      <c r="A5832">
        <v>214266</v>
      </c>
      <c r="B5832" t="s">
        <v>2413</v>
      </c>
      <c r="C5832">
        <v>13.055</v>
      </c>
    </row>
    <row r="5833" spans="1:3" x14ac:dyDescent="0.25">
      <c r="A5833">
        <v>214267</v>
      </c>
      <c r="B5833" t="s">
        <v>4835</v>
      </c>
      <c r="C5833">
        <v>13.3</v>
      </c>
    </row>
    <row r="5834" spans="1:3" x14ac:dyDescent="0.25">
      <c r="A5834">
        <v>214277</v>
      </c>
      <c r="B5834" t="s">
        <v>4836</v>
      </c>
      <c r="C5834">
        <v>12.836</v>
      </c>
    </row>
    <row r="5835" spans="1:3" x14ac:dyDescent="0.25">
      <c r="A5835">
        <v>214279</v>
      </c>
      <c r="B5835" t="s">
        <v>4837</v>
      </c>
      <c r="C5835">
        <v>12.871</v>
      </c>
    </row>
    <row r="5836" spans="1:3" x14ac:dyDescent="0.25">
      <c r="A5836">
        <v>214291</v>
      </c>
      <c r="B5836" t="s">
        <v>986</v>
      </c>
      <c r="C5836">
        <v>12.731999999999999</v>
      </c>
    </row>
    <row r="5837" spans="1:3" x14ac:dyDescent="0.25">
      <c r="A5837">
        <v>214294</v>
      </c>
      <c r="B5837" t="s">
        <v>4838</v>
      </c>
      <c r="C5837">
        <v>12.785</v>
      </c>
    </row>
    <row r="5838" spans="1:3" x14ac:dyDescent="0.25">
      <c r="A5838">
        <v>214295</v>
      </c>
      <c r="B5838" t="s">
        <v>4839</v>
      </c>
      <c r="C5838">
        <v>15.981</v>
      </c>
    </row>
    <row r="5839" spans="1:3" x14ac:dyDescent="0.25">
      <c r="A5839">
        <v>214296</v>
      </c>
      <c r="B5839" t="s">
        <v>4840</v>
      </c>
      <c r="C5839">
        <v>13.616</v>
      </c>
    </row>
    <row r="5840" spans="1:3" x14ac:dyDescent="0.25">
      <c r="A5840">
        <v>214307</v>
      </c>
      <c r="B5840" t="s">
        <v>4841</v>
      </c>
      <c r="C5840">
        <v>51.101999999999997</v>
      </c>
    </row>
    <row r="5841" spans="1:3" x14ac:dyDescent="0.25">
      <c r="A5841">
        <v>214312</v>
      </c>
      <c r="B5841" t="s">
        <v>4842</v>
      </c>
      <c r="C5841">
        <v>174.46</v>
      </c>
    </row>
    <row r="5842" spans="1:3" x14ac:dyDescent="0.25">
      <c r="A5842">
        <v>214313</v>
      </c>
      <c r="B5842" t="s">
        <v>4843</v>
      </c>
      <c r="C5842">
        <v>10.065</v>
      </c>
    </row>
    <row r="5843" spans="1:3" x14ac:dyDescent="0.25">
      <c r="A5843">
        <v>214315</v>
      </c>
      <c r="B5843" t="s">
        <v>1037</v>
      </c>
      <c r="C5843">
        <v>12.656000000000001</v>
      </c>
    </row>
    <row r="5844" spans="1:3" x14ac:dyDescent="0.25">
      <c r="A5844">
        <v>214316</v>
      </c>
      <c r="B5844" t="s">
        <v>1038</v>
      </c>
      <c r="C5844">
        <v>10.125</v>
      </c>
    </row>
    <row r="5845" spans="1:3" x14ac:dyDescent="0.25">
      <c r="A5845">
        <v>214319</v>
      </c>
      <c r="B5845" t="s">
        <v>4844</v>
      </c>
      <c r="C5845">
        <v>176.25</v>
      </c>
    </row>
    <row r="5846" spans="1:3" x14ac:dyDescent="0.25">
      <c r="A5846">
        <v>214333</v>
      </c>
      <c r="B5846" t="s">
        <v>4845</v>
      </c>
      <c r="C5846">
        <v>10.372</v>
      </c>
    </row>
    <row r="5847" spans="1:3" x14ac:dyDescent="0.25">
      <c r="A5847">
        <v>214342</v>
      </c>
      <c r="B5847" t="s">
        <v>4846</v>
      </c>
      <c r="C5847">
        <v>10.057</v>
      </c>
    </row>
    <row r="5848" spans="1:3" x14ac:dyDescent="0.25">
      <c r="A5848">
        <v>214343</v>
      </c>
      <c r="B5848" t="s">
        <v>4847</v>
      </c>
      <c r="C5848">
        <v>12.571</v>
      </c>
    </row>
    <row r="5849" spans="1:3" x14ac:dyDescent="0.25">
      <c r="A5849">
        <v>214344</v>
      </c>
      <c r="B5849" t="s">
        <v>4848</v>
      </c>
      <c r="C5849">
        <v>10.108000000000001</v>
      </c>
    </row>
    <row r="5850" spans="1:3" x14ac:dyDescent="0.25">
      <c r="A5850">
        <v>214345</v>
      </c>
      <c r="B5850" t="s">
        <v>4849</v>
      </c>
      <c r="C5850">
        <v>12.635</v>
      </c>
    </row>
    <row r="5851" spans="1:3" x14ac:dyDescent="0.25">
      <c r="A5851">
        <v>214346</v>
      </c>
      <c r="B5851" t="s">
        <v>4850</v>
      </c>
      <c r="C5851">
        <v>10.39</v>
      </c>
    </row>
    <row r="5852" spans="1:3" x14ac:dyDescent="0.25">
      <c r="A5852">
        <v>214353</v>
      </c>
      <c r="B5852" t="s">
        <v>1039</v>
      </c>
      <c r="C5852">
        <v>12.71</v>
      </c>
    </row>
    <row r="5853" spans="1:3" x14ac:dyDescent="0.25">
      <c r="A5853">
        <v>214376</v>
      </c>
      <c r="B5853" t="s">
        <v>4851</v>
      </c>
      <c r="C5853">
        <v>208.83</v>
      </c>
    </row>
    <row r="5854" spans="1:3" x14ac:dyDescent="0.25">
      <c r="A5854">
        <v>214376</v>
      </c>
      <c r="B5854" t="s">
        <v>4851</v>
      </c>
      <c r="C5854">
        <v>208.83</v>
      </c>
    </row>
    <row r="5855" spans="1:3" x14ac:dyDescent="0.25">
      <c r="A5855">
        <v>214725</v>
      </c>
      <c r="B5855" t="s">
        <v>4852</v>
      </c>
      <c r="C5855">
        <v>932</v>
      </c>
    </row>
    <row r="5856" spans="1:3" x14ac:dyDescent="0.25">
      <c r="A5856">
        <v>214725</v>
      </c>
      <c r="B5856" t="s">
        <v>4852</v>
      </c>
      <c r="C5856">
        <v>932</v>
      </c>
    </row>
    <row r="5857" spans="1:3" x14ac:dyDescent="0.25">
      <c r="A5857">
        <v>214726</v>
      </c>
      <c r="B5857" t="s">
        <v>2058</v>
      </c>
      <c r="C5857">
        <v>962.7</v>
      </c>
    </row>
    <row r="5858" spans="1:3" x14ac:dyDescent="0.25">
      <c r="A5858">
        <v>214726</v>
      </c>
      <c r="B5858" t="s">
        <v>2058</v>
      </c>
      <c r="C5858">
        <v>962.7</v>
      </c>
    </row>
    <row r="5859" spans="1:3" x14ac:dyDescent="0.25">
      <c r="A5859">
        <v>214727</v>
      </c>
      <c r="B5859" t="s">
        <v>2011</v>
      </c>
      <c r="C5859">
        <v>912</v>
      </c>
    </row>
    <row r="5860" spans="1:3" x14ac:dyDescent="0.25">
      <c r="A5860">
        <v>214727</v>
      </c>
      <c r="B5860" t="s">
        <v>2011</v>
      </c>
      <c r="C5860">
        <v>912</v>
      </c>
    </row>
    <row r="5861" spans="1:3" x14ac:dyDescent="0.25">
      <c r="A5861">
        <v>214742</v>
      </c>
      <c r="B5861" t="s">
        <v>464</v>
      </c>
      <c r="C5861">
        <v>1</v>
      </c>
    </row>
    <row r="5862" spans="1:3" x14ac:dyDescent="0.25">
      <c r="A5862">
        <v>214743</v>
      </c>
      <c r="B5862" t="s">
        <v>608</v>
      </c>
      <c r="C5862">
        <v>177.22</v>
      </c>
    </row>
    <row r="5863" spans="1:3" x14ac:dyDescent="0.25">
      <c r="A5863">
        <v>214743</v>
      </c>
      <c r="B5863" t="s">
        <v>608</v>
      </c>
      <c r="C5863">
        <v>177.22</v>
      </c>
    </row>
    <row r="5864" spans="1:3" x14ac:dyDescent="0.25">
      <c r="A5864">
        <v>214745</v>
      </c>
      <c r="B5864" t="s">
        <v>1994</v>
      </c>
      <c r="C5864">
        <v>15.34</v>
      </c>
    </row>
    <row r="5865" spans="1:3" x14ac:dyDescent="0.25">
      <c r="A5865">
        <v>214745</v>
      </c>
      <c r="B5865" t="s">
        <v>1994</v>
      </c>
      <c r="C5865">
        <v>15.34</v>
      </c>
    </row>
    <row r="5866" spans="1:3" x14ac:dyDescent="0.25">
      <c r="A5866">
        <v>214747</v>
      </c>
      <c r="B5866" t="s">
        <v>2019</v>
      </c>
      <c r="C5866">
        <v>17.04</v>
      </c>
    </row>
    <row r="5867" spans="1:3" x14ac:dyDescent="0.25">
      <c r="A5867">
        <v>214747</v>
      </c>
      <c r="B5867" t="s">
        <v>2019</v>
      </c>
      <c r="C5867">
        <v>17.04</v>
      </c>
    </row>
    <row r="5868" spans="1:3" x14ac:dyDescent="0.25">
      <c r="A5868">
        <v>214748</v>
      </c>
      <c r="B5868" t="s">
        <v>1995</v>
      </c>
      <c r="C5868">
        <v>12.78</v>
      </c>
    </row>
    <row r="5869" spans="1:3" x14ac:dyDescent="0.25">
      <c r="A5869">
        <v>214748</v>
      </c>
      <c r="B5869" t="s">
        <v>1995</v>
      </c>
      <c r="C5869">
        <v>12.78</v>
      </c>
    </row>
    <row r="5870" spans="1:3" x14ac:dyDescent="0.25">
      <c r="A5870">
        <v>214749</v>
      </c>
      <c r="B5870" t="s">
        <v>4853</v>
      </c>
      <c r="C5870">
        <v>1</v>
      </c>
    </row>
    <row r="5871" spans="1:3" x14ac:dyDescent="0.25">
      <c r="A5871">
        <v>214750</v>
      </c>
      <c r="B5871" t="s">
        <v>2020</v>
      </c>
      <c r="C5871">
        <v>852</v>
      </c>
    </row>
    <row r="5872" spans="1:3" x14ac:dyDescent="0.25">
      <c r="A5872">
        <v>214750</v>
      </c>
      <c r="B5872" t="s">
        <v>2020</v>
      </c>
      <c r="C5872">
        <v>852</v>
      </c>
    </row>
    <row r="5873" spans="1:3" x14ac:dyDescent="0.25">
      <c r="A5873">
        <v>214772</v>
      </c>
      <c r="B5873" t="s">
        <v>1996</v>
      </c>
      <c r="C5873">
        <v>177.22</v>
      </c>
    </row>
    <row r="5874" spans="1:3" x14ac:dyDescent="0.25">
      <c r="A5874">
        <v>214772</v>
      </c>
      <c r="B5874" t="s">
        <v>1996</v>
      </c>
      <c r="C5874">
        <v>177.22</v>
      </c>
    </row>
    <row r="5875" spans="1:3" x14ac:dyDescent="0.25">
      <c r="A5875">
        <v>215710</v>
      </c>
      <c r="B5875" t="s">
        <v>2400</v>
      </c>
      <c r="C5875">
        <v>177.16</v>
      </c>
    </row>
    <row r="5876" spans="1:3" x14ac:dyDescent="0.25">
      <c r="A5876">
        <v>215725</v>
      </c>
      <c r="B5876" t="s">
        <v>4854</v>
      </c>
      <c r="C5876">
        <v>177.63</v>
      </c>
    </row>
    <row r="5877" spans="1:3" x14ac:dyDescent="0.25">
      <c r="A5877">
        <v>215827</v>
      </c>
      <c r="B5877" t="s">
        <v>2800</v>
      </c>
      <c r="C5877">
        <v>10.648</v>
      </c>
    </row>
    <row r="5878" spans="1:3" x14ac:dyDescent="0.25">
      <c r="A5878">
        <v>215831</v>
      </c>
      <c r="B5878" t="s">
        <v>4855</v>
      </c>
      <c r="C5878">
        <v>179.16</v>
      </c>
    </row>
    <row r="5879" spans="1:3" x14ac:dyDescent="0.25">
      <c r="A5879">
        <v>215836</v>
      </c>
      <c r="B5879" t="s">
        <v>2717</v>
      </c>
      <c r="C5879">
        <v>870.32</v>
      </c>
    </row>
    <row r="5880" spans="1:3" x14ac:dyDescent="0.25">
      <c r="A5880">
        <v>215871</v>
      </c>
      <c r="B5880" t="s">
        <v>609</v>
      </c>
      <c r="C5880">
        <v>17.32</v>
      </c>
    </row>
    <row r="5881" spans="1:3" x14ac:dyDescent="0.25">
      <c r="A5881">
        <v>215871</v>
      </c>
      <c r="B5881" t="s">
        <v>609</v>
      </c>
      <c r="C5881">
        <v>17.32</v>
      </c>
    </row>
    <row r="5882" spans="1:3" x14ac:dyDescent="0.25">
      <c r="A5882">
        <v>215878</v>
      </c>
      <c r="B5882" t="s">
        <v>4856</v>
      </c>
      <c r="C5882">
        <v>5</v>
      </c>
    </row>
    <row r="5883" spans="1:3" x14ac:dyDescent="0.25">
      <c r="A5883">
        <v>215937</v>
      </c>
      <c r="B5883" t="s">
        <v>2380</v>
      </c>
      <c r="C5883">
        <v>934</v>
      </c>
    </row>
    <row r="5884" spans="1:3" x14ac:dyDescent="0.25">
      <c r="A5884">
        <v>215937</v>
      </c>
      <c r="B5884" t="s">
        <v>2380</v>
      </c>
      <c r="C5884">
        <v>934</v>
      </c>
    </row>
    <row r="5885" spans="1:3" x14ac:dyDescent="0.25">
      <c r="A5885">
        <v>215938</v>
      </c>
      <c r="B5885" t="s">
        <v>4857</v>
      </c>
      <c r="C5885">
        <v>934</v>
      </c>
    </row>
    <row r="5886" spans="1:3" x14ac:dyDescent="0.25">
      <c r="A5886">
        <v>215938</v>
      </c>
      <c r="B5886" t="s">
        <v>4857</v>
      </c>
      <c r="C5886">
        <v>934</v>
      </c>
    </row>
    <row r="5887" spans="1:3" x14ac:dyDescent="0.25">
      <c r="A5887">
        <v>215982</v>
      </c>
      <c r="B5887" t="s">
        <v>4858</v>
      </c>
      <c r="C5887">
        <v>18</v>
      </c>
    </row>
    <row r="5888" spans="1:3" x14ac:dyDescent="0.25">
      <c r="A5888">
        <v>215983</v>
      </c>
      <c r="B5888" t="s">
        <v>1040</v>
      </c>
      <c r="C5888">
        <v>180</v>
      </c>
    </row>
    <row r="5889" spans="1:3" x14ac:dyDescent="0.25">
      <c r="A5889">
        <v>216184</v>
      </c>
      <c r="B5889" t="s">
        <v>4859</v>
      </c>
      <c r="C5889">
        <v>10.151</v>
      </c>
    </row>
    <row r="5890" spans="1:3" x14ac:dyDescent="0.25">
      <c r="A5890">
        <v>216186</v>
      </c>
      <c r="B5890" t="s">
        <v>4860</v>
      </c>
      <c r="C5890">
        <v>10.082000000000001</v>
      </c>
    </row>
    <row r="5891" spans="1:3" x14ac:dyDescent="0.25">
      <c r="A5891">
        <v>216187</v>
      </c>
      <c r="B5891" t="s">
        <v>4861</v>
      </c>
      <c r="C5891">
        <v>12.603</v>
      </c>
    </row>
    <row r="5892" spans="1:3" x14ac:dyDescent="0.25">
      <c r="A5892">
        <v>216188</v>
      </c>
      <c r="B5892" t="s">
        <v>4862</v>
      </c>
      <c r="C5892">
        <v>9.9969999999999999</v>
      </c>
    </row>
    <row r="5893" spans="1:3" x14ac:dyDescent="0.25">
      <c r="A5893">
        <v>216189</v>
      </c>
      <c r="B5893" t="s">
        <v>4863</v>
      </c>
      <c r="C5893">
        <v>12.497</v>
      </c>
    </row>
    <row r="5894" spans="1:3" x14ac:dyDescent="0.25">
      <c r="A5894">
        <v>216220</v>
      </c>
      <c r="B5894" t="s">
        <v>4864</v>
      </c>
      <c r="C5894">
        <v>891.73</v>
      </c>
    </row>
    <row r="5895" spans="1:3" x14ac:dyDescent="0.25">
      <c r="A5895">
        <v>216220</v>
      </c>
      <c r="B5895" t="s">
        <v>4864</v>
      </c>
      <c r="C5895">
        <v>891.73</v>
      </c>
    </row>
    <row r="5896" spans="1:3" x14ac:dyDescent="0.25">
      <c r="A5896">
        <v>216232</v>
      </c>
      <c r="B5896" t="s">
        <v>4865</v>
      </c>
      <c r="C5896">
        <v>180</v>
      </c>
    </row>
    <row r="5897" spans="1:3" x14ac:dyDescent="0.25">
      <c r="A5897">
        <v>216232</v>
      </c>
      <c r="B5897" t="s">
        <v>4865</v>
      </c>
      <c r="C5897">
        <v>180</v>
      </c>
    </row>
    <row r="5898" spans="1:3" x14ac:dyDescent="0.25">
      <c r="A5898">
        <v>216241</v>
      </c>
      <c r="B5898" t="s">
        <v>4866</v>
      </c>
      <c r="C5898">
        <v>12.760999999999999</v>
      </c>
    </row>
    <row r="5899" spans="1:3" x14ac:dyDescent="0.25">
      <c r="A5899">
        <v>216242</v>
      </c>
      <c r="B5899" t="s">
        <v>2404</v>
      </c>
      <c r="C5899">
        <v>13.031000000000001</v>
      </c>
    </row>
    <row r="5900" spans="1:3" x14ac:dyDescent="0.25">
      <c r="A5900">
        <v>216242</v>
      </c>
      <c r="B5900" t="s">
        <v>2404</v>
      </c>
      <c r="C5900">
        <v>13.031000000000001</v>
      </c>
    </row>
    <row r="5901" spans="1:3" x14ac:dyDescent="0.25">
      <c r="A5901">
        <v>216243</v>
      </c>
      <c r="B5901" t="s">
        <v>4867</v>
      </c>
      <c r="C5901">
        <v>12.536</v>
      </c>
    </row>
    <row r="5902" spans="1:3" x14ac:dyDescent="0.25">
      <c r="A5902">
        <v>216246</v>
      </c>
      <c r="B5902" t="s">
        <v>4868</v>
      </c>
      <c r="C5902">
        <v>10.09</v>
      </c>
    </row>
    <row r="5903" spans="1:3" x14ac:dyDescent="0.25">
      <c r="A5903">
        <v>216247</v>
      </c>
      <c r="B5903" t="s">
        <v>4869</v>
      </c>
      <c r="C5903">
        <v>10.029</v>
      </c>
    </row>
    <row r="5904" spans="1:3" x14ac:dyDescent="0.25">
      <c r="A5904">
        <v>216248</v>
      </c>
      <c r="B5904" t="s">
        <v>4870</v>
      </c>
      <c r="C5904">
        <v>12.89</v>
      </c>
    </row>
    <row r="5905" spans="1:3" x14ac:dyDescent="0.25">
      <c r="A5905">
        <v>216251</v>
      </c>
      <c r="B5905" t="s">
        <v>4871</v>
      </c>
      <c r="C5905">
        <v>12.624000000000001</v>
      </c>
    </row>
    <row r="5906" spans="1:3" x14ac:dyDescent="0.25">
      <c r="A5906">
        <v>216315</v>
      </c>
      <c r="B5906" t="s">
        <v>4872</v>
      </c>
      <c r="C5906">
        <v>178.46</v>
      </c>
    </row>
    <row r="5907" spans="1:3" x14ac:dyDescent="0.25">
      <c r="A5907">
        <v>216320</v>
      </c>
      <c r="B5907" t="s">
        <v>4873</v>
      </c>
      <c r="C5907">
        <v>173.68</v>
      </c>
    </row>
    <row r="5908" spans="1:3" x14ac:dyDescent="0.25">
      <c r="A5908">
        <v>216332</v>
      </c>
      <c r="B5908" t="s">
        <v>4874</v>
      </c>
      <c r="C5908">
        <v>10.365</v>
      </c>
    </row>
    <row r="5909" spans="1:3" x14ac:dyDescent="0.25">
      <c r="A5909">
        <v>216348</v>
      </c>
      <c r="B5909" t="s">
        <v>4875</v>
      </c>
      <c r="C5909">
        <v>10.38</v>
      </c>
    </row>
    <row r="5910" spans="1:3" x14ac:dyDescent="0.25">
      <c r="A5910">
        <v>216361</v>
      </c>
      <c r="B5910" t="s">
        <v>4876</v>
      </c>
      <c r="C5910">
        <v>10.02</v>
      </c>
    </row>
    <row r="5911" spans="1:3" x14ac:dyDescent="0.25">
      <c r="A5911">
        <v>216361</v>
      </c>
      <c r="B5911" t="s">
        <v>4876</v>
      </c>
      <c r="C5911">
        <v>10.02</v>
      </c>
    </row>
    <row r="5912" spans="1:3" x14ac:dyDescent="0.25">
      <c r="A5912">
        <v>216365</v>
      </c>
      <c r="B5912" t="s">
        <v>4877</v>
      </c>
      <c r="C5912">
        <v>10.02</v>
      </c>
    </row>
    <row r="5913" spans="1:3" x14ac:dyDescent="0.25">
      <c r="A5913">
        <v>216382</v>
      </c>
      <c r="B5913" t="s">
        <v>4878</v>
      </c>
      <c r="C5913">
        <v>10.673</v>
      </c>
    </row>
    <row r="5914" spans="1:3" x14ac:dyDescent="0.25">
      <c r="A5914">
        <v>216387</v>
      </c>
      <c r="B5914" t="s">
        <v>4879</v>
      </c>
      <c r="C5914">
        <v>10.38</v>
      </c>
    </row>
    <row r="5915" spans="1:3" x14ac:dyDescent="0.25">
      <c r="A5915">
        <v>216387</v>
      </c>
      <c r="B5915" t="s">
        <v>4879</v>
      </c>
      <c r="C5915">
        <v>10.38</v>
      </c>
    </row>
    <row r="5916" spans="1:3" x14ac:dyDescent="0.25">
      <c r="A5916">
        <v>216390</v>
      </c>
      <c r="B5916" t="s">
        <v>4880</v>
      </c>
      <c r="C5916">
        <v>10.367000000000001</v>
      </c>
    </row>
    <row r="5917" spans="1:3" x14ac:dyDescent="0.25">
      <c r="A5917">
        <v>216391</v>
      </c>
      <c r="B5917" t="s">
        <v>4881</v>
      </c>
      <c r="C5917">
        <v>10.38</v>
      </c>
    </row>
    <row r="5918" spans="1:3" x14ac:dyDescent="0.25">
      <c r="A5918">
        <v>216392</v>
      </c>
      <c r="B5918" t="s">
        <v>4882</v>
      </c>
      <c r="C5918">
        <v>12.98</v>
      </c>
    </row>
    <row r="5919" spans="1:3" x14ac:dyDescent="0.25">
      <c r="A5919">
        <v>216410</v>
      </c>
      <c r="B5919" t="s">
        <v>4883</v>
      </c>
      <c r="C5919">
        <v>13.29</v>
      </c>
    </row>
    <row r="5920" spans="1:3" x14ac:dyDescent="0.25">
      <c r="A5920">
        <v>216414</v>
      </c>
      <c r="B5920" t="s">
        <v>4884</v>
      </c>
      <c r="C5920">
        <v>10.153</v>
      </c>
    </row>
    <row r="5921" spans="1:3" x14ac:dyDescent="0.25">
      <c r="A5921">
        <v>216418</v>
      </c>
      <c r="B5921" t="s">
        <v>4885</v>
      </c>
      <c r="C5921">
        <v>10.15</v>
      </c>
    </row>
    <row r="5922" spans="1:3" x14ac:dyDescent="0.25">
      <c r="A5922">
        <v>216419</v>
      </c>
      <c r="B5922" t="s">
        <v>4886</v>
      </c>
      <c r="C5922">
        <v>10.154999999999999</v>
      </c>
    </row>
    <row r="5923" spans="1:3" x14ac:dyDescent="0.25">
      <c r="A5923">
        <v>216430</v>
      </c>
      <c r="B5923" t="s">
        <v>4887</v>
      </c>
      <c r="C5923">
        <v>10.02</v>
      </c>
    </row>
    <row r="5924" spans="1:3" x14ac:dyDescent="0.25">
      <c r="A5924">
        <v>216501</v>
      </c>
      <c r="B5924" t="s">
        <v>4888</v>
      </c>
      <c r="C5924">
        <v>12.65</v>
      </c>
    </row>
    <row r="5925" spans="1:3" x14ac:dyDescent="0.25">
      <c r="A5925">
        <v>216693</v>
      </c>
      <c r="B5925" t="s">
        <v>2726</v>
      </c>
      <c r="C5925">
        <v>16</v>
      </c>
    </row>
    <row r="5926" spans="1:3" x14ac:dyDescent="0.25">
      <c r="A5926">
        <v>216695</v>
      </c>
      <c r="B5926" t="s">
        <v>2718</v>
      </c>
      <c r="C5926">
        <v>9.6</v>
      </c>
    </row>
    <row r="5927" spans="1:3" x14ac:dyDescent="0.25">
      <c r="A5927">
        <v>216845</v>
      </c>
      <c r="B5927" t="s">
        <v>2012</v>
      </c>
      <c r="C5927">
        <v>13.675000000000001</v>
      </c>
    </row>
    <row r="5928" spans="1:3" x14ac:dyDescent="0.25">
      <c r="A5928">
        <v>216845</v>
      </c>
      <c r="B5928" t="s">
        <v>2012</v>
      </c>
      <c r="C5928">
        <v>13.675000000000001</v>
      </c>
    </row>
    <row r="5929" spans="1:3" x14ac:dyDescent="0.25">
      <c r="A5929">
        <v>216846</v>
      </c>
      <c r="B5929" t="s">
        <v>2013</v>
      </c>
      <c r="C5929">
        <v>15.385</v>
      </c>
    </row>
    <row r="5930" spans="1:3" x14ac:dyDescent="0.25">
      <c r="A5930">
        <v>216846</v>
      </c>
      <c r="B5930" t="s">
        <v>2013</v>
      </c>
      <c r="C5930">
        <v>15.385</v>
      </c>
    </row>
    <row r="5931" spans="1:3" x14ac:dyDescent="0.25">
      <c r="A5931">
        <v>216847</v>
      </c>
      <c r="B5931" t="s">
        <v>4889</v>
      </c>
      <c r="C5931">
        <v>17.04</v>
      </c>
    </row>
    <row r="5932" spans="1:3" x14ac:dyDescent="0.25">
      <c r="A5932">
        <v>216847</v>
      </c>
      <c r="B5932" t="s">
        <v>4889</v>
      </c>
      <c r="C5932">
        <v>17.04</v>
      </c>
    </row>
    <row r="5933" spans="1:3" x14ac:dyDescent="0.25">
      <c r="A5933">
        <v>216848</v>
      </c>
      <c r="B5933" t="s">
        <v>4890</v>
      </c>
      <c r="C5933">
        <v>12.81</v>
      </c>
    </row>
    <row r="5934" spans="1:3" x14ac:dyDescent="0.25">
      <c r="A5934">
        <v>216848</v>
      </c>
      <c r="B5934" t="s">
        <v>4890</v>
      </c>
      <c r="C5934">
        <v>12.81</v>
      </c>
    </row>
    <row r="5935" spans="1:3" x14ac:dyDescent="0.25">
      <c r="A5935">
        <v>216849</v>
      </c>
      <c r="B5935" t="s">
        <v>610</v>
      </c>
      <c r="C5935">
        <v>177.21600000000001</v>
      </c>
    </row>
    <row r="5936" spans="1:3" x14ac:dyDescent="0.25">
      <c r="A5936">
        <v>216849</v>
      </c>
      <c r="B5936" t="s">
        <v>610</v>
      </c>
      <c r="C5936">
        <v>177.21600000000001</v>
      </c>
    </row>
    <row r="5937" spans="1:3" x14ac:dyDescent="0.25">
      <c r="A5937">
        <v>216849</v>
      </c>
      <c r="B5937" t="s">
        <v>610</v>
      </c>
      <c r="C5937">
        <v>177.21600000000001</v>
      </c>
    </row>
    <row r="5938" spans="1:3" x14ac:dyDescent="0.25">
      <c r="A5938">
        <v>216880</v>
      </c>
      <c r="B5938" t="s">
        <v>4891</v>
      </c>
      <c r="C5938">
        <v>15.731999999999999</v>
      </c>
    </row>
    <row r="5939" spans="1:3" x14ac:dyDescent="0.25">
      <c r="A5939">
        <v>216880</v>
      </c>
      <c r="B5939" t="s">
        <v>4891</v>
      </c>
      <c r="C5939">
        <v>15.731999999999999</v>
      </c>
    </row>
    <row r="5940" spans="1:3" x14ac:dyDescent="0.25">
      <c r="A5940">
        <v>216882</v>
      </c>
      <c r="B5940" t="s">
        <v>4892</v>
      </c>
      <c r="C5940">
        <v>1</v>
      </c>
    </row>
    <row r="5941" spans="1:3" x14ac:dyDescent="0.25">
      <c r="A5941">
        <v>216883</v>
      </c>
      <c r="B5941" t="s">
        <v>465</v>
      </c>
      <c r="C5941">
        <v>13.14</v>
      </c>
    </row>
    <row r="5942" spans="1:3" x14ac:dyDescent="0.25">
      <c r="A5942">
        <v>216883</v>
      </c>
      <c r="B5942" t="s">
        <v>465</v>
      </c>
      <c r="C5942">
        <v>13.14</v>
      </c>
    </row>
    <row r="5943" spans="1:3" x14ac:dyDescent="0.25">
      <c r="A5943">
        <v>216884</v>
      </c>
      <c r="B5943" t="s">
        <v>4893</v>
      </c>
      <c r="C5943">
        <v>10.584</v>
      </c>
    </row>
    <row r="5944" spans="1:3" x14ac:dyDescent="0.25">
      <c r="A5944">
        <v>216884</v>
      </c>
      <c r="B5944" t="s">
        <v>4893</v>
      </c>
      <c r="C5944">
        <v>10.584</v>
      </c>
    </row>
    <row r="5945" spans="1:3" x14ac:dyDescent="0.25">
      <c r="A5945">
        <v>216885</v>
      </c>
      <c r="B5945" t="s">
        <v>4894</v>
      </c>
      <c r="C5945">
        <v>15.587999999999999</v>
      </c>
    </row>
    <row r="5946" spans="1:3" x14ac:dyDescent="0.25">
      <c r="A5946">
        <v>216885</v>
      </c>
      <c r="B5946" t="s">
        <v>4894</v>
      </c>
      <c r="C5946">
        <v>15.587999999999999</v>
      </c>
    </row>
    <row r="5947" spans="1:3" x14ac:dyDescent="0.25">
      <c r="A5947">
        <v>216886</v>
      </c>
      <c r="B5947" t="s">
        <v>4895</v>
      </c>
      <c r="C5947">
        <v>15.768000000000001</v>
      </c>
    </row>
    <row r="5948" spans="1:3" x14ac:dyDescent="0.25">
      <c r="A5948">
        <v>216887</v>
      </c>
      <c r="B5948" t="s">
        <v>2136</v>
      </c>
      <c r="C5948">
        <v>16.038</v>
      </c>
    </row>
    <row r="5949" spans="1:3" x14ac:dyDescent="0.25">
      <c r="A5949">
        <v>216887</v>
      </c>
      <c r="B5949" t="s">
        <v>2136</v>
      </c>
      <c r="C5949">
        <v>16.038</v>
      </c>
    </row>
    <row r="5950" spans="1:3" x14ac:dyDescent="0.25">
      <c r="A5950">
        <v>216888</v>
      </c>
      <c r="B5950" t="s">
        <v>4896</v>
      </c>
      <c r="C5950">
        <v>17.32</v>
      </c>
    </row>
    <row r="5951" spans="1:3" x14ac:dyDescent="0.25">
      <c r="A5951">
        <v>216888</v>
      </c>
      <c r="B5951" t="s">
        <v>4896</v>
      </c>
      <c r="C5951">
        <v>17.32</v>
      </c>
    </row>
    <row r="5952" spans="1:3" x14ac:dyDescent="0.25">
      <c r="A5952">
        <v>216889</v>
      </c>
      <c r="B5952" t="s">
        <v>4897</v>
      </c>
      <c r="C5952">
        <v>17.899999999999999</v>
      </c>
    </row>
    <row r="5953" spans="1:3" x14ac:dyDescent="0.25">
      <c r="A5953">
        <v>216890</v>
      </c>
      <c r="B5953" t="s">
        <v>2059</v>
      </c>
      <c r="C5953">
        <v>10.224</v>
      </c>
    </row>
    <row r="5954" spans="1:3" x14ac:dyDescent="0.25">
      <c r="A5954">
        <v>216890</v>
      </c>
      <c r="B5954" t="s">
        <v>2059</v>
      </c>
      <c r="C5954">
        <v>10.224</v>
      </c>
    </row>
    <row r="5955" spans="1:3" x14ac:dyDescent="0.25">
      <c r="A5955">
        <v>216891</v>
      </c>
      <c r="B5955" t="s">
        <v>4898</v>
      </c>
      <c r="C5955">
        <v>10.608000000000001</v>
      </c>
    </row>
    <row r="5956" spans="1:3" x14ac:dyDescent="0.25">
      <c r="A5956">
        <v>216891</v>
      </c>
      <c r="B5956" t="s">
        <v>4898</v>
      </c>
      <c r="C5956">
        <v>10.608000000000001</v>
      </c>
    </row>
    <row r="5957" spans="1:3" x14ac:dyDescent="0.25">
      <c r="A5957">
        <v>216892</v>
      </c>
      <c r="B5957" t="s">
        <v>860</v>
      </c>
      <c r="C5957">
        <v>10.608000000000001</v>
      </c>
    </row>
    <row r="5958" spans="1:3" x14ac:dyDescent="0.25">
      <c r="A5958">
        <v>216892</v>
      </c>
      <c r="B5958" t="s">
        <v>860</v>
      </c>
      <c r="C5958">
        <v>10.608000000000001</v>
      </c>
    </row>
    <row r="5959" spans="1:3" x14ac:dyDescent="0.25">
      <c r="A5959">
        <v>216893</v>
      </c>
      <c r="B5959" t="s">
        <v>466</v>
      </c>
      <c r="C5959">
        <v>13.26</v>
      </c>
    </row>
    <row r="5960" spans="1:3" x14ac:dyDescent="0.25">
      <c r="A5960">
        <v>216893</v>
      </c>
      <c r="B5960" t="s">
        <v>466</v>
      </c>
      <c r="C5960">
        <v>13.26</v>
      </c>
    </row>
    <row r="5961" spans="1:3" x14ac:dyDescent="0.25">
      <c r="A5961">
        <v>216894</v>
      </c>
      <c r="B5961" t="s">
        <v>4899</v>
      </c>
      <c r="C5961">
        <v>13.26</v>
      </c>
    </row>
    <row r="5962" spans="1:3" x14ac:dyDescent="0.25">
      <c r="A5962">
        <v>216894</v>
      </c>
      <c r="B5962" t="s">
        <v>4899</v>
      </c>
      <c r="C5962">
        <v>13.26</v>
      </c>
    </row>
    <row r="5963" spans="1:3" x14ac:dyDescent="0.25">
      <c r="A5963">
        <v>216895</v>
      </c>
      <c r="B5963" t="s">
        <v>2047</v>
      </c>
      <c r="C5963">
        <v>8.4</v>
      </c>
    </row>
    <row r="5964" spans="1:3" x14ac:dyDescent="0.25">
      <c r="A5964">
        <v>216896</v>
      </c>
      <c r="B5964" t="s">
        <v>861</v>
      </c>
      <c r="C5964">
        <v>8.48</v>
      </c>
    </row>
    <row r="5965" spans="1:3" x14ac:dyDescent="0.25">
      <c r="A5965">
        <v>216896</v>
      </c>
      <c r="B5965" t="s">
        <v>861</v>
      </c>
      <c r="C5965">
        <v>8.48</v>
      </c>
    </row>
    <row r="5966" spans="1:3" x14ac:dyDescent="0.25">
      <c r="A5966">
        <v>216897</v>
      </c>
      <c r="B5966" t="s">
        <v>4900</v>
      </c>
      <c r="C5966">
        <v>8.4949999999999992</v>
      </c>
    </row>
    <row r="5967" spans="1:3" x14ac:dyDescent="0.25">
      <c r="A5967">
        <v>216897</v>
      </c>
      <c r="B5967" t="s">
        <v>4900</v>
      </c>
      <c r="C5967">
        <v>8.4949999999999992</v>
      </c>
    </row>
    <row r="5968" spans="1:3" x14ac:dyDescent="0.25">
      <c r="A5968">
        <v>216898</v>
      </c>
      <c r="B5968" t="s">
        <v>2070</v>
      </c>
      <c r="C5968">
        <v>10.488</v>
      </c>
    </row>
    <row r="5969" spans="1:3" x14ac:dyDescent="0.25">
      <c r="A5969">
        <v>216898</v>
      </c>
      <c r="B5969" t="s">
        <v>2070</v>
      </c>
      <c r="C5969">
        <v>10.488</v>
      </c>
    </row>
    <row r="5970" spans="1:3" x14ac:dyDescent="0.25">
      <c r="A5970">
        <v>216899</v>
      </c>
      <c r="B5970" t="s">
        <v>611</v>
      </c>
      <c r="C5970">
        <v>10.512</v>
      </c>
    </row>
    <row r="5971" spans="1:3" x14ac:dyDescent="0.25">
      <c r="A5971">
        <v>216899</v>
      </c>
      <c r="B5971" t="s">
        <v>611</v>
      </c>
      <c r="C5971">
        <v>10.512</v>
      </c>
    </row>
    <row r="5972" spans="1:3" x14ac:dyDescent="0.25">
      <c r="A5972">
        <v>216900</v>
      </c>
      <c r="B5972" t="s">
        <v>862</v>
      </c>
      <c r="C5972">
        <v>17.52</v>
      </c>
    </row>
    <row r="5973" spans="1:3" x14ac:dyDescent="0.25">
      <c r="A5973">
        <v>216900</v>
      </c>
      <c r="B5973" t="s">
        <v>862</v>
      </c>
      <c r="C5973">
        <v>17.52</v>
      </c>
    </row>
    <row r="5974" spans="1:3" x14ac:dyDescent="0.25">
      <c r="A5974">
        <v>216901</v>
      </c>
      <c r="B5974" t="s">
        <v>2104</v>
      </c>
      <c r="C5974">
        <v>15.768000000000001</v>
      </c>
    </row>
    <row r="5975" spans="1:3" x14ac:dyDescent="0.25">
      <c r="A5975">
        <v>216901</v>
      </c>
      <c r="B5975" t="s">
        <v>2104</v>
      </c>
      <c r="C5975">
        <v>15.768000000000001</v>
      </c>
    </row>
    <row r="5976" spans="1:3" x14ac:dyDescent="0.25">
      <c r="A5976">
        <v>216902</v>
      </c>
      <c r="B5976" t="s">
        <v>612</v>
      </c>
      <c r="C5976">
        <v>17.52</v>
      </c>
    </row>
    <row r="5977" spans="1:3" x14ac:dyDescent="0.25">
      <c r="A5977">
        <v>216902</v>
      </c>
      <c r="B5977" t="s">
        <v>612</v>
      </c>
      <c r="C5977">
        <v>17.52</v>
      </c>
    </row>
    <row r="5978" spans="1:3" x14ac:dyDescent="0.25">
      <c r="A5978">
        <v>216903</v>
      </c>
      <c r="B5978" t="s">
        <v>613</v>
      </c>
      <c r="C5978">
        <v>10.512</v>
      </c>
    </row>
    <row r="5979" spans="1:3" x14ac:dyDescent="0.25">
      <c r="A5979">
        <v>216903</v>
      </c>
      <c r="B5979" t="s">
        <v>613</v>
      </c>
      <c r="C5979">
        <v>10.512</v>
      </c>
    </row>
    <row r="5980" spans="1:3" x14ac:dyDescent="0.25">
      <c r="A5980">
        <v>216904</v>
      </c>
      <c r="B5980" t="s">
        <v>467</v>
      </c>
      <c r="C5980">
        <v>13.14</v>
      </c>
    </row>
    <row r="5981" spans="1:3" x14ac:dyDescent="0.25">
      <c r="A5981">
        <v>216904</v>
      </c>
      <c r="B5981" t="s">
        <v>467</v>
      </c>
      <c r="C5981">
        <v>13.14</v>
      </c>
    </row>
    <row r="5982" spans="1:3" x14ac:dyDescent="0.25">
      <c r="A5982">
        <v>216905</v>
      </c>
      <c r="B5982" t="s">
        <v>4901</v>
      </c>
      <c r="C5982">
        <v>17.5</v>
      </c>
    </row>
    <row r="5983" spans="1:3" x14ac:dyDescent="0.25">
      <c r="A5983">
        <v>216905</v>
      </c>
      <c r="B5983" t="s">
        <v>4901</v>
      </c>
      <c r="C5983">
        <v>17.5</v>
      </c>
    </row>
    <row r="5984" spans="1:3" x14ac:dyDescent="0.25">
      <c r="A5984">
        <v>216906</v>
      </c>
      <c r="B5984" t="s">
        <v>863</v>
      </c>
      <c r="C5984">
        <v>10.5</v>
      </c>
    </row>
    <row r="5985" spans="1:3" x14ac:dyDescent="0.25">
      <c r="A5985">
        <v>216906</v>
      </c>
      <c r="B5985" t="s">
        <v>863</v>
      </c>
      <c r="C5985">
        <v>10.5</v>
      </c>
    </row>
    <row r="5986" spans="1:3" x14ac:dyDescent="0.25">
      <c r="A5986">
        <v>216907</v>
      </c>
      <c r="B5986" t="s">
        <v>2105</v>
      </c>
      <c r="C5986">
        <v>21.875</v>
      </c>
    </row>
    <row r="5987" spans="1:3" x14ac:dyDescent="0.25">
      <c r="A5987">
        <v>216907</v>
      </c>
      <c r="B5987" t="s">
        <v>2105</v>
      </c>
      <c r="C5987">
        <v>21.875</v>
      </c>
    </row>
    <row r="5988" spans="1:3" x14ac:dyDescent="0.25">
      <c r="A5988">
        <v>216908</v>
      </c>
      <c r="B5988" t="s">
        <v>2106</v>
      </c>
      <c r="C5988">
        <v>10.5</v>
      </c>
    </row>
    <row r="5989" spans="1:3" x14ac:dyDescent="0.25">
      <c r="A5989">
        <v>216908</v>
      </c>
      <c r="B5989" t="s">
        <v>2106</v>
      </c>
      <c r="C5989">
        <v>10.5</v>
      </c>
    </row>
    <row r="5990" spans="1:3" x14ac:dyDescent="0.25">
      <c r="A5990">
        <v>216909</v>
      </c>
      <c r="B5990" t="s">
        <v>864</v>
      </c>
      <c r="C5990">
        <v>13.125</v>
      </c>
    </row>
    <row r="5991" spans="1:3" x14ac:dyDescent="0.25">
      <c r="A5991">
        <v>216909</v>
      </c>
      <c r="B5991" t="s">
        <v>864</v>
      </c>
      <c r="C5991">
        <v>13.125</v>
      </c>
    </row>
    <row r="5992" spans="1:3" x14ac:dyDescent="0.25">
      <c r="A5992">
        <v>216911</v>
      </c>
      <c r="B5992" t="s">
        <v>468</v>
      </c>
      <c r="C5992">
        <v>10.224</v>
      </c>
    </row>
    <row r="5993" spans="1:3" x14ac:dyDescent="0.25">
      <c r="A5993">
        <v>216911</v>
      </c>
      <c r="B5993" t="s">
        <v>468</v>
      </c>
      <c r="C5993">
        <v>10.224</v>
      </c>
    </row>
    <row r="5994" spans="1:3" x14ac:dyDescent="0.25">
      <c r="A5994">
        <v>216912</v>
      </c>
      <c r="B5994" t="s">
        <v>4902</v>
      </c>
      <c r="C5994">
        <v>12.36</v>
      </c>
    </row>
    <row r="5995" spans="1:3" x14ac:dyDescent="0.25">
      <c r="A5995">
        <v>216913</v>
      </c>
      <c r="B5995" t="s">
        <v>2091</v>
      </c>
      <c r="C5995">
        <v>12.48</v>
      </c>
    </row>
    <row r="5996" spans="1:3" x14ac:dyDescent="0.25">
      <c r="A5996">
        <v>216914</v>
      </c>
      <c r="B5996" t="s">
        <v>865</v>
      </c>
      <c r="C5996">
        <v>10.224</v>
      </c>
    </row>
    <row r="5997" spans="1:3" x14ac:dyDescent="0.25">
      <c r="A5997">
        <v>216914</v>
      </c>
      <c r="B5997" t="s">
        <v>865</v>
      </c>
      <c r="C5997">
        <v>10.224</v>
      </c>
    </row>
    <row r="5998" spans="1:3" x14ac:dyDescent="0.25">
      <c r="A5998">
        <v>216915</v>
      </c>
      <c r="B5998" t="s">
        <v>866</v>
      </c>
      <c r="C5998">
        <v>10.5</v>
      </c>
    </row>
    <row r="5999" spans="1:3" x14ac:dyDescent="0.25">
      <c r="A5999">
        <v>216915</v>
      </c>
      <c r="B5999" t="s">
        <v>866</v>
      </c>
      <c r="C5999">
        <v>10.5</v>
      </c>
    </row>
    <row r="6000" spans="1:3" x14ac:dyDescent="0.25">
      <c r="A6000">
        <v>216916</v>
      </c>
      <c r="B6000" t="s">
        <v>614</v>
      </c>
      <c r="C6000">
        <v>13.14</v>
      </c>
    </row>
    <row r="6001" spans="1:3" x14ac:dyDescent="0.25">
      <c r="A6001">
        <v>216916</v>
      </c>
      <c r="B6001" t="s">
        <v>614</v>
      </c>
      <c r="C6001">
        <v>13.14</v>
      </c>
    </row>
    <row r="6002" spans="1:3" x14ac:dyDescent="0.25">
      <c r="A6002">
        <v>216917</v>
      </c>
      <c r="B6002" t="s">
        <v>615</v>
      </c>
      <c r="C6002">
        <v>10.596</v>
      </c>
    </row>
    <row r="6003" spans="1:3" x14ac:dyDescent="0.25">
      <c r="A6003">
        <v>216917</v>
      </c>
      <c r="B6003" t="s">
        <v>615</v>
      </c>
      <c r="C6003">
        <v>10.596</v>
      </c>
    </row>
    <row r="6004" spans="1:3" x14ac:dyDescent="0.25">
      <c r="A6004">
        <v>216919</v>
      </c>
      <c r="B6004" t="s">
        <v>2131</v>
      </c>
      <c r="C6004">
        <v>10.391999999999999</v>
      </c>
    </row>
    <row r="6005" spans="1:3" x14ac:dyDescent="0.25">
      <c r="A6005">
        <v>216919</v>
      </c>
      <c r="B6005" t="s">
        <v>2131</v>
      </c>
      <c r="C6005">
        <v>10.391999999999999</v>
      </c>
    </row>
    <row r="6006" spans="1:3" x14ac:dyDescent="0.25">
      <c r="A6006">
        <v>216920</v>
      </c>
      <c r="B6006" t="s">
        <v>867</v>
      </c>
      <c r="C6006">
        <v>10.224</v>
      </c>
    </row>
    <row r="6007" spans="1:3" x14ac:dyDescent="0.25">
      <c r="A6007">
        <v>216920</v>
      </c>
      <c r="B6007" t="s">
        <v>867</v>
      </c>
      <c r="C6007">
        <v>10.224</v>
      </c>
    </row>
    <row r="6008" spans="1:3" x14ac:dyDescent="0.25">
      <c r="A6008">
        <v>216920</v>
      </c>
      <c r="B6008" t="s">
        <v>867</v>
      </c>
      <c r="C6008">
        <v>10.224</v>
      </c>
    </row>
    <row r="6009" spans="1:3" x14ac:dyDescent="0.25">
      <c r="A6009">
        <v>216921</v>
      </c>
      <c r="B6009" t="s">
        <v>616</v>
      </c>
      <c r="C6009">
        <v>10.224</v>
      </c>
    </row>
    <row r="6010" spans="1:3" x14ac:dyDescent="0.25">
      <c r="A6010">
        <v>216921</v>
      </c>
      <c r="B6010" t="s">
        <v>616</v>
      </c>
      <c r="C6010">
        <v>10.224</v>
      </c>
    </row>
    <row r="6011" spans="1:3" x14ac:dyDescent="0.25">
      <c r="A6011">
        <v>216921</v>
      </c>
      <c r="B6011" t="s">
        <v>616</v>
      </c>
      <c r="C6011">
        <v>10.224</v>
      </c>
    </row>
    <row r="6012" spans="1:3" x14ac:dyDescent="0.25">
      <c r="A6012">
        <v>216923</v>
      </c>
      <c r="B6012" t="s">
        <v>4903</v>
      </c>
      <c r="C6012">
        <v>12.708</v>
      </c>
    </row>
    <row r="6013" spans="1:3" x14ac:dyDescent="0.25">
      <c r="A6013">
        <v>216924</v>
      </c>
      <c r="B6013" t="s">
        <v>4904</v>
      </c>
      <c r="C6013">
        <v>12.708</v>
      </c>
    </row>
    <row r="6014" spans="1:3" x14ac:dyDescent="0.25">
      <c r="A6014">
        <v>216925</v>
      </c>
      <c r="B6014" t="s">
        <v>4905</v>
      </c>
      <c r="C6014">
        <v>872.8</v>
      </c>
    </row>
    <row r="6015" spans="1:3" x14ac:dyDescent="0.25">
      <c r="A6015">
        <v>216926</v>
      </c>
      <c r="B6015" t="s">
        <v>2514</v>
      </c>
      <c r="C6015">
        <v>17.925999999999998</v>
      </c>
    </row>
    <row r="6016" spans="1:3" x14ac:dyDescent="0.25">
      <c r="A6016">
        <v>216926</v>
      </c>
      <c r="B6016" t="s">
        <v>2514</v>
      </c>
      <c r="C6016">
        <v>17.925999999999998</v>
      </c>
    </row>
    <row r="6017" spans="1:3" x14ac:dyDescent="0.25">
      <c r="A6017">
        <v>216927</v>
      </c>
      <c r="B6017" t="s">
        <v>4906</v>
      </c>
      <c r="C6017">
        <v>896.3</v>
      </c>
    </row>
    <row r="6018" spans="1:3" x14ac:dyDescent="0.25">
      <c r="A6018">
        <v>216927</v>
      </c>
      <c r="B6018" t="s">
        <v>4906</v>
      </c>
      <c r="C6018">
        <v>896.3</v>
      </c>
    </row>
    <row r="6019" spans="1:3" x14ac:dyDescent="0.25">
      <c r="A6019">
        <v>216928</v>
      </c>
      <c r="B6019" t="s">
        <v>617</v>
      </c>
      <c r="C6019">
        <v>12.78</v>
      </c>
    </row>
    <row r="6020" spans="1:3" x14ac:dyDescent="0.25">
      <c r="A6020">
        <v>216928</v>
      </c>
      <c r="B6020" t="s">
        <v>617</v>
      </c>
      <c r="C6020">
        <v>12.78</v>
      </c>
    </row>
    <row r="6021" spans="1:3" x14ac:dyDescent="0.25">
      <c r="A6021">
        <v>216929</v>
      </c>
      <c r="B6021" t="s">
        <v>4907</v>
      </c>
      <c r="C6021">
        <v>17.18</v>
      </c>
    </row>
    <row r="6022" spans="1:3" x14ac:dyDescent="0.25">
      <c r="A6022">
        <v>216929</v>
      </c>
      <c r="B6022" t="s">
        <v>4907</v>
      </c>
      <c r="C6022">
        <v>17.18</v>
      </c>
    </row>
    <row r="6023" spans="1:3" x14ac:dyDescent="0.25">
      <c r="A6023">
        <v>216930</v>
      </c>
      <c r="B6023" t="s">
        <v>2060</v>
      </c>
      <c r="C6023">
        <v>12.36</v>
      </c>
    </row>
    <row r="6024" spans="1:3" x14ac:dyDescent="0.25">
      <c r="A6024">
        <v>216931</v>
      </c>
      <c r="B6024" t="s">
        <v>2061</v>
      </c>
      <c r="C6024">
        <v>12.36</v>
      </c>
    </row>
    <row r="6025" spans="1:3" x14ac:dyDescent="0.25">
      <c r="A6025">
        <v>216934</v>
      </c>
      <c r="B6025" t="s">
        <v>2032</v>
      </c>
      <c r="C6025">
        <v>10.207000000000001</v>
      </c>
    </row>
    <row r="6026" spans="1:3" x14ac:dyDescent="0.25">
      <c r="A6026">
        <v>216934</v>
      </c>
      <c r="B6026" t="s">
        <v>2032</v>
      </c>
      <c r="C6026">
        <v>10.207000000000001</v>
      </c>
    </row>
    <row r="6027" spans="1:3" x14ac:dyDescent="0.25">
      <c r="A6027">
        <v>216935</v>
      </c>
      <c r="B6027" t="s">
        <v>2033</v>
      </c>
      <c r="C6027">
        <v>10.208</v>
      </c>
    </row>
    <row r="6028" spans="1:3" x14ac:dyDescent="0.25">
      <c r="A6028">
        <v>216935</v>
      </c>
      <c r="B6028" t="s">
        <v>2033</v>
      </c>
      <c r="C6028">
        <v>10.208</v>
      </c>
    </row>
    <row r="6029" spans="1:3" x14ac:dyDescent="0.25">
      <c r="A6029">
        <v>216936</v>
      </c>
      <c r="B6029" t="s">
        <v>618</v>
      </c>
      <c r="C6029">
        <v>10.512</v>
      </c>
    </row>
    <row r="6030" spans="1:3" x14ac:dyDescent="0.25">
      <c r="A6030">
        <v>216936</v>
      </c>
      <c r="B6030" t="s">
        <v>618</v>
      </c>
      <c r="C6030">
        <v>10.512</v>
      </c>
    </row>
    <row r="6031" spans="1:3" x14ac:dyDescent="0.25">
      <c r="A6031">
        <v>216937</v>
      </c>
      <c r="B6031" t="s">
        <v>4908</v>
      </c>
      <c r="C6031">
        <v>17.3</v>
      </c>
    </row>
    <row r="6032" spans="1:3" x14ac:dyDescent="0.25">
      <c r="A6032">
        <v>216937</v>
      </c>
      <c r="B6032" t="s">
        <v>4908</v>
      </c>
      <c r="C6032">
        <v>17.3</v>
      </c>
    </row>
    <row r="6033" spans="1:3" x14ac:dyDescent="0.25">
      <c r="A6033">
        <v>216938</v>
      </c>
      <c r="B6033" t="s">
        <v>2034</v>
      </c>
      <c r="C6033">
        <v>13.065</v>
      </c>
    </row>
    <row r="6034" spans="1:3" x14ac:dyDescent="0.25">
      <c r="A6034">
        <v>216938</v>
      </c>
      <c r="B6034" t="s">
        <v>2034</v>
      </c>
      <c r="C6034">
        <v>13.065</v>
      </c>
    </row>
    <row r="6035" spans="1:3" x14ac:dyDescent="0.25">
      <c r="A6035">
        <v>216939</v>
      </c>
      <c r="B6035" t="s">
        <v>868</v>
      </c>
      <c r="C6035">
        <v>17.420000000000002</v>
      </c>
    </row>
    <row r="6036" spans="1:3" x14ac:dyDescent="0.25">
      <c r="A6036">
        <v>216939</v>
      </c>
      <c r="B6036" t="s">
        <v>868</v>
      </c>
      <c r="C6036">
        <v>17.420000000000002</v>
      </c>
    </row>
    <row r="6037" spans="1:3" x14ac:dyDescent="0.25">
      <c r="A6037">
        <v>216940</v>
      </c>
      <c r="B6037" t="s">
        <v>2052</v>
      </c>
      <c r="C6037">
        <v>10.427</v>
      </c>
    </row>
    <row r="6038" spans="1:3" x14ac:dyDescent="0.25">
      <c r="A6038">
        <v>216940</v>
      </c>
      <c r="B6038" t="s">
        <v>2052</v>
      </c>
      <c r="C6038">
        <v>10.427</v>
      </c>
    </row>
    <row r="6039" spans="1:3" x14ac:dyDescent="0.25">
      <c r="A6039">
        <v>216941</v>
      </c>
      <c r="B6039" t="s">
        <v>2034</v>
      </c>
      <c r="C6039">
        <v>13.03</v>
      </c>
    </row>
    <row r="6040" spans="1:3" x14ac:dyDescent="0.25">
      <c r="A6040">
        <v>216941</v>
      </c>
      <c r="B6040" t="s">
        <v>2034</v>
      </c>
      <c r="C6040">
        <v>13.03</v>
      </c>
    </row>
    <row r="6041" spans="1:3" x14ac:dyDescent="0.25">
      <c r="A6041">
        <v>216942</v>
      </c>
      <c r="B6041" t="s">
        <v>4909</v>
      </c>
      <c r="C6041">
        <v>1</v>
      </c>
    </row>
    <row r="6042" spans="1:3" x14ac:dyDescent="0.25">
      <c r="A6042">
        <v>216943</v>
      </c>
      <c r="B6042" t="s">
        <v>4910</v>
      </c>
      <c r="C6042">
        <v>21.65</v>
      </c>
    </row>
    <row r="6043" spans="1:3" x14ac:dyDescent="0.25">
      <c r="A6043">
        <v>216944</v>
      </c>
      <c r="B6043" t="s">
        <v>469</v>
      </c>
      <c r="C6043">
        <v>13.26</v>
      </c>
    </row>
    <row r="6044" spans="1:3" x14ac:dyDescent="0.25">
      <c r="A6044">
        <v>216944</v>
      </c>
      <c r="B6044" t="s">
        <v>469</v>
      </c>
      <c r="C6044">
        <v>13.26</v>
      </c>
    </row>
    <row r="6045" spans="1:3" x14ac:dyDescent="0.25">
      <c r="A6045">
        <v>216945</v>
      </c>
      <c r="B6045" t="s">
        <v>2026</v>
      </c>
      <c r="C6045">
        <v>10.32</v>
      </c>
    </row>
    <row r="6046" spans="1:3" x14ac:dyDescent="0.25">
      <c r="A6046">
        <v>216945</v>
      </c>
      <c r="B6046" t="s">
        <v>2026</v>
      </c>
      <c r="C6046">
        <v>10.32</v>
      </c>
    </row>
    <row r="6047" spans="1:3" x14ac:dyDescent="0.25">
      <c r="A6047">
        <v>216946</v>
      </c>
      <c r="B6047" t="s">
        <v>2062</v>
      </c>
      <c r="C6047">
        <v>10.32</v>
      </c>
    </row>
    <row r="6048" spans="1:3" x14ac:dyDescent="0.25">
      <c r="A6048">
        <v>216946</v>
      </c>
      <c r="B6048" t="s">
        <v>2062</v>
      </c>
      <c r="C6048">
        <v>10.32</v>
      </c>
    </row>
    <row r="6049" spans="1:3" x14ac:dyDescent="0.25">
      <c r="A6049">
        <v>216947</v>
      </c>
      <c r="B6049" t="s">
        <v>470</v>
      </c>
      <c r="C6049">
        <v>10.584</v>
      </c>
    </row>
    <row r="6050" spans="1:3" x14ac:dyDescent="0.25">
      <c r="A6050">
        <v>216947</v>
      </c>
      <c r="B6050" t="s">
        <v>470</v>
      </c>
      <c r="C6050">
        <v>10.584</v>
      </c>
    </row>
    <row r="6051" spans="1:3" x14ac:dyDescent="0.25">
      <c r="A6051">
        <v>216948</v>
      </c>
      <c r="B6051" t="s">
        <v>619</v>
      </c>
      <c r="C6051">
        <v>10.404</v>
      </c>
    </row>
    <row r="6052" spans="1:3" x14ac:dyDescent="0.25">
      <c r="A6052">
        <v>216948</v>
      </c>
      <c r="B6052" t="s">
        <v>619</v>
      </c>
      <c r="C6052">
        <v>10.404</v>
      </c>
    </row>
    <row r="6053" spans="1:3" x14ac:dyDescent="0.25">
      <c r="A6053">
        <v>216949</v>
      </c>
      <c r="B6053" t="s">
        <v>4911</v>
      </c>
      <c r="C6053">
        <v>10.416</v>
      </c>
    </row>
    <row r="6054" spans="1:3" x14ac:dyDescent="0.25">
      <c r="A6054">
        <v>216949</v>
      </c>
      <c r="B6054" t="s">
        <v>4911</v>
      </c>
      <c r="C6054">
        <v>10.416</v>
      </c>
    </row>
    <row r="6055" spans="1:3" x14ac:dyDescent="0.25">
      <c r="A6055">
        <v>216950</v>
      </c>
      <c r="B6055" t="s">
        <v>471</v>
      </c>
      <c r="C6055">
        <v>10.416</v>
      </c>
    </row>
    <row r="6056" spans="1:3" x14ac:dyDescent="0.25">
      <c r="A6056">
        <v>216950</v>
      </c>
      <c r="B6056" t="s">
        <v>471</v>
      </c>
      <c r="C6056">
        <v>10.416</v>
      </c>
    </row>
    <row r="6057" spans="1:3" x14ac:dyDescent="0.25">
      <c r="A6057">
        <v>216951</v>
      </c>
      <c r="B6057" t="s">
        <v>2124</v>
      </c>
      <c r="C6057">
        <v>13.03</v>
      </c>
    </row>
    <row r="6058" spans="1:3" x14ac:dyDescent="0.25">
      <c r="A6058">
        <v>216951</v>
      </c>
      <c r="B6058" t="s">
        <v>2124</v>
      </c>
      <c r="C6058">
        <v>13.03</v>
      </c>
    </row>
    <row r="6059" spans="1:3" x14ac:dyDescent="0.25">
      <c r="A6059">
        <v>216952</v>
      </c>
      <c r="B6059" t="s">
        <v>2035</v>
      </c>
      <c r="C6059">
        <v>10.425000000000001</v>
      </c>
    </row>
    <row r="6060" spans="1:3" x14ac:dyDescent="0.25">
      <c r="A6060">
        <v>216952</v>
      </c>
      <c r="B6060" t="s">
        <v>2035</v>
      </c>
      <c r="C6060">
        <v>10.425000000000001</v>
      </c>
    </row>
    <row r="6061" spans="1:3" x14ac:dyDescent="0.25">
      <c r="A6061">
        <v>216953</v>
      </c>
      <c r="B6061" t="s">
        <v>2125</v>
      </c>
      <c r="C6061">
        <v>10.427</v>
      </c>
    </row>
    <row r="6062" spans="1:3" x14ac:dyDescent="0.25">
      <c r="A6062">
        <v>216953</v>
      </c>
      <c r="B6062" t="s">
        <v>2125</v>
      </c>
      <c r="C6062">
        <v>10.427</v>
      </c>
    </row>
    <row r="6063" spans="1:3" x14ac:dyDescent="0.25">
      <c r="A6063">
        <v>216954</v>
      </c>
      <c r="B6063" t="s">
        <v>2049</v>
      </c>
      <c r="C6063">
        <v>12.78</v>
      </c>
    </row>
    <row r="6064" spans="1:3" x14ac:dyDescent="0.25">
      <c r="A6064">
        <v>216954</v>
      </c>
      <c r="B6064" t="s">
        <v>2049</v>
      </c>
      <c r="C6064">
        <v>12.78</v>
      </c>
    </row>
    <row r="6065" spans="1:3" x14ac:dyDescent="0.25">
      <c r="A6065">
        <v>216955</v>
      </c>
      <c r="B6065" t="s">
        <v>472</v>
      </c>
      <c r="C6065">
        <v>13.23</v>
      </c>
    </row>
    <row r="6066" spans="1:3" x14ac:dyDescent="0.25">
      <c r="A6066">
        <v>216955</v>
      </c>
      <c r="B6066" t="s">
        <v>472</v>
      </c>
      <c r="C6066">
        <v>13.23</v>
      </c>
    </row>
    <row r="6067" spans="1:3" x14ac:dyDescent="0.25">
      <c r="A6067">
        <v>216956</v>
      </c>
      <c r="B6067" t="s">
        <v>473</v>
      </c>
      <c r="C6067">
        <v>10.584</v>
      </c>
    </row>
    <row r="6068" spans="1:3" x14ac:dyDescent="0.25">
      <c r="A6068">
        <v>216956</v>
      </c>
      <c r="B6068" t="s">
        <v>473</v>
      </c>
      <c r="C6068">
        <v>10.584</v>
      </c>
    </row>
    <row r="6069" spans="1:3" x14ac:dyDescent="0.25">
      <c r="A6069">
        <v>216957</v>
      </c>
      <c r="B6069" t="s">
        <v>869</v>
      </c>
      <c r="C6069">
        <v>10.587</v>
      </c>
    </row>
    <row r="6070" spans="1:3" x14ac:dyDescent="0.25">
      <c r="A6070">
        <v>216957</v>
      </c>
      <c r="B6070" t="s">
        <v>869</v>
      </c>
      <c r="C6070">
        <v>10.587</v>
      </c>
    </row>
    <row r="6071" spans="1:3" x14ac:dyDescent="0.25">
      <c r="A6071">
        <v>216958</v>
      </c>
      <c r="B6071" t="s">
        <v>4912</v>
      </c>
      <c r="C6071">
        <v>15.641</v>
      </c>
    </row>
    <row r="6072" spans="1:3" x14ac:dyDescent="0.25">
      <c r="A6072">
        <v>216959</v>
      </c>
      <c r="B6072" t="s">
        <v>620</v>
      </c>
      <c r="C6072">
        <v>13.26</v>
      </c>
    </row>
    <row r="6073" spans="1:3" x14ac:dyDescent="0.25">
      <c r="A6073">
        <v>216959</v>
      </c>
      <c r="B6073" t="s">
        <v>620</v>
      </c>
      <c r="C6073">
        <v>13.26</v>
      </c>
    </row>
    <row r="6074" spans="1:3" x14ac:dyDescent="0.25">
      <c r="A6074">
        <v>216960</v>
      </c>
      <c r="B6074" t="s">
        <v>621</v>
      </c>
      <c r="C6074">
        <v>12.975</v>
      </c>
    </row>
    <row r="6075" spans="1:3" x14ac:dyDescent="0.25">
      <c r="A6075">
        <v>216960</v>
      </c>
      <c r="B6075" t="s">
        <v>621</v>
      </c>
      <c r="C6075">
        <v>12.975</v>
      </c>
    </row>
    <row r="6076" spans="1:3" x14ac:dyDescent="0.25">
      <c r="A6076">
        <v>216961</v>
      </c>
      <c r="B6076" t="s">
        <v>474</v>
      </c>
      <c r="C6076">
        <v>10.38</v>
      </c>
    </row>
    <row r="6077" spans="1:3" x14ac:dyDescent="0.25">
      <c r="A6077">
        <v>216961</v>
      </c>
      <c r="B6077" t="s">
        <v>474</v>
      </c>
      <c r="C6077">
        <v>10.38</v>
      </c>
    </row>
    <row r="6078" spans="1:3" x14ac:dyDescent="0.25">
      <c r="A6078">
        <v>216961</v>
      </c>
      <c r="B6078" t="s">
        <v>474</v>
      </c>
      <c r="C6078">
        <v>10.38</v>
      </c>
    </row>
    <row r="6079" spans="1:3" x14ac:dyDescent="0.25">
      <c r="A6079">
        <v>216962</v>
      </c>
      <c r="B6079" t="s">
        <v>622</v>
      </c>
      <c r="C6079">
        <v>10.38</v>
      </c>
    </row>
    <row r="6080" spans="1:3" x14ac:dyDescent="0.25">
      <c r="A6080">
        <v>216962</v>
      </c>
      <c r="B6080" t="s">
        <v>622</v>
      </c>
      <c r="C6080">
        <v>10.38</v>
      </c>
    </row>
    <row r="6081" spans="1:3" x14ac:dyDescent="0.25">
      <c r="A6081">
        <v>216963</v>
      </c>
      <c r="B6081" t="s">
        <v>2113</v>
      </c>
      <c r="C6081">
        <v>10.702</v>
      </c>
    </row>
    <row r="6082" spans="1:3" x14ac:dyDescent="0.25">
      <c r="A6082">
        <v>216963</v>
      </c>
      <c r="B6082" t="s">
        <v>2113</v>
      </c>
      <c r="C6082">
        <v>10.702</v>
      </c>
    </row>
    <row r="6083" spans="1:3" x14ac:dyDescent="0.25">
      <c r="A6083">
        <v>216964</v>
      </c>
      <c r="B6083" t="s">
        <v>475</v>
      </c>
      <c r="C6083">
        <v>10.7</v>
      </c>
    </row>
    <row r="6084" spans="1:3" x14ac:dyDescent="0.25">
      <c r="A6084">
        <v>216964</v>
      </c>
      <c r="B6084" t="s">
        <v>475</v>
      </c>
      <c r="C6084">
        <v>10.7</v>
      </c>
    </row>
    <row r="6085" spans="1:3" x14ac:dyDescent="0.25">
      <c r="A6085">
        <v>216965</v>
      </c>
      <c r="B6085" t="s">
        <v>870</v>
      </c>
      <c r="C6085">
        <v>13.11</v>
      </c>
    </row>
    <row r="6086" spans="1:3" x14ac:dyDescent="0.25">
      <c r="A6086">
        <v>216965</v>
      </c>
      <c r="B6086" t="s">
        <v>870</v>
      </c>
      <c r="C6086">
        <v>13.11</v>
      </c>
    </row>
    <row r="6087" spans="1:3" x14ac:dyDescent="0.25">
      <c r="A6087">
        <v>216966</v>
      </c>
      <c r="B6087" t="s">
        <v>476</v>
      </c>
      <c r="C6087">
        <v>10.488</v>
      </c>
    </row>
    <row r="6088" spans="1:3" x14ac:dyDescent="0.25">
      <c r="A6088">
        <v>216966</v>
      </c>
      <c r="B6088" t="s">
        <v>476</v>
      </c>
      <c r="C6088">
        <v>10.488</v>
      </c>
    </row>
    <row r="6089" spans="1:3" x14ac:dyDescent="0.25">
      <c r="A6089">
        <v>216967</v>
      </c>
      <c r="B6089" t="s">
        <v>2072</v>
      </c>
      <c r="C6089">
        <v>10.488</v>
      </c>
    </row>
    <row r="6090" spans="1:3" x14ac:dyDescent="0.25">
      <c r="A6090">
        <v>216967</v>
      </c>
      <c r="B6090" t="s">
        <v>2072</v>
      </c>
      <c r="C6090">
        <v>10.488</v>
      </c>
    </row>
    <row r="6091" spans="1:3" x14ac:dyDescent="0.25">
      <c r="A6091">
        <v>216968</v>
      </c>
      <c r="B6091" t="s">
        <v>623</v>
      </c>
      <c r="C6091">
        <v>10.587</v>
      </c>
    </row>
    <row r="6092" spans="1:3" x14ac:dyDescent="0.25">
      <c r="A6092">
        <v>216968</v>
      </c>
      <c r="B6092" t="s">
        <v>623</v>
      </c>
      <c r="C6092">
        <v>10.587</v>
      </c>
    </row>
    <row r="6093" spans="1:3" x14ac:dyDescent="0.25">
      <c r="A6093">
        <v>216969</v>
      </c>
      <c r="B6093" t="s">
        <v>2036</v>
      </c>
      <c r="C6093">
        <v>10.44</v>
      </c>
    </row>
    <row r="6094" spans="1:3" x14ac:dyDescent="0.25">
      <c r="A6094">
        <v>216969</v>
      </c>
      <c r="B6094" t="s">
        <v>2036</v>
      </c>
      <c r="C6094">
        <v>10.44</v>
      </c>
    </row>
    <row r="6095" spans="1:3" x14ac:dyDescent="0.25">
      <c r="A6095">
        <v>216970</v>
      </c>
      <c r="B6095" t="s">
        <v>624</v>
      </c>
      <c r="C6095">
        <v>10.164</v>
      </c>
    </row>
    <row r="6096" spans="1:3" x14ac:dyDescent="0.25">
      <c r="A6096">
        <v>216970</v>
      </c>
      <c r="B6096" t="s">
        <v>624</v>
      </c>
      <c r="C6096">
        <v>10.164</v>
      </c>
    </row>
    <row r="6097" spans="1:3" x14ac:dyDescent="0.25">
      <c r="A6097">
        <v>216970</v>
      </c>
      <c r="B6097" t="s">
        <v>624</v>
      </c>
      <c r="C6097">
        <v>10.164</v>
      </c>
    </row>
    <row r="6098" spans="1:3" x14ac:dyDescent="0.25">
      <c r="A6098">
        <v>216971</v>
      </c>
      <c r="B6098" t="s">
        <v>625</v>
      </c>
      <c r="C6098">
        <v>10.164</v>
      </c>
    </row>
    <row r="6099" spans="1:3" x14ac:dyDescent="0.25">
      <c r="A6099">
        <v>216971</v>
      </c>
      <c r="B6099" t="s">
        <v>625</v>
      </c>
      <c r="C6099">
        <v>10.164</v>
      </c>
    </row>
    <row r="6100" spans="1:3" x14ac:dyDescent="0.25">
      <c r="A6100">
        <v>216971</v>
      </c>
      <c r="B6100" t="s">
        <v>625</v>
      </c>
      <c r="C6100">
        <v>10.164</v>
      </c>
    </row>
    <row r="6101" spans="1:3" x14ac:dyDescent="0.25">
      <c r="A6101">
        <v>216972</v>
      </c>
      <c r="B6101" t="s">
        <v>871</v>
      </c>
      <c r="C6101">
        <v>10.128</v>
      </c>
    </row>
    <row r="6102" spans="1:3" x14ac:dyDescent="0.25">
      <c r="A6102">
        <v>216972</v>
      </c>
      <c r="B6102" t="s">
        <v>871</v>
      </c>
      <c r="C6102">
        <v>10.128</v>
      </c>
    </row>
    <row r="6103" spans="1:3" x14ac:dyDescent="0.25">
      <c r="A6103">
        <v>216972</v>
      </c>
      <c r="B6103" t="s">
        <v>871</v>
      </c>
      <c r="C6103">
        <v>10.128</v>
      </c>
    </row>
    <row r="6104" spans="1:3" x14ac:dyDescent="0.25">
      <c r="A6104">
        <v>216973</v>
      </c>
      <c r="B6104" t="s">
        <v>477</v>
      </c>
      <c r="C6104">
        <v>10.224</v>
      </c>
    </row>
    <row r="6105" spans="1:3" x14ac:dyDescent="0.25">
      <c r="A6105">
        <v>216973</v>
      </c>
      <c r="B6105" t="s">
        <v>477</v>
      </c>
      <c r="C6105">
        <v>10.224</v>
      </c>
    </row>
    <row r="6106" spans="1:3" x14ac:dyDescent="0.25">
      <c r="A6106">
        <v>216974</v>
      </c>
      <c r="B6106" t="s">
        <v>2167</v>
      </c>
      <c r="C6106">
        <v>10.236000000000001</v>
      </c>
    </row>
    <row r="6107" spans="1:3" x14ac:dyDescent="0.25">
      <c r="A6107">
        <v>216974</v>
      </c>
      <c r="B6107" t="s">
        <v>2167</v>
      </c>
      <c r="C6107">
        <v>10.236000000000001</v>
      </c>
    </row>
    <row r="6108" spans="1:3" x14ac:dyDescent="0.25">
      <c r="A6108">
        <v>216976</v>
      </c>
      <c r="B6108" t="s">
        <v>4913</v>
      </c>
      <c r="C6108">
        <v>10.220000000000001</v>
      </c>
    </row>
    <row r="6109" spans="1:3" x14ac:dyDescent="0.25">
      <c r="A6109">
        <v>216976</v>
      </c>
      <c r="B6109" t="s">
        <v>4913</v>
      </c>
      <c r="C6109">
        <v>10.220000000000001</v>
      </c>
    </row>
    <row r="6110" spans="1:3" x14ac:dyDescent="0.25">
      <c r="A6110">
        <v>216977</v>
      </c>
      <c r="B6110" t="s">
        <v>626</v>
      </c>
      <c r="C6110">
        <v>10.151999999999999</v>
      </c>
    </row>
    <row r="6111" spans="1:3" x14ac:dyDescent="0.25">
      <c r="A6111">
        <v>216977</v>
      </c>
      <c r="B6111" t="s">
        <v>626</v>
      </c>
      <c r="C6111">
        <v>10.151999999999999</v>
      </c>
    </row>
    <row r="6112" spans="1:3" x14ac:dyDescent="0.25">
      <c r="A6112">
        <v>216978</v>
      </c>
      <c r="B6112" t="s">
        <v>872</v>
      </c>
      <c r="C6112">
        <v>16.88</v>
      </c>
    </row>
    <row r="6113" spans="1:3" x14ac:dyDescent="0.25">
      <c r="A6113">
        <v>216978</v>
      </c>
      <c r="B6113" t="s">
        <v>872</v>
      </c>
      <c r="C6113">
        <v>16.88</v>
      </c>
    </row>
    <row r="6114" spans="1:3" x14ac:dyDescent="0.25">
      <c r="A6114">
        <v>216979</v>
      </c>
      <c r="B6114" t="s">
        <v>627</v>
      </c>
      <c r="C6114">
        <v>17.16</v>
      </c>
    </row>
    <row r="6115" spans="1:3" x14ac:dyDescent="0.25">
      <c r="A6115">
        <v>216979</v>
      </c>
      <c r="B6115" t="s">
        <v>627</v>
      </c>
      <c r="C6115">
        <v>17.16</v>
      </c>
    </row>
    <row r="6116" spans="1:3" x14ac:dyDescent="0.25">
      <c r="A6116">
        <v>216979</v>
      </c>
      <c r="B6116" t="s">
        <v>627</v>
      </c>
      <c r="C6116">
        <v>17.16</v>
      </c>
    </row>
    <row r="6117" spans="1:3" x14ac:dyDescent="0.25">
      <c r="A6117">
        <v>216980</v>
      </c>
      <c r="B6117" t="s">
        <v>478</v>
      </c>
      <c r="C6117">
        <v>15.444000000000001</v>
      </c>
    </row>
    <row r="6118" spans="1:3" x14ac:dyDescent="0.25">
      <c r="A6118">
        <v>216980</v>
      </c>
      <c r="B6118" t="s">
        <v>478</v>
      </c>
      <c r="C6118">
        <v>15.444000000000001</v>
      </c>
    </row>
    <row r="6119" spans="1:3" x14ac:dyDescent="0.25">
      <c r="A6119">
        <v>216980</v>
      </c>
      <c r="B6119" t="s">
        <v>478</v>
      </c>
      <c r="C6119">
        <v>15.444000000000001</v>
      </c>
    </row>
    <row r="6120" spans="1:3" x14ac:dyDescent="0.25">
      <c r="A6120">
        <v>216980</v>
      </c>
      <c r="B6120" t="s">
        <v>478</v>
      </c>
      <c r="C6120">
        <v>15.444000000000001</v>
      </c>
    </row>
    <row r="6121" spans="1:3" x14ac:dyDescent="0.25">
      <c r="A6121">
        <v>216981</v>
      </c>
      <c r="B6121" t="s">
        <v>4914</v>
      </c>
      <c r="C6121">
        <v>12.77</v>
      </c>
    </row>
    <row r="6122" spans="1:3" x14ac:dyDescent="0.25">
      <c r="A6122">
        <v>216981</v>
      </c>
      <c r="B6122" t="s">
        <v>4914</v>
      </c>
      <c r="C6122">
        <v>12.77</v>
      </c>
    </row>
    <row r="6123" spans="1:3" x14ac:dyDescent="0.25">
      <c r="A6123">
        <v>216983</v>
      </c>
      <c r="B6123" t="s">
        <v>479</v>
      </c>
      <c r="C6123">
        <v>10.356</v>
      </c>
    </row>
    <row r="6124" spans="1:3" x14ac:dyDescent="0.25">
      <c r="A6124">
        <v>216983</v>
      </c>
      <c r="B6124" t="s">
        <v>479</v>
      </c>
      <c r="C6124">
        <v>10.356</v>
      </c>
    </row>
    <row r="6125" spans="1:3" x14ac:dyDescent="0.25">
      <c r="A6125">
        <v>216984</v>
      </c>
      <c r="B6125" t="s">
        <v>2063</v>
      </c>
      <c r="C6125">
        <v>12.945</v>
      </c>
    </row>
    <row r="6126" spans="1:3" x14ac:dyDescent="0.25">
      <c r="A6126">
        <v>216984</v>
      </c>
      <c r="B6126" t="s">
        <v>2063</v>
      </c>
      <c r="C6126">
        <v>12.945</v>
      </c>
    </row>
    <row r="6127" spans="1:3" x14ac:dyDescent="0.25">
      <c r="A6127">
        <v>216985</v>
      </c>
      <c r="B6127" t="s">
        <v>480</v>
      </c>
      <c r="C6127">
        <v>10.247999999999999</v>
      </c>
    </row>
    <row r="6128" spans="1:3" x14ac:dyDescent="0.25">
      <c r="A6128">
        <v>216985</v>
      </c>
      <c r="B6128" t="s">
        <v>480</v>
      </c>
      <c r="C6128">
        <v>10.247999999999999</v>
      </c>
    </row>
    <row r="6129" spans="1:3" x14ac:dyDescent="0.25">
      <c r="A6129">
        <v>216986</v>
      </c>
      <c r="B6129" t="s">
        <v>481</v>
      </c>
      <c r="C6129">
        <v>10.295999999999999</v>
      </c>
    </row>
    <row r="6130" spans="1:3" x14ac:dyDescent="0.25">
      <c r="A6130">
        <v>216986</v>
      </c>
      <c r="B6130" t="s">
        <v>481</v>
      </c>
      <c r="C6130">
        <v>10.295999999999999</v>
      </c>
    </row>
    <row r="6131" spans="1:3" x14ac:dyDescent="0.25">
      <c r="A6131">
        <v>216986</v>
      </c>
      <c r="B6131" t="s">
        <v>481</v>
      </c>
      <c r="C6131">
        <v>10.295999999999999</v>
      </c>
    </row>
    <row r="6132" spans="1:3" x14ac:dyDescent="0.25">
      <c r="A6132">
        <v>216987</v>
      </c>
      <c r="B6132" t="s">
        <v>482</v>
      </c>
      <c r="C6132">
        <v>10.295999999999999</v>
      </c>
    </row>
    <row r="6133" spans="1:3" x14ac:dyDescent="0.25">
      <c r="A6133">
        <v>216987</v>
      </c>
      <c r="B6133" t="s">
        <v>482</v>
      </c>
      <c r="C6133">
        <v>10.295999999999999</v>
      </c>
    </row>
    <row r="6134" spans="1:3" x14ac:dyDescent="0.25">
      <c r="A6134">
        <v>216987</v>
      </c>
      <c r="B6134" t="s">
        <v>482</v>
      </c>
      <c r="C6134">
        <v>10.295999999999999</v>
      </c>
    </row>
    <row r="6135" spans="1:3" x14ac:dyDescent="0.25">
      <c r="A6135">
        <v>216989</v>
      </c>
      <c r="B6135" t="s">
        <v>2114</v>
      </c>
      <c r="C6135">
        <v>17.16</v>
      </c>
    </row>
    <row r="6136" spans="1:3" x14ac:dyDescent="0.25">
      <c r="A6136">
        <v>216989</v>
      </c>
      <c r="B6136" t="s">
        <v>2114</v>
      </c>
      <c r="C6136">
        <v>17.16</v>
      </c>
    </row>
    <row r="6137" spans="1:3" x14ac:dyDescent="0.25">
      <c r="A6137">
        <v>216990</v>
      </c>
      <c r="B6137" t="s">
        <v>4915</v>
      </c>
      <c r="C6137">
        <v>15.444000000000001</v>
      </c>
    </row>
    <row r="6138" spans="1:3" x14ac:dyDescent="0.25">
      <c r="A6138">
        <v>216990</v>
      </c>
      <c r="B6138" t="s">
        <v>4915</v>
      </c>
      <c r="C6138">
        <v>15.444000000000001</v>
      </c>
    </row>
    <row r="6139" spans="1:3" x14ac:dyDescent="0.25">
      <c r="A6139">
        <v>216991</v>
      </c>
      <c r="B6139" t="s">
        <v>628</v>
      </c>
      <c r="C6139">
        <v>10.571999999999999</v>
      </c>
    </row>
    <row r="6140" spans="1:3" x14ac:dyDescent="0.25">
      <c r="A6140">
        <v>216991</v>
      </c>
      <c r="B6140" t="s">
        <v>628</v>
      </c>
      <c r="C6140">
        <v>10.571999999999999</v>
      </c>
    </row>
    <row r="6141" spans="1:3" x14ac:dyDescent="0.25">
      <c r="A6141">
        <v>216992</v>
      </c>
      <c r="B6141" t="s">
        <v>2073</v>
      </c>
      <c r="C6141">
        <v>17.32</v>
      </c>
    </row>
    <row r="6142" spans="1:3" x14ac:dyDescent="0.25">
      <c r="A6142">
        <v>216992</v>
      </c>
      <c r="B6142" t="s">
        <v>2073</v>
      </c>
      <c r="C6142">
        <v>17.32</v>
      </c>
    </row>
    <row r="6143" spans="1:3" x14ac:dyDescent="0.25">
      <c r="A6143">
        <v>216993</v>
      </c>
      <c r="B6143" t="s">
        <v>483</v>
      </c>
      <c r="C6143">
        <v>10.571999999999999</v>
      </c>
    </row>
    <row r="6144" spans="1:3" x14ac:dyDescent="0.25">
      <c r="A6144">
        <v>216993</v>
      </c>
      <c r="B6144" t="s">
        <v>483</v>
      </c>
      <c r="C6144">
        <v>10.571999999999999</v>
      </c>
    </row>
    <row r="6145" spans="1:3" x14ac:dyDescent="0.25">
      <c r="A6145">
        <v>216994</v>
      </c>
      <c r="B6145" t="s">
        <v>4916</v>
      </c>
      <c r="C6145">
        <v>871</v>
      </c>
    </row>
    <row r="6146" spans="1:3" x14ac:dyDescent="0.25">
      <c r="A6146">
        <v>216994</v>
      </c>
      <c r="B6146" t="s">
        <v>4916</v>
      </c>
      <c r="C6146">
        <v>871</v>
      </c>
    </row>
    <row r="6147" spans="1:3" x14ac:dyDescent="0.25">
      <c r="A6147">
        <v>216995</v>
      </c>
      <c r="B6147" t="s">
        <v>873</v>
      </c>
      <c r="C6147">
        <v>10.664999999999999</v>
      </c>
    </row>
    <row r="6148" spans="1:3" x14ac:dyDescent="0.25">
      <c r="A6148">
        <v>216995</v>
      </c>
      <c r="B6148" t="s">
        <v>873</v>
      </c>
      <c r="C6148">
        <v>10.664999999999999</v>
      </c>
    </row>
    <row r="6149" spans="1:3" x14ac:dyDescent="0.25">
      <c r="A6149">
        <v>216996</v>
      </c>
      <c r="B6149" t="s">
        <v>874</v>
      </c>
      <c r="C6149">
        <v>10.667999999999999</v>
      </c>
    </row>
    <row r="6150" spans="1:3" x14ac:dyDescent="0.25">
      <c r="A6150">
        <v>216996</v>
      </c>
      <c r="B6150" t="s">
        <v>874</v>
      </c>
      <c r="C6150">
        <v>10.667999999999999</v>
      </c>
    </row>
    <row r="6151" spans="1:3" x14ac:dyDescent="0.25">
      <c r="A6151">
        <v>216997</v>
      </c>
      <c r="B6151" t="s">
        <v>629</v>
      </c>
      <c r="C6151">
        <v>10.788</v>
      </c>
    </row>
    <row r="6152" spans="1:3" x14ac:dyDescent="0.25">
      <c r="A6152">
        <v>216997</v>
      </c>
      <c r="B6152" t="s">
        <v>629</v>
      </c>
      <c r="C6152">
        <v>10.788</v>
      </c>
    </row>
    <row r="6153" spans="1:3" x14ac:dyDescent="0.25">
      <c r="A6153">
        <v>216998</v>
      </c>
      <c r="B6153" t="s">
        <v>875</v>
      </c>
      <c r="C6153">
        <v>10.788</v>
      </c>
    </row>
    <row r="6154" spans="1:3" x14ac:dyDescent="0.25">
      <c r="A6154">
        <v>216998</v>
      </c>
      <c r="B6154" t="s">
        <v>875</v>
      </c>
      <c r="C6154">
        <v>10.788</v>
      </c>
    </row>
    <row r="6155" spans="1:3" x14ac:dyDescent="0.25">
      <c r="A6155">
        <v>216999</v>
      </c>
      <c r="B6155" t="s">
        <v>2064</v>
      </c>
      <c r="C6155">
        <v>10.18</v>
      </c>
    </row>
    <row r="6156" spans="1:3" x14ac:dyDescent="0.25">
      <c r="A6156">
        <v>216999</v>
      </c>
      <c r="B6156" t="s">
        <v>2064</v>
      </c>
      <c r="C6156">
        <v>10.18</v>
      </c>
    </row>
    <row r="6157" spans="1:3" x14ac:dyDescent="0.25">
      <c r="A6157">
        <v>217000</v>
      </c>
      <c r="B6157" t="s">
        <v>2037</v>
      </c>
      <c r="C6157">
        <v>10.185</v>
      </c>
    </row>
    <row r="6158" spans="1:3" x14ac:dyDescent="0.25">
      <c r="A6158">
        <v>217000</v>
      </c>
      <c r="B6158" t="s">
        <v>2037</v>
      </c>
      <c r="C6158">
        <v>10.185</v>
      </c>
    </row>
    <row r="6159" spans="1:3" x14ac:dyDescent="0.25">
      <c r="A6159">
        <v>217001</v>
      </c>
      <c r="B6159" t="s">
        <v>4917</v>
      </c>
      <c r="C6159">
        <v>184.08</v>
      </c>
    </row>
    <row r="6160" spans="1:3" x14ac:dyDescent="0.25">
      <c r="A6160">
        <v>217001</v>
      </c>
      <c r="B6160" t="s">
        <v>4917</v>
      </c>
      <c r="C6160">
        <v>184.08</v>
      </c>
    </row>
    <row r="6161" spans="1:3" x14ac:dyDescent="0.25">
      <c r="A6161">
        <v>217002</v>
      </c>
      <c r="B6161" t="s">
        <v>630</v>
      </c>
      <c r="C6161">
        <v>186.16</v>
      </c>
    </row>
    <row r="6162" spans="1:3" x14ac:dyDescent="0.25">
      <c r="A6162">
        <v>217002</v>
      </c>
      <c r="B6162" t="s">
        <v>630</v>
      </c>
      <c r="C6162">
        <v>186.16</v>
      </c>
    </row>
    <row r="6163" spans="1:3" x14ac:dyDescent="0.25">
      <c r="A6163">
        <v>217003</v>
      </c>
      <c r="B6163" t="s">
        <v>2065</v>
      </c>
      <c r="C6163">
        <v>182.21</v>
      </c>
    </row>
    <row r="6164" spans="1:3" x14ac:dyDescent="0.25">
      <c r="A6164">
        <v>217003</v>
      </c>
      <c r="B6164" t="s">
        <v>2065</v>
      </c>
      <c r="C6164">
        <v>182.21</v>
      </c>
    </row>
    <row r="6165" spans="1:3" x14ac:dyDescent="0.25">
      <c r="A6165">
        <v>217004</v>
      </c>
      <c r="B6165" t="s">
        <v>631</v>
      </c>
      <c r="C6165">
        <v>182.208</v>
      </c>
    </row>
    <row r="6166" spans="1:3" x14ac:dyDescent="0.25">
      <c r="A6166">
        <v>217004</v>
      </c>
      <c r="B6166" t="s">
        <v>631</v>
      </c>
      <c r="C6166">
        <v>182.208</v>
      </c>
    </row>
    <row r="6167" spans="1:3" x14ac:dyDescent="0.25">
      <c r="A6167">
        <v>217005</v>
      </c>
      <c r="B6167" t="s">
        <v>4918</v>
      </c>
      <c r="C6167">
        <v>182</v>
      </c>
    </row>
    <row r="6168" spans="1:3" x14ac:dyDescent="0.25">
      <c r="A6168">
        <v>217005</v>
      </c>
      <c r="B6168" t="s">
        <v>4918</v>
      </c>
      <c r="C6168">
        <v>182</v>
      </c>
    </row>
    <row r="6169" spans="1:3" x14ac:dyDescent="0.25">
      <c r="A6169">
        <v>217006</v>
      </c>
      <c r="B6169" t="s">
        <v>2515</v>
      </c>
      <c r="C6169">
        <v>186.37</v>
      </c>
    </row>
    <row r="6170" spans="1:3" x14ac:dyDescent="0.25">
      <c r="A6170">
        <v>217006</v>
      </c>
      <c r="B6170" t="s">
        <v>2515</v>
      </c>
      <c r="C6170">
        <v>186.37</v>
      </c>
    </row>
    <row r="6171" spans="1:3" x14ac:dyDescent="0.25">
      <c r="A6171">
        <v>217007</v>
      </c>
      <c r="B6171" t="s">
        <v>4919</v>
      </c>
      <c r="C6171">
        <v>183.87</v>
      </c>
    </row>
    <row r="6172" spans="1:3" x14ac:dyDescent="0.25">
      <c r="A6172">
        <v>217008</v>
      </c>
      <c r="B6172" t="s">
        <v>632</v>
      </c>
      <c r="C6172">
        <v>181.16800000000001</v>
      </c>
    </row>
    <row r="6173" spans="1:3" x14ac:dyDescent="0.25">
      <c r="A6173">
        <v>217008</v>
      </c>
      <c r="B6173" t="s">
        <v>632</v>
      </c>
      <c r="C6173">
        <v>181.16800000000001</v>
      </c>
    </row>
    <row r="6174" spans="1:3" x14ac:dyDescent="0.25">
      <c r="A6174">
        <v>217009</v>
      </c>
      <c r="B6174" t="s">
        <v>632</v>
      </c>
      <c r="C6174">
        <v>181.38</v>
      </c>
    </row>
    <row r="6175" spans="1:3" x14ac:dyDescent="0.25">
      <c r="A6175">
        <v>217010</v>
      </c>
      <c r="B6175" t="s">
        <v>2074</v>
      </c>
      <c r="C6175">
        <v>179.92</v>
      </c>
    </row>
    <row r="6176" spans="1:3" x14ac:dyDescent="0.25">
      <c r="A6176">
        <v>217010</v>
      </c>
      <c r="B6176" t="s">
        <v>2074</v>
      </c>
      <c r="C6176">
        <v>179.92</v>
      </c>
    </row>
    <row r="6177" spans="1:3" x14ac:dyDescent="0.25">
      <c r="A6177">
        <v>217011</v>
      </c>
      <c r="B6177" t="s">
        <v>633</v>
      </c>
      <c r="C6177">
        <v>175.55199999999999</v>
      </c>
    </row>
    <row r="6178" spans="1:3" x14ac:dyDescent="0.25">
      <c r="A6178">
        <v>217011</v>
      </c>
      <c r="B6178" t="s">
        <v>633</v>
      </c>
      <c r="C6178">
        <v>175.55199999999999</v>
      </c>
    </row>
    <row r="6179" spans="1:3" x14ac:dyDescent="0.25">
      <c r="A6179">
        <v>217012</v>
      </c>
      <c r="B6179" t="s">
        <v>634</v>
      </c>
      <c r="C6179">
        <v>178.464</v>
      </c>
    </row>
    <row r="6180" spans="1:3" x14ac:dyDescent="0.25">
      <c r="A6180">
        <v>217012</v>
      </c>
      <c r="B6180" t="s">
        <v>634</v>
      </c>
      <c r="C6180">
        <v>178.464</v>
      </c>
    </row>
    <row r="6181" spans="1:3" x14ac:dyDescent="0.25">
      <c r="A6181">
        <v>217013</v>
      </c>
      <c r="B6181" t="s">
        <v>635</v>
      </c>
      <c r="C6181">
        <v>177.63200000000001</v>
      </c>
    </row>
    <row r="6182" spans="1:3" x14ac:dyDescent="0.25">
      <c r="A6182">
        <v>217013</v>
      </c>
      <c r="B6182" t="s">
        <v>635</v>
      </c>
      <c r="C6182">
        <v>177.63200000000001</v>
      </c>
    </row>
    <row r="6183" spans="1:3" x14ac:dyDescent="0.25">
      <c r="A6183">
        <v>217014</v>
      </c>
      <c r="B6183" t="s">
        <v>876</v>
      </c>
      <c r="C6183">
        <v>178.464</v>
      </c>
    </row>
    <row r="6184" spans="1:3" x14ac:dyDescent="0.25">
      <c r="A6184">
        <v>217014</v>
      </c>
      <c r="B6184" t="s">
        <v>876</v>
      </c>
      <c r="C6184">
        <v>178.464</v>
      </c>
    </row>
    <row r="6185" spans="1:3" x14ac:dyDescent="0.25">
      <c r="A6185">
        <v>217015</v>
      </c>
      <c r="B6185" t="s">
        <v>4920</v>
      </c>
      <c r="C6185">
        <v>181.792</v>
      </c>
    </row>
    <row r="6186" spans="1:3" x14ac:dyDescent="0.25">
      <c r="A6186">
        <v>217015</v>
      </c>
      <c r="B6186" t="s">
        <v>4920</v>
      </c>
      <c r="C6186">
        <v>181.792</v>
      </c>
    </row>
    <row r="6187" spans="1:3" x14ac:dyDescent="0.25">
      <c r="A6187">
        <v>217016</v>
      </c>
      <c r="B6187" t="s">
        <v>2084</v>
      </c>
      <c r="C6187">
        <v>179.50399999999999</v>
      </c>
    </row>
    <row r="6188" spans="1:3" x14ac:dyDescent="0.25">
      <c r="A6188">
        <v>217016</v>
      </c>
      <c r="B6188" t="s">
        <v>2084</v>
      </c>
      <c r="C6188">
        <v>179.50399999999999</v>
      </c>
    </row>
    <row r="6189" spans="1:3" x14ac:dyDescent="0.25">
      <c r="A6189">
        <v>217017</v>
      </c>
      <c r="B6189" t="s">
        <v>2147</v>
      </c>
      <c r="C6189">
        <v>10.5</v>
      </c>
    </row>
    <row r="6190" spans="1:3" x14ac:dyDescent="0.25">
      <c r="A6190">
        <v>217017</v>
      </c>
      <c r="B6190" t="s">
        <v>2147</v>
      </c>
      <c r="C6190">
        <v>10.5</v>
      </c>
    </row>
    <row r="6191" spans="1:3" x14ac:dyDescent="0.25">
      <c r="A6191">
        <v>217018</v>
      </c>
      <c r="B6191" t="s">
        <v>2647</v>
      </c>
      <c r="C6191">
        <v>10.704000000000001</v>
      </c>
    </row>
    <row r="6192" spans="1:3" x14ac:dyDescent="0.25">
      <c r="A6192">
        <v>217018</v>
      </c>
      <c r="B6192" t="s">
        <v>2647</v>
      </c>
      <c r="C6192">
        <v>10.704000000000001</v>
      </c>
    </row>
    <row r="6193" spans="1:3" x14ac:dyDescent="0.25">
      <c r="A6193">
        <v>217019</v>
      </c>
      <c r="B6193" t="s">
        <v>2028</v>
      </c>
      <c r="C6193">
        <v>10.763999999999999</v>
      </c>
    </row>
    <row r="6194" spans="1:3" x14ac:dyDescent="0.25">
      <c r="A6194">
        <v>217019</v>
      </c>
      <c r="B6194" t="s">
        <v>2028</v>
      </c>
      <c r="C6194">
        <v>10.763999999999999</v>
      </c>
    </row>
    <row r="6195" spans="1:3" x14ac:dyDescent="0.25">
      <c r="A6195">
        <v>217020</v>
      </c>
      <c r="B6195" t="s">
        <v>484</v>
      </c>
      <c r="C6195">
        <v>13.125</v>
      </c>
    </row>
    <row r="6196" spans="1:3" x14ac:dyDescent="0.25">
      <c r="A6196">
        <v>217020</v>
      </c>
      <c r="B6196" t="s">
        <v>484</v>
      </c>
      <c r="C6196">
        <v>13.125</v>
      </c>
    </row>
    <row r="6197" spans="1:3" x14ac:dyDescent="0.25">
      <c r="A6197">
        <v>217021</v>
      </c>
      <c r="B6197" t="s">
        <v>2115</v>
      </c>
      <c r="C6197">
        <v>13.365</v>
      </c>
    </row>
    <row r="6198" spans="1:3" x14ac:dyDescent="0.25">
      <c r="A6198">
        <v>217021</v>
      </c>
      <c r="B6198" t="s">
        <v>2115</v>
      </c>
      <c r="C6198">
        <v>13.365</v>
      </c>
    </row>
    <row r="6199" spans="1:3" x14ac:dyDescent="0.25">
      <c r="A6199">
        <v>217022</v>
      </c>
      <c r="B6199" t="s">
        <v>4921</v>
      </c>
      <c r="C6199">
        <v>13.365</v>
      </c>
    </row>
    <row r="6200" spans="1:3" x14ac:dyDescent="0.25">
      <c r="A6200">
        <v>217022</v>
      </c>
      <c r="B6200" t="s">
        <v>4921</v>
      </c>
      <c r="C6200">
        <v>13.365</v>
      </c>
    </row>
    <row r="6201" spans="1:3" x14ac:dyDescent="0.25">
      <c r="A6201">
        <v>217023</v>
      </c>
      <c r="B6201" t="s">
        <v>636</v>
      </c>
      <c r="C6201">
        <v>10.151999999999999</v>
      </c>
    </row>
    <row r="6202" spans="1:3" x14ac:dyDescent="0.25">
      <c r="A6202">
        <v>217023</v>
      </c>
      <c r="B6202" t="s">
        <v>636</v>
      </c>
      <c r="C6202">
        <v>10.151999999999999</v>
      </c>
    </row>
    <row r="6203" spans="1:3" x14ac:dyDescent="0.25">
      <c r="A6203">
        <v>217024</v>
      </c>
      <c r="B6203" t="s">
        <v>485</v>
      </c>
      <c r="C6203">
        <v>10.151999999999999</v>
      </c>
    </row>
    <row r="6204" spans="1:3" x14ac:dyDescent="0.25">
      <c r="A6204">
        <v>217024</v>
      </c>
      <c r="B6204" t="s">
        <v>485</v>
      </c>
      <c r="C6204">
        <v>10.151999999999999</v>
      </c>
    </row>
    <row r="6205" spans="1:3" x14ac:dyDescent="0.25">
      <c r="A6205">
        <v>217025</v>
      </c>
      <c r="B6205" t="s">
        <v>877</v>
      </c>
      <c r="C6205">
        <v>10.295999999999999</v>
      </c>
    </row>
    <row r="6206" spans="1:3" x14ac:dyDescent="0.25">
      <c r="A6206">
        <v>217025</v>
      </c>
      <c r="B6206" t="s">
        <v>877</v>
      </c>
      <c r="C6206">
        <v>10.295999999999999</v>
      </c>
    </row>
    <row r="6207" spans="1:3" x14ac:dyDescent="0.25">
      <c r="A6207">
        <v>217026</v>
      </c>
      <c r="B6207" t="s">
        <v>637</v>
      </c>
      <c r="C6207">
        <v>12.87</v>
      </c>
    </row>
    <row r="6208" spans="1:3" x14ac:dyDescent="0.25">
      <c r="A6208">
        <v>217026</v>
      </c>
      <c r="B6208" t="s">
        <v>637</v>
      </c>
      <c r="C6208">
        <v>12.87</v>
      </c>
    </row>
    <row r="6209" spans="1:3" x14ac:dyDescent="0.25">
      <c r="A6209">
        <v>217027</v>
      </c>
      <c r="B6209" t="s">
        <v>878</v>
      </c>
      <c r="C6209">
        <v>10.164</v>
      </c>
    </row>
    <row r="6210" spans="1:3" x14ac:dyDescent="0.25">
      <c r="A6210">
        <v>217027</v>
      </c>
      <c r="B6210" t="s">
        <v>878</v>
      </c>
      <c r="C6210">
        <v>10.164</v>
      </c>
    </row>
    <row r="6211" spans="1:3" x14ac:dyDescent="0.25">
      <c r="A6211">
        <v>217028</v>
      </c>
      <c r="B6211" t="s">
        <v>2099</v>
      </c>
      <c r="C6211">
        <v>10.164</v>
      </c>
    </row>
    <row r="6212" spans="1:3" x14ac:dyDescent="0.25">
      <c r="A6212">
        <v>217028</v>
      </c>
      <c r="B6212" t="s">
        <v>2099</v>
      </c>
      <c r="C6212">
        <v>10.164</v>
      </c>
    </row>
    <row r="6213" spans="1:3" x14ac:dyDescent="0.25">
      <c r="A6213">
        <v>217029</v>
      </c>
      <c r="B6213" t="s">
        <v>638</v>
      </c>
      <c r="C6213">
        <v>10.128</v>
      </c>
    </row>
    <row r="6214" spans="1:3" x14ac:dyDescent="0.25">
      <c r="A6214">
        <v>217029</v>
      </c>
      <c r="B6214" t="s">
        <v>638</v>
      </c>
      <c r="C6214">
        <v>10.128</v>
      </c>
    </row>
    <row r="6215" spans="1:3" x14ac:dyDescent="0.25">
      <c r="A6215">
        <v>217030</v>
      </c>
      <c r="B6215" t="s">
        <v>879</v>
      </c>
      <c r="C6215">
        <v>10.128</v>
      </c>
    </row>
    <row r="6216" spans="1:3" x14ac:dyDescent="0.25">
      <c r="A6216">
        <v>217030</v>
      </c>
      <c r="B6216" t="s">
        <v>879</v>
      </c>
      <c r="C6216">
        <v>10.128</v>
      </c>
    </row>
    <row r="6217" spans="1:3" x14ac:dyDescent="0.25">
      <c r="A6217">
        <v>217031</v>
      </c>
      <c r="B6217" t="s">
        <v>2168</v>
      </c>
      <c r="C6217">
        <v>12.48</v>
      </c>
    </row>
    <row r="6218" spans="1:3" x14ac:dyDescent="0.25">
      <c r="A6218">
        <v>217032</v>
      </c>
      <c r="B6218" t="s">
        <v>639</v>
      </c>
      <c r="C6218">
        <v>10.667999999999999</v>
      </c>
    </row>
    <row r="6219" spans="1:3" x14ac:dyDescent="0.25">
      <c r="A6219">
        <v>217032</v>
      </c>
      <c r="B6219" t="s">
        <v>639</v>
      </c>
      <c r="C6219">
        <v>10.667999999999999</v>
      </c>
    </row>
    <row r="6220" spans="1:3" x14ac:dyDescent="0.25">
      <c r="A6220">
        <v>217033</v>
      </c>
      <c r="B6220" t="s">
        <v>2143</v>
      </c>
      <c r="C6220">
        <v>13.03</v>
      </c>
    </row>
    <row r="6221" spans="1:3" x14ac:dyDescent="0.25">
      <c r="A6221">
        <v>217033</v>
      </c>
      <c r="B6221" t="s">
        <v>2143</v>
      </c>
      <c r="C6221">
        <v>13.03</v>
      </c>
    </row>
    <row r="6222" spans="1:3" x14ac:dyDescent="0.25">
      <c r="A6222">
        <v>217034</v>
      </c>
      <c r="B6222" t="s">
        <v>2050</v>
      </c>
      <c r="C6222">
        <v>10.425000000000001</v>
      </c>
    </row>
    <row r="6223" spans="1:3" x14ac:dyDescent="0.25">
      <c r="A6223">
        <v>217034</v>
      </c>
      <c r="B6223" t="s">
        <v>2050</v>
      </c>
      <c r="C6223">
        <v>10.425000000000001</v>
      </c>
    </row>
    <row r="6224" spans="1:3" x14ac:dyDescent="0.25">
      <c r="A6224">
        <v>217035</v>
      </c>
      <c r="B6224" t="s">
        <v>880</v>
      </c>
      <c r="C6224">
        <v>10.38</v>
      </c>
    </row>
    <row r="6225" spans="1:3" x14ac:dyDescent="0.25">
      <c r="A6225">
        <v>217035</v>
      </c>
      <c r="B6225" t="s">
        <v>880</v>
      </c>
      <c r="C6225">
        <v>10.38</v>
      </c>
    </row>
    <row r="6226" spans="1:3" x14ac:dyDescent="0.25">
      <c r="A6226">
        <v>217036</v>
      </c>
      <c r="B6226" t="s">
        <v>640</v>
      </c>
      <c r="C6226">
        <v>10.38</v>
      </c>
    </row>
    <row r="6227" spans="1:3" x14ac:dyDescent="0.25">
      <c r="A6227">
        <v>217036</v>
      </c>
      <c r="B6227" t="s">
        <v>640</v>
      </c>
      <c r="C6227">
        <v>10.38</v>
      </c>
    </row>
    <row r="6228" spans="1:3" x14ac:dyDescent="0.25">
      <c r="A6228">
        <v>217037</v>
      </c>
      <c r="B6228" t="s">
        <v>2075</v>
      </c>
      <c r="C6228">
        <v>12.975</v>
      </c>
    </row>
    <row r="6229" spans="1:3" x14ac:dyDescent="0.25">
      <c r="A6229">
        <v>217037</v>
      </c>
      <c r="B6229" t="s">
        <v>2075</v>
      </c>
      <c r="C6229">
        <v>12.975</v>
      </c>
    </row>
    <row r="6230" spans="1:3" x14ac:dyDescent="0.25">
      <c r="A6230">
        <v>217038</v>
      </c>
      <c r="B6230" t="s">
        <v>641</v>
      </c>
      <c r="C6230">
        <v>10.488</v>
      </c>
    </row>
    <row r="6231" spans="1:3" x14ac:dyDescent="0.25">
      <c r="A6231">
        <v>217038</v>
      </c>
      <c r="B6231" t="s">
        <v>641</v>
      </c>
      <c r="C6231">
        <v>10.488</v>
      </c>
    </row>
    <row r="6232" spans="1:3" x14ac:dyDescent="0.25">
      <c r="A6232">
        <v>217039</v>
      </c>
      <c r="B6232" t="s">
        <v>881</v>
      </c>
      <c r="C6232">
        <v>13.11</v>
      </c>
    </row>
    <row r="6233" spans="1:3" x14ac:dyDescent="0.25">
      <c r="A6233">
        <v>217039</v>
      </c>
      <c r="B6233" t="s">
        <v>881</v>
      </c>
      <c r="C6233">
        <v>13.11</v>
      </c>
    </row>
    <row r="6234" spans="1:3" x14ac:dyDescent="0.25">
      <c r="A6234">
        <v>217040</v>
      </c>
      <c r="B6234" t="s">
        <v>486</v>
      </c>
      <c r="C6234">
        <v>10.488</v>
      </c>
    </row>
    <row r="6235" spans="1:3" x14ac:dyDescent="0.25">
      <c r="A6235">
        <v>217040</v>
      </c>
      <c r="B6235" t="s">
        <v>486</v>
      </c>
      <c r="C6235">
        <v>10.488</v>
      </c>
    </row>
    <row r="6236" spans="1:3" x14ac:dyDescent="0.25">
      <c r="A6236">
        <v>217041</v>
      </c>
      <c r="B6236" t="s">
        <v>2076</v>
      </c>
      <c r="C6236">
        <v>10.44</v>
      </c>
    </row>
    <row r="6237" spans="1:3" x14ac:dyDescent="0.25">
      <c r="A6237">
        <v>217041</v>
      </c>
      <c r="B6237" t="s">
        <v>2076</v>
      </c>
      <c r="C6237">
        <v>10.44</v>
      </c>
    </row>
    <row r="6238" spans="1:3" x14ac:dyDescent="0.25">
      <c r="A6238">
        <v>217042</v>
      </c>
      <c r="B6238" t="s">
        <v>2038</v>
      </c>
      <c r="C6238">
        <v>10.44</v>
      </c>
    </row>
    <row r="6239" spans="1:3" x14ac:dyDescent="0.25">
      <c r="A6239">
        <v>217042</v>
      </c>
      <c r="B6239" t="s">
        <v>2038</v>
      </c>
      <c r="C6239">
        <v>10.44</v>
      </c>
    </row>
    <row r="6240" spans="1:3" x14ac:dyDescent="0.25">
      <c r="A6240">
        <v>217043</v>
      </c>
      <c r="B6240" t="s">
        <v>642</v>
      </c>
      <c r="C6240">
        <v>13.23</v>
      </c>
    </row>
    <row r="6241" spans="1:3" x14ac:dyDescent="0.25">
      <c r="A6241">
        <v>217043</v>
      </c>
      <c r="B6241" t="s">
        <v>642</v>
      </c>
      <c r="C6241">
        <v>13.23</v>
      </c>
    </row>
    <row r="6242" spans="1:3" x14ac:dyDescent="0.25">
      <c r="A6242">
        <v>217044</v>
      </c>
      <c r="B6242" t="s">
        <v>643</v>
      </c>
      <c r="C6242">
        <v>10.584</v>
      </c>
    </row>
    <row r="6243" spans="1:3" x14ac:dyDescent="0.25">
      <c r="A6243">
        <v>217044</v>
      </c>
      <c r="B6243" t="s">
        <v>643</v>
      </c>
      <c r="C6243">
        <v>10.584</v>
      </c>
    </row>
    <row r="6244" spans="1:3" x14ac:dyDescent="0.25">
      <c r="A6244">
        <v>217045</v>
      </c>
      <c r="B6244" t="s">
        <v>644</v>
      </c>
      <c r="C6244">
        <v>10.584</v>
      </c>
    </row>
    <row r="6245" spans="1:3" x14ac:dyDescent="0.25">
      <c r="A6245">
        <v>217045</v>
      </c>
      <c r="B6245" t="s">
        <v>644</v>
      </c>
      <c r="C6245">
        <v>10.584</v>
      </c>
    </row>
    <row r="6246" spans="1:3" x14ac:dyDescent="0.25">
      <c r="A6246">
        <v>217046</v>
      </c>
      <c r="B6246" t="s">
        <v>2144</v>
      </c>
      <c r="C6246">
        <v>10.188000000000001</v>
      </c>
    </row>
    <row r="6247" spans="1:3" x14ac:dyDescent="0.25">
      <c r="A6247">
        <v>217046</v>
      </c>
      <c r="B6247" t="s">
        <v>2144</v>
      </c>
      <c r="C6247">
        <v>10.188000000000001</v>
      </c>
    </row>
    <row r="6248" spans="1:3" x14ac:dyDescent="0.25">
      <c r="A6248">
        <v>217047</v>
      </c>
      <c r="B6248" t="s">
        <v>2043</v>
      </c>
      <c r="C6248">
        <v>10.188000000000001</v>
      </c>
    </row>
    <row r="6249" spans="1:3" x14ac:dyDescent="0.25">
      <c r="A6249">
        <v>217047</v>
      </c>
      <c r="B6249" t="s">
        <v>2043</v>
      </c>
      <c r="C6249">
        <v>10.188000000000001</v>
      </c>
    </row>
    <row r="6250" spans="1:3" x14ac:dyDescent="0.25">
      <c r="A6250">
        <v>217048</v>
      </c>
      <c r="B6250" t="s">
        <v>882</v>
      </c>
      <c r="C6250">
        <v>10.224</v>
      </c>
    </row>
    <row r="6251" spans="1:3" x14ac:dyDescent="0.25">
      <c r="A6251">
        <v>217048</v>
      </c>
      <c r="B6251" t="s">
        <v>882</v>
      </c>
      <c r="C6251">
        <v>10.224</v>
      </c>
    </row>
    <row r="6252" spans="1:3" x14ac:dyDescent="0.25">
      <c r="A6252">
        <v>217049</v>
      </c>
      <c r="B6252" t="s">
        <v>487</v>
      </c>
      <c r="C6252">
        <v>10.224</v>
      </c>
    </row>
    <row r="6253" spans="1:3" x14ac:dyDescent="0.25">
      <c r="A6253">
        <v>217049</v>
      </c>
      <c r="B6253" t="s">
        <v>487</v>
      </c>
      <c r="C6253">
        <v>10.224</v>
      </c>
    </row>
    <row r="6254" spans="1:3" x14ac:dyDescent="0.25">
      <c r="A6254">
        <v>217050</v>
      </c>
      <c r="B6254" t="s">
        <v>2077</v>
      </c>
      <c r="C6254">
        <v>12.78</v>
      </c>
    </row>
    <row r="6255" spans="1:3" x14ac:dyDescent="0.25">
      <c r="A6255">
        <v>217050</v>
      </c>
      <c r="B6255" t="s">
        <v>2077</v>
      </c>
      <c r="C6255">
        <v>12.78</v>
      </c>
    </row>
    <row r="6256" spans="1:3" x14ac:dyDescent="0.25">
      <c r="A6256">
        <v>217051</v>
      </c>
      <c r="B6256" t="s">
        <v>488</v>
      </c>
      <c r="C6256">
        <v>10.224</v>
      </c>
    </row>
    <row r="6257" spans="1:3" x14ac:dyDescent="0.25">
      <c r="A6257">
        <v>217051</v>
      </c>
      <c r="B6257" t="s">
        <v>488</v>
      </c>
      <c r="C6257">
        <v>10.224</v>
      </c>
    </row>
    <row r="6258" spans="1:3" x14ac:dyDescent="0.25">
      <c r="A6258">
        <v>217052</v>
      </c>
      <c r="B6258" t="s">
        <v>4922</v>
      </c>
      <c r="C6258">
        <v>12.78</v>
      </c>
    </row>
    <row r="6259" spans="1:3" x14ac:dyDescent="0.25">
      <c r="A6259">
        <v>217052</v>
      </c>
      <c r="B6259" t="s">
        <v>4922</v>
      </c>
      <c r="C6259">
        <v>12.78</v>
      </c>
    </row>
    <row r="6260" spans="1:3" x14ac:dyDescent="0.25">
      <c r="A6260">
        <v>217053</v>
      </c>
      <c r="B6260" t="s">
        <v>489</v>
      </c>
      <c r="C6260">
        <v>10.484999999999999</v>
      </c>
    </row>
    <row r="6261" spans="1:3" x14ac:dyDescent="0.25">
      <c r="A6261">
        <v>217053</v>
      </c>
      <c r="B6261" t="s">
        <v>489</v>
      </c>
      <c r="C6261">
        <v>10.484999999999999</v>
      </c>
    </row>
    <row r="6262" spans="1:3" x14ac:dyDescent="0.25">
      <c r="A6262">
        <v>217054</v>
      </c>
      <c r="B6262" t="s">
        <v>2078</v>
      </c>
      <c r="C6262">
        <v>10.428000000000001</v>
      </c>
    </row>
    <row r="6263" spans="1:3" x14ac:dyDescent="0.25">
      <c r="A6263">
        <v>217054</v>
      </c>
      <c r="B6263" t="s">
        <v>2078</v>
      </c>
      <c r="C6263">
        <v>10.428000000000001</v>
      </c>
    </row>
    <row r="6264" spans="1:3" x14ac:dyDescent="0.25">
      <c r="A6264">
        <v>217055</v>
      </c>
      <c r="B6264" t="s">
        <v>2100</v>
      </c>
      <c r="C6264">
        <v>10.584</v>
      </c>
    </row>
    <row r="6265" spans="1:3" x14ac:dyDescent="0.25">
      <c r="A6265">
        <v>217055</v>
      </c>
      <c r="B6265" t="s">
        <v>2100</v>
      </c>
      <c r="C6265">
        <v>10.584</v>
      </c>
    </row>
    <row r="6266" spans="1:3" x14ac:dyDescent="0.25">
      <c r="A6266">
        <v>217056</v>
      </c>
      <c r="B6266" t="s">
        <v>2079</v>
      </c>
      <c r="C6266">
        <v>13.23</v>
      </c>
    </row>
    <row r="6267" spans="1:3" x14ac:dyDescent="0.25">
      <c r="A6267">
        <v>217056</v>
      </c>
      <c r="B6267" t="s">
        <v>2079</v>
      </c>
      <c r="C6267">
        <v>13.23</v>
      </c>
    </row>
    <row r="6268" spans="1:3" x14ac:dyDescent="0.25">
      <c r="A6268">
        <v>217057</v>
      </c>
      <c r="B6268" t="s">
        <v>2066</v>
      </c>
      <c r="C6268">
        <v>10.356</v>
      </c>
    </row>
    <row r="6269" spans="1:3" x14ac:dyDescent="0.25">
      <c r="A6269">
        <v>217057</v>
      </c>
      <c r="B6269" t="s">
        <v>2066</v>
      </c>
      <c r="C6269">
        <v>10.356</v>
      </c>
    </row>
    <row r="6270" spans="1:3" x14ac:dyDescent="0.25">
      <c r="A6270">
        <v>217058</v>
      </c>
      <c r="B6270" t="s">
        <v>4923</v>
      </c>
      <c r="C6270">
        <v>10.401999999999999</v>
      </c>
    </row>
    <row r="6271" spans="1:3" x14ac:dyDescent="0.25">
      <c r="A6271">
        <v>217058</v>
      </c>
      <c r="B6271" t="s">
        <v>4923</v>
      </c>
      <c r="C6271">
        <v>10.401999999999999</v>
      </c>
    </row>
    <row r="6272" spans="1:3" x14ac:dyDescent="0.25">
      <c r="A6272">
        <v>217058</v>
      </c>
      <c r="B6272" t="s">
        <v>4923</v>
      </c>
      <c r="C6272">
        <v>10.401999999999999</v>
      </c>
    </row>
    <row r="6273" spans="1:3" x14ac:dyDescent="0.25">
      <c r="A6273">
        <v>217059</v>
      </c>
      <c r="B6273" t="s">
        <v>2085</v>
      </c>
      <c r="C6273">
        <v>10.407</v>
      </c>
    </row>
    <row r="6274" spans="1:3" x14ac:dyDescent="0.25">
      <c r="A6274">
        <v>217059</v>
      </c>
      <c r="B6274" t="s">
        <v>2085</v>
      </c>
      <c r="C6274">
        <v>10.407</v>
      </c>
    </row>
    <row r="6275" spans="1:3" x14ac:dyDescent="0.25">
      <c r="A6275">
        <v>217060</v>
      </c>
      <c r="B6275" t="s">
        <v>490</v>
      </c>
      <c r="C6275">
        <v>10.571999999999999</v>
      </c>
    </row>
    <row r="6276" spans="1:3" x14ac:dyDescent="0.25">
      <c r="A6276">
        <v>217060</v>
      </c>
      <c r="B6276" t="s">
        <v>490</v>
      </c>
      <c r="C6276">
        <v>10.571999999999999</v>
      </c>
    </row>
    <row r="6277" spans="1:3" x14ac:dyDescent="0.25">
      <c r="A6277">
        <v>217061</v>
      </c>
      <c r="B6277" t="s">
        <v>4924</v>
      </c>
      <c r="C6277">
        <v>10.488</v>
      </c>
    </row>
    <row r="6278" spans="1:3" x14ac:dyDescent="0.25">
      <c r="A6278">
        <v>217061</v>
      </c>
      <c r="B6278" t="s">
        <v>4924</v>
      </c>
      <c r="C6278">
        <v>10.488</v>
      </c>
    </row>
    <row r="6279" spans="1:3" x14ac:dyDescent="0.25">
      <c r="A6279">
        <v>217062</v>
      </c>
      <c r="B6279" t="s">
        <v>883</v>
      </c>
      <c r="C6279">
        <v>10.391999999999999</v>
      </c>
    </row>
    <row r="6280" spans="1:3" x14ac:dyDescent="0.25">
      <c r="A6280">
        <v>217062</v>
      </c>
      <c r="B6280" t="s">
        <v>883</v>
      </c>
      <c r="C6280">
        <v>10.391999999999999</v>
      </c>
    </row>
    <row r="6281" spans="1:3" x14ac:dyDescent="0.25">
      <c r="A6281">
        <v>217063</v>
      </c>
      <c r="B6281" t="s">
        <v>491</v>
      </c>
      <c r="C6281">
        <v>10.571999999999999</v>
      </c>
    </row>
    <row r="6282" spans="1:3" x14ac:dyDescent="0.25">
      <c r="A6282">
        <v>217063</v>
      </c>
      <c r="B6282" t="s">
        <v>491</v>
      </c>
      <c r="C6282">
        <v>10.571999999999999</v>
      </c>
    </row>
    <row r="6283" spans="1:3" x14ac:dyDescent="0.25">
      <c r="A6283">
        <v>217064</v>
      </c>
      <c r="B6283" t="s">
        <v>2067</v>
      </c>
      <c r="C6283">
        <v>10.596</v>
      </c>
    </row>
    <row r="6284" spans="1:3" x14ac:dyDescent="0.25">
      <c r="A6284">
        <v>217064</v>
      </c>
      <c r="B6284" t="s">
        <v>2067</v>
      </c>
      <c r="C6284">
        <v>10.596</v>
      </c>
    </row>
    <row r="6285" spans="1:3" x14ac:dyDescent="0.25">
      <c r="A6285">
        <v>217065</v>
      </c>
      <c r="B6285" t="s">
        <v>492</v>
      </c>
      <c r="C6285">
        <v>10.125</v>
      </c>
    </row>
    <row r="6286" spans="1:3" x14ac:dyDescent="0.25">
      <c r="A6286">
        <v>217065</v>
      </c>
      <c r="B6286" t="s">
        <v>492</v>
      </c>
      <c r="C6286">
        <v>10.125</v>
      </c>
    </row>
    <row r="6287" spans="1:3" x14ac:dyDescent="0.25">
      <c r="A6287">
        <v>217065</v>
      </c>
      <c r="B6287" t="s">
        <v>492</v>
      </c>
      <c r="C6287">
        <v>10.125</v>
      </c>
    </row>
    <row r="6288" spans="1:3" x14ac:dyDescent="0.25">
      <c r="A6288">
        <v>217066</v>
      </c>
      <c r="B6288" t="s">
        <v>2169</v>
      </c>
      <c r="C6288">
        <v>10.127000000000001</v>
      </c>
    </row>
    <row r="6289" spans="1:3" x14ac:dyDescent="0.25">
      <c r="A6289">
        <v>217066</v>
      </c>
      <c r="B6289" t="s">
        <v>2169</v>
      </c>
      <c r="C6289">
        <v>10.127000000000001</v>
      </c>
    </row>
    <row r="6290" spans="1:3" x14ac:dyDescent="0.25">
      <c r="A6290">
        <v>217067</v>
      </c>
      <c r="B6290" t="s">
        <v>493</v>
      </c>
      <c r="C6290">
        <v>10.56</v>
      </c>
    </row>
    <row r="6291" spans="1:3" x14ac:dyDescent="0.25">
      <c r="A6291">
        <v>217067</v>
      </c>
      <c r="B6291" t="s">
        <v>493</v>
      </c>
      <c r="C6291">
        <v>10.56</v>
      </c>
    </row>
    <row r="6292" spans="1:3" x14ac:dyDescent="0.25">
      <c r="A6292">
        <v>217068</v>
      </c>
      <c r="B6292" t="s">
        <v>2126</v>
      </c>
      <c r="C6292">
        <v>10.224</v>
      </c>
    </row>
    <row r="6293" spans="1:3" x14ac:dyDescent="0.25">
      <c r="A6293">
        <v>217068</v>
      </c>
      <c r="B6293" t="s">
        <v>2126</v>
      </c>
      <c r="C6293">
        <v>10.224</v>
      </c>
    </row>
    <row r="6294" spans="1:3" x14ac:dyDescent="0.25">
      <c r="A6294">
        <v>217069</v>
      </c>
      <c r="B6294" t="s">
        <v>4925</v>
      </c>
      <c r="C6294">
        <v>10.428000000000001</v>
      </c>
    </row>
    <row r="6295" spans="1:3" x14ac:dyDescent="0.25">
      <c r="A6295">
        <v>217070</v>
      </c>
      <c r="B6295" t="s">
        <v>2092</v>
      </c>
      <c r="C6295">
        <v>10.5</v>
      </c>
    </row>
    <row r="6296" spans="1:3" x14ac:dyDescent="0.25">
      <c r="A6296">
        <v>217070</v>
      </c>
      <c r="B6296" t="s">
        <v>2092</v>
      </c>
      <c r="C6296">
        <v>10.5</v>
      </c>
    </row>
    <row r="6297" spans="1:3" x14ac:dyDescent="0.25">
      <c r="A6297">
        <v>217071</v>
      </c>
      <c r="B6297" t="s">
        <v>4926</v>
      </c>
      <c r="C6297">
        <v>13.125</v>
      </c>
    </row>
    <row r="6298" spans="1:3" x14ac:dyDescent="0.25">
      <c r="A6298">
        <v>217072</v>
      </c>
      <c r="B6298" t="s">
        <v>4927</v>
      </c>
      <c r="C6298">
        <v>13.1</v>
      </c>
    </row>
    <row r="6299" spans="1:3" x14ac:dyDescent="0.25">
      <c r="A6299">
        <v>217073</v>
      </c>
      <c r="B6299" t="s">
        <v>4928</v>
      </c>
      <c r="C6299">
        <v>10.488</v>
      </c>
    </row>
    <row r="6300" spans="1:3" x14ac:dyDescent="0.25">
      <c r="A6300">
        <v>217073</v>
      </c>
      <c r="B6300" t="s">
        <v>4928</v>
      </c>
      <c r="C6300">
        <v>10.488</v>
      </c>
    </row>
    <row r="6301" spans="1:3" x14ac:dyDescent="0.25">
      <c r="A6301">
        <v>217074</v>
      </c>
      <c r="B6301" t="s">
        <v>2107</v>
      </c>
      <c r="C6301">
        <v>10.596</v>
      </c>
    </row>
    <row r="6302" spans="1:3" x14ac:dyDescent="0.25">
      <c r="A6302">
        <v>217074</v>
      </c>
      <c r="B6302" t="s">
        <v>2107</v>
      </c>
      <c r="C6302">
        <v>10.596</v>
      </c>
    </row>
    <row r="6303" spans="1:3" x14ac:dyDescent="0.25">
      <c r="A6303">
        <v>217075</v>
      </c>
      <c r="B6303" t="s">
        <v>2051</v>
      </c>
      <c r="C6303">
        <v>10.32</v>
      </c>
    </row>
    <row r="6304" spans="1:3" x14ac:dyDescent="0.25">
      <c r="A6304">
        <v>217075</v>
      </c>
      <c r="B6304" t="s">
        <v>2051</v>
      </c>
      <c r="C6304">
        <v>10.32</v>
      </c>
    </row>
    <row r="6305" spans="1:3" x14ac:dyDescent="0.25">
      <c r="A6305">
        <v>217076</v>
      </c>
      <c r="B6305" t="s">
        <v>645</v>
      </c>
      <c r="C6305">
        <v>10.484999999999999</v>
      </c>
    </row>
    <row r="6306" spans="1:3" x14ac:dyDescent="0.25">
      <c r="A6306">
        <v>217076</v>
      </c>
      <c r="B6306" t="s">
        <v>645</v>
      </c>
      <c r="C6306">
        <v>10.484999999999999</v>
      </c>
    </row>
    <row r="6307" spans="1:3" x14ac:dyDescent="0.25">
      <c r="A6307">
        <v>217077</v>
      </c>
      <c r="B6307" t="s">
        <v>4929</v>
      </c>
      <c r="C6307">
        <v>13.035</v>
      </c>
    </row>
    <row r="6308" spans="1:3" x14ac:dyDescent="0.25">
      <c r="A6308">
        <v>217077</v>
      </c>
      <c r="B6308" t="s">
        <v>4929</v>
      </c>
      <c r="C6308">
        <v>13.035</v>
      </c>
    </row>
    <row r="6309" spans="1:3" x14ac:dyDescent="0.25">
      <c r="A6309">
        <v>217078</v>
      </c>
      <c r="B6309" t="s">
        <v>4930</v>
      </c>
      <c r="C6309">
        <v>13.035</v>
      </c>
    </row>
    <row r="6310" spans="1:3" x14ac:dyDescent="0.25">
      <c r="A6310">
        <v>217078</v>
      </c>
      <c r="B6310" t="s">
        <v>4930</v>
      </c>
      <c r="C6310">
        <v>13.035</v>
      </c>
    </row>
    <row r="6311" spans="1:3" x14ac:dyDescent="0.25">
      <c r="A6311">
        <v>217079</v>
      </c>
      <c r="B6311" t="s">
        <v>2080</v>
      </c>
      <c r="C6311">
        <v>10.32</v>
      </c>
    </row>
    <row r="6312" spans="1:3" x14ac:dyDescent="0.25">
      <c r="A6312">
        <v>217079</v>
      </c>
      <c r="B6312" t="s">
        <v>2080</v>
      </c>
      <c r="C6312">
        <v>10.32</v>
      </c>
    </row>
    <row r="6313" spans="1:3" x14ac:dyDescent="0.25">
      <c r="A6313">
        <v>217080</v>
      </c>
      <c r="B6313" t="s">
        <v>4931</v>
      </c>
      <c r="C6313">
        <v>13.07</v>
      </c>
    </row>
    <row r="6314" spans="1:3" x14ac:dyDescent="0.25">
      <c r="A6314">
        <v>217080</v>
      </c>
      <c r="B6314" t="s">
        <v>4931</v>
      </c>
      <c r="C6314">
        <v>13.07</v>
      </c>
    </row>
    <row r="6315" spans="1:3" x14ac:dyDescent="0.25">
      <c r="A6315">
        <v>217081</v>
      </c>
      <c r="B6315" t="s">
        <v>884</v>
      </c>
      <c r="C6315">
        <v>10.763999999999999</v>
      </c>
    </row>
    <row r="6316" spans="1:3" x14ac:dyDescent="0.25">
      <c r="A6316">
        <v>217081</v>
      </c>
      <c r="B6316" t="s">
        <v>884</v>
      </c>
      <c r="C6316">
        <v>10.763999999999999</v>
      </c>
    </row>
    <row r="6317" spans="1:3" x14ac:dyDescent="0.25">
      <c r="A6317">
        <v>217082</v>
      </c>
      <c r="B6317" t="s">
        <v>4932</v>
      </c>
      <c r="C6317">
        <v>17.489999999999998</v>
      </c>
    </row>
    <row r="6318" spans="1:3" x14ac:dyDescent="0.25">
      <c r="A6318">
        <v>217083</v>
      </c>
      <c r="B6318" t="s">
        <v>2052</v>
      </c>
      <c r="C6318">
        <v>10.452</v>
      </c>
    </row>
    <row r="6319" spans="1:3" x14ac:dyDescent="0.25">
      <c r="A6319">
        <v>217083</v>
      </c>
      <c r="B6319" t="s">
        <v>2052</v>
      </c>
      <c r="C6319">
        <v>10.452</v>
      </c>
    </row>
    <row r="6320" spans="1:3" x14ac:dyDescent="0.25">
      <c r="A6320">
        <v>217084</v>
      </c>
      <c r="B6320" t="s">
        <v>885</v>
      </c>
      <c r="C6320">
        <v>13.365</v>
      </c>
    </row>
    <row r="6321" spans="1:3" x14ac:dyDescent="0.25">
      <c r="A6321">
        <v>217084</v>
      </c>
      <c r="B6321" t="s">
        <v>885</v>
      </c>
      <c r="C6321">
        <v>13.365</v>
      </c>
    </row>
    <row r="6322" spans="1:3" x14ac:dyDescent="0.25">
      <c r="A6322">
        <v>217085</v>
      </c>
      <c r="B6322" t="s">
        <v>4933</v>
      </c>
      <c r="C6322">
        <v>10.185</v>
      </c>
    </row>
    <row r="6323" spans="1:3" x14ac:dyDescent="0.25">
      <c r="A6323">
        <v>217085</v>
      </c>
      <c r="B6323" t="s">
        <v>4933</v>
      </c>
      <c r="C6323">
        <v>10.185</v>
      </c>
    </row>
    <row r="6324" spans="1:3" x14ac:dyDescent="0.25">
      <c r="A6324">
        <v>217086</v>
      </c>
      <c r="B6324" t="s">
        <v>4934</v>
      </c>
      <c r="C6324">
        <v>15.678000000000001</v>
      </c>
    </row>
    <row r="6325" spans="1:3" x14ac:dyDescent="0.25">
      <c r="A6325">
        <v>217086</v>
      </c>
      <c r="B6325" t="s">
        <v>4934</v>
      </c>
      <c r="C6325">
        <v>15.678000000000001</v>
      </c>
    </row>
    <row r="6326" spans="1:3" x14ac:dyDescent="0.25">
      <c r="A6326">
        <v>217087</v>
      </c>
      <c r="B6326" t="s">
        <v>2615</v>
      </c>
      <c r="C6326">
        <v>13.035</v>
      </c>
    </row>
    <row r="6327" spans="1:3" x14ac:dyDescent="0.25">
      <c r="A6327">
        <v>217087</v>
      </c>
      <c r="B6327" t="s">
        <v>2615</v>
      </c>
      <c r="C6327">
        <v>13.035</v>
      </c>
    </row>
    <row r="6328" spans="1:3" x14ac:dyDescent="0.25">
      <c r="A6328">
        <v>217088</v>
      </c>
      <c r="B6328" t="s">
        <v>2648</v>
      </c>
      <c r="C6328">
        <v>180.54400000000001</v>
      </c>
    </row>
    <row r="6329" spans="1:3" x14ac:dyDescent="0.25">
      <c r="A6329">
        <v>217088</v>
      </c>
      <c r="B6329" t="s">
        <v>2648</v>
      </c>
      <c r="C6329">
        <v>180.54400000000001</v>
      </c>
    </row>
    <row r="6330" spans="1:3" x14ac:dyDescent="0.25">
      <c r="A6330">
        <v>217089</v>
      </c>
      <c r="B6330" t="s">
        <v>2649</v>
      </c>
      <c r="C6330">
        <v>17.36</v>
      </c>
    </row>
    <row r="6331" spans="1:3" x14ac:dyDescent="0.25">
      <c r="A6331">
        <v>217089</v>
      </c>
      <c r="B6331" t="s">
        <v>2649</v>
      </c>
      <c r="C6331">
        <v>17.36</v>
      </c>
    </row>
    <row r="6332" spans="1:3" x14ac:dyDescent="0.25">
      <c r="A6332">
        <v>217090</v>
      </c>
      <c r="B6332" t="s">
        <v>2177</v>
      </c>
      <c r="C6332">
        <v>868</v>
      </c>
    </row>
    <row r="6333" spans="1:3" x14ac:dyDescent="0.25">
      <c r="A6333">
        <v>217090</v>
      </c>
      <c r="B6333" t="s">
        <v>2177</v>
      </c>
      <c r="C6333">
        <v>868</v>
      </c>
    </row>
    <row r="6334" spans="1:3" x14ac:dyDescent="0.25">
      <c r="A6334">
        <v>217092</v>
      </c>
      <c r="B6334" t="s">
        <v>646</v>
      </c>
      <c r="C6334">
        <v>10.128</v>
      </c>
    </row>
    <row r="6335" spans="1:3" x14ac:dyDescent="0.25">
      <c r="A6335">
        <v>217092</v>
      </c>
      <c r="B6335" t="s">
        <v>646</v>
      </c>
      <c r="C6335">
        <v>10.128</v>
      </c>
    </row>
    <row r="6336" spans="1:3" x14ac:dyDescent="0.25">
      <c r="A6336">
        <v>217092</v>
      </c>
      <c r="B6336" t="s">
        <v>646</v>
      </c>
      <c r="C6336">
        <v>10.128</v>
      </c>
    </row>
    <row r="6337" spans="1:3" x14ac:dyDescent="0.25">
      <c r="A6337">
        <v>217093</v>
      </c>
      <c r="B6337" t="s">
        <v>647</v>
      </c>
      <c r="C6337">
        <v>10.151999999999999</v>
      </c>
    </row>
    <row r="6338" spans="1:3" x14ac:dyDescent="0.25">
      <c r="A6338">
        <v>217093</v>
      </c>
      <c r="B6338" t="s">
        <v>647</v>
      </c>
      <c r="C6338">
        <v>10.151999999999999</v>
      </c>
    </row>
    <row r="6339" spans="1:3" x14ac:dyDescent="0.25">
      <c r="A6339">
        <v>217093</v>
      </c>
      <c r="B6339" t="s">
        <v>647</v>
      </c>
      <c r="C6339">
        <v>10.151999999999999</v>
      </c>
    </row>
    <row r="6340" spans="1:3" x14ac:dyDescent="0.25">
      <c r="A6340">
        <v>217094</v>
      </c>
      <c r="B6340" t="s">
        <v>2021</v>
      </c>
      <c r="C6340">
        <v>8.3040000000000003</v>
      </c>
    </row>
    <row r="6341" spans="1:3" x14ac:dyDescent="0.25">
      <c r="A6341">
        <v>217094</v>
      </c>
      <c r="B6341" t="s">
        <v>2021</v>
      </c>
      <c r="C6341">
        <v>8.3040000000000003</v>
      </c>
    </row>
    <row r="6342" spans="1:3" x14ac:dyDescent="0.25">
      <c r="A6342">
        <v>217095</v>
      </c>
      <c r="B6342" t="s">
        <v>648</v>
      </c>
      <c r="C6342">
        <v>10.571999999999999</v>
      </c>
    </row>
    <row r="6343" spans="1:3" x14ac:dyDescent="0.25">
      <c r="A6343">
        <v>217095</v>
      </c>
      <c r="B6343" t="s">
        <v>648</v>
      </c>
      <c r="C6343">
        <v>10.571999999999999</v>
      </c>
    </row>
    <row r="6344" spans="1:3" x14ac:dyDescent="0.25">
      <c r="A6344">
        <v>217096</v>
      </c>
      <c r="B6344" t="s">
        <v>2053</v>
      </c>
      <c r="C6344">
        <v>182.208</v>
      </c>
    </row>
    <row r="6345" spans="1:3" x14ac:dyDescent="0.25">
      <c r="A6345">
        <v>217096</v>
      </c>
      <c r="B6345" t="s">
        <v>2053</v>
      </c>
      <c r="C6345">
        <v>182.208</v>
      </c>
    </row>
    <row r="6346" spans="1:3" x14ac:dyDescent="0.25">
      <c r="A6346">
        <v>217097</v>
      </c>
      <c r="B6346" t="s">
        <v>649</v>
      </c>
      <c r="C6346">
        <v>17.52</v>
      </c>
    </row>
    <row r="6347" spans="1:3" x14ac:dyDescent="0.25">
      <c r="A6347">
        <v>217097</v>
      </c>
      <c r="B6347" t="s">
        <v>649</v>
      </c>
      <c r="C6347">
        <v>17.52</v>
      </c>
    </row>
    <row r="6348" spans="1:3" x14ac:dyDescent="0.25">
      <c r="A6348">
        <v>217098</v>
      </c>
      <c r="B6348" t="s">
        <v>2081</v>
      </c>
      <c r="C6348">
        <v>8.3140000000000001</v>
      </c>
    </row>
    <row r="6349" spans="1:3" x14ac:dyDescent="0.25">
      <c r="A6349">
        <v>217098</v>
      </c>
      <c r="B6349" t="s">
        <v>2081</v>
      </c>
      <c r="C6349">
        <v>8.3140000000000001</v>
      </c>
    </row>
    <row r="6350" spans="1:3" x14ac:dyDescent="0.25">
      <c r="A6350">
        <v>217099</v>
      </c>
      <c r="B6350" t="s">
        <v>2116</v>
      </c>
      <c r="C6350">
        <v>10.42</v>
      </c>
    </row>
    <row r="6351" spans="1:3" x14ac:dyDescent="0.25">
      <c r="A6351">
        <v>217099</v>
      </c>
      <c r="B6351" t="s">
        <v>2116</v>
      </c>
      <c r="C6351">
        <v>10.42</v>
      </c>
    </row>
    <row r="6352" spans="1:3" x14ac:dyDescent="0.25">
      <c r="A6352">
        <v>217100</v>
      </c>
      <c r="B6352" t="s">
        <v>494</v>
      </c>
      <c r="C6352">
        <v>10.416</v>
      </c>
    </row>
    <row r="6353" spans="1:3" x14ac:dyDescent="0.25">
      <c r="A6353">
        <v>217100</v>
      </c>
      <c r="B6353" t="s">
        <v>494</v>
      </c>
      <c r="C6353">
        <v>10.416</v>
      </c>
    </row>
    <row r="6354" spans="1:3" x14ac:dyDescent="0.25">
      <c r="A6354">
        <v>217101</v>
      </c>
      <c r="B6354" t="s">
        <v>886</v>
      </c>
      <c r="C6354">
        <v>13.26</v>
      </c>
    </row>
    <row r="6355" spans="1:3" x14ac:dyDescent="0.25">
      <c r="A6355">
        <v>217101</v>
      </c>
      <c r="B6355" t="s">
        <v>886</v>
      </c>
      <c r="C6355">
        <v>13.26</v>
      </c>
    </row>
    <row r="6356" spans="1:3" x14ac:dyDescent="0.25">
      <c r="A6356">
        <v>217102</v>
      </c>
      <c r="B6356" t="s">
        <v>2117</v>
      </c>
      <c r="C6356">
        <v>10.608000000000001</v>
      </c>
    </row>
    <row r="6357" spans="1:3" x14ac:dyDescent="0.25">
      <c r="A6357">
        <v>217102</v>
      </c>
      <c r="B6357" t="s">
        <v>2117</v>
      </c>
      <c r="C6357">
        <v>10.608000000000001</v>
      </c>
    </row>
    <row r="6358" spans="1:3" x14ac:dyDescent="0.25">
      <c r="A6358">
        <v>217103</v>
      </c>
      <c r="B6358" t="s">
        <v>2054</v>
      </c>
      <c r="C6358">
        <v>13.11</v>
      </c>
    </row>
    <row r="6359" spans="1:3" x14ac:dyDescent="0.25">
      <c r="A6359">
        <v>217103</v>
      </c>
      <c r="B6359" t="s">
        <v>2054</v>
      </c>
      <c r="C6359">
        <v>13.11</v>
      </c>
    </row>
    <row r="6360" spans="1:3" x14ac:dyDescent="0.25">
      <c r="A6360">
        <v>217104</v>
      </c>
      <c r="B6360" t="s">
        <v>495</v>
      </c>
      <c r="C6360">
        <v>10.487</v>
      </c>
    </row>
    <row r="6361" spans="1:3" x14ac:dyDescent="0.25">
      <c r="A6361">
        <v>217104</v>
      </c>
      <c r="B6361" t="s">
        <v>495</v>
      </c>
      <c r="C6361">
        <v>10.487</v>
      </c>
    </row>
    <row r="6362" spans="1:3" x14ac:dyDescent="0.25">
      <c r="A6362">
        <v>217105</v>
      </c>
      <c r="B6362" t="s">
        <v>4935</v>
      </c>
      <c r="C6362">
        <v>12.72</v>
      </c>
    </row>
    <row r="6363" spans="1:3" x14ac:dyDescent="0.25">
      <c r="A6363">
        <v>217105</v>
      </c>
      <c r="B6363" t="s">
        <v>4935</v>
      </c>
      <c r="C6363">
        <v>12.72</v>
      </c>
    </row>
    <row r="6364" spans="1:3" x14ac:dyDescent="0.25">
      <c r="A6364">
        <v>217106</v>
      </c>
      <c r="B6364" t="s">
        <v>2086</v>
      </c>
      <c r="C6364">
        <v>12.734999999999999</v>
      </c>
    </row>
    <row r="6365" spans="1:3" x14ac:dyDescent="0.25">
      <c r="A6365">
        <v>217106</v>
      </c>
      <c r="B6365" t="s">
        <v>2086</v>
      </c>
      <c r="C6365">
        <v>12.734999999999999</v>
      </c>
    </row>
    <row r="6366" spans="1:3" x14ac:dyDescent="0.25">
      <c r="A6366">
        <v>217107</v>
      </c>
      <c r="B6366" t="s">
        <v>2490</v>
      </c>
      <c r="C6366">
        <v>17.64</v>
      </c>
    </row>
    <row r="6367" spans="1:3" x14ac:dyDescent="0.25">
      <c r="A6367">
        <v>217107</v>
      </c>
      <c r="B6367" t="s">
        <v>2490</v>
      </c>
      <c r="C6367">
        <v>17.64</v>
      </c>
    </row>
    <row r="6368" spans="1:3" x14ac:dyDescent="0.25">
      <c r="A6368">
        <v>217108</v>
      </c>
      <c r="B6368" t="s">
        <v>4936</v>
      </c>
      <c r="C6368">
        <v>17.28</v>
      </c>
    </row>
    <row r="6369" spans="1:3" x14ac:dyDescent="0.25">
      <c r="A6369">
        <v>217108</v>
      </c>
      <c r="B6369" t="s">
        <v>4936</v>
      </c>
      <c r="C6369">
        <v>17.28</v>
      </c>
    </row>
    <row r="6370" spans="1:3" x14ac:dyDescent="0.25">
      <c r="A6370">
        <v>217109</v>
      </c>
      <c r="B6370" t="s">
        <v>2093</v>
      </c>
      <c r="C6370">
        <v>12.77</v>
      </c>
    </row>
    <row r="6371" spans="1:3" x14ac:dyDescent="0.25">
      <c r="A6371">
        <v>217109</v>
      </c>
      <c r="B6371" t="s">
        <v>2093</v>
      </c>
      <c r="C6371">
        <v>12.77</v>
      </c>
    </row>
    <row r="6372" spans="1:3" x14ac:dyDescent="0.25">
      <c r="A6372">
        <v>217110</v>
      </c>
      <c r="B6372" t="s">
        <v>650</v>
      </c>
      <c r="C6372">
        <v>13.02</v>
      </c>
    </row>
    <row r="6373" spans="1:3" x14ac:dyDescent="0.25">
      <c r="A6373">
        <v>217110</v>
      </c>
      <c r="B6373" t="s">
        <v>650</v>
      </c>
      <c r="C6373">
        <v>13.02</v>
      </c>
    </row>
    <row r="6374" spans="1:3" x14ac:dyDescent="0.25">
      <c r="A6374">
        <v>217111</v>
      </c>
      <c r="B6374" t="s">
        <v>887</v>
      </c>
      <c r="C6374">
        <v>10.571999999999999</v>
      </c>
    </row>
    <row r="6375" spans="1:3" x14ac:dyDescent="0.25">
      <c r="A6375">
        <v>217111</v>
      </c>
      <c r="B6375" t="s">
        <v>887</v>
      </c>
      <c r="C6375">
        <v>10.571999999999999</v>
      </c>
    </row>
    <row r="6376" spans="1:3" x14ac:dyDescent="0.25">
      <c r="A6376">
        <v>217114</v>
      </c>
      <c r="B6376" t="s">
        <v>496</v>
      </c>
      <c r="C6376">
        <v>10.452</v>
      </c>
    </row>
    <row r="6377" spans="1:3" x14ac:dyDescent="0.25">
      <c r="A6377">
        <v>217114</v>
      </c>
      <c r="B6377" t="s">
        <v>496</v>
      </c>
      <c r="C6377">
        <v>10.452</v>
      </c>
    </row>
    <row r="6378" spans="1:3" x14ac:dyDescent="0.25">
      <c r="A6378">
        <v>217115</v>
      </c>
      <c r="B6378" t="s">
        <v>2027</v>
      </c>
      <c r="C6378">
        <v>10.452</v>
      </c>
    </row>
    <row r="6379" spans="1:3" x14ac:dyDescent="0.25">
      <c r="A6379">
        <v>217115</v>
      </c>
      <c r="B6379" t="s">
        <v>2027</v>
      </c>
      <c r="C6379">
        <v>10.452</v>
      </c>
    </row>
    <row r="6380" spans="1:3" x14ac:dyDescent="0.25">
      <c r="A6380">
        <v>217116</v>
      </c>
      <c r="B6380" t="s">
        <v>2108</v>
      </c>
      <c r="C6380">
        <v>177.21600000000001</v>
      </c>
    </row>
    <row r="6381" spans="1:3" x14ac:dyDescent="0.25">
      <c r="A6381">
        <v>217116</v>
      </c>
      <c r="B6381" t="s">
        <v>2108</v>
      </c>
      <c r="C6381">
        <v>177.21600000000001</v>
      </c>
    </row>
    <row r="6382" spans="1:3" x14ac:dyDescent="0.25">
      <c r="A6382">
        <v>217117</v>
      </c>
      <c r="B6382" t="s">
        <v>651</v>
      </c>
      <c r="C6382">
        <v>10.224</v>
      </c>
    </row>
    <row r="6383" spans="1:3" x14ac:dyDescent="0.25">
      <c r="A6383">
        <v>217117</v>
      </c>
      <c r="B6383" t="s">
        <v>651</v>
      </c>
      <c r="C6383">
        <v>10.224</v>
      </c>
    </row>
    <row r="6384" spans="1:3" x14ac:dyDescent="0.25">
      <c r="A6384">
        <v>217118</v>
      </c>
      <c r="B6384" t="s">
        <v>652</v>
      </c>
      <c r="C6384">
        <v>8.4580000000000002</v>
      </c>
    </row>
    <row r="6385" spans="1:3" x14ac:dyDescent="0.25">
      <c r="A6385">
        <v>217118</v>
      </c>
      <c r="B6385" t="s">
        <v>652</v>
      </c>
      <c r="C6385">
        <v>8.4580000000000002</v>
      </c>
    </row>
    <row r="6386" spans="1:3" x14ac:dyDescent="0.25">
      <c r="A6386">
        <v>217119</v>
      </c>
      <c r="B6386" t="s">
        <v>2055</v>
      </c>
      <c r="C6386">
        <v>12.84</v>
      </c>
    </row>
    <row r="6387" spans="1:3" x14ac:dyDescent="0.25">
      <c r="A6387">
        <v>217119</v>
      </c>
      <c r="B6387" t="s">
        <v>2055</v>
      </c>
      <c r="C6387">
        <v>12.84</v>
      </c>
    </row>
    <row r="6388" spans="1:3" x14ac:dyDescent="0.25">
      <c r="A6388">
        <v>217120</v>
      </c>
      <c r="B6388" t="s">
        <v>2039</v>
      </c>
      <c r="C6388">
        <v>10.266999999999999</v>
      </c>
    </row>
    <row r="6389" spans="1:3" x14ac:dyDescent="0.25">
      <c r="A6389">
        <v>217120</v>
      </c>
      <c r="B6389" t="s">
        <v>2039</v>
      </c>
      <c r="C6389">
        <v>10.266999999999999</v>
      </c>
    </row>
    <row r="6390" spans="1:3" x14ac:dyDescent="0.25">
      <c r="A6390">
        <v>217121</v>
      </c>
      <c r="B6390" t="s">
        <v>653</v>
      </c>
      <c r="C6390">
        <v>8.3140000000000001</v>
      </c>
    </row>
    <row r="6391" spans="1:3" x14ac:dyDescent="0.25">
      <c r="A6391">
        <v>217121</v>
      </c>
      <c r="B6391" t="s">
        <v>653</v>
      </c>
      <c r="C6391">
        <v>8.3140000000000001</v>
      </c>
    </row>
    <row r="6392" spans="1:3" x14ac:dyDescent="0.25">
      <c r="A6392">
        <v>217122</v>
      </c>
      <c r="B6392" t="s">
        <v>2132</v>
      </c>
      <c r="C6392">
        <v>13.06</v>
      </c>
    </row>
    <row r="6393" spans="1:3" x14ac:dyDescent="0.25">
      <c r="A6393">
        <v>217122</v>
      </c>
      <c r="B6393" t="s">
        <v>2132</v>
      </c>
      <c r="C6393">
        <v>13.06</v>
      </c>
    </row>
    <row r="6394" spans="1:3" x14ac:dyDescent="0.25">
      <c r="A6394">
        <v>217123</v>
      </c>
      <c r="B6394" t="s">
        <v>2137</v>
      </c>
      <c r="C6394">
        <v>10.446999999999999</v>
      </c>
    </row>
    <row r="6395" spans="1:3" x14ac:dyDescent="0.25">
      <c r="A6395">
        <v>217123</v>
      </c>
      <c r="B6395" t="s">
        <v>2137</v>
      </c>
      <c r="C6395">
        <v>10.446999999999999</v>
      </c>
    </row>
    <row r="6396" spans="1:3" x14ac:dyDescent="0.25">
      <c r="A6396">
        <v>217124</v>
      </c>
      <c r="B6396" t="s">
        <v>654</v>
      </c>
      <c r="C6396">
        <v>182.25</v>
      </c>
    </row>
    <row r="6397" spans="1:3" x14ac:dyDescent="0.25">
      <c r="A6397">
        <v>217124</v>
      </c>
      <c r="B6397" t="s">
        <v>654</v>
      </c>
      <c r="C6397">
        <v>182.25</v>
      </c>
    </row>
    <row r="6398" spans="1:3" x14ac:dyDescent="0.25">
      <c r="A6398">
        <v>217125</v>
      </c>
      <c r="B6398" t="s">
        <v>655</v>
      </c>
      <c r="C6398">
        <v>17.52</v>
      </c>
    </row>
    <row r="6399" spans="1:3" x14ac:dyDescent="0.25">
      <c r="A6399">
        <v>217125</v>
      </c>
      <c r="B6399" t="s">
        <v>655</v>
      </c>
      <c r="C6399">
        <v>17.52</v>
      </c>
    </row>
    <row r="6400" spans="1:3" x14ac:dyDescent="0.25">
      <c r="A6400">
        <v>217126</v>
      </c>
      <c r="B6400" t="s">
        <v>4937</v>
      </c>
      <c r="C6400">
        <v>10.512</v>
      </c>
    </row>
    <row r="6401" spans="1:3" x14ac:dyDescent="0.25">
      <c r="A6401">
        <v>217126</v>
      </c>
      <c r="B6401" t="s">
        <v>4937</v>
      </c>
      <c r="C6401">
        <v>10.512</v>
      </c>
    </row>
    <row r="6402" spans="1:3" x14ac:dyDescent="0.25">
      <c r="A6402">
        <v>217127</v>
      </c>
      <c r="B6402" t="s">
        <v>2151</v>
      </c>
      <c r="C6402">
        <v>10.464</v>
      </c>
    </row>
    <row r="6403" spans="1:3" x14ac:dyDescent="0.25">
      <c r="A6403">
        <v>217127</v>
      </c>
      <c r="B6403" t="s">
        <v>2151</v>
      </c>
      <c r="C6403">
        <v>10.464</v>
      </c>
    </row>
    <row r="6404" spans="1:3" x14ac:dyDescent="0.25">
      <c r="A6404">
        <v>217128</v>
      </c>
      <c r="B6404" t="s">
        <v>656</v>
      </c>
      <c r="C6404">
        <v>8.4580000000000002</v>
      </c>
    </row>
    <row r="6405" spans="1:3" x14ac:dyDescent="0.25">
      <c r="A6405">
        <v>217128</v>
      </c>
      <c r="B6405" t="s">
        <v>656</v>
      </c>
      <c r="C6405">
        <v>8.4580000000000002</v>
      </c>
    </row>
    <row r="6406" spans="1:3" x14ac:dyDescent="0.25">
      <c r="A6406">
        <v>217129</v>
      </c>
      <c r="B6406" t="s">
        <v>2152</v>
      </c>
      <c r="C6406">
        <v>876</v>
      </c>
    </row>
    <row r="6407" spans="1:3" x14ac:dyDescent="0.25">
      <c r="A6407">
        <v>217129</v>
      </c>
      <c r="B6407" t="s">
        <v>2152</v>
      </c>
      <c r="C6407">
        <v>876</v>
      </c>
    </row>
    <row r="6408" spans="1:3" x14ac:dyDescent="0.25">
      <c r="A6408">
        <v>217130</v>
      </c>
      <c r="B6408" t="s">
        <v>657</v>
      </c>
      <c r="C6408">
        <v>8.327</v>
      </c>
    </row>
    <row r="6409" spans="1:3" x14ac:dyDescent="0.25">
      <c r="A6409">
        <v>217130</v>
      </c>
      <c r="B6409" t="s">
        <v>657</v>
      </c>
      <c r="C6409">
        <v>8.327</v>
      </c>
    </row>
    <row r="6410" spans="1:3" x14ac:dyDescent="0.25">
      <c r="A6410">
        <v>217131</v>
      </c>
      <c r="B6410" t="s">
        <v>888</v>
      </c>
      <c r="C6410">
        <v>8.4770000000000003</v>
      </c>
    </row>
    <row r="6411" spans="1:3" x14ac:dyDescent="0.25">
      <c r="A6411">
        <v>217131</v>
      </c>
      <c r="B6411" t="s">
        <v>888</v>
      </c>
      <c r="C6411">
        <v>8.4770000000000003</v>
      </c>
    </row>
    <row r="6412" spans="1:3" x14ac:dyDescent="0.25">
      <c r="A6412">
        <v>217132</v>
      </c>
      <c r="B6412" t="s">
        <v>658</v>
      </c>
      <c r="C6412">
        <v>8.4580000000000002</v>
      </c>
    </row>
    <row r="6413" spans="1:3" x14ac:dyDescent="0.25">
      <c r="A6413">
        <v>217132</v>
      </c>
      <c r="B6413" t="s">
        <v>658</v>
      </c>
      <c r="C6413">
        <v>8.4580000000000002</v>
      </c>
    </row>
    <row r="6414" spans="1:3" x14ac:dyDescent="0.25">
      <c r="A6414">
        <v>217133</v>
      </c>
      <c r="B6414" t="s">
        <v>659</v>
      </c>
      <c r="C6414">
        <v>8.4580000000000002</v>
      </c>
    </row>
    <row r="6415" spans="1:3" x14ac:dyDescent="0.25">
      <c r="A6415">
        <v>217133</v>
      </c>
      <c r="B6415" t="s">
        <v>659</v>
      </c>
      <c r="C6415">
        <v>8.4580000000000002</v>
      </c>
    </row>
    <row r="6416" spans="1:3" x14ac:dyDescent="0.25">
      <c r="A6416">
        <v>217134</v>
      </c>
      <c r="B6416" t="s">
        <v>4938</v>
      </c>
      <c r="C6416">
        <v>8.4380000000000006</v>
      </c>
    </row>
    <row r="6417" spans="1:3" x14ac:dyDescent="0.25">
      <c r="A6417">
        <v>217134</v>
      </c>
      <c r="B6417" t="s">
        <v>4938</v>
      </c>
      <c r="C6417">
        <v>8.4380000000000006</v>
      </c>
    </row>
    <row r="6418" spans="1:3" x14ac:dyDescent="0.25">
      <c r="A6418">
        <v>217135</v>
      </c>
      <c r="B6418" t="s">
        <v>4939</v>
      </c>
      <c r="C6418">
        <v>8.4480000000000004</v>
      </c>
    </row>
    <row r="6419" spans="1:3" x14ac:dyDescent="0.25">
      <c r="A6419">
        <v>217135</v>
      </c>
      <c r="B6419" t="s">
        <v>4939</v>
      </c>
      <c r="C6419">
        <v>8.4480000000000004</v>
      </c>
    </row>
    <row r="6420" spans="1:3" x14ac:dyDescent="0.25">
      <c r="A6420">
        <v>217136</v>
      </c>
      <c r="B6420" t="s">
        <v>889</v>
      </c>
      <c r="C6420">
        <v>10.692</v>
      </c>
    </row>
    <row r="6421" spans="1:3" x14ac:dyDescent="0.25">
      <c r="A6421">
        <v>217136</v>
      </c>
      <c r="B6421" t="s">
        <v>889</v>
      </c>
      <c r="C6421">
        <v>10.692</v>
      </c>
    </row>
    <row r="6422" spans="1:3" x14ac:dyDescent="0.25">
      <c r="A6422">
        <v>217137</v>
      </c>
      <c r="B6422" t="s">
        <v>2559</v>
      </c>
      <c r="C6422">
        <v>180.77</v>
      </c>
    </row>
    <row r="6423" spans="1:3" x14ac:dyDescent="0.25">
      <c r="A6423">
        <v>217137</v>
      </c>
      <c r="B6423" t="s">
        <v>2559</v>
      </c>
      <c r="C6423">
        <v>180.77</v>
      </c>
    </row>
    <row r="6424" spans="1:3" x14ac:dyDescent="0.25">
      <c r="A6424">
        <v>217138</v>
      </c>
      <c r="B6424" t="s">
        <v>4940</v>
      </c>
      <c r="C6424">
        <v>17.38</v>
      </c>
    </row>
    <row r="6425" spans="1:3" x14ac:dyDescent="0.25">
      <c r="A6425">
        <v>217138</v>
      </c>
      <c r="B6425" t="s">
        <v>4940</v>
      </c>
      <c r="C6425">
        <v>17.38</v>
      </c>
    </row>
    <row r="6426" spans="1:3" x14ac:dyDescent="0.25">
      <c r="A6426">
        <v>217139</v>
      </c>
      <c r="B6426" t="s">
        <v>4941</v>
      </c>
      <c r="C6426">
        <v>10.32</v>
      </c>
    </row>
    <row r="6427" spans="1:3" x14ac:dyDescent="0.25">
      <c r="A6427">
        <v>217139</v>
      </c>
      <c r="B6427" t="s">
        <v>4941</v>
      </c>
      <c r="C6427">
        <v>10.32</v>
      </c>
    </row>
    <row r="6428" spans="1:3" x14ac:dyDescent="0.25">
      <c r="A6428">
        <v>217140</v>
      </c>
      <c r="B6428" t="s">
        <v>2138</v>
      </c>
      <c r="C6428">
        <v>10.32</v>
      </c>
    </row>
    <row r="6429" spans="1:3" x14ac:dyDescent="0.25">
      <c r="A6429">
        <v>217140</v>
      </c>
      <c r="B6429" t="s">
        <v>2138</v>
      </c>
      <c r="C6429">
        <v>10.32</v>
      </c>
    </row>
    <row r="6430" spans="1:3" x14ac:dyDescent="0.25">
      <c r="A6430">
        <v>217141</v>
      </c>
      <c r="B6430" t="s">
        <v>497</v>
      </c>
      <c r="C6430">
        <v>13.26</v>
      </c>
    </row>
    <row r="6431" spans="1:3" x14ac:dyDescent="0.25">
      <c r="A6431">
        <v>217141</v>
      </c>
      <c r="B6431" t="s">
        <v>497</v>
      </c>
      <c r="C6431">
        <v>13.26</v>
      </c>
    </row>
    <row r="6432" spans="1:3" x14ac:dyDescent="0.25">
      <c r="A6432">
        <v>217142</v>
      </c>
      <c r="B6432" t="s">
        <v>4942</v>
      </c>
      <c r="C6432">
        <v>12.824999999999999</v>
      </c>
    </row>
    <row r="6433" spans="1:3" x14ac:dyDescent="0.25">
      <c r="A6433">
        <v>217143</v>
      </c>
      <c r="B6433" t="s">
        <v>890</v>
      </c>
      <c r="C6433">
        <v>10.38</v>
      </c>
    </row>
    <row r="6434" spans="1:3" x14ac:dyDescent="0.25">
      <c r="A6434">
        <v>217143</v>
      </c>
      <c r="B6434" t="s">
        <v>890</v>
      </c>
      <c r="C6434">
        <v>10.38</v>
      </c>
    </row>
    <row r="6435" spans="1:3" x14ac:dyDescent="0.25">
      <c r="A6435">
        <v>217144</v>
      </c>
      <c r="B6435" t="s">
        <v>660</v>
      </c>
      <c r="C6435">
        <v>8.3040000000000003</v>
      </c>
    </row>
    <row r="6436" spans="1:3" x14ac:dyDescent="0.25">
      <c r="A6436">
        <v>217144</v>
      </c>
      <c r="B6436" t="s">
        <v>660</v>
      </c>
      <c r="C6436">
        <v>8.3040000000000003</v>
      </c>
    </row>
    <row r="6437" spans="1:3" x14ac:dyDescent="0.25">
      <c r="A6437">
        <v>217145</v>
      </c>
      <c r="B6437" t="s">
        <v>4943</v>
      </c>
      <c r="C6437">
        <v>10.233000000000001</v>
      </c>
    </row>
    <row r="6438" spans="1:3" x14ac:dyDescent="0.25">
      <c r="A6438">
        <v>217145</v>
      </c>
      <c r="B6438" t="s">
        <v>4943</v>
      </c>
      <c r="C6438">
        <v>10.233000000000001</v>
      </c>
    </row>
    <row r="6439" spans="1:3" x14ac:dyDescent="0.25">
      <c r="A6439">
        <v>217146</v>
      </c>
      <c r="B6439" t="s">
        <v>4944</v>
      </c>
      <c r="C6439">
        <v>10.23</v>
      </c>
    </row>
    <row r="6440" spans="1:3" x14ac:dyDescent="0.25">
      <c r="A6440">
        <v>217146</v>
      </c>
      <c r="B6440" t="s">
        <v>4944</v>
      </c>
      <c r="C6440">
        <v>10.23</v>
      </c>
    </row>
    <row r="6441" spans="1:3" x14ac:dyDescent="0.25">
      <c r="A6441">
        <v>217147</v>
      </c>
      <c r="B6441" t="s">
        <v>2094</v>
      </c>
      <c r="C6441">
        <v>10.416</v>
      </c>
    </row>
    <row r="6442" spans="1:3" x14ac:dyDescent="0.25">
      <c r="A6442">
        <v>217147</v>
      </c>
      <c r="B6442" t="s">
        <v>2094</v>
      </c>
      <c r="C6442">
        <v>10.416</v>
      </c>
    </row>
    <row r="6443" spans="1:3" x14ac:dyDescent="0.25">
      <c r="A6443">
        <v>217148</v>
      </c>
      <c r="B6443" t="s">
        <v>2095</v>
      </c>
      <c r="C6443">
        <v>13.02</v>
      </c>
    </row>
    <row r="6444" spans="1:3" x14ac:dyDescent="0.25">
      <c r="A6444">
        <v>217148</v>
      </c>
      <c r="B6444" t="s">
        <v>2095</v>
      </c>
      <c r="C6444">
        <v>13.02</v>
      </c>
    </row>
    <row r="6445" spans="1:3" x14ac:dyDescent="0.25">
      <c r="A6445">
        <v>217149</v>
      </c>
      <c r="B6445" t="s">
        <v>2096</v>
      </c>
      <c r="C6445">
        <v>10.38</v>
      </c>
    </row>
    <row r="6446" spans="1:3" x14ac:dyDescent="0.25">
      <c r="A6446">
        <v>217149</v>
      </c>
      <c r="B6446" t="s">
        <v>2096</v>
      </c>
      <c r="C6446">
        <v>10.38</v>
      </c>
    </row>
    <row r="6447" spans="1:3" x14ac:dyDescent="0.25">
      <c r="A6447">
        <v>217150</v>
      </c>
      <c r="B6447" t="s">
        <v>2110</v>
      </c>
      <c r="C6447">
        <v>10.38</v>
      </c>
    </row>
    <row r="6448" spans="1:3" x14ac:dyDescent="0.25">
      <c r="A6448">
        <v>217150</v>
      </c>
      <c r="B6448" t="s">
        <v>2110</v>
      </c>
      <c r="C6448">
        <v>10.38</v>
      </c>
    </row>
    <row r="6449" spans="1:3" x14ac:dyDescent="0.25">
      <c r="A6449">
        <v>217151</v>
      </c>
      <c r="B6449" t="s">
        <v>4945</v>
      </c>
      <c r="C6449">
        <v>13.13</v>
      </c>
    </row>
    <row r="6450" spans="1:3" x14ac:dyDescent="0.25">
      <c r="A6450">
        <v>217151</v>
      </c>
      <c r="B6450" t="s">
        <v>4945</v>
      </c>
      <c r="C6450">
        <v>13.13</v>
      </c>
    </row>
    <row r="6451" spans="1:3" x14ac:dyDescent="0.25">
      <c r="A6451">
        <v>217152</v>
      </c>
      <c r="B6451" t="s">
        <v>4946</v>
      </c>
      <c r="C6451">
        <v>10.5</v>
      </c>
    </row>
    <row r="6452" spans="1:3" x14ac:dyDescent="0.25">
      <c r="A6452">
        <v>217152</v>
      </c>
      <c r="B6452" t="s">
        <v>4946</v>
      </c>
      <c r="C6452">
        <v>10.5</v>
      </c>
    </row>
    <row r="6453" spans="1:3" x14ac:dyDescent="0.25">
      <c r="A6453">
        <v>217153</v>
      </c>
      <c r="B6453" t="s">
        <v>2068</v>
      </c>
      <c r="C6453">
        <v>10.207000000000001</v>
      </c>
    </row>
    <row r="6454" spans="1:3" x14ac:dyDescent="0.25">
      <c r="A6454">
        <v>217153</v>
      </c>
      <c r="B6454" t="s">
        <v>2068</v>
      </c>
      <c r="C6454">
        <v>10.207000000000001</v>
      </c>
    </row>
    <row r="6455" spans="1:3" x14ac:dyDescent="0.25">
      <c r="A6455">
        <v>217154</v>
      </c>
      <c r="B6455" t="s">
        <v>2056</v>
      </c>
      <c r="C6455">
        <v>10.208</v>
      </c>
    </row>
    <row r="6456" spans="1:3" x14ac:dyDescent="0.25">
      <c r="A6456">
        <v>217154</v>
      </c>
      <c r="B6456" t="s">
        <v>2056</v>
      </c>
      <c r="C6456">
        <v>10.208</v>
      </c>
    </row>
    <row r="6457" spans="1:3" x14ac:dyDescent="0.25">
      <c r="A6457">
        <v>217155</v>
      </c>
      <c r="B6457" t="s">
        <v>4947</v>
      </c>
      <c r="C6457">
        <v>22.1</v>
      </c>
    </row>
    <row r="6458" spans="1:3" x14ac:dyDescent="0.25">
      <c r="A6458">
        <v>217155</v>
      </c>
      <c r="B6458" t="s">
        <v>4947</v>
      </c>
      <c r="C6458">
        <v>22.1</v>
      </c>
    </row>
    <row r="6459" spans="1:3" x14ac:dyDescent="0.25">
      <c r="A6459">
        <v>217156</v>
      </c>
      <c r="B6459" t="s">
        <v>2140</v>
      </c>
      <c r="C6459">
        <v>13.26</v>
      </c>
    </row>
    <row r="6460" spans="1:3" x14ac:dyDescent="0.25">
      <c r="A6460">
        <v>217156</v>
      </c>
      <c r="B6460" t="s">
        <v>2140</v>
      </c>
      <c r="C6460">
        <v>13.26</v>
      </c>
    </row>
    <row r="6461" spans="1:3" x14ac:dyDescent="0.25">
      <c r="A6461">
        <v>217157</v>
      </c>
      <c r="B6461" t="s">
        <v>891</v>
      </c>
      <c r="C6461">
        <v>8.2850000000000001</v>
      </c>
    </row>
    <row r="6462" spans="1:3" x14ac:dyDescent="0.25">
      <c r="A6462">
        <v>217157</v>
      </c>
      <c r="B6462" t="s">
        <v>891</v>
      </c>
      <c r="C6462">
        <v>8.2850000000000001</v>
      </c>
    </row>
    <row r="6463" spans="1:3" x14ac:dyDescent="0.25">
      <c r="A6463">
        <v>217159</v>
      </c>
      <c r="B6463" t="s">
        <v>2153</v>
      </c>
      <c r="C6463">
        <v>876</v>
      </c>
    </row>
    <row r="6464" spans="1:3" x14ac:dyDescent="0.25">
      <c r="A6464">
        <v>217159</v>
      </c>
      <c r="B6464" t="s">
        <v>2153</v>
      </c>
      <c r="C6464">
        <v>876</v>
      </c>
    </row>
    <row r="6465" spans="1:3" x14ac:dyDescent="0.25">
      <c r="A6465">
        <v>217160</v>
      </c>
      <c r="B6465" t="s">
        <v>2087</v>
      </c>
      <c r="C6465">
        <v>15.768000000000001</v>
      </c>
    </row>
    <row r="6466" spans="1:3" x14ac:dyDescent="0.25">
      <c r="A6466">
        <v>217160</v>
      </c>
      <c r="B6466" t="s">
        <v>2087</v>
      </c>
      <c r="C6466">
        <v>15.768000000000001</v>
      </c>
    </row>
    <row r="6467" spans="1:3" x14ac:dyDescent="0.25">
      <c r="A6467">
        <v>217162</v>
      </c>
      <c r="B6467" t="s">
        <v>2111</v>
      </c>
      <c r="C6467">
        <v>13.14</v>
      </c>
    </row>
    <row r="6468" spans="1:3" x14ac:dyDescent="0.25">
      <c r="A6468">
        <v>217162</v>
      </c>
      <c r="B6468" t="s">
        <v>2111</v>
      </c>
      <c r="C6468">
        <v>13.14</v>
      </c>
    </row>
    <row r="6469" spans="1:3" x14ac:dyDescent="0.25">
      <c r="A6469">
        <v>217164</v>
      </c>
      <c r="B6469" t="s">
        <v>4948</v>
      </c>
      <c r="C6469">
        <v>875</v>
      </c>
    </row>
    <row r="6470" spans="1:3" x14ac:dyDescent="0.25">
      <c r="A6470">
        <v>217164</v>
      </c>
      <c r="B6470" t="s">
        <v>4948</v>
      </c>
      <c r="C6470">
        <v>875</v>
      </c>
    </row>
    <row r="6471" spans="1:3" x14ac:dyDescent="0.25">
      <c r="A6471">
        <v>217165</v>
      </c>
      <c r="B6471" t="s">
        <v>892</v>
      </c>
      <c r="C6471">
        <v>10.5</v>
      </c>
    </row>
    <row r="6472" spans="1:3" x14ac:dyDescent="0.25">
      <c r="A6472">
        <v>217165</v>
      </c>
      <c r="B6472" t="s">
        <v>892</v>
      </c>
      <c r="C6472">
        <v>10.5</v>
      </c>
    </row>
    <row r="6473" spans="1:3" x14ac:dyDescent="0.25">
      <c r="A6473">
        <v>217166</v>
      </c>
      <c r="B6473" t="s">
        <v>4949</v>
      </c>
      <c r="C6473">
        <v>17.5</v>
      </c>
    </row>
    <row r="6474" spans="1:3" x14ac:dyDescent="0.25">
      <c r="A6474">
        <v>217166</v>
      </c>
      <c r="B6474" t="s">
        <v>4949</v>
      </c>
      <c r="C6474">
        <v>17.5</v>
      </c>
    </row>
    <row r="6475" spans="1:3" x14ac:dyDescent="0.25">
      <c r="A6475">
        <v>217168</v>
      </c>
      <c r="B6475" t="s">
        <v>661</v>
      </c>
      <c r="C6475">
        <v>13.125</v>
      </c>
    </row>
    <row r="6476" spans="1:3" x14ac:dyDescent="0.25">
      <c r="A6476">
        <v>217168</v>
      </c>
      <c r="B6476" t="s">
        <v>661</v>
      </c>
      <c r="C6476">
        <v>13.125</v>
      </c>
    </row>
    <row r="6477" spans="1:3" x14ac:dyDescent="0.25">
      <c r="A6477">
        <v>217169</v>
      </c>
      <c r="B6477" t="s">
        <v>4950</v>
      </c>
      <c r="C6477">
        <v>10.41</v>
      </c>
    </row>
    <row r="6478" spans="1:3" x14ac:dyDescent="0.25">
      <c r="A6478">
        <v>217169</v>
      </c>
      <c r="B6478" t="s">
        <v>4950</v>
      </c>
      <c r="C6478">
        <v>10.41</v>
      </c>
    </row>
    <row r="6479" spans="1:3" x14ac:dyDescent="0.25">
      <c r="A6479">
        <v>217170</v>
      </c>
      <c r="B6479" t="s">
        <v>4951</v>
      </c>
      <c r="C6479">
        <v>10.192</v>
      </c>
    </row>
    <row r="6480" spans="1:3" x14ac:dyDescent="0.25">
      <c r="A6480">
        <v>217170</v>
      </c>
      <c r="B6480" t="s">
        <v>4951</v>
      </c>
      <c r="C6480">
        <v>10.192</v>
      </c>
    </row>
    <row r="6481" spans="1:3" x14ac:dyDescent="0.25">
      <c r="A6481">
        <v>217171</v>
      </c>
      <c r="B6481" t="s">
        <v>4952</v>
      </c>
      <c r="C6481">
        <v>10.193</v>
      </c>
    </row>
    <row r="6482" spans="1:3" x14ac:dyDescent="0.25">
      <c r="A6482">
        <v>217171</v>
      </c>
      <c r="B6482" t="s">
        <v>4952</v>
      </c>
      <c r="C6482">
        <v>10.193</v>
      </c>
    </row>
    <row r="6483" spans="1:3" x14ac:dyDescent="0.25">
      <c r="A6483">
        <v>217172</v>
      </c>
      <c r="B6483" t="s">
        <v>4953</v>
      </c>
      <c r="C6483">
        <v>10.185</v>
      </c>
    </row>
    <row r="6484" spans="1:3" x14ac:dyDescent="0.25">
      <c r="A6484">
        <v>217172</v>
      </c>
      <c r="B6484" t="s">
        <v>4953</v>
      </c>
      <c r="C6484">
        <v>10.185</v>
      </c>
    </row>
    <row r="6485" spans="1:3" x14ac:dyDescent="0.25">
      <c r="A6485">
        <v>217173</v>
      </c>
      <c r="B6485" t="s">
        <v>2022</v>
      </c>
      <c r="C6485">
        <v>12.725</v>
      </c>
    </row>
    <row r="6486" spans="1:3" x14ac:dyDescent="0.25">
      <c r="A6486">
        <v>217173</v>
      </c>
      <c r="B6486" t="s">
        <v>2022</v>
      </c>
      <c r="C6486">
        <v>12.725</v>
      </c>
    </row>
    <row r="6487" spans="1:3" x14ac:dyDescent="0.25">
      <c r="A6487">
        <v>217174</v>
      </c>
      <c r="B6487" t="s">
        <v>2082</v>
      </c>
      <c r="C6487">
        <v>10.18</v>
      </c>
    </row>
    <row r="6488" spans="1:3" x14ac:dyDescent="0.25">
      <c r="A6488">
        <v>217174</v>
      </c>
      <c r="B6488" t="s">
        <v>2082</v>
      </c>
      <c r="C6488">
        <v>10.18</v>
      </c>
    </row>
    <row r="6489" spans="1:3" x14ac:dyDescent="0.25">
      <c r="A6489">
        <v>217175</v>
      </c>
      <c r="B6489" t="s">
        <v>4954</v>
      </c>
      <c r="C6489">
        <v>12.75</v>
      </c>
    </row>
    <row r="6490" spans="1:3" x14ac:dyDescent="0.25">
      <c r="A6490">
        <v>217175</v>
      </c>
      <c r="B6490" t="s">
        <v>4954</v>
      </c>
      <c r="C6490">
        <v>12.75</v>
      </c>
    </row>
    <row r="6491" spans="1:3" x14ac:dyDescent="0.25">
      <c r="A6491">
        <v>217176</v>
      </c>
      <c r="B6491" t="s">
        <v>662</v>
      </c>
      <c r="C6491">
        <v>13.14</v>
      </c>
    </row>
    <row r="6492" spans="1:3" x14ac:dyDescent="0.25">
      <c r="A6492">
        <v>217176</v>
      </c>
      <c r="B6492" t="s">
        <v>662</v>
      </c>
      <c r="C6492">
        <v>13.14</v>
      </c>
    </row>
    <row r="6493" spans="1:3" x14ac:dyDescent="0.25">
      <c r="A6493">
        <v>217177</v>
      </c>
      <c r="B6493" t="s">
        <v>2097</v>
      </c>
      <c r="C6493">
        <v>12.72</v>
      </c>
    </row>
    <row r="6494" spans="1:3" x14ac:dyDescent="0.25">
      <c r="A6494">
        <v>217177</v>
      </c>
      <c r="B6494" t="s">
        <v>2097</v>
      </c>
      <c r="C6494">
        <v>12.72</v>
      </c>
    </row>
    <row r="6495" spans="1:3" x14ac:dyDescent="0.25">
      <c r="A6495">
        <v>217178</v>
      </c>
      <c r="B6495" t="s">
        <v>4955</v>
      </c>
      <c r="C6495">
        <v>10.176</v>
      </c>
    </row>
    <row r="6496" spans="1:3" x14ac:dyDescent="0.25">
      <c r="A6496">
        <v>217178</v>
      </c>
      <c r="B6496" t="s">
        <v>4955</v>
      </c>
      <c r="C6496">
        <v>10.176</v>
      </c>
    </row>
    <row r="6497" spans="1:3" x14ac:dyDescent="0.25">
      <c r="A6497">
        <v>217179</v>
      </c>
      <c r="B6497" t="s">
        <v>2040</v>
      </c>
      <c r="C6497">
        <v>10.176</v>
      </c>
    </row>
    <row r="6498" spans="1:3" x14ac:dyDescent="0.25">
      <c r="A6498">
        <v>217179</v>
      </c>
      <c r="B6498" t="s">
        <v>2040</v>
      </c>
      <c r="C6498">
        <v>10.176</v>
      </c>
    </row>
    <row r="6499" spans="1:3" x14ac:dyDescent="0.25">
      <c r="A6499">
        <v>217180</v>
      </c>
      <c r="B6499" t="s">
        <v>2041</v>
      </c>
      <c r="C6499">
        <v>10.18</v>
      </c>
    </row>
    <row r="6500" spans="1:3" x14ac:dyDescent="0.25">
      <c r="A6500">
        <v>217180</v>
      </c>
      <c r="B6500" t="s">
        <v>2041</v>
      </c>
      <c r="C6500">
        <v>10.18</v>
      </c>
    </row>
    <row r="6501" spans="1:3" x14ac:dyDescent="0.25">
      <c r="A6501">
        <v>217181</v>
      </c>
      <c r="B6501" t="s">
        <v>2118</v>
      </c>
      <c r="C6501">
        <v>176.38</v>
      </c>
    </row>
    <row r="6502" spans="1:3" x14ac:dyDescent="0.25">
      <c r="A6502">
        <v>217181</v>
      </c>
      <c r="B6502" t="s">
        <v>2118</v>
      </c>
      <c r="C6502">
        <v>176.38</v>
      </c>
    </row>
    <row r="6503" spans="1:3" x14ac:dyDescent="0.25">
      <c r="A6503">
        <v>217190</v>
      </c>
      <c r="B6503" t="s">
        <v>4956</v>
      </c>
      <c r="C6503">
        <v>12.855</v>
      </c>
    </row>
    <row r="6504" spans="1:3" x14ac:dyDescent="0.25">
      <c r="A6504">
        <v>217190</v>
      </c>
      <c r="B6504" t="s">
        <v>4956</v>
      </c>
      <c r="C6504">
        <v>12.855</v>
      </c>
    </row>
    <row r="6505" spans="1:3" x14ac:dyDescent="0.25">
      <c r="A6505">
        <v>217209</v>
      </c>
      <c r="B6505" t="s">
        <v>2088</v>
      </c>
      <c r="C6505">
        <v>176.68</v>
      </c>
    </row>
    <row r="6506" spans="1:3" x14ac:dyDescent="0.25">
      <c r="A6506">
        <v>217209</v>
      </c>
      <c r="B6506" t="s">
        <v>2088</v>
      </c>
      <c r="C6506">
        <v>176.68</v>
      </c>
    </row>
    <row r="6507" spans="1:3" x14ac:dyDescent="0.25">
      <c r="A6507">
        <v>217216</v>
      </c>
      <c r="B6507" t="s">
        <v>2083</v>
      </c>
      <c r="C6507">
        <v>17.5</v>
      </c>
    </row>
    <row r="6508" spans="1:3" x14ac:dyDescent="0.25">
      <c r="A6508">
        <v>217216</v>
      </c>
      <c r="B6508" t="s">
        <v>2083</v>
      </c>
      <c r="C6508">
        <v>17.5</v>
      </c>
    </row>
    <row r="6509" spans="1:3" x14ac:dyDescent="0.25">
      <c r="A6509">
        <v>217217</v>
      </c>
      <c r="B6509" t="s">
        <v>4957</v>
      </c>
      <c r="C6509">
        <v>10.317</v>
      </c>
    </row>
    <row r="6510" spans="1:3" x14ac:dyDescent="0.25">
      <c r="A6510">
        <v>217219</v>
      </c>
      <c r="B6510" t="s">
        <v>4958</v>
      </c>
      <c r="C6510">
        <v>12.5</v>
      </c>
    </row>
    <row r="6511" spans="1:3" x14ac:dyDescent="0.25">
      <c r="A6511">
        <v>217380</v>
      </c>
      <c r="B6511" t="s">
        <v>4959</v>
      </c>
      <c r="C6511">
        <v>1</v>
      </c>
    </row>
    <row r="6512" spans="1:3" x14ac:dyDescent="0.25">
      <c r="A6512">
        <v>217400</v>
      </c>
      <c r="B6512" t="s">
        <v>2419</v>
      </c>
      <c r="C6512">
        <v>1</v>
      </c>
    </row>
    <row r="6513" spans="1:3" x14ac:dyDescent="0.25">
      <c r="A6513">
        <v>217414</v>
      </c>
      <c r="B6513" t="s">
        <v>663</v>
      </c>
      <c r="C6513">
        <v>177.21600000000001</v>
      </c>
    </row>
    <row r="6514" spans="1:3" x14ac:dyDescent="0.25">
      <c r="A6514">
        <v>217414</v>
      </c>
      <c r="B6514" t="s">
        <v>663</v>
      </c>
      <c r="C6514">
        <v>177.21600000000001</v>
      </c>
    </row>
    <row r="6515" spans="1:3" x14ac:dyDescent="0.25">
      <c r="A6515">
        <v>217415</v>
      </c>
      <c r="B6515" t="s">
        <v>893</v>
      </c>
      <c r="C6515">
        <v>852</v>
      </c>
    </row>
    <row r="6516" spans="1:3" x14ac:dyDescent="0.25">
      <c r="A6516">
        <v>217415</v>
      </c>
      <c r="B6516" t="s">
        <v>893</v>
      </c>
      <c r="C6516">
        <v>852</v>
      </c>
    </row>
    <row r="6517" spans="1:3" x14ac:dyDescent="0.25">
      <c r="A6517">
        <v>217416</v>
      </c>
      <c r="B6517" t="s">
        <v>4960</v>
      </c>
      <c r="C6517">
        <v>15.19</v>
      </c>
    </row>
    <row r="6518" spans="1:3" x14ac:dyDescent="0.25">
      <c r="A6518">
        <v>217416</v>
      </c>
      <c r="B6518" t="s">
        <v>4960</v>
      </c>
      <c r="C6518">
        <v>15.19</v>
      </c>
    </row>
    <row r="6519" spans="1:3" x14ac:dyDescent="0.25">
      <c r="A6519">
        <v>217417</v>
      </c>
      <c r="B6519" t="s">
        <v>4961</v>
      </c>
      <c r="C6519">
        <v>13.5</v>
      </c>
    </row>
    <row r="6520" spans="1:3" x14ac:dyDescent="0.25">
      <c r="A6520">
        <v>217417</v>
      </c>
      <c r="B6520" t="s">
        <v>4961</v>
      </c>
      <c r="C6520">
        <v>13.5</v>
      </c>
    </row>
    <row r="6521" spans="1:3" x14ac:dyDescent="0.25">
      <c r="A6521">
        <v>217480</v>
      </c>
      <c r="B6521" t="s">
        <v>2401</v>
      </c>
      <c r="C6521">
        <v>10.218999999999999</v>
      </c>
    </row>
    <row r="6522" spans="1:3" x14ac:dyDescent="0.25">
      <c r="A6522">
        <v>217482</v>
      </c>
      <c r="B6522" t="s">
        <v>2402</v>
      </c>
      <c r="C6522">
        <v>10.218999999999999</v>
      </c>
    </row>
    <row r="6523" spans="1:3" x14ac:dyDescent="0.25">
      <c r="A6523">
        <v>217510</v>
      </c>
      <c r="B6523" t="s">
        <v>4962</v>
      </c>
      <c r="C6523">
        <v>180</v>
      </c>
    </row>
    <row r="6524" spans="1:3" x14ac:dyDescent="0.25">
      <c r="A6524">
        <v>217511</v>
      </c>
      <c r="B6524" t="s">
        <v>4963</v>
      </c>
      <c r="C6524">
        <v>18</v>
      </c>
    </row>
    <row r="6525" spans="1:3" x14ac:dyDescent="0.25">
      <c r="A6525">
        <v>217512</v>
      </c>
      <c r="B6525" t="s">
        <v>4964</v>
      </c>
      <c r="C6525">
        <v>180</v>
      </c>
    </row>
    <row r="6526" spans="1:3" x14ac:dyDescent="0.25">
      <c r="A6526">
        <v>217513</v>
      </c>
      <c r="B6526" t="s">
        <v>1041</v>
      </c>
      <c r="C6526">
        <v>18</v>
      </c>
    </row>
    <row r="6527" spans="1:3" x14ac:dyDescent="0.25">
      <c r="A6527">
        <v>217513</v>
      </c>
      <c r="B6527" t="s">
        <v>1041</v>
      </c>
      <c r="C6527">
        <v>18</v>
      </c>
    </row>
    <row r="6528" spans="1:3" x14ac:dyDescent="0.25">
      <c r="A6528">
        <v>217519</v>
      </c>
      <c r="B6528" t="s">
        <v>4965</v>
      </c>
      <c r="C6528">
        <v>176.79</v>
      </c>
    </row>
    <row r="6529" spans="1:3" x14ac:dyDescent="0.25">
      <c r="A6529">
        <v>217548</v>
      </c>
      <c r="B6529" t="s">
        <v>498</v>
      </c>
      <c r="C6529">
        <v>1</v>
      </c>
    </row>
    <row r="6530" spans="1:3" x14ac:dyDescent="0.25">
      <c r="A6530">
        <v>217549</v>
      </c>
      <c r="B6530" t="s">
        <v>760</v>
      </c>
      <c r="C6530">
        <v>187.16</v>
      </c>
    </row>
    <row r="6531" spans="1:3" x14ac:dyDescent="0.25">
      <c r="A6531">
        <v>217549</v>
      </c>
      <c r="B6531" t="s">
        <v>760</v>
      </c>
      <c r="C6531">
        <v>187.16</v>
      </c>
    </row>
    <row r="6532" spans="1:3" x14ac:dyDescent="0.25">
      <c r="A6532">
        <v>217549</v>
      </c>
      <c r="B6532" t="s">
        <v>760</v>
      </c>
      <c r="C6532">
        <v>187.16</v>
      </c>
    </row>
    <row r="6533" spans="1:3" x14ac:dyDescent="0.25">
      <c r="A6533">
        <v>217561</v>
      </c>
      <c r="B6533" t="s">
        <v>499</v>
      </c>
      <c r="C6533">
        <v>913</v>
      </c>
    </row>
    <row r="6534" spans="1:3" x14ac:dyDescent="0.25">
      <c r="A6534">
        <v>217561</v>
      </c>
      <c r="B6534" t="s">
        <v>499</v>
      </c>
      <c r="C6534">
        <v>913</v>
      </c>
    </row>
    <row r="6535" spans="1:3" x14ac:dyDescent="0.25">
      <c r="A6535">
        <v>217562</v>
      </c>
      <c r="B6535" t="s">
        <v>2751</v>
      </c>
      <c r="C6535">
        <v>1</v>
      </c>
    </row>
    <row r="6536" spans="1:3" x14ac:dyDescent="0.25">
      <c r="A6536">
        <v>217578</v>
      </c>
      <c r="B6536" t="s">
        <v>4966</v>
      </c>
      <c r="C6536">
        <v>176.75</v>
      </c>
    </row>
    <row r="6537" spans="1:3" x14ac:dyDescent="0.25">
      <c r="A6537">
        <v>217624</v>
      </c>
      <c r="B6537" t="s">
        <v>1137</v>
      </c>
      <c r="C6537">
        <v>12.603</v>
      </c>
    </row>
    <row r="6538" spans="1:3" x14ac:dyDescent="0.25">
      <c r="A6538">
        <v>217636</v>
      </c>
      <c r="B6538" t="s">
        <v>4967</v>
      </c>
      <c r="C6538">
        <v>177.84</v>
      </c>
    </row>
    <row r="6539" spans="1:3" x14ac:dyDescent="0.25">
      <c r="A6539">
        <v>217639</v>
      </c>
      <c r="B6539" t="s">
        <v>4968</v>
      </c>
      <c r="C6539">
        <v>187.2</v>
      </c>
    </row>
    <row r="6540" spans="1:3" x14ac:dyDescent="0.25">
      <c r="A6540">
        <v>217705</v>
      </c>
      <c r="B6540" t="s">
        <v>4969</v>
      </c>
      <c r="C6540">
        <v>22.08</v>
      </c>
    </row>
    <row r="6541" spans="1:3" x14ac:dyDescent="0.25">
      <c r="A6541">
        <v>217705</v>
      </c>
      <c r="B6541" t="s">
        <v>4969</v>
      </c>
      <c r="C6541">
        <v>22.08</v>
      </c>
    </row>
    <row r="6542" spans="1:3" x14ac:dyDescent="0.25">
      <c r="A6542">
        <v>217710</v>
      </c>
      <c r="B6542" t="s">
        <v>4970</v>
      </c>
      <c r="C6542">
        <v>174.7</v>
      </c>
    </row>
    <row r="6543" spans="1:3" x14ac:dyDescent="0.25">
      <c r="A6543">
        <v>217711</v>
      </c>
      <c r="B6543" t="s">
        <v>4971</v>
      </c>
      <c r="C6543">
        <v>50.4</v>
      </c>
    </row>
    <row r="6544" spans="1:3" x14ac:dyDescent="0.25">
      <c r="A6544">
        <v>217736</v>
      </c>
      <c r="B6544" t="s">
        <v>2420</v>
      </c>
      <c r="C6544">
        <v>1</v>
      </c>
    </row>
    <row r="6545" spans="1:3" x14ac:dyDescent="0.25">
      <c r="A6545">
        <v>217737</v>
      </c>
      <c r="B6545" t="s">
        <v>664</v>
      </c>
      <c r="C6545">
        <v>176.17599999999999</v>
      </c>
    </row>
    <row r="6546" spans="1:3" x14ac:dyDescent="0.25">
      <c r="A6546">
        <v>217737</v>
      </c>
      <c r="B6546" t="s">
        <v>664</v>
      </c>
      <c r="C6546">
        <v>176.17599999999999</v>
      </c>
    </row>
    <row r="6547" spans="1:3" x14ac:dyDescent="0.25">
      <c r="A6547">
        <v>217822</v>
      </c>
      <c r="B6547" t="s">
        <v>4972</v>
      </c>
      <c r="C6547">
        <v>17.149999999999999</v>
      </c>
    </row>
    <row r="6548" spans="1:3" x14ac:dyDescent="0.25">
      <c r="A6548">
        <v>217822</v>
      </c>
      <c r="B6548" t="s">
        <v>4972</v>
      </c>
      <c r="C6548">
        <v>17.149999999999999</v>
      </c>
    </row>
    <row r="6549" spans="1:3" x14ac:dyDescent="0.25">
      <c r="A6549">
        <v>217842</v>
      </c>
      <c r="B6549" t="s">
        <v>2443</v>
      </c>
      <c r="C6549">
        <v>1</v>
      </c>
    </row>
    <row r="6550" spans="1:3" x14ac:dyDescent="0.25">
      <c r="A6550">
        <v>217845</v>
      </c>
      <c r="B6550" t="s">
        <v>4973</v>
      </c>
      <c r="C6550">
        <v>178.36</v>
      </c>
    </row>
    <row r="6551" spans="1:3" x14ac:dyDescent="0.25">
      <c r="A6551">
        <v>217845</v>
      </c>
      <c r="B6551" t="s">
        <v>4973</v>
      </c>
      <c r="C6551">
        <v>178.36</v>
      </c>
    </row>
    <row r="6552" spans="1:3" x14ac:dyDescent="0.25">
      <c r="A6552">
        <v>217884</v>
      </c>
      <c r="B6552" t="s">
        <v>4974</v>
      </c>
      <c r="C6552">
        <v>50.085000000000001</v>
      </c>
    </row>
    <row r="6553" spans="1:3" x14ac:dyDescent="0.25">
      <c r="A6553">
        <v>217886</v>
      </c>
      <c r="B6553" t="s">
        <v>4975</v>
      </c>
      <c r="C6553">
        <v>857.8</v>
      </c>
    </row>
    <row r="6554" spans="1:3" x14ac:dyDescent="0.25">
      <c r="A6554">
        <v>218343</v>
      </c>
      <c r="B6554" t="s">
        <v>4976</v>
      </c>
      <c r="C6554">
        <v>10.220000000000001</v>
      </c>
    </row>
    <row r="6555" spans="1:3" x14ac:dyDescent="0.25">
      <c r="A6555">
        <v>218374</v>
      </c>
      <c r="B6555" t="s">
        <v>2188</v>
      </c>
      <c r="C6555">
        <v>13.2</v>
      </c>
    </row>
    <row r="6556" spans="1:3" x14ac:dyDescent="0.25">
      <c r="A6556">
        <v>218374</v>
      </c>
      <c r="B6556" t="s">
        <v>2188</v>
      </c>
      <c r="C6556">
        <v>13.2</v>
      </c>
    </row>
    <row r="6557" spans="1:3" x14ac:dyDescent="0.25">
      <c r="A6557">
        <v>218414</v>
      </c>
      <c r="B6557" t="s">
        <v>4977</v>
      </c>
      <c r="C6557">
        <v>1</v>
      </c>
    </row>
    <row r="6558" spans="1:3" x14ac:dyDescent="0.25">
      <c r="A6558">
        <v>218431</v>
      </c>
      <c r="B6558" t="s">
        <v>4978</v>
      </c>
      <c r="C6558">
        <v>175.7</v>
      </c>
    </row>
    <row r="6559" spans="1:3" x14ac:dyDescent="0.25">
      <c r="A6559">
        <v>218534</v>
      </c>
      <c r="B6559" t="s">
        <v>4979</v>
      </c>
      <c r="C6559">
        <v>50.805</v>
      </c>
    </row>
    <row r="6560" spans="1:3" x14ac:dyDescent="0.25">
      <c r="A6560">
        <v>218535</v>
      </c>
      <c r="B6560" t="s">
        <v>4980</v>
      </c>
      <c r="C6560">
        <v>176.12</v>
      </c>
    </row>
    <row r="6561" spans="1:3" x14ac:dyDescent="0.25">
      <c r="A6561">
        <v>218794</v>
      </c>
      <c r="B6561" t="s">
        <v>4981</v>
      </c>
      <c r="C6561">
        <v>1</v>
      </c>
    </row>
    <row r="6562" spans="1:3" x14ac:dyDescent="0.25">
      <c r="A6562">
        <v>218796</v>
      </c>
      <c r="B6562" t="s">
        <v>761</v>
      </c>
      <c r="C6562">
        <v>182.245</v>
      </c>
    </row>
    <row r="6563" spans="1:3" x14ac:dyDescent="0.25">
      <c r="A6563">
        <v>218796</v>
      </c>
      <c r="B6563" t="s">
        <v>761</v>
      </c>
      <c r="C6563">
        <v>182.245</v>
      </c>
    </row>
    <row r="6564" spans="1:3" x14ac:dyDescent="0.25">
      <c r="A6564">
        <v>218796</v>
      </c>
      <c r="B6564" t="s">
        <v>761</v>
      </c>
      <c r="C6564">
        <v>182.245</v>
      </c>
    </row>
    <row r="6565" spans="1:3" x14ac:dyDescent="0.25">
      <c r="A6565">
        <v>218797</v>
      </c>
      <c r="B6565" t="s">
        <v>762</v>
      </c>
      <c r="C6565">
        <v>889</v>
      </c>
    </row>
    <row r="6566" spans="1:3" x14ac:dyDescent="0.25">
      <c r="A6566">
        <v>218797</v>
      </c>
      <c r="B6566" t="s">
        <v>762</v>
      </c>
      <c r="C6566">
        <v>889</v>
      </c>
    </row>
    <row r="6567" spans="1:3" x14ac:dyDescent="0.25">
      <c r="A6567">
        <v>218809</v>
      </c>
      <c r="B6567" t="s">
        <v>2636</v>
      </c>
      <c r="C6567">
        <v>180</v>
      </c>
    </row>
    <row r="6568" spans="1:3" x14ac:dyDescent="0.25">
      <c r="A6568">
        <v>218811</v>
      </c>
      <c r="B6568" t="s">
        <v>500</v>
      </c>
      <c r="C6568">
        <v>1</v>
      </c>
    </row>
    <row r="6569" spans="1:3" x14ac:dyDescent="0.25">
      <c r="A6569">
        <v>218812</v>
      </c>
      <c r="B6569" t="s">
        <v>501</v>
      </c>
      <c r="C6569">
        <v>1</v>
      </c>
    </row>
    <row r="6570" spans="1:3" x14ac:dyDescent="0.25">
      <c r="A6570">
        <v>218813</v>
      </c>
      <c r="B6570" t="s">
        <v>763</v>
      </c>
      <c r="C6570">
        <v>182.18</v>
      </c>
    </row>
    <row r="6571" spans="1:3" x14ac:dyDescent="0.25">
      <c r="A6571">
        <v>218813</v>
      </c>
      <c r="B6571" t="s">
        <v>763</v>
      </c>
      <c r="C6571">
        <v>182.18</v>
      </c>
    </row>
    <row r="6572" spans="1:3" x14ac:dyDescent="0.25">
      <c r="A6572">
        <v>218814</v>
      </c>
      <c r="B6572" t="s">
        <v>764</v>
      </c>
      <c r="C6572">
        <v>888.7</v>
      </c>
    </row>
    <row r="6573" spans="1:3" x14ac:dyDescent="0.25">
      <c r="A6573">
        <v>218814</v>
      </c>
      <c r="B6573" t="s">
        <v>764</v>
      </c>
      <c r="C6573">
        <v>888.7</v>
      </c>
    </row>
    <row r="6574" spans="1:3" x14ac:dyDescent="0.25">
      <c r="A6574">
        <v>218815</v>
      </c>
      <c r="B6574" t="s">
        <v>4982</v>
      </c>
      <c r="C6574">
        <v>1</v>
      </c>
    </row>
    <row r="6575" spans="1:3" x14ac:dyDescent="0.25">
      <c r="A6575">
        <v>218930</v>
      </c>
      <c r="B6575" t="s">
        <v>4983</v>
      </c>
      <c r="C6575">
        <v>837.8</v>
      </c>
    </row>
    <row r="6576" spans="1:3" x14ac:dyDescent="0.25">
      <c r="A6576">
        <v>218946</v>
      </c>
      <c r="B6576" t="s">
        <v>2127</v>
      </c>
      <c r="C6576">
        <v>15.77</v>
      </c>
    </row>
    <row r="6577" spans="1:3" x14ac:dyDescent="0.25">
      <c r="A6577">
        <v>218946</v>
      </c>
      <c r="B6577" t="s">
        <v>2127</v>
      </c>
      <c r="C6577">
        <v>15.77</v>
      </c>
    </row>
    <row r="6578" spans="1:3" x14ac:dyDescent="0.25">
      <c r="A6578">
        <v>218948</v>
      </c>
      <c r="B6578" t="s">
        <v>4984</v>
      </c>
      <c r="C6578">
        <v>10.23</v>
      </c>
    </row>
    <row r="6579" spans="1:3" x14ac:dyDescent="0.25">
      <c r="A6579">
        <v>218980</v>
      </c>
      <c r="B6579" t="s">
        <v>4985</v>
      </c>
      <c r="C6579">
        <v>13.425000000000001</v>
      </c>
    </row>
    <row r="6580" spans="1:3" x14ac:dyDescent="0.25">
      <c r="A6580">
        <v>218980</v>
      </c>
      <c r="B6580" t="s">
        <v>4985</v>
      </c>
      <c r="C6580">
        <v>13.425000000000001</v>
      </c>
    </row>
    <row r="6581" spans="1:3" x14ac:dyDescent="0.25">
      <c r="A6581">
        <v>218984</v>
      </c>
      <c r="B6581" t="s">
        <v>2556</v>
      </c>
      <c r="C6581">
        <v>1</v>
      </c>
    </row>
    <row r="6582" spans="1:3" x14ac:dyDescent="0.25">
      <c r="A6582">
        <v>218985</v>
      </c>
      <c r="B6582" t="s">
        <v>2421</v>
      </c>
      <c r="C6582">
        <v>1</v>
      </c>
    </row>
    <row r="6583" spans="1:3" x14ac:dyDescent="0.25">
      <c r="A6583">
        <v>218986</v>
      </c>
      <c r="B6583" t="s">
        <v>502</v>
      </c>
      <c r="C6583">
        <v>1</v>
      </c>
    </row>
    <row r="6584" spans="1:3" x14ac:dyDescent="0.25">
      <c r="A6584">
        <v>219057</v>
      </c>
      <c r="B6584" t="s">
        <v>4986</v>
      </c>
      <c r="C6584">
        <v>1</v>
      </c>
    </row>
    <row r="6585" spans="1:3" x14ac:dyDescent="0.25">
      <c r="A6585">
        <v>219236</v>
      </c>
      <c r="B6585" t="s">
        <v>2119</v>
      </c>
      <c r="C6585">
        <v>175.55199999999999</v>
      </c>
    </row>
    <row r="6586" spans="1:3" x14ac:dyDescent="0.25">
      <c r="A6586">
        <v>219236</v>
      </c>
      <c r="B6586" t="s">
        <v>2119</v>
      </c>
      <c r="C6586">
        <v>175.55199999999999</v>
      </c>
    </row>
    <row r="6587" spans="1:3" x14ac:dyDescent="0.25">
      <c r="A6587">
        <v>219237</v>
      </c>
      <c r="B6587" t="s">
        <v>894</v>
      </c>
      <c r="C6587">
        <v>16.88</v>
      </c>
    </row>
    <row r="6588" spans="1:3" x14ac:dyDescent="0.25">
      <c r="A6588">
        <v>219237</v>
      </c>
      <c r="B6588" t="s">
        <v>894</v>
      </c>
      <c r="C6588">
        <v>16.88</v>
      </c>
    </row>
    <row r="6589" spans="1:3" x14ac:dyDescent="0.25">
      <c r="A6589">
        <v>219253</v>
      </c>
      <c r="B6589" t="s">
        <v>4987</v>
      </c>
      <c r="C6589">
        <v>18.010000000000002</v>
      </c>
    </row>
    <row r="6590" spans="1:3" x14ac:dyDescent="0.25">
      <c r="A6590">
        <v>219253</v>
      </c>
      <c r="B6590" t="s">
        <v>4987</v>
      </c>
      <c r="C6590">
        <v>18.010000000000002</v>
      </c>
    </row>
    <row r="6591" spans="1:3" x14ac:dyDescent="0.25">
      <c r="A6591">
        <v>219284</v>
      </c>
      <c r="B6591" t="s">
        <v>4988</v>
      </c>
      <c r="C6591">
        <v>1</v>
      </c>
    </row>
    <row r="6592" spans="1:3" x14ac:dyDescent="0.25">
      <c r="A6592">
        <v>219344</v>
      </c>
      <c r="B6592" t="s">
        <v>4989</v>
      </c>
      <c r="C6592">
        <v>18.27</v>
      </c>
    </row>
    <row r="6593" spans="1:3" x14ac:dyDescent="0.25">
      <c r="A6593">
        <v>219363</v>
      </c>
      <c r="B6593" t="s">
        <v>4990</v>
      </c>
      <c r="C6593">
        <v>18.248000000000001</v>
      </c>
    </row>
    <row r="6594" spans="1:3" x14ac:dyDescent="0.25">
      <c r="A6594">
        <v>219392</v>
      </c>
      <c r="B6594" t="s">
        <v>4991</v>
      </c>
      <c r="C6594">
        <v>17.873000000000001</v>
      </c>
    </row>
    <row r="6595" spans="1:3" x14ac:dyDescent="0.25">
      <c r="A6595">
        <v>219394</v>
      </c>
      <c r="B6595" t="s">
        <v>4992</v>
      </c>
      <c r="C6595">
        <v>18.074999999999999</v>
      </c>
    </row>
    <row r="6596" spans="1:3" x14ac:dyDescent="0.25">
      <c r="A6596">
        <v>219417</v>
      </c>
      <c r="B6596" t="s">
        <v>4993</v>
      </c>
      <c r="C6596">
        <v>18.2</v>
      </c>
    </row>
    <row r="6597" spans="1:3" x14ac:dyDescent="0.25">
      <c r="A6597">
        <v>219651</v>
      </c>
      <c r="B6597" t="s">
        <v>4994</v>
      </c>
      <c r="C6597">
        <v>198.01599999999999</v>
      </c>
    </row>
    <row r="6598" spans="1:3" x14ac:dyDescent="0.25">
      <c r="A6598">
        <v>219908</v>
      </c>
      <c r="B6598" t="s">
        <v>4995</v>
      </c>
      <c r="C6598">
        <v>177.93</v>
      </c>
    </row>
    <row r="6599" spans="1:3" x14ac:dyDescent="0.25">
      <c r="A6599">
        <v>220148</v>
      </c>
      <c r="B6599" t="s">
        <v>2444</v>
      </c>
      <c r="C6599">
        <v>1</v>
      </c>
    </row>
    <row r="6600" spans="1:3" x14ac:dyDescent="0.25">
      <c r="A6600">
        <v>220149</v>
      </c>
      <c r="B6600" t="s">
        <v>2139</v>
      </c>
      <c r="C6600">
        <v>187.89</v>
      </c>
    </row>
    <row r="6601" spans="1:3" x14ac:dyDescent="0.25">
      <c r="A6601">
        <v>220149</v>
      </c>
      <c r="B6601" t="s">
        <v>2139</v>
      </c>
      <c r="C6601">
        <v>187.89</v>
      </c>
    </row>
    <row r="6602" spans="1:3" x14ac:dyDescent="0.25">
      <c r="A6602">
        <v>220150</v>
      </c>
      <c r="B6602" t="s">
        <v>896</v>
      </c>
      <c r="C6602">
        <v>18.059999999999999</v>
      </c>
    </row>
    <row r="6603" spans="1:3" x14ac:dyDescent="0.25">
      <c r="A6603">
        <v>220150</v>
      </c>
      <c r="B6603" t="s">
        <v>896</v>
      </c>
      <c r="C6603">
        <v>18.059999999999999</v>
      </c>
    </row>
    <row r="6604" spans="1:3" x14ac:dyDescent="0.25">
      <c r="A6604">
        <v>220151</v>
      </c>
      <c r="B6604" t="s">
        <v>2422</v>
      </c>
      <c r="C6604">
        <v>1</v>
      </c>
    </row>
    <row r="6605" spans="1:3" x14ac:dyDescent="0.25">
      <c r="A6605">
        <v>220152</v>
      </c>
      <c r="B6605" t="s">
        <v>665</v>
      </c>
      <c r="C6605">
        <v>185.18</v>
      </c>
    </row>
    <row r="6606" spans="1:3" x14ac:dyDescent="0.25">
      <c r="A6606">
        <v>220152</v>
      </c>
      <c r="B6606" t="s">
        <v>665</v>
      </c>
      <c r="C6606">
        <v>185.18</v>
      </c>
    </row>
    <row r="6607" spans="1:3" x14ac:dyDescent="0.25">
      <c r="A6607">
        <v>220152</v>
      </c>
      <c r="B6607" t="s">
        <v>665</v>
      </c>
      <c r="C6607">
        <v>185.18</v>
      </c>
    </row>
    <row r="6608" spans="1:3" x14ac:dyDescent="0.25">
      <c r="A6608">
        <v>220153</v>
      </c>
      <c r="B6608" t="s">
        <v>2154</v>
      </c>
      <c r="C6608">
        <v>17.8</v>
      </c>
    </row>
    <row r="6609" spans="1:3" x14ac:dyDescent="0.25">
      <c r="A6609">
        <v>220153</v>
      </c>
      <c r="B6609" t="s">
        <v>2154</v>
      </c>
      <c r="C6609">
        <v>17.8</v>
      </c>
    </row>
    <row r="6610" spans="1:3" x14ac:dyDescent="0.25">
      <c r="A6610">
        <v>220175</v>
      </c>
      <c r="B6610" t="s">
        <v>4996</v>
      </c>
      <c r="C6610">
        <v>180</v>
      </c>
    </row>
    <row r="6611" spans="1:3" x14ac:dyDescent="0.25">
      <c r="A6611">
        <v>220184</v>
      </c>
      <c r="B6611" t="s">
        <v>2557</v>
      </c>
      <c r="C6611">
        <v>1</v>
      </c>
    </row>
    <row r="6612" spans="1:3" x14ac:dyDescent="0.25">
      <c r="A6612">
        <v>220186</v>
      </c>
      <c r="B6612" t="s">
        <v>4997</v>
      </c>
      <c r="C6612">
        <v>878</v>
      </c>
    </row>
    <row r="6613" spans="1:3" x14ac:dyDescent="0.25">
      <c r="A6613">
        <v>220186</v>
      </c>
      <c r="B6613" t="s">
        <v>4997</v>
      </c>
      <c r="C6613">
        <v>878</v>
      </c>
    </row>
    <row r="6614" spans="1:3" x14ac:dyDescent="0.25">
      <c r="A6614">
        <v>220187</v>
      </c>
      <c r="B6614" t="s">
        <v>4998</v>
      </c>
      <c r="C6614">
        <v>182.624</v>
      </c>
    </row>
    <row r="6615" spans="1:3" x14ac:dyDescent="0.25">
      <c r="A6615">
        <v>220187</v>
      </c>
      <c r="B6615" t="s">
        <v>4998</v>
      </c>
      <c r="C6615">
        <v>182.624</v>
      </c>
    </row>
    <row r="6616" spans="1:3" x14ac:dyDescent="0.25">
      <c r="A6616">
        <v>220188</v>
      </c>
      <c r="B6616" t="s">
        <v>4999</v>
      </c>
      <c r="C6616">
        <v>17.559999999999999</v>
      </c>
    </row>
    <row r="6617" spans="1:3" x14ac:dyDescent="0.25">
      <c r="A6617">
        <v>220188</v>
      </c>
      <c r="B6617" t="s">
        <v>4999</v>
      </c>
      <c r="C6617">
        <v>17.559999999999999</v>
      </c>
    </row>
    <row r="6618" spans="1:3" x14ac:dyDescent="0.25">
      <c r="A6618">
        <v>220192</v>
      </c>
      <c r="B6618" t="s">
        <v>504</v>
      </c>
      <c r="C6618">
        <v>1</v>
      </c>
    </row>
    <row r="6619" spans="1:3" x14ac:dyDescent="0.25">
      <c r="A6619">
        <v>220193</v>
      </c>
      <c r="B6619" t="s">
        <v>2403</v>
      </c>
      <c r="C6619">
        <v>12.701000000000001</v>
      </c>
    </row>
    <row r="6620" spans="1:3" x14ac:dyDescent="0.25">
      <c r="A6620">
        <v>220209</v>
      </c>
      <c r="B6620" t="s">
        <v>5000</v>
      </c>
      <c r="C6620">
        <v>174.04</v>
      </c>
    </row>
    <row r="6621" spans="1:3" x14ac:dyDescent="0.25">
      <c r="A6621">
        <v>220324</v>
      </c>
      <c r="B6621" t="s">
        <v>2423</v>
      </c>
      <c r="C6621">
        <v>1</v>
      </c>
    </row>
    <row r="6622" spans="1:3" x14ac:dyDescent="0.25">
      <c r="A6622">
        <v>220405</v>
      </c>
      <c r="B6622" t="s">
        <v>5001</v>
      </c>
      <c r="C6622">
        <v>21.12</v>
      </c>
    </row>
    <row r="6623" spans="1:3" x14ac:dyDescent="0.25">
      <c r="A6623">
        <v>220405</v>
      </c>
      <c r="B6623" t="s">
        <v>5001</v>
      </c>
      <c r="C6623">
        <v>21.12</v>
      </c>
    </row>
    <row r="6624" spans="1:3" x14ac:dyDescent="0.25">
      <c r="A6624">
        <v>220406</v>
      </c>
      <c r="B6624" t="s">
        <v>5002</v>
      </c>
      <c r="C6624">
        <v>17.600000000000001</v>
      </c>
    </row>
    <row r="6625" spans="1:3" x14ac:dyDescent="0.25">
      <c r="A6625">
        <v>220406</v>
      </c>
      <c r="B6625" t="s">
        <v>5002</v>
      </c>
      <c r="C6625">
        <v>17.600000000000001</v>
      </c>
    </row>
    <row r="6626" spans="1:3" x14ac:dyDescent="0.25">
      <c r="A6626">
        <v>220412</v>
      </c>
      <c r="B6626" t="s">
        <v>5003</v>
      </c>
      <c r="C6626">
        <v>194.48</v>
      </c>
    </row>
    <row r="6627" spans="1:3" x14ac:dyDescent="0.25">
      <c r="A6627">
        <v>220412</v>
      </c>
      <c r="B6627" t="s">
        <v>5003</v>
      </c>
      <c r="C6627">
        <v>194.48</v>
      </c>
    </row>
    <row r="6628" spans="1:3" x14ac:dyDescent="0.25">
      <c r="A6628">
        <v>220458</v>
      </c>
      <c r="B6628" t="s">
        <v>666</v>
      </c>
      <c r="C6628">
        <v>17.62</v>
      </c>
    </row>
    <row r="6629" spans="1:3" x14ac:dyDescent="0.25">
      <c r="A6629">
        <v>220458</v>
      </c>
      <c r="B6629" t="s">
        <v>666</v>
      </c>
      <c r="C6629">
        <v>17.62</v>
      </c>
    </row>
    <row r="6630" spans="1:3" x14ac:dyDescent="0.25">
      <c r="A6630">
        <v>220459</v>
      </c>
      <c r="B6630" t="s">
        <v>667</v>
      </c>
      <c r="C6630">
        <v>183.33</v>
      </c>
    </row>
    <row r="6631" spans="1:3" x14ac:dyDescent="0.25">
      <c r="A6631">
        <v>220459</v>
      </c>
      <c r="B6631" t="s">
        <v>667</v>
      </c>
      <c r="C6631">
        <v>183.33</v>
      </c>
    </row>
    <row r="6632" spans="1:3" x14ac:dyDescent="0.25">
      <c r="A6632">
        <v>220467</v>
      </c>
      <c r="B6632" t="s">
        <v>5004</v>
      </c>
      <c r="C6632">
        <v>210</v>
      </c>
    </row>
    <row r="6633" spans="1:3" x14ac:dyDescent="0.25">
      <c r="A6633">
        <v>220496</v>
      </c>
      <c r="B6633" t="s">
        <v>5005</v>
      </c>
      <c r="C6633">
        <v>175.76</v>
      </c>
    </row>
    <row r="6634" spans="1:3" x14ac:dyDescent="0.25">
      <c r="A6634">
        <v>220498</v>
      </c>
      <c r="B6634" t="s">
        <v>5006</v>
      </c>
      <c r="C6634">
        <v>16.899999999999999</v>
      </c>
    </row>
    <row r="6635" spans="1:3" x14ac:dyDescent="0.25">
      <c r="A6635">
        <v>220521</v>
      </c>
      <c r="B6635" t="s">
        <v>5007</v>
      </c>
      <c r="C6635">
        <v>175.76</v>
      </c>
    </row>
    <row r="6636" spans="1:3" x14ac:dyDescent="0.25">
      <c r="A6636">
        <v>220522</v>
      </c>
      <c r="B6636" t="s">
        <v>5008</v>
      </c>
      <c r="C6636">
        <v>16.899999999999999</v>
      </c>
    </row>
    <row r="6637" spans="1:3" x14ac:dyDescent="0.25">
      <c r="A6637">
        <v>220563</v>
      </c>
      <c r="B6637" t="s">
        <v>5009</v>
      </c>
      <c r="C6637">
        <v>896</v>
      </c>
    </row>
    <row r="6638" spans="1:3" x14ac:dyDescent="0.25">
      <c r="A6638">
        <v>220563</v>
      </c>
      <c r="B6638" t="s">
        <v>5009</v>
      </c>
      <c r="C6638">
        <v>896</v>
      </c>
    </row>
    <row r="6639" spans="1:3" x14ac:dyDescent="0.25">
      <c r="A6639">
        <v>220564</v>
      </c>
      <c r="B6639" t="s">
        <v>5010</v>
      </c>
      <c r="C6639">
        <v>903</v>
      </c>
    </row>
    <row r="6640" spans="1:3" x14ac:dyDescent="0.25">
      <c r="A6640">
        <v>220564</v>
      </c>
      <c r="B6640" t="s">
        <v>5010</v>
      </c>
      <c r="C6640">
        <v>903</v>
      </c>
    </row>
    <row r="6641" spans="1:3" x14ac:dyDescent="0.25">
      <c r="A6641">
        <v>220565</v>
      </c>
      <c r="B6641" t="s">
        <v>5011</v>
      </c>
      <c r="C6641">
        <v>896</v>
      </c>
    </row>
    <row r="6642" spans="1:3" x14ac:dyDescent="0.25">
      <c r="A6642">
        <v>220565</v>
      </c>
      <c r="B6642" t="s">
        <v>5011</v>
      </c>
      <c r="C6642">
        <v>896</v>
      </c>
    </row>
    <row r="6643" spans="1:3" x14ac:dyDescent="0.25">
      <c r="A6643">
        <v>220566</v>
      </c>
      <c r="B6643" t="s">
        <v>5012</v>
      </c>
      <c r="C6643">
        <v>908</v>
      </c>
    </row>
    <row r="6644" spans="1:3" x14ac:dyDescent="0.25">
      <c r="A6644">
        <v>220566</v>
      </c>
      <c r="B6644" t="s">
        <v>5012</v>
      </c>
      <c r="C6644">
        <v>908</v>
      </c>
    </row>
    <row r="6645" spans="1:3" x14ac:dyDescent="0.25">
      <c r="A6645">
        <v>220567</v>
      </c>
      <c r="B6645" t="s">
        <v>5013</v>
      </c>
      <c r="C6645">
        <v>915</v>
      </c>
    </row>
    <row r="6646" spans="1:3" x14ac:dyDescent="0.25">
      <c r="A6646">
        <v>220567</v>
      </c>
      <c r="B6646" t="s">
        <v>5013</v>
      </c>
      <c r="C6646">
        <v>915</v>
      </c>
    </row>
    <row r="6647" spans="1:3" x14ac:dyDescent="0.25">
      <c r="A6647">
        <v>220568</v>
      </c>
      <c r="B6647" t="s">
        <v>5014</v>
      </c>
      <c r="C6647">
        <v>888.7</v>
      </c>
    </row>
    <row r="6648" spans="1:3" x14ac:dyDescent="0.25">
      <c r="A6648">
        <v>220568</v>
      </c>
      <c r="B6648" t="s">
        <v>5014</v>
      </c>
      <c r="C6648">
        <v>888.7</v>
      </c>
    </row>
    <row r="6649" spans="1:3" x14ac:dyDescent="0.25">
      <c r="A6649">
        <v>220569</v>
      </c>
      <c r="B6649" t="s">
        <v>5015</v>
      </c>
      <c r="C6649">
        <v>889</v>
      </c>
    </row>
    <row r="6650" spans="1:3" x14ac:dyDescent="0.25">
      <c r="A6650">
        <v>220569</v>
      </c>
      <c r="B6650" t="s">
        <v>5015</v>
      </c>
      <c r="C6650">
        <v>889</v>
      </c>
    </row>
    <row r="6651" spans="1:3" x14ac:dyDescent="0.25">
      <c r="A6651">
        <v>220571</v>
      </c>
      <c r="B6651" t="s">
        <v>2098</v>
      </c>
      <c r="C6651">
        <v>12.36</v>
      </c>
    </row>
    <row r="6652" spans="1:3" x14ac:dyDescent="0.25">
      <c r="A6652">
        <v>220595</v>
      </c>
      <c r="B6652" t="s">
        <v>505</v>
      </c>
      <c r="C6652">
        <v>1</v>
      </c>
    </row>
    <row r="6653" spans="1:3" x14ac:dyDescent="0.25">
      <c r="A6653">
        <v>220596</v>
      </c>
      <c r="B6653" t="s">
        <v>793</v>
      </c>
      <c r="C6653">
        <v>874</v>
      </c>
    </row>
    <row r="6654" spans="1:3" x14ac:dyDescent="0.25">
      <c r="A6654">
        <v>220596</v>
      </c>
      <c r="B6654" t="s">
        <v>793</v>
      </c>
      <c r="C6654">
        <v>874</v>
      </c>
    </row>
    <row r="6655" spans="1:3" x14ac:dyDescent="0.25">
      <c r="A6655">
        <v>220596</v>
      </c>
      <c r="B6655" t="s">
        <v>793</v>
      </c>
      <c r="C6655">
        <v>874</v>
      </c>
    </row>
    <row r="6656" spans="1:3" x14ac:dyDescent="0.25">
      <c r="A6656">
        <v>220597</v>
      </c>
      <c r="B6656" t="s">
        <v>668</v>
      </c>
      <c r="C6656">
        <v>181.792</v>
      </c>
    </row>
    <row r="6657" spans="1:3" x14ac:dyDescent="0.25">
      <c r="A6657">
        <v>220597</v>
      </c>
      <c r="B6657" t="s">
        <v>668</v>
      </c>
      <c r="C6657">
        <v>181.792</v>
      </c>
    </row>
    <row r="6658" spans="1:3" x14ac:dyDescent="0.25">
      <c r="A6658">
        <v>220598</v>
      </c>
      <c r="B6658" t="s">
        <v>897</v>
      </c>
      <c r="C6658">
        <v>17.48</v>
      </c>
    </row>
    <row r="6659" spans="1:3" x14ac:dyDescent="0.25">
      <c r="A6659">
        <v>220598</v>
      </c>
      <c r="B6659" t="s">
        <v>897</v>
      </c>
      <c r="C6659">
        <v>17.48</v>
      </c>
    </row>
    <row r="6660" spans="1:3" x14ac:dyDescent="0.25">
      <c r="A6660">
        <v>220599</v>
      </c>
      <c r="B6660" t="s">
        <v>803</v>
      </c>
      <c r="C6660">
        <v>1</v>
      </c>
    </row>
    <row r="6661" spans="1:3" x14ac:dyDescent="0.25">
      <c r="A6661">
        <v>220776</v>
      </c>
      <c r="B6661" t="s">
        <v>5016</v>
      </c>
      <c r="C6661">
        <v>175.08</v>
      </c>
    </row>
    <row r="6662" spans="1:3" x14ac:dyDescent="0.25">
      <c r="A6662">
        <v>220778</v>
      </c>
      <c r="B6662" t="s">
        <v>2389</v>
      </c>
      <c r="C6662">
        <v>194.68799999999999</v>
      </c>
    </row>
    <row r="6663" spans="1:3" x14ac:dyDescent="0.25">
      <c r="A6663">
        <v>220780</v>
      </c>
      <c r="B6663" t="s">
        <v>898</v>
      </c>
      <c r="C6663">
        <v>13.11</v>
      </c>
    </row>
    <row r="6664" spans="1:3" x14ac:dyDescent="0.25">
      <c r="A6664">
        <v>220780</v>
      </c>
      <c r="B6664" t="s">
        <v>898</v>
      </c>
      <c r="C6664">
        <v>13.11</v>
      </c>
    </row>
    <row r="6665" spans="1:3" x14ac:dyDescent="0.25">
      <c r="A6665">
        <v>220784</v>
      </c>
      <c r="B6665" t="s">
        <v>2406</v>
      </c>
      <c r="C6665">
        <v>182</v>
      </c>
    </row>
    <row r="6666" spans="1:3" x14ac:dyDescent="0.25">
      <c r="A6666">
        <v>220784</v>
      </c>
      <c r="B6666" t="s">
        <v>2406</v>
      </c>
      <c r="C6666">
        <v>182</v>
      </c>
    </row>
    <row r="6667" spans="1:3" x14ac:dyDescent="0.25">
      <c r="A6667">
        <v>220792</v>
      </c>
      <c r="B6667" t="s">
        <v>669</v>
      </c>
      <c r="C6667">
        <v>175.7</v>
      </c>
    </row>
    <row r="6668" spans="1:3" x14ac:dyDescent="0.25">
      <c r="A6668">
        <v>220792</v>
      </c>
      <c r="B6668" t="s">
        <v>669</v>
      </c>
      <c r="C6668">
        <v>175.7</v>
      </c>
    </row>
    <row r="6669" spans="1:3" x14ac:dyDescent="0.25">
      <c r="A6669">
        <v>220850</v>
      </c>
      <c r="B6669" t="s">
        <v>506</v>
      </c>
      <c r="C6669">
        <v>1</v>
      </c>
    </row>
    <row r="6670" spans="1:3" x14ac:dyDescent="0.25">
      <c r="A6670">
        <v>220861</v>
      </c>
      <c r="B6670" t="s">
        <v>5017</v>
      </c>
      <c r="C6670">
        <v>872</v>
      </c>
    </row>
    <row r="6671" spans="1:3" x14ac:dyDescent="0.25">
      <c r="A6671">
        <v>220861</v>
      </c>
      <c r="B6671" t="s">
        <v>5017</v>
      </c>
      <c r="C6671">
        <v>872</v>
      </c>
    </row>
    <row r="6672" spans="1:3" x14ac:dyDescent="0.25">
      <c r="A6672">
        <v>220862</v>
      </c>
      <c r="B6672" t="s">
        <v>5018</v>
      </c>
      <c r="C6672">
        <v>887</v>
      </c>
    </row>
    <row r="6673" spans="1:3" x14ac:dyDescent="0.25">
      <c r="A6673">
        <v>220862</v>
      </c>
      <c r="B6673" t="s">
        <v>5018</v>
      </c>
      <c r="C6673">
        <v>887</v>
      </c>
    </row>
    <row r="6674" spans="1:3" x14ac:dyDescent="0.25">
      <c r="A6674">
        <v>220863</v>
      </c>
      <c r="B6674" t="s">
        <v>5019</v>
      </c>
      <c r="C6674">
        <v>887</v>
      </c>
    </row>
    <row r="6675" spans="1:3" x14ac:dyDescent="0.25">
      <c r="A6675">
        <v>220863</v>
      </c>
      <c r="B6675" t="s">
        <v>5019</v>
      </c>
      <c r="C6675">
        <v>887</v>
      </c>
    </row>
    <row r="6676" spans="1:3" x14ac:dyDescent="0.25">
      <c r="A6676">
        <v>220864</v>
      </c>
      <c r="B6676" t="s">
        <v>5020</v>
      </c>
      <c r="C6676">
        <v>880</v>
      </c>
    </row>
    <row r="6677" spans="1:3" x14ac:dyDescent="0.25">
      <c r="A6677">
        <v>220864</v>
      </c>
      <c r="B6677" t="s">
        <v>5020</v>
      </c>
      <c r="C6677">
        <v>880</v>
      </c>
    </row>
    <row r="6678" spans="1:3" x14ac:dyDescent="0.25">
      <c r="A6678">
        <v>220874</v>
      </c>
      <c r="B6678" t="s">
        <v>2182</v>
      </c>
      <c r="C6678">
        <v>178.36</v>
      </c>
    </row>
    <row r="6679" spans="1:3" x14ac:dyDescent="0.25">
      <c r="A6679">
        <v>220874</v>
      </c>
      <c r="B6679" t="s">
        <v>2182</v>
      </c>
      <c r="C6679">
        <v>178.36</v>
      </c>
    </row>
    <row r="6680" spans="1:3" x14ac:dyDescent="0.25">
      <c r="A6680">
        <v>220875</v>
      </c>
      <c r="B6680" t="s">
        <v>2489</v>
      </c>
      <c r="C6680">
        <v>17.149999999999999</v>
      </c>
    </row>
    <row r="6681" spans="1:3" x14ac:dyDescent="0.25">
      <c r="A6681">
        <v>220875</v>
      </c>
      <c r="B6681" t="s">
        <v>2489</v>
      </c>
      <c r="C6681">
        <v>17.149999999999999</v>
      </c>
    </row>
    <row r="6682" spans="1:3" x14ac:dyDescent="0.25">
      <c r="A6682">
        <v>220891</v>
      </c>
      <c r="B6682" t="s">
        <v>2133</v>
      </c>
      <c r="C6682">
        <v>174.6</v>
      </c>
    </row>
    <row r="6683" spans="1:3" x14ac:dyDescent="0.25">
      <c r="A6683">
        <v>220891</v>
      </c>
      <c r="B6683" t="s">
        <v>2133</v>
      </c>
      <c r="C6683">
        <v>174.6</v>
      </c>
    </row>
    <row r="6684" spans="1:3" x14ac:dyDescent="0.25">
      <c r="A6684">
        <v>220946</v>
      </c>
      <c r="B6684" t="s">
        <v>5021</v>
      </c>
      <c r="C6684">
        <v>8</v>
      </c>
    </row>
    <row r="6685" spans="1:3" x14ac:dyDescent="0.25">
      <c r="A6685">
        <v>220948</v>
      </c>
      <c r="B6685" t="s">
        <v>2685</v>
      </c>
      <c r="C6685">
        <v>1</v>
      </c>
    </row>
    <row r="6686" spans="1:3" x14ac:dyDescent="0.25">
      <c r="A6686">
        <v>220949</v>
      </c>
      <c r="B6686" t="s">
        <v>507</v>
      </c>
      <c r="C6686">
        <v>188.39500000000001</v>
      </c>
    </row>
    <row r="6687" spans="1:3" x14ac:dyDescent="0.25">
      <c r="A6687">
        <v>220949</v>
      </c>
      <c r="B6687" t="s">
        <v>507</v>
      </c>
      <c r="C6687">
        <v>188.39500000000001</v>
      </c>
    </row>
    <row r="6688" spans="1:3" x14ac:dyDescent="0.25">
      <c r="A6688">
        <v>220949</v>
      </c>
      <c r="B6688" t="s">
        <v>507</v>
      </c>
      <c r="C6688">
        <v>188.39500000000001</v>
      </c>
    </row>
    <row r="6689" spans="1:3" x14ac:dyDescent="0.25">
      <c r="A6689">
        <v>220959</v>
      </c>
      <c r="B6689" t="s">
        <v>5022</v>
      </c>
      <c r="C6689">
        <v>1</v>
      </c>
    </row>
    <row r="6690" spans="1:3" x14ac:dyDescent="0.25">
      <c r="A6690">
        <v>220990</v>
      </c>
      <c r="B6690" t="s">
        <v>508</v>
      </c>
      <c r="C6690">
        <v>1</v>
      </c>
    </row>
    <row r="6691" spans="1:3" x14ac:dyDescent="0.25">
      <c r="A6691">
        <v>220991</v>
      </c>
      <c r="B6691" t="s">
        <v>765</v>
      </c>
      <c r="C6691">
        <v>918</v>
      </c>
    </row>
    <row r="6692" spans="1:3" x14ac:dyDescent="0.25">
      <c r="A6692">
        <v>220991</v>
      </c>
      <c r="B6692" t="s">
        <v>765</v>
      </c>
      <c r="C6692">
        <v>918</v>
      </c>
    </row>
    <row r="6693" spans="1:3" x14ac:dyDescent="0.25">
      <c r="A6693">
        <v>220993</v>
      </c>
      <c r="B6693" t="s">
        <v>766</v>
      </c>
      <c r="C6693">
        <v>188.19</v>
      </c>
    </row>
    <row r="6694" spans="1:3" x14ac:dyDescent="0.25">
      <c r="A6694">
        <v>220993</v>
      </c>
      <c r="B6694" t="s">
        <v>766</v>
      </c>
      <c r="C6694">
        <v>188.19</v>
      </c>
    </row>
    <row r="6695" spans="1:3" x14ac:dyDescent="0.25">
      <c r="A6695">
        <v>220993</v>
      </c>
      <c r="B6695" t="s">
        <v>766</v>
      </c>
      <c r="C6695">
        <v>188.19</v>
      </c>
    </row>
    <row r="6696" spans="1:3" x14ac:dyDescent="0.25">
      <c r="A6696">
        <v>220994</v>
      </c>
      <c r="B6696" t="s">
        <v>2752</v>
      </c>
      <c r="C6696">
        <v>1</v>
      </c>
    </row>
    <row r="6697" spans="1:3" x14ac:dyDescent="0.25">
      <c r="A6697">
        <v>220995</v>
      </c>
      <c r="B6697" t="s">
        <v>509</v>
      </c>
      <c r="C6697">
        <v>1</v>
      </c>
    </row>
    <row r="6698" spans="1:3" x14ac:dyDescent="0.25">
      <c r="A6698">
        <v>220996</v>
      </c>
      <c r="B6698" t="s">
        <v>5023</v>
      </c>
      <c r="C6698">
        <v>198.85</v>
      </c>
    </row>
    <row r="6699" spans="1:3" x14ac:dyDescent="0.25">
      <c r="A6699">
        <v>220996</v>
      </c>
      <c r="B6699" t="s">
        <v>5023</v>
      </c>
      <c r="C6699">
        <v>198.85</v>
      </c>
    </row>
    <row r="6700" spans="1:3" x14ac:dyDescent="0.25">
      <c r="A6700">
        <v>220998</v>
      </c>
      <c r="B6700" t="s">
        <v>510</v>
      </c>
      <c r="C6700">
        <v>970</v>
      </c>
    </row>
    <row r="6701" spans="1:3" x14ac:dyDescent="0.25">
      <c r="A6701">
        <v>220998</v>
      </c>
      <c r="B6701" t="s">
        <v>510</v>
      </c>
      <c r="C6701">
        <v>970</v>
      </c>
    </row>
    <row r="6702" spans="1:3" x14ac:dyDescent="0.25">
      <c r="A6702">
        <v>220999</v>
      </c>
      <c r="B6702" t="s">
        <v>511</v>
      </c>
      <c r="C6702">
        <v>1</v>
      </c>
    </row>
    <row r="6703" spans="1:3" x14ac:dyDescent="0.25">
      <c r="A6703">
        <v>221000</v>
      </c>
      <c r="B6703" t="s">
        <v>512</v>
      </c>
      <c r="C6703">
        <v>941</v>
      </c>
    </row>
    <row r="6704" spans="1:3" x14ac:dyDescent="0.25">
      <c r="A6704">
        <v>221000</v>
      </c>
      <c r="B6704" t="s">
        <v>512</v>
      </c>
      <c r="C6704">
        <v>941</v>
      </c>
    </row>
    <row r="6705" spans="1:3" x14ac:dyDescent="0.25">
      <c r="A6705">
        <v>221001</v>
      </c>
      <c r="B6705" t="s">
        <v>513</v>
      </c>
      <c r="C6705">
        <v>192.905</v>
      </c>
    </row>
    <row r="6706" spans="1:3" x14ac:dyDescent="0.25">
      <c r="A6706">
        <v>221001</v>
      </c>
      <c r="B6706" t="s">
        <v>513</v>
      </c>
      <c r="C6706">
        <v>192.905</v>
      </c>
    </row>
    <row r="6707" spans="1:3" x14ac:dyDescent="0.25">
      <c r="A6707">
        <v>221003</v>
      </c>
      <c r="B6707" t="s">
        <v>2753</v>
      </c>
      <c r="C6707">
        <v>1</v>
      </c>
    </row>
    <row r="6708" spans="1:3" x14ac:dyDescent="0.25">
      <c r="A6708">
        <v>221004</v>
      </c>
      <c r="B6708" t="s">
        <v>5024</v>
      </c>
      <c r="C6708">
        <v>1</v>
      </c>
    </row>
    <row r="6709" spans="1:3" x14ac:dyDescent="0.25">
      <c r="A6709">
        <v>221005</v>
      </c>
      <c r="B6709" t="s">
        <v>5025</v>
      </c>
      <c r="C6709">
        <v>199.67</v>
      </c>
    </row>
    <row r="6710" spans="1:3" x14ac:dyDescent="0.25">
      <c r="A6710">
        <v>221005</v>
      </c>
      <c r="B6710" t="s">
        <v>5025</v>
      </c>
      <c r="C6710">
        <v>199.67</v>
      </c>
    </row>
    <row r="6711" spans="1:3" x14ac:dyDescent="0.25">
      <c r="A6711">
        <v>221006</v>
      </c>
      <c r="B6711" t="s">
        <v>5026</v>
      </c>
      <c r="C6711">
        <v>1</v>
      </c>
    </row>
    <row r="6712" spans="1:3" x14ac:dyDescent="0.25">
      <c r="A6712">
        <v>221007</v>
      </c>
      <c r="B6712" t="s">
        <v>5027</v>
      </c>
      <c r="C6712">
        <v>1</v>
      </c>
    </row>
    <row r="6713" spans="1:3" x14ac:dyDescent="0.25">
      <c r="A6713">
        <v>221008</v>
      </c>
      <c r="B6713" t="s">
        <v>5028</v>
      </c>
      <c r="C6713">
        <v>1</v>
      </c>
    </row>
    <row r="6714" spans="1:3" x14ac:dyDescent="0.25">
      <c r="A6714">
        <v>221009</v>
      </c>
      <c r="B6714" t="s">
        <v>5029</v>
      </c>
      <c r="C6714">
        <v>903</v>
      </c>
    </row>
    <row r="6715" spans="1:3" x14ac:dyDescent="0.25">
      <c r="A6715">
        <v>221009</v>
      </c>
      <c r="B6715" t="s">
        <v>5029</v>
      </c>
      <c r="C6715">
        <v>903</v>
      </c>
    </row>
    <row r="6716" spans="1:3" x14ac:dyDescent="0.25">
      <c r="A6716">
        <v>221010</v>
      </c>
      <c r="B6716" t="s">
        <v>767</v>
      </c>
      <c r="C6716">
        <v>919</v>
      </c>
    </row>
    <row r="6717" spans="1:3" x14ac:dyDescent="0.25">
      <c r="A6717">
        <v>221010</v>
      </c>
      <c r="B6717" t="s">
        <v>767</v>
      </c>
      <c r="C6717">
        <v>919</v>
      </c>
    </row>
    <row r="6718" spans="1:3" x14ac:dyDescent="0.25">
      <c r="A6718">
        <v>221011</v>
      </c>
      <c r="B6718" t="s">
        <v>5030</v>
      </c>
      <c r="C6718">
        <v>1</v>
      </c>
    </row>
    <row r="6719" spans="1:3" x14ac:dyDescent="0.25">
      <c r="A6719">
        <v>221020</v>
      </c>
      <c r="B6719" t="s">
        <v>899</v>
      </c>
      <c r="C6719">
        <v>903</v>
      </c>
    </row>
    <row r="6720" spans="1:3" x14ac:dyDescent="0.25">
      <c r="A6720">
        <v>221020</v>
      </c>
      <c r="B6720" t="s">
        <v>899</v>
      </c>
      <c r="C6720">
        <v>903</v>
      </c>
    </row>
    <row r="6721" spans="1:3" x14ac:dyDescent="0.25">
      <c r="A6721">
        <v>221021</v>
      </c>
      <c r="B6721" t="s">
        <v>900</v>
      </c>
      <c r="C6721">
        <v>187.82</v>
      </c>
    </row>
    <row r="6722" spans="1:3" x14ac:dyDescent="0.25">
      <c r="A6722">
        <v>221021</v>
      </c>
      <c r="B6722" t="s">
        <v>900</v>
      </c>
      <c r="C6722">
        <v>187.82</v>
      </c>
    </row>
    <row r="6723" spans="1:3" x14ac:dyDescent="0.25">
      <c r="A6723">
        <v>221022</v>
      </c>
      <c r="B6723" t="s">
        <v>2120</v>
      </c>
      <c r="C6723">
        <v>18.059999999999999</v>
      </c>
    </row>
    <row r="6724" spans="1:3" x14ac:dyDescent="0.25">
      <c r="A6724">
        <v>221022</v>
      </c>
      <c r="B6724" t="s">
        <v>2120</v>
      </c>
      <c r="C6724">
        <v>18.059999999999999</v>
      </c>
    </row>
    <row r="6725" spans="1:3" x14ac:dyDescent="0.25">
      <c r="A6725">
        <v>221030</v>
      </c>
      <c r="B6725" t="s">
        <v>5031</v>
      </c>
      <c r="C6725">
        <v>187.82</v>
      </c>
    </row>
    <row r="6726" spans="1:3" x14ac:dyDescent="0.25">
      <c r="A6726">
        <v>221030</v>
      </c>
      <c r="B6726" t="s">
        <v>5031</v>
      </c>
      <c r="C6726">
        <v>187.82</v>
      </c>
    </row>
    <row r="6727" spans="1:3" x14ac:dyDescent="0.25">
      <c r="A6727">
        <v>221182</v>
      </c>
      <c r="B6727" t="s">
        <v>5032</v>
      </c>
      <c r="C6727">
        <v>885</v>
      </c>
    </row>
    <row r="6728" spans="1:3" x14ac:dyDescent="0.25">
      <c r="A6728">
        <v>221182</v>
      </c>
      <c r="B6728" t="s">
        <v>5032</v>
      </c>
      <c r="C6728">
        <v>885</v>
      </c>
    </row>
    <row r="6729" spans="1:3" x14ac:dyDescent="0.25">
      <c r="A6729">
        <v>221183</v>
      </c>
      <c r="B6729" t="s">
        <v>5033</v>
      </c>
      <c r="C6729">
        <v>880</v>
      </c>
    </row>
    <row r="6730" spans="1:3" x14ac:dyDescent="0.25">
      <c r="A6730">
        <v>221183</v>
      </c>
      <c r="B6730" t="s">
        <v>5033</v>
      </c>
      <c r="C6730">
        <v>880</v>
      </c>
    </row>
    <row r="6731" spans="1:3" x14ac:dyDescent="0.25">
      <c r="A6731">
        <v>221199</v>
      </c>
      <c r="B6731" t="s">
        <v>2195</v>
      </c>
      <c r="C6731">
        <v>175.22</v>
      </c>
    </row>
    <row r="6732" spans="1:3" x14ac:dyDescent="0.25">
      <c r="A6732">
        <v>221199</v>
      </c>
      <c r="B6732" t="s">
        <v>2195</v>
      </c>
      <c r="C6732">
        <v>175.22</v>
      </c>
    </row>
    <row r="6733" spans="1:3" x14ac:dyDescent="0.25">
      <c r="A6733">
        <v>221212</v>
      </c>
      <c r="B6733" t="s">
        <v>987</v>
      </c>
      <c r="C6733">
        <v>180</v>
      </c>
    </row>
    <row r="6734" spans="1:3" x14ac:dyDescent="0.25">
      <c r="A6734">
        <v>221228</v>
      </c>
      <c r="B6734" t="s">
        <v>2134</v>
      </c>
      <c r="C6734">
        <v>180.54400000000001</v>
      </c>
    </row>
    <row r="6735" spans="1:3" x14ac:dyDescent="0.25">
      <c r="A6735">
        <v>221228</v>
      </c>
      <c r="B6735" t="s">
        <v>2134</v>
      </c>
      <c r="C6735">
        <v>180.54400000000001</v>
      </c>
    </row>
    <row r="6736" spans="1:3" x14ac:dyDescent="0.25">
      <c r="A6736">
        <v>221229</v>
      </c>
      <c r="B6736" t="s">
        <v>5034</v>
      </c>
      <c r="C6736">
        <v>180.54400000000001</v>
      </c>
    </row>
    <row r="6737" spans="1:3" x14ac:dyDescent="0.25">
      <c r="A6737">
        <v>221229</v>
      </c>
      <c r="B6737" t="s">
        <v>5034</v>
      </c>
      <c r="C6737">
        <v>180.54400000000001</v>
      </c>
    </row>
    <row r="6738" spans="1:3" x14ac:dyDescent="0.25">
      <c r="A6738">
        <v>221345</v>
      </c>
      <c r="B6738" t="s">
        <v>5035</v>
      </c>
      <c r="C6738">
        <v>10.401</v>
      </c>
    </row>
    <row r="6739" spans="1:3" x14ac:dyDescent="0.25">
      <c r="A6739">
        <v>221668</v>
      </c>
      <c r="B6739" t="s">
        <v>5036</v>
      </c>
      <c r="C6739">
        <v>199.68</v>
      </c>
    </row>
    <row r="6740" spans="1:3" x14ac:dyDescent="0.25">
      <c r="A6740">
        <v>221813</v>
      </c>
      <c r="B6740" t="s">
        <v>5037</v>
      </c>
      <c r="C6740">
        <v>180.54</v>
      </c>
    </row>
    <row r="6741" spans="1:3" x14ac:dyDescent="0.25">
      <c r="A6741">
        <v>221813</v>
      </c>
      <c r="B6741" t="s">
        <v>5037</v>
      </c>
      <c r="C6741">
        <v>180.54</v>
      </c>
    </row>
    <row r="6742" spans="1:3" x14ac:dyDescent="0.25">
      <c r="A6742">
        <v>221838</v>
      </c>
      <c r="B6742" t="s">
        <v>2771</v>
      </c>
      <c r="C6742">
        <v>18</v>
      </c>
    </row>
    <row r="6743" spans="1:3" x14ac:dyDescent="0.25">
      <c r="A6743">
        <v>222039</v>
      </c>
      <c r="B6743" t="s">
        <v>1113</v>
      </c>
      <c r="C6743">
        <v>180</v>
      </c>
    </row>
    <row r="6744" spans="1:3" x14ac:dyDescent="0.25">
      <c r="A6744">
        <v>222039</v>
      </c>
      <c r="B6744" t="s">
        <v>1113</v>
      </c>
      <c r="C6744">
        <v>180</v>
      </c>
    </row>
    <row r="6745" spans="1:3" x14ac:dyDescent="0.25">
      <c r="A6745">
        <v>222050</v>
      </c>
      <c r="B6745" t="s">
        <v>5038</v>
      </c>
      <c r="C6745">
        <v>18</v>
      </c>
    </row>
    <row r="6746" spans="1:3" x14ac:dyDescent="0.25">
      <c r="A6746">
        <v>222052</v>
      </c>
      <c r="B6746" t="s">
        <v>2772</v>
      </c>
      <c r="C6746">
        <v>180</v>
      </c>
    </row>
    <row r="6747" spans="1:3" x14ac:dyDescent="0.25">
      <c r="A6747">
        <v>222076</v>
      </c>
      <c r="B6747" t="s">
        <v>5039</v>
      </c>
      <c r="C6747">
        <v>1</v>
      </c>
    </row>
    <row r="6748" spans="1:3" x14ac:dyDescent="0.25">
      <c r="A6748">
        <v>222077</v>
      </c>
      <c r="B6748" t="s">
        <v>5040</v>
      </c>
      <c r="C6748">
        <v>1</v>
      </c>
    </row>
    <row r="6749" spans="1:3" x14ac:dyDescent="0.25">
      <c r="A6749">
        <v>222078</v>
      </c>
      <c r="B6749" t="s">
        <v>5041</v>
      </c>
      <c r="C6749">
        <v>891</v>
      </c>
    </row>
    <row r="6750" spans="1:3" x14ac:dyDescent="0.25">
      <c r="A6750">
        <v>222078</v>
      </c>
      <c r="B6750" t="s">
        <v>5041</v>
      </c>
      <c r="C6750">
        <v>891</v>
      </c>
    </row>
    <row r="6751" spans="1:3" x14ac:dyDescent="0.25">
      <c r="A6751">
        <v>222078</v>
      </c>
      <c r="B6751" t="s">
        <v>5041</v>
      </c>
      <c r="C6751">
        <v>891</v>
      </c>
    </row>
    <row r="6752" spans="1:3" x14ac:dyDescent="0.25">
      <c r="A6752">
        <v>222079</v>
      </c>
      <c r="B6752" t="s">
        <v>5042</v>
      </c>
      <c r="C6752">
        <v>181.83</v>
      </c>
    </row>
    <row r="6753" spans="1:3" x14ac:dyDescent="0.25">
      <c r="A6753">
        <v>222079</v>
      </c>
      <c r="B6753" t="s">
        <v>5042</v>
      </c>
      <c r="C6753">
        <v>181.83</v>
      </c>
    </row>
    <row r="6754" spans="1:3" x14ac:dyDescent="0.25">
      <c r="A6754">
        <v>222079</v>
      </c>
      <c r="B6754" t="s">
        <v>5042</v>
      </c>
      <c r="C6754">
        <v>181.83</v>
      </c>
    </row>
    <row r="6755" spans="1:3" x14ac:dyDescent="0.25">
      <c r="A6755">
        <v>222100</v>
      </c>
      <c r="B6755" t="s">
        <v>5043</v>
      </c>
      <c r="C6755">
        <v>1</v>
      </c>
    </row>
    <row r="6756" spans="1:3" x14ac:dyDescent="0.25">
      <c r="A6756">
        <v>222101</v>
      </c>
      <c r="B6756" t="s">
        <v>5044</v>
      </c>
      <c r="C6756">
        <v>895</v>
      </c>
    </row>
    <row r="6757" spans="1:3" x14ac:dyDescent="0.25">
      <c r="A6757">
        <v>222101</v>
      </c>
      <c r="B6757" t="s">
        <v>5044</v>
      </c>
      <c r="C6757">
        <v>895</v>
      </c>
    </row>
    <row r="6758" spans="1:3" x14ac:dyDescent="0.25">
      <c r="A6758">
        <v>222101</v>
      </c>
      <c r="B6758" t="s">
        <v>5044</v>
      </c>
      <c r="C6758">
        <v>895</v>
      </c>
    </row>
    <row r="6759" spans="1:3" x14ac:dyDescent="0.25">
      <c r="A6759">
        <v>222102</v>
      </c>
      <c r="B6759" t="s">
        <v>5045</v>
      </c>
      <c r="C6759">
        <v>182.86</v>
      </c>
    </row>
    <row r="6760" spans="1:3" x14ac:dyDescent="0.25">
      <c r="A6760">
        <v>222102</v>
      </c>
      <c r="B6760" t="s">
        <v>5045</v>
      </c>
      <c r="C6760">
        <v>182.86</v>
      </c>
    </row>
    <row r="6761" spans="1:3" x14ac:dyDescent="0.25">
      <c r="A6761">
        <v>222102</v>
      </c>
      <c r="B6761" t="s">
        <v>5045</v>
      </c>
      <c r="C6761">
        <v>182.86</v>
      </c>
    </row>
    <row r="6762" spans="1:3" x14ac:dyDescent="0.25">
      <c r="A6762">
        <v>222103</v>
      </c>
      <c r="B6762" t="s">
        <v>5046</v>
      </c>
      <c r="C6762">
        <v>1</v>
      </c>
    </row>
    <row r="6763" spans="1:3" x14ac:dyDescent="0.25">
      <c r="A6763">
        <v>222110</v>
      </c>
      <c r="B6763" t="s">
        <v>2160</v>
      </c>
      <c r="C6763">
        <v>17.96</v>
      </c>
    </row>
    <row r="6764" spans="1:3" x14ac:dyDescent="0.25">
      <c r="A6764">
        <v>222110</v>
      </c>
      <c r="B6764" t="s">
        <v>2160</v>
      </c>
      <c r="C6764">
        <v>17.96</v>
      </c>
    </row>
    <row r="6765" spans="1:3" x14ac:dyDescent="0.25">
      <c r="A6765">
        <v>222277</v>
      </c>
      <c r="B6765" t="s">
        <v>5047</v>
      </c>
      <c r="C6765">
        <v>50</v>
      </c>
    </row>
    <row r="6766" spans="1:3" x14ac:dyDescent="0.25">
      <c r="A6766">
        <v>222279</v>
      </c>
      <c r="B6766" t="s">
        <v>5048</v>
      </c>
      <c r="C6766">
        <v>9.6</v>
      </c>
    </row>
    <row r="6767" spans="1:3" x14ac:dyDescent="0.25">
      <c r="A6767">
        <v>222301</v>
      </c>
      <c r="B6767" t="s">
        <v>2801</v>
      </c>
      <c r="C6767">
        <v>16.754999999999999</v>
      </c>
    </row>
    <row r="6768" spans="1:3" x14ac:dyDescent="0.25">
      <c r="A6768">
        <v>222302</v>
      </c>
      <c r="B6768" t="s">
        <v>5049</v>
      </c>
      <c r="C6768">
        <v>18</v>
      </c>
    </row>
    <row r="6769" spans="1:3" x14ac:dyDescent="0.25">
      <c r="A6769">
        <v>222303</v>
      </c>
      <c r="B6769" t="s">
        <v>5050</v>
      </c>
      <c r="C6769">
        <v>50</v>
      </c>
    </row>
    <row r="6770" spans="1:3" x14ac:dyDescent="0.25">
      <c r="A6770">
        <v>222312</v>
      </c>
      <c r="B6770" t="s">
        <v>2405</v>
      </c>
      <c r="C6770">
        <v>180</v>
      </c>
    </row>
    <row r="6771" spans="1:3" x14ac:dyDescent="0.25">
      <c r="A6771">
        <v>222313</v>
      </c>
      <c r="B6771" t="s">
        <v>768</v>
      </c>
      <c r="C6771">
        <v>17.739999999999998</v>
      </c>
    </row>
    <row r="6772" spans="1:3" x14ac:dyDescent="0.25">
      <c r="A6772">
        <v>222313</v>
      </c>
      <c r="B6772" t="s">
        <v>768</v>
      </c>
      <c r="C6772">
        <v>17.739999999999998</v>
      </c>
    </row>
    <row r="6773" spans="1:3" x14ac:dyDescent="0.25">
      <c r="A6773">
        <v>222313</v>
      </c>
      <c r="B6773" t="s">
        <v>768</v>
      </c>
      <c r="C6773">
        <v>17.739999999999998</v>
      </c>
    </row>
    <row r="6774" spans="1:3" x14ac:dyDescent="0.25">
      <c r="A6774">
        <v>222325</v>
      </c>
      <c r="B6774" t="s">
        <v>5051</v>
      </c>
      <c r="C6774">
        <v>190</v>
      </c>
    </row>
    <row r="6775" spans="1:3" x14ac:dyDescent="0.25">
      <c r="A6775">
        <v>222712</v>
      </c>
      <c r="B6775" t="s">
        <v>5052</v>
      </c>
      <c r="C6775">
        <v>12.87</v>
      </c>
    </row>
    <row r="6776" spans="1:3" x14ac:dyDescent="0.25">
      <c r="A6776">
        <v>222713</v>
      </c>
      <c r="B6776" t="s">
        <v>5053</v>
      </c>
      <c r="C6776">
        <v>12.87</v>
      </c>
    </row>
    <row r="6777" spans="1:3" x14ac:dyDescent="0.25">
      <c r="A6777">
        <v>222714</v>
      </c>
      <c r="B6777" t="s">
        <v>5054</v>
      </c>
      <c r="C6777">
        <v>12.87</v>
      </c>
    </row>
    <row r="6778" spans="1:3" x14ac:dyDescent="0.25">
      <c r="A6778">
        <v>222714</v>
      </c>
      <c r="B6778" t="s">
        <v>5054</v>
      </c>
      <c r="C6778">
        <v>12.87</v>
      </c>
    </row>
    <row r="6779" spans="1:3" x14ac:dyDescent="0.25">
      <c r="A6779">
        <v>222716</v>
      </c>
      <c r="B6779" t="s">
        <v>5055</v>
      </c>
      <c r="C6779">
        <v>12.6</v>
      </c>
    </row>
    <row r="6780" spans="1:3" x14ac:dyDescent="0.25">
      <c r="A6780">
        <v>222721</v>
      </c>
      <c r="B6780" t="s">
        <v>2424</v>
      </c>
      <c r="C6780">
        <v>1</v>
      </c>
    </row>
    <row r="6781" spans="1:3" x14ac:dyDescent="0.25">
      <c r="A6781">
        <v>222722</v>
      </c>
      <c r="B6781" t="s">
        <v>670</v>
      </c>
      <c r="C6781">
        <v>10.15</v>
      </c>
    </row>
    <row r="6782" spans="1:3" x14ac:dyDescent="0.25">
      <c r="A6782">
        <v>222722</v>
      </c>
      <c r="B6782" t="s">
        <v>670</v>
      </c>
      <c r="C6782">
        <v>10.15</v>
      </c>
    </row>
    <row r="6783" spans="1:3" x14ac:dyDescent="0.25">
      <c r="A6783">
        <v>222722</v>
      </c>
      <c r="B6783" t="s">
        <v>670</v>
      </c>
      <c r="C6783">
        <v>10.15</v>
      </c>
    </row>
    <row r="6784" spans="1:3" x14ac:dyDescent="0.25">
      <c r="A6784">
        <v>222723</v>
      </c>
      <c r="B6784" t="s">
        <v>671</v>
      </c>
      <c r="C6784">
        <v>10.15</v>
      </c>
    </row>
    <row r="6785" spans="1:3" x14ac:dyDescent="0.25">
      <c r="A6785">
        <v>222723</v>
      </c>
      <c r="B6785" t="s">
        <v>671</v>
      </c>
      <c r="C6785">
        <v>10.15</v>
      </c>
    </row>
    <row r="6786" spans="1:3" x14ac:dyDescent="0.25">
      <c r="A6786">
        <v>222723</v>
      </c>
      <c r="B6786" t="s">
        <v>671</v>
      </c>
      <c r="C6786">
        <v>10.15</v>
      </c>
    </row>
    <row r="6787" spans="1:3" x14ac:dyDescent="0.25">
      <c r="A6787">
        <v>222724</v>
      </c>
      <c r="B6787" t="s">
        <v>672</v>
      </c>
      <c r="C6787">
        <v>175.95</v>
      </c>
    </row>
    <row r="6788" spans="1:3" x14ac:dyDescent="0.25">
      <c r="A6788">
        <v>222724</v>
      </c>
      <c r="B6788" t="s">
        <v>672</v>
      </c>
      <c r="C6788">
        <v>175.95</v>
      </c>
    </row>
    <row r="6789" spans="1:3" x14ac:dyDescent="0.25">
      <c r="A6789">
        <v>222725</v>
      </c>
      <c r="B6789" t="s">
        <v>2425</v>
      </c>
      <c r="C6789">
        <v>1</v>
      </c>
    </row>
    <row r="6790" spans="1:3" x14ac:dyDescent="0.25">
      <c r="A6790">
        <v>222726</v>
      </c>
      <c r="B6790" t="s">
        <v>514</v>
      </c>
      <c r="C6790">
        <v>10.188000000000001</v>
      </c>
    </row>
    <row r="6791" spans="1:3" x14ac:dyDescent="0.25">
      <c r="A6791">
        <v>222726</v>
      </c>
      <c r="B6791" t="s">
        <v>514</v>
      </c>
      <c r="C6791">
        <v>10.188000000000001</v>
      </c>
    </row>
    <row r="6792" spans="1:3" x14ac:dyDescent="0.25">
      <c r="A6792">
        <v>222726</v>
      </c>
      <c r="B6792" t="s">
        <v>514</v>
      </c>
      <c r="C6792">
        <v>10.188000000000001</v>
      </c>
    </row>
    <row r="6793" spans="1:3" x14ac:dyDescent="0.25">
      <c r="A6793">
        <v>222727</v>
      </c>
      <c r="B6793" t="s">
        <v>673</v>
      </c>
      <c r="C6793">
        <v>176.51</v>
      </c>
    </row>
    <row r="6794" spans="1:3" x14ac:dyDescent="0.25">
      <c r="A6794">
        <v>222727</v>
      </c>
      <c r="B6794" t="s">
        <v>673</v>
      </c>
      <c r="C6794">
        <v>176.51</v>
      </c>
    </row>
    <row r="6795" spans="1:3" x14ac:dyDescent="0.25">
      <c r="A6795">
        <v>222728</v>
      </c>
      <c r="B6795" t="s">
        <v>2164</v>
      </c>
      <c r="C6795">
        <v>12.73</v>
      </c>
    </row>
    <row r="6796" spans="1:3" x14ac:dyDescent="0.25">
      <c r="A6796">
        <v>222728</v>
      </c>
      <c r="B6796" t="s">
        <v>2164</v>
      </c>
      <c r="C6796">
        <v>12.73</v>
      </c>
    </row>
    <row r="6797" spans="1:3" x14ac:dyDescent="0.25">
      <c r="A6797">
        <v>222729</v>
      </c>
      <c r="B6797" t="s">
        <v>5056</v>
      </c>
      <c r="C6797">
        <v>16.97</v>
      </c>
    </row>
    <row r="6798" spans="1:3" x14ac:dyDescent="0.25">
      <c r="A6798">
        <v>222729</v>
      </c>
      <c r="B6798" t="s">
        <v>5056</v>
      </c>
      <c r="C6798">
        <v>16.97</v>
      </c>
    </row>
    <row r="6799" spans="1:3" x14ac:dyDescent="0.25">
      <c r="A6799">
        <v>222740</v>
      </c>
      <c r="B6799" t="s">
        <v>2819</v>
      </c>
      <c r="C6799">
        <v>1</v>
      </c>
    </row>
    <row r="6800" spans="1:3" x14ac:dyDescent="0.25">
      <c r="A6800">
        <v>222741</v>
      </c>
      <c r="B6800" t="s">
        <v>2426</v>
      </c>
      <c r="C6800">
        <v>1</v>
      </c>
    </row>
    <row r="6801" spans="1:3" x14ac:dyDescent="0.25">
      <c r="A6801">
        <v>222742</v>
      </c>
      <c r="B6801" t="s">
        <v>674</v>
      </c>
      <c r="C6801">
        <v>10.29</v>
      </c>
    </row>
    <row r="6802" spans="1:3" x14ac:dyDescent="0.25">
      <c r="A6802">
        <v>222742</v>
      </c>
      <c r="B6802" t="s">
        <v>674</v>
      </c>
      <c r="C6802">
        <v>10.29</v>
      </c>
    </row>
    <row r="6803" spans="1:3" x14ac:dyDescent="0.25">
      <c r="A6803">
        <v>222742</v>
      </c>
      <c r="B6803" t="s">
        <v>674</v>
      </c>
      <c r="C6803">
        <v>10.29</v>
      </c>
    </row>
    <row r="6804" spans="1:3" x14ac:dyDescent="0.25">
      <c r="A6804">
        <v>222743</v>
      </c>
      <c r="B6804" t="s">
        <v>515</v>
      </c>
      <c r="C6804">
        <v>10.29</v>
      </c>
    </row>
    <row r="6805" spans="1:3" x14ac:dyDescent="0.25">
      <c r="A6805">
        <v>222743</v>
      </c>
      <c r="B6805" t="s">
        <v>515</v>
      </c>
      <c r="C6805">
        <v>10.29</v>
      </c>
    </row>
    <row r="6806" spans="1:3" x14ac:dyDescent="0.25">
      <c r="A6806">
        <v>222743</v>
      </c>
      <c r="B6806" t="s">
        <v>515</v>
      </c>
      <c r="C6806">
        <v>10.29</v>
      </c>
    </row>
    <row r="6807" spans="1:3" x14ac:dyDescent="0.25">
      <c r="A6807">
        <v>222744</v>
      </c>
      <c r="B6807" t="s">
        <v>675</v>
      </c>
      <c r="C6807">
        <v>178.42</v>
      </c>
    </row>
    <row r="6808" spans="1:3" x14ac:dyDescent="0.25">
      <c r="A6808">
        <v>222744</v>
      </c>
      <c r="B6808" t="s">
        <v>675</v>
      </c>
      <c r="C6808">
        <v>178.42</v>
      </c>
    </row>
    <row r="6809" spans="1:3" x14ac:dyDescent="0.25">
      <c r="A6809">
        <v>222745</v>
      </c>
      <c r="B6809" t="s">
        <v>901</v>
      </c>
      <c r="C6809">
        <v>10.19</v>
      </c>
    </row>
    <row r="6810" spans="1:3" x14ac:dyDescent="0.25">
      <c r="A6810">
        <v>222745</v>
      </c>
      <c r="B6810" t="s">
        <v>901</v>
      </c>
      <c r="C6810">
        <v>10.19</v>
      </c>
    </row>
    <row r="6811" spans="1:3" x14ac:dyDescent="0.25">
      <c r="A6811">
        <v>222746</v>
      </c>
      <c r="B6811" t="s">
        <v>2427</v>
      </c>
      <c r="C6811">
        <v>1</v>
      </c>
    </row>
    <row r="6812" spans="1:3" x14ac:dyDescent="0.25">
      <c r="A6812">
        <v>222747</v>
      </c>
      <c r="B6812" t="s">
        <v>676</v>
      </c>
      <c r="C6812">
        <v>10.188000000000001</v>
      </c>
    </row>
    <row r="6813" spans="1:3" x14ac:dyDescent="0.25">
      <c r="A6813">
        <v>222747</v>
      </c>
      <c r="B6813" t="s">
        <v>676</v>
      </c>
      <c r="C6813">
        <v>10.188000000000001</v>
      </c>
    </row>
    <row r="6814" spans="1:3" x14ac:dyDescent="0.25">
      <c r="A6814">
        <v>222748</v>
      </c>
      <c r="B6814" t="s">
        <v>902</v>
      </c>
      <c r="C6814">
        <v>10.188000000000001</v>
      </c>
    </row>
    <row r="6815" spans="1:3" x14ac:dyDescent="0.25">
      <c r="A6815">
        <v>222748</v>
      </c>
      <c r="B6815" t="s">
        <v>902</v>
      </c>
      <c r="C6815">
        <v>10.188000000000001</v>
      </c>
    </row>
    <row r="6816" spans="1:3" x14ac:dyDescent="0.25">
      <c r="A6816">
        <v>222753</v>
      </c>
      <c r="B6816" t="s">
        <v>903</v>
      </c>
      <c r="C6816">
        <v>10.199999999999999</v>
      </c>
    </row>
    <row r="6817" spans="1:3" x14ac:dyDescent="0.25">
      <c r="A6817">
        <v>222753</v>
      </c>
      <c r="B6817" t="s">
        <v>903</v>
      </c>
      <c r="C6817">
        <v>10.199999999999999</v>
      </c>
    </row>
    <row r="6818" spans="1:3" x14ac:dyDescent="0.25">
      <c r="A6818">
        <v>222754</v>
      </c>
      <c r="B6818" t="s">
        <v>904</v>
      </c>
      <c r="C6818">
        <v>10.199999999999999</v>
      </c>
    </row>
    <row r="6819" spans="1:3" x14ac:dyDescent="0.25">
      <c r="A6819">
        <v>222754</v>
      </c>
      <c r="B6819" t="s">
        <v>904</v>
      </c>
      <c r="C6819">
        <v>10.199999999999999</v>
      </c>
    </row>
    <row r="6820" spans="1:3" x14ac:dyDescent="0.25">
      <c r="A6820">
        <v>222755</v>
      </c>
      <c r="B6820" t="s">
        <v>5057</v>
      </c>
      <c r="C6820">
        <v>12.75</v>
      </c>
    </row>
    <row r="6821" spans="1:3" x14ac:dyDescent="0.25">
      <c r="A6821">
        <v>222755</v>
      </c>
      <c r="B6821" t="s">
        <v>5057</v>
      </c>
      <c r="C6821">
        <v>12.75</v>
      </c>
    </row>
    <row r="6822" spans="1:3" x14ac:dyDescent="0.25">
      <c r="A6822">
        <v>222756</v>
      </c>
      <c r="B6822" t="s">
        <v>2650</v>
      </c>
      <c r="C6822">
        <v>176.88</v>
      </c>
    </row>
    <row r="6823" spans="1:3" x14ac:dyDescent="0.25">
      <c r="A6823">
        <v>222756</v>
      </c>
      <c r="B6823" t="s">
        <v>2650</v>
      </c>
      <c r="C6823">
        <v>176.88</v>
      </c>
    </row>
    <row r="6824" spans="1:3" x14ac:dyDescent="0.25">
      <c r="A6824">
        <v>222759</v>
      </c>
      <c r="B6824" t="s">
        <v>5058</v>
      </c>
      <c r="C6824">
        <v>177.15</v>
      </c>
    </row>
    <row r="6825" spans="1:3" x14ac:dyDescent="0.25">
      <c r="A6825">
        <v>222760</v>
      </c>
      <c r="B6825" t="s">
        <v>677</v>
      </c>
      <c r="C6825">
        <v>10.188000000000001</v>
      </c>
    </row>
    <row r="6826" spans="1:3" x14ac:dyDescent="0.25">
      <c r="A6826">
        <v>222760</v>
      </c>
      <c r="B6826" t="s">
        <v>677</v>
      </c>
      <c r="C6826">
        <v>10.188000000000001</v>
      </c>
    </row>
    <row r="6827" spans="1:3" x14ac:dyDescent="0.25">
      <c r="A6827">
        <v>222760</v>
      </c>
      <c r="B6827" t="s">
        <v>677</v>
      </c>
      <c r="C6827">
        <v>10.188000000000001</v>
      </c>
    </row>
    <row r="6828" spans="1:3" x14ac:dyDescent="0.25">
      <c r="A6828">
        <v>222771</v>
      </c>
      <c r="B6828" t="s">
        <v>2414</v>
      </c>
      <c r="C6828">
        <v>12.776</v>
      </c>
    </row>
    <row r="6829" spans="1:3" x14ac:dyDescent="0.25">
      <c r="A6829">
        <v>222773</v>
      </c>
      <c r="B6829" t="s">
        <v>5059</v>
      </c>
      <c r="C6829">
        <v>200</v>
      </c>
    </row>
    <row r="6830" spans="1:3" x14ac:dyDescent="0.25">
      <c r="A6830">
        <v>222829</v>
      </c>
      <c r="B6830" t="s">
        <v>2121</v>
      </c>
      <c r="C6830">
        <v>21.19</v>
      </c>
    </row>
    <row r="6831" spans="1:3" x14ac:dyDescent="0.25">
      <c r="A6831">
        <v>222850</v>
      </c>
      <c r="B6831" t="s">
        <v>905</v>
      </c>
      <c r="C6831">
        <v>176.8</v>
      </c>
    </row>
    <row r="6832" spans="1:3" x14ac:dyDescent="0.25">
      <c r="A6832">
        <v>222850</v>
      </c>
      <c r="B6832" t="s">
        <v>905</v>
      </c>
      <c r="C6832">
        <v>176.8</v>
      </c>
    </row>
    <row r="6833" spans="1:3" x14ac:dyDescent="0.25">
      <c r="A6833">
        <v>222851</v>
      </c>
      <c r="B6833" t="s">
        <v>906</v>
      </c>
      <c r="C6833">
        <v>10.199999999999999</v>
      </c>
    </row>
    <row r="6834" spans="1:3" x14ac:dyDescent="0.25">
      <c r="A6834">
        <v>222851</v>
      </c>
      <c r="B6834" t="s">
        <v>906</v>
      </c>
      <c r="C6834">
        <v>10.199999999999999</v>
      </c>
    </row>
    <row r="6835" spans="1:3" x14ac:dyDescent="0.25">
      <c r="A6835">
        <v>222852</v>
      </c>
      <c r="B6835" t="s">
        <v>2128</v>
      </c>
      <c r="C6835">
        <v>10.199999999999999</v>
      </c>
    </row>
    <row r="6836" spans="1:3" x14ac:dyDescent="0.25">
      <c r="A6836">
        <v>222852</v>
      </c>
      <c r="B6836" t="s">
        <v>2128</v>
      </c>
      <c r="C6836">
        <v>10.199999999999999</v>
      </c>
    </row>
    <row r="6837" spans="1:3" x14ac:dyDescent="0.25">
      <c r="A6837">
        <v>222886</v>
      </c>
      <c r="B6837" t="s">
        <v>5060</v>
      </c>
      <c r="C6837">
        <v>1000</v>
      </c>
    </row>
    <row r="6838" spans="1:3" x14ac:dyDescent="0.25">
      <c r="A6838">
        <v>222991</v>
      </c>
      <c r="B6838" t="s">
        <v>2122</v>
      </c>
      <c r="C6838">
        <v>16.55</v>
      </c>
    </row>
    <row r="6839" spans="1:3" x14ac:dyDescent="0.25">
      <c r="A6839">
        <v>222992</v>
      </c>
      <c r="B6839" t="s">
        <v>5061</v>
      </c>
      <c r="C6839">
        <v>14.87</v>
      </c>
    </row>
    <row r="6840" spans="1:3" x14ac:dyDescent="0.25">
      <c r="A6840">
        <v>223066</v>
      </c>
      <c r="B6840" t="s">
        <v>1117</v>
      </c>
      <c r="C6840">
        <v>211.05</v>
      </c>
    </row>
    <row r="6841" spans="1:3" x14ac:dyDescent="0.25">
      <c r="A6841">
        <v>223066</v>
      </c>
      <c r="B6841" t="s">
        <v>1117</v>
      </c>
      <c r="C6841">
        <v>211.05</v>
      </c>
    </row>
    <row r="6842" spans="1:3" x14ac:dyDescent="0.25">
      <c r="A6842">
        <v>223229</v>
      </c>
      <c r="B6842" t="s">
        <v>678</v>
      </c>
      <c r="C6842">
        <v>10.15</v>
      </c>
    </row>
    <row r="6843" spans="1:3" x14ac:dyDescent="0.25">
      <c r="A6843">
        <v>223229</v>
      </c>
      <c r="B6843" t="s">
        <v>678</v>
      </c>
      <c r="C6843">
        <v>10.15</v>
      </c>
    </row>
    <row r="6844" spans="1:3" x14ac:dyDescent="0.25">
      <c r="A6844">
        <v>223344</v>
      </c>
      <c r="B6844" t="s">
        <v>5062</v>
      </c>
      <c r="C6844">
        <v>10.56</v>
      </c>
    </row>
    <row r="6845" spans="1:3" x14ac:dyDescent="0.25">
      <c r="A6845">
        <v>223498</v>
      </c>
      <c r="B6845" t="s">
        <v>516</v>
      </c>
      <c r="C6845">
        <v>1</v>
      </c>
    </row>
    <row r="6846" spans="1:3" x14ac:dyDescent="0.25">
      <c r="A6846">
        <v>223499</v>
      </c>
      <c r="B6846" t="s">
        <v>794</v>
      </c>
      <c r="C6846">
        <v>872.2</v>
      </c>
    </row>
    <row r="6847" spans="1:3" x14ac:dyDescent="0.25">
      <c r="A6847">
        <v>223499</v>
      </c>
      <c r="B6847" t="s">
        <v>794</v>
      </c>
      <c r="C6847">
        <v>872.2</v>
      </c>
    </row>
    <row r="6848" spans="1:3" x14ac:dyDescent="0.25">
      <c r="A6848">
        <v>223499</v>
      </c>
      <c r="B6848" t="s">
        <v>794</v>
      </c>
      <c r="C6848">
        <v>872.2</v>
      </c>
    </row>
    <row r="6849" spans="1:3" x14ac:dyDescent="0.25">
      <c r="A6849">
        <v>223501</v>
      </c>
      <c r="B6849" t="s">
        <v>5063</v>
      </c>
      <c r="C6849">
        <v>175.5</v>
      </c>
    </row>
    <row r="6850" spans="1:3" x14ac:dyDescent="0.25">
      <c r="A6850">
        <v>223502</v>
      </c>
      <c r="B6850" t="s">
        <v>5064</v>
      </c>
      <c r="C6850">
        <v>50.625</v>
      </c>
    </row>
    <row r="6851" spans="1:3" x14ac:dyDescent="0.25">
      <c r="A6851">
        <v>223503</v>
      </c>
      <c r="B6851" t="s">
        <v>5065</v>
      </c>
      <c r="C6851">
        <v>16.875</v>
      </c>
    </row>
    <row r="6852" spans="1:3" x14ac:dyDescent="0.25">
      <c r="A6852">
        <v>223519</v>
      </c>
      <c r="B6852" t="s">
        <v>2407</v>
      </c>
      <c r="C6852">
        <v>10.125</v>
      </c>
    </row>
    <row r="6853" spans="1:3" x14ac:dyDescent="0.25">
      <c r="A6853">
        <v>223520</v>
      </c>
      <c r="B6853" t="s">
        <v>517</v>
      </c>
      <c r="C6853">
        <v>12.69</v>
      </c>
    </row>
    <row r="6854" spans="1:3" x14ac:dyDescent="0.25">
      <c r="A6854">
        <v>223520</v>
      </c>
      <c r="B6854" t="s">
        <v>517</v>
      </c>
      <c r="C6854">
        <v>12.69</v>
      </c>
    </row>
    <row r="6855" spans="1:3" x14ac:dyDescent="0.25">
      <c r="A6855">
        <v>223530</v>
      </c>
      <c r="B6855" t="s">
        <v>5066</v>
      </c>
      <c r="C6855">
        <v>12.656000000000001</v>
      </c>
    </row>
    <row r="6856" spans="1:3" x14ac:dyDescent="0.25">
      <c r="A6856">
        <v>223629</v>
      </c>
      <c r="B6856" t="s">
        <v>2558</v>
      </c>
      <c r="C6856">
        <v>1</v>
      </c>
    </row>
    <row r="6857" spans="1:3" x14ac:dyDescent="0.25">
      <c r="A6857">
        <v>223640</v>
      </c>
      <c r="B6857" t="s">
        <v>5067</v>
      </c>
      <c r="C6857">
        <v>173.24</v>
      </c>
    </row>
    <row r="6858" spans="1:3" x14ac:dyDescent="0.25">
      <c r="A6858">
        <v>223641</v>
      </c>
      <c r="B6858" t="s">
        <v>5068</v>
      </c>
      <c r="C6858">
        <v>833</v>
      </c>
    </row>
    <row r="6859" spans="1:3" x14ac:dyDescent="0.25">
      <c r="A6859">
        <v>223642</v>
      </c>
      <c r="B6859" t="s">
        <v>5069</v>
      </c>
      <c r="C6859">
        <v>177.57</v>
      </c>
    </row>
    <row r="6860" spans="1:3" x14ac:dyDescent="0.25">
      <c r="A6860">
        <v>223643</v>
      </c>
      <c r="B6860" t="s">
        <v>5070</v>
      </c>
      <c r="C6860">
        <v>854</v>
      </c>
    </row>
    <row r="6861" spans="1:3" x14ac:dyDescent="0.25">
      <c r="A6861">
        <v>223645</v>
      </c>
      <c r="B6861" t="s">
        <v>5071</v>
      </c>
      <c r="C6861">
        <v>180.44</v>
      </c>
    </row>
    <row r="6862" spans="1:3" x14ac:dyDescent="0.25">
      <c r="A6862">
        <v>223660</v>
      </c>
      <c r="B6862" t="s">
        <v>2574</v>
      </c>
      <c r="C6862">
        <v>860.3</v>
      </c>
    </row>
    <row r="6863" spans="1:3" x14ac:dyDescent="0.25">
      <c r="A6863">
        <v>223660</v>
      </c>
      <c r="B6863" t="s">
        <v>2574</v>
      </c>
      <c r="C6863">
        <v>860.3</v>
      </c>
    </row>
    <row r="6864" spans="1:3" x14ac:dyDescent="0.25">
      <c r="A6864">
        <v>223660</v>
      </c>
      <c r="B6864" t="s">
        <v>2574</v>
      </c>
      <c r="C6864">
        <v>860.3</v>
      </c>
    </row>
    <row r="6865" spans="1:3" x14ac:dyDescent="0.25">
      <c r="A6865">
        <v>223661</v>
      </c>
      <c r="B6865" t="s">
        <v>5072</v>
      </c>
      <c r="C6865">
        <v>178.94</v>
      </c>
    </row>
    <row r="6866" spans="1:3" x14ac:dyDescent="0.25">
      <c r="A6866">
        <v>223661</v>
      </c>
      <c r="B6866" t="s">
        <v>5072</v>
      </c>
      <c r="C6866">
        <v>178.94</v>
      </c>
    </row>
    <row r="6867" spans="1:3" x14ac:dyDescent="0.25">
      <c r="A6867">
        <v>223729</v>
      </c>
      <c r="B6867" t="s">
        <v>518</v>
      </c>
      <c r="C6867">
        <v>1</v>
      </c>
    </row>
    <row r="6868" spans="1:3" x14ac:dyDescent="0.25">
      <c r="A6868">
        <v>223743</v>
      </c>
      <c r="B6868" t="s">
        <v>5073</v>
      </c>
      <c r="C6868">
        <v>875.3</v>
      </c>
    </row>
    <row r="6869" spans="1:3" x14ac:dyDescent="0.25">
      <c r="A6869">
        <v>223750</v>
      </c>
      <c r="B6869" t="s">
        <v>5074</v>
      </c>
      <c r="C6869">
        <v>185.08</v>
      </c>
    </row>
    <row r="6870" spans="1:3" x14ac:dyDescent="0.25">
      <c r="A6870">
        <v>223750</v>
      </c>
      <c r="B6870" t="s">
        <v>5074</v>
      </c>
      <c r="C6870">
        <v>185.08</v>
      </c>
    </row>
    <row r="6871" spans="1:3" x14ac:dyDescent="0.25">
      <c r="A6871">
        <v>223770</v>
      </c>
      <c r="B6871" t="s">
        <v>519</v>
      </c>
      <c r="C6871">
        <v>866.6</v>
      </c>
    </row>
    <row r="6872" spans="1:3" x14ac:dyDescent="0.25">
      <c r="A6872">
        <v>223770</v>
      </c>
      <c r="B6872" t="s">
        <v>519</v>
      </c>
      <c r="C6872">
        <v>866.6</v>
      </c>
    </row>
    <row r="6873" spans="1:3" x14ac:dyDescent="0.25">
      <c r="A6873">
        <v>223770</v>
      </c>
      <c r="B6873" t="s">
        <v>519</v>
      </c>
      <c r="C6873">
        <v>866.6</v>
      </c>
    </row>
    <row r="6874" spans="1:3" x14ac:dyDescent="0.25">
      <c r="A6874">
        <v>223771</v>
      </c>
      <c r="B6874" t="s">
        <v>679</v>
      </c>
      <c r="C6874">
        <v>17.329999999999998</v>
      </c>
    </row>
    <row r="6875" spans="1:3" x14ac:dyDescent="0.25">
      <c r="A6875">
        <v>223771</v>
      </c>
      <c r="B6875" t="s">
        <v>679</v>
      </c>
      <c r="C6875">
        <v>17.329999999999998</v>
      </c>
    </row>
    <row r="6876" spans="1:3" x14ac:dyDescent="0.25">
      <c r="A6876">
        <v>223771</v>
      </c>
      <c r="B6876" t="s">
        <v>679</v>
      </c>
      <c r="C6876">
        <v>17.329999999999998</v>
      </c>
    </row>
    <row r="6877" spans="1:3" x14ac:dyDescent="0.25">
      <c r="A6877">
        <v>223772</v>
      </c>
      <c r="B6877" t="s">
        <v>795</v>
      </c>
      <c r="C6877">
        <v>1</v>
      </c>
    </row>
    <row r="6878" spans="1:3" x14ac:dyDescent="0.25">
      <c r="A6878">
        <v>223772</v>
      </c>
      <c r="B6878" t="s">
        <v>795</v>
      </c>
      <c r="C6878">
        <v>1</v>
      </c>
    </row>
    <row r="6879" spans="1:3" x14ac:dyDescent="0.25">
      <c r="A6879">
        <v>223773</v>
      </c>
      <c r="B6879" t="s">
        <v>680</v>
      </c>
      <c r="C6879">
        <v>180.25</v>
      </c>
    </row>
    <row r="6880" spans="1:3" x14ac:dyDescent="0.25">
      <c r="A6880">
        <v>223773</v>
      </c>
      <c r="B6880" t="s">
        <v>680</v>
      </c>
      <c r="C6880">
        <v>180.25</v>
      </c>
    </row>
    <row r="6881" spans="1:3" x14ac:dyDescent="0.25">
      <c r="A6881">
        <v>223773</v>
      </c>
      <c r="B6881" t="s">
        <v>680</v>
      </c>
      <c r="C6881">
        <v>180.25</v>
      </c>
    </row>
    <row r="6882" spans="1:3" x14ac:dyDescent="0.25">
      <c r="A6882">
        <v>223774</v>
      </c>
      <c r="B6882" t="s">
        <v>681</v>
      </c>
      <c r="C6882">
        <v>180.25</v>
      </c>
    </row>
    <row r="6883" spans="1:3" x14ac:dyDescent="0.25">
      <c r="A6883">
        <v>223774</v>
      </c>
      <c r="B6883" t="s">
        <v>681</v>
      </c>
      <c r="C6883">
        <v>180.25</v>
      </c>
    </row>
    <row r="6884" spans="1:3" x14ac:dyDescent="0.25">
      <c r="A6884">
        <v>223774</v>
      </c>
      <c r="B6884" t="s">
        <v>681</v>
      </c>
      <c r="C6884">
        <v>180.25</v>
      </c>
    </row>
    <row r="6885" spans="1:3" x14ac:dyDescent="0.25">
      <c r="A6885">
        <v>223776</v>
      </c>
      <c r="B6885" t="s">
        <v>520</v>
      </c>
      <c r="C6885">
        <v>884</v>
      </c>
    </row>
    <row r="6886" spans="1:3" x14ac:dyDescent="0.25">
      <c r="A6886">
        <v>223776</v>
      </c>
      <c r="B6886" t="s">
        <v>520</v>
      </c>
      <c r="C6886">
        <v>884</v>
      </c>
    </row>
    <row r="6887" spans="1:3" x14ac:dyDescent="0.25">
      <c r="A6887">
        <v>223776</v>
      </c>
      <c r="B6887" t="s">
        <v>520</v>
      </c>
      <c r="C6887">
        <v>884</v>
      </c>
    </row>
    <row r="6888" spans="1:3" x14ac:dyDescent="0.25">
      <c r="A6888">
        <v>223777</v>
      </c>
      <c r="B6888" t="s">
        <v>521</v>
      </c>
      <c r="C6888">
        <v>17.68</v>
      </c>
    </row>
    <row r="6889" spans="1:3" x14ac:dyDescent="0.25">
      <c r="A6889">
        <v>223777</v>
      </c>
      <c r="B6889" t="s">
        <v>521</v>
      </c>
      <c r="C6889">
        <v>17.68</v>
      </c>
    </row>
    <row r="6890" spans="1:3" x14ac:dyDescent="0.25">
      <c r="A6890">
        <v>223777</v>
      </c>
      <c r="B6890" t="s">
        <v>521</v>
      </c>
      <c r="C6890">
        <v>17.68</v>
      </c>
    </row>
    <row r="6891" spans="1:3" x14ac:dyDescent="0.25">
      <c r="A6891">
        <v>223778</v>
      </c>
      <c r="B6891" t="s">
        <v>522</v>
      </c>
      <c r="C6891">
        <v>1</v>
      </c>
    </row>
    <row r="6892" spans="1:3" x14ac:dyDescent="0.25">
      <c r="A6892">
        <v>223778</v>
      </c>
      <c r="B6892" t="s">
        <v>522</v>
      </c>
      <c r="C6892">
        <v>1</v>
      </c>
    </row>
    <row r="6893" spans="1:3" x14ac:dyDescent="0.25">
      <c r="A6893">
        <v>223779</v>
      </c>
      <c r="B6893" t="s">
        <v>523</v>
      </c>
      <c r="C6893">
        <v>183.87</v>
      </c>
    </row>
    <row r="6894" spans="1:3" x14ac:dyDescent="0.25">
      <c r="A6894">
        <v>223779</v>
      </c>
      <c r="B6894" t="s">
        <v>523</v>
      </c>
      <c r="C6894">
        <v>183.87</v>
      </c>
    </row>
    <row r="6895" spans="1:3" x14ac:dyDescent="0.25">
      <c r="A6895">
        <v>223779</v>
      </c>
      <c r="B6895" t="s">
        <v>523</v>
      </c>
      <c r="C6895">
        <v>183.87</v>
      </c>
    </row>
    <row r="6896" spans="1:3" x14ac:dyDescent="0.25">
      <c r="A6896">
        <v>223780</v>
      </c>
      <c r="B6896" t="s">
        <v>524</v>
      </c>
      <c r="C6896">
        <v>183.87</v>
      </c>
    </row>
    <row r="6897" spans="1:3" x14ac:dyDescent="0.25">
      <c r="A6897">
        <v>223780</v>
      </c>
      <c r="B6897" t="s">
        <v>524</v>
      </c>
      <c r="C6897">
        <v>183.87</v>
      </c>
    </row>
    <row r="6898" spans="1:3" x14ac:dyDescent="0.25">
      <c r="A6898">
        <v>223781</v>
      </c>
      <c r="B6898" t="s">
        <v>2142</v>
      </c>
      <c r="C6898">
        <v>176.8</v>
      </c>
    </row>
    <row r="6899" spans="1:3" x14ac:dyDescent="0.25">
      <c r="A6899">
        <v>223781</v>
      </c>
      <c r="B6899" t="s">
        <v>2142</v>
      </c>
      <c r="C6899">
        <v>176.8</v>
      </c>
    </row>
    <row r="6900" spans="1:3" x14ac:dyDescent="0.25">
      <c r="A6900">
        <v>223782</v>
      </c>
      <c r="B6900" t="s">
        <v>682</v>
      </c>
      <c r="C6900">
        <v>896.2</v>
      </c>
    </row>
    <row r="6901" spans="1:3" x14ac:dyDescent="0.25">
      <c r="A6901">
        <v>223782</v>
      </c>
      <c r="B6901" t="s">
        <v>682</v>
      </c>
      <c r="C6901">
        <v>896.2</v>
      </c>
    </row>
    <row r="6902" spans="1:3" x14ac:dyDescent="0.25">
      <c r="A6902">
        <v>223782</v>
      </c>
      <c r="B6902" t="s">
        <v>682</v>
      </c>
      <c r="C6902">
        <v>896.2</v>
      </c>
    </row>
    <row r="6903" spans="1:3" x14ac:dyDescent="0.25">
      <c r="A6903">
        <v>223783</v>
      </c>
      <c r="B6903" t="s">
        <v>683</v>
      </c>
      <c r="C6903">
        <v>17.920000000000002</v>
      </c>
    </row>
    <row r="6904" spans="1:3" x14ac:dyDescent="0.25">
      <c r="A6904">
        <v>223783</v>
      </c>
      <c r="B6904" t="s">
        <v>683</v>
      </c>
      <c r="C6904">
        <v>17.920000000000002</v>
      </c>
    </row>
    <row r="6905" spans="1:3" x14ac:dyDescent="0.25">
      <c r="A6905">
        <v>223783</v>
      </c>
      <c r="B6905" t="s">
        <v>683</v>
      </c>
      <c r="C6905">
        <v>17.920000000000002</v>
      </c>
    </row>
    <row r="6906" spans="1:3" x14ac:dyDescent="0.25">
      <c r="A6906">
        <v>223784</v>
      </c>
      <c r="B6906" t="s">
        <v>5075</v>
      </c>
      <c r="C6906">
        <v>1</v>
      </c>
    </row>
    <row r="6907" spans="1:3" x14ac:dyDescent="0.25">
      <c r="A6907">
        <v>223784</v>
      </c>
      <c r="B6907" t="s">
        <v>5075</v>
      </c>
      <c r="C6907">
        <v>1</v>
      </c>
    </row>
    <row r="6908" spans="1:3" x14ac:dyDescent="0.25">
      <c r="A6908">
        <v>223785</v>
      </c>
      <c r="B6908" t="s">
        <v>684</v>
      </c>
      <c r="C6908">
        <v>186.41</v>
      </c>
    </row>
    <row r="6909" spans="1:3" x14ac:dyDescent="0.25">
      <c r="A6909">
        <v>223785</v>
      </c>
      <c r="B6909" t="s">
        <v>684</v>
      </c>
      <c r="C6909">
        <v>186.41</v>
      </c>
    </row>
    <row r="6910" spans="1:3" x14ac:dyDescent="0.25">
      <c r="A6910">
        <v>223785</v>
      </c>
      <c r="B6910" t="s">
        <v>684</v>
      </c>
      <c r="C6910">
        <v>186.41</v>
      </c>
    </row>
    <row r="6911" spans="1:3" x14ac:dyDescent="0.25">
      <c r="A6911">
        <v>223786</v>
      </c>
      <c r="B6911" t="s">
        <v>2135</v>
      </c>
      <c r="C6911">
        <v>186.41</v>
      </c>
    </row>
    <row r="6912" spans="1:3" x14ac:dyDescent="0.25">
      <c r="A6912">
        <v>223786</v>
      </c>
      <c r="B6912" t="s">
        <v>2135</v>
      </c>
      <c r="C6912">
        <v>186.41</v>
      </c>
    </row>
    <row r="6913" spans="1:3" x14ac:dyDescent="0.25">
      <c r="A6913">
        <v>223787</v>
      </c>
      <c r="B6913" t="s">
        <v>5076</v>
      </c>
      <c r="C6913">
        <v>179.24</v>
      </c>
    </row>
    <row r="6914" spans="1:3" x14ac:dyDescent="0.25">
      <c r="A6914">
        <v>223787</v>
      </c>
      <c r="B6914" t="s">
        <v>5076</v>
      </c>
      <c r="C6914">
        <v>179.24</v>
      </c>
    </row>
    <row r="6915" spans="1:3" x14ac:dyDescent="0.25">
      <c r="A6915">
        <v>223788</v>
      </c>
      <c r="B6915" t="s">
        <v>2129</v>
      </c>
      <c r="C6915">
        <v>901.5</v>
      </c>
    </row>
    <row r="6916" spans="1:3" x14ac:dyDescent="0.25">
      <c r="A6916">
        <v>223788</v>
      </c>
      <c r="B6916" t="s">
        <v>2129</v>
      </c>
      <c r="C6916">
        <v>901.5</v>
      </c>
    </row>
    <row r="6917" spans="1:3" x14ac:dyDescent="0.25">
      <c r="A6917">
        <v>223788</v>
      </c>
      <c r="B6917" t="s">
        <v>2129</v>
      </c>
      <c r="C6917">
        <v>901.5</v>
      </c>
    </row>
    <row r="6918" spans="1:3" x14ac:dyDescent="0.25">
      <c r="A6918">
        <v>223789</v>
      </c>
      <c r="B6918" t="s">
        <v>685</v>
      </c>
      <c r="C6918">
        <v>187.61600000000001</v>
      </c>
    </row>
    <row r="6919" spans="1:3" x14ac:dyDescent="0.25">
      <c r="A6919">
        <v>223789</v>
      </c>
      <c r="B6919" t="s">
        <v>685</v>
      </c>
      <c r="C6919">
        <v>187.61600000000001</v>
      </c>
    </row>
    <row r="6920" spans="1:3" x14ac:dyDescent="0.25">
      <c r="A6920">
        <v>223789</v>
      </c>
      <c r="B6920" t="s">
        <v>685</v>
      </c>
      <c r="C6920">
        <v>187.61600000000001</v>
      </c>
    </row>
    <row r="6921" spans="1:3" x14ac:dyDescent="0.25">
      <c r="A6921">
        <v>223790</v>
      </c>
      <c r="B6921" t="s">
        <v>5077</v>
      </c>
      <c r="C6921">
        <v>1</v>
      </c>
    </row>
    <row r="6922" spans="1:3" x14ac:dyDescent="0.25">
      <c r="A6922">
        <v>223790</v>
      </c>
      <c r="B6922" t="s">
        <v>5077</v>
      </c>
      <c r="C6922">
        <v>1</v>
      </c>
    </row>
    <row r="6923" spans="1:3" x14ac:dyDescent="0.25">
      <c r="A6923">
        <v>223795</v>
      </c>
      <c r="B6923" t="s">
        <v>907</v>
      </c>
      <c r="C6923">
        <v>184.1</v>
      </c>
    </row>
    <row r="6924" spans="1:3" x14ac:dyDescent="0.25">
      <c r="A6924">
        <v>223795</v>
      </c>
      <c r="B6924" t="s">
        <v>907</v>
      </c>
      <c r="C6924">
        <v>184.1</v>
      </c>
    </row>
    <row r="6925" spans="1:3" x14ac:dyDescent="0.25">
      <c r="A6925">
        <v>223858</v>
      </c>
      <c r="B6925" t="s">
        <v>5078</v>
      </c>
      <c r="C6925">
        <v>1</v>
      </c>
    </row>
    <row r="6926" spans="1:3" x14ac:dyDescent="0.25">
      <c r="A6926">
        <v>223891</v>
      </c>
      <c r="B6926" t="s">
        <v>2145</v>
      </c>
      <c r="C6926">
        <v>874.7</v>
      </c>
    </row>
    <row r="6927" spans="1:3" x14ac:dyDescent="0.25">
      <c r="A6927">
        <v>223892</v>
      </c>
      <c r="B6927" t="s">
        <v>5079</v>
      </c>
      <c r="C6927">
        <v>1</v>
      </c>
    </row>
    <row r="6928" spans="1:3" x14ac:dyDescent="0.25">
      <c r="A6928">
        <v>223894</v>
      </c>
      <c r="B6928" t="s">
        <v>5080</v>
      </c>
      <c r="C6928">
        <v>173.24</v>
      </c>
    </row>
    <row r="6929" spans="1:3" x14ac:dyDescent="0.25">
      <c r="A6929">
        <v>223895</v>
      </c>
      <c r="B6929" t="s">
        <v>5081</v>
      </c>
      <c r="C6929">
        <v>833</v>
      </c>
    </row>
    <row r="6930" spans="1:3" x14ac:dyDescent="0.25">
      <c r="A6930">
        <v>223896</v>
      </c>
      <c r="B6930" t="s">
        <v>5082</v>
      </c>
      <c r="C6930">
        <v>177.57</v>
      </c>
    </row>
    <row r="6931" spans="1:3" x14ac:dyDescent="0.25">
      <c r="A6931">
        <v>223897</v>
      </c>
      <c r="B6931" t="s">
        <v>5083</v>
      </c>
      <c r="C6931">
        <v>854</v>
      </c>
    </row>
    <row r="6932" spans="1:3" x14ac:dyDescent="0.25">
      <c r="A6932">
        <v>223899</v>
      </c>
      <c r="B6932" t="s">
        <v>5084</v>
      </c>
      <c r="C6932">
        <v>180.44</v>
      </c>
    </row>
    <row r="6933" spans="1:3" x14ac:dyDescent="0.25">
      <c r="A6933">
        <v>223901</v>
      </c>
      <c r="B6933" t="s">
        <v>5085</v>
      </c>
      <c r="C6933">
        <v>180</v>
      </c>
    </row>
    <row r="6934" spans="1:3" x14ac:dyDescent="0.25">
      <c r="A6934">
        <v>223923</v>
      </c>
      <c r="B6934" t="s">
        <v>5086</v>
      </c>
      <c r="C6934">
        <v>8</v>
      </c>
    </row>
    <row r="6935" spans="1:3" x14ac:dyDescent="0.25">
      <c r="A6935">
        <v>223942</v>
      </c>
      <c r="B6935" t="s">
        <v>5087</v>
      </c>
      <c r="C6935">
        <v>12.971</v>
      </c>
    </row>
    <row r="6936" spans="1:3" x14ac:dyDescent="0.25">
      <c r="A6936">
        <v>223942</v>
      </c>
      <c r="B6936" t="s">
        <v>5087</v>
      </c>
      <c r="C6936">
        <v>12.971</v>
      </c>
    </row>
    <row r="6937" spans="1:3" x14ac:dyDescent="0.25">
      <c r="A6937">
        <v>223970</v>
      </c>
      <c r="B6937" t="s">
        <v>5088</v>
      </c>
      <c r="C6937">
        <v>171.8</v>
      </c>
    </row>
    <row r="6938" spans="1:3" x14ac:dyDescent="0.25">
      <c r="A6938">
        <v>223988</v>
      </c>
      <c r="B6938" t="s">
        <v>525</v>
      </c>
      <c r="C6938">
        <v>1</v>
      </c>
    </row>
    <row r="6939" spans="1:3" x14ac:dyDescent="0.25">
      <c r="A6939">
        <v>223989</v>
      </c>
      <c r="B6939" t="s">
        <v>526</v>
      </c>
      <c r="C6939">
        <v>180</v>
      </c>
    </row>
    <row r="6940" spans="1:3" x14ac:dyDescent="0.25">
      <c r="A6940">
        <v>223989</v>
      </c>
      <c r="B6940" t="s">
        <v>526</v>
      </c>
      <c r="C6940">
        <v>180</v>
      </c>
    </row>
    <row r="6941" spans="1:3" x14ac:dyDescent="0.25">
      <c r="A6941">
        <v>223989</v>
      </c>
      <c r="B6941" t="s">
        <v>526</v>
      </c>
      <c r="C6941">
        <v>180</v>
      </c>
    </row>
    <row r="6942" spans="1:3" x14ac:dyDescent="0.25">
      <c r="A6942">
        <v>223997</v>
      </c>
      <c r="B6942" t="s">
        <v>5089</v>
      </c>
      <c r="C6942">
        <v>16.440000000000001</v>
      </c>
    </row>
    <row r="6943" spans="1:3" x14ac:dyDescent="0.25">
      <c r="A6943">
        <v>223998</v>
      </c>
      <c r="B6943" t="s">
        <v>5090</v>
      </c>
      <c r="C6943">
        <v>171</v>
      </c>
    </row>
    <row r="6944" spans="1:3" x14ac:dyDescent="0.25">
      <c r="A6944">
        <v>224002</v>
      </c>
      <c r="B6944" t="s">
        <v>5091</v>
      </c>
      <c r="C6944">
        <v>899</v>
      </c>
    </row>
    <row r="6945" spans="1:3" x14ac:dyDescent="0.25">
      <c r="A6945">
        <v>224003</v>
      </c>
      <c r="B6945" t="s">
        <v>5092</v>
      </c>
      <c r="C6945">
        <v>187</v>
      </c>
    </row>
    <row r="6946" spans="1:3" x14ac:dyDescent="0.25">
      <c r="A6946">
        <v>224017</v>
      </c>
      <c r="B6946" t="s">
        <v>5093</v>
      </c>
      <c r="C6946">
        <v>4.8</v>
      </c>
    </row>
    <row r="6947" spans="1:3" x14ac:dyDescent="0.25">
      <c r="A6947">
        <v>224030</v>
      </c>
      <c r="B6947" t="s">
        <v>908</v>
      </c>
      <c r="C6947">
        <v>17.3</v>
      </c>
    </row>
    <row r="6948" spans="1:3" x14ac:dyDescent="0.25">
      <c r="A6948">
        <v>224030</v>
      </c>
      <c r="B6948" t="s">
        <v>908</v>
      </c>
      <c r="C6948">
        <v>17.3</v>
      </c>
    </row>
    <row r="6949" spans="1:3" x14ac:dyDescent="0.25">
      <c r="A6949">
        <v>224030</v>
      </c>
      <c r="B6949" t="s">
        <v>908</v>
      </c>
      <c r="C6949">
        <v>17.3</v>
      </c>
    </row>
    <row r="6950" spans="1:3" x14ac:dyDescent="0.25">
      <c r="A6950">
        <v>224044</v>
      </c>
      <c r="B6950" t="s">
        <v>2189</v>
      </c>
      <c r="C6950">
        <v>10.220000000000001</v>
      </c>
    </row>
    <row r="6951" spans="1:3" x14ac:dyDescent="0.25">
      <c r="A6951">
        <v>224044</v>
      </c>
      <c r="B6951" t="s">
        <v>2189</v>
      </c>
      <c r="C6951">
        <v>10.220000000000001</v>
      </c>
    </row>
    <row r="6952" spans="1:3" x14ac:dyDescent="0.25">
      <c r="A6952">
        <v>224045</v>
      </c>
      <c r="B6952" t="s">
        <v>909</v>
      </c>
      <c r="C6952">
        <v>10.188000000000001</v>
      </c>
    </row>
    <row r="6953" spans="1:3" x14ac:dyDescent="0.25">
      <c r="A6953">
        <v>224045</v>
      </c>
      <c r="B6953" t="s">
        <v>909</v>
      </c>
      <c r="C6953">
        <v>10.188000000000001</v>
      </c>
    </row>
    <row r="6954" spans="1:3" x14ac:dyDescent="0.25">
      <c r="A6954">
        <v>224054</v>
      </c>
      <c r="B6954" t="s">
        <v>5094</v>
      </c>
      <c r="C6954">
        <v>4.0999999999999996</v>
      </c>
    </row>
    <row r="6955" spans="1:3" x14ac:dyDescent="0.25">
      <c r="A6955">
        <v>224054</v>
      </c>
      <c r="B6955" t="s">
        <v>5094</v>
      </c>
      <c r="C6955">
        <v>4.0999999999999996</v>
      </c>
    </row>
    <row r="6956" spans="1:3" x14ac:dyDescent="0.25">
      <c r="A6956">
        <v>224063</v>
      </c>
      <c r="B6956" t="s">
        <v>5095</v>
      </c>
      <c r="C6956">
        <v>180</v>
      </c>
    </row>
    <row r="6957" spans="1:3" x14ac:dyDescent="0.25">
      <c r="A6957">
        <v>224153</v>
      </c>
      <c r="B6957" t="s">
        <v>2719</v>
      </c>
      <c r="C6957">
        <v>10.612</v>
      </c>
    </row>
    <row r="6958" spans="1:3" x14ac:dyDescent="0.25">
      <c r="A6958">
        <v>224155</v>
      </c>
      <c r="B6958" t="s">
        <v>5096</v>
      </c>
      <c r="C6958">
        <v>10.372</v>
      </c>
    </row>
    <row r="6959" spans="1:3" x14ac:dyDescent="0.25">
      <c r="A6959">
        <v>224157</v>
      </c>
      <c r="B6959" t="s">
        <v>5097</v>
      </c>
      <c r="C6959">
        <v>10.5</v>
      </c>
    </row>
    <row r="6960" spans="1:3" x14ac:dyDescent="0.25">
      <c r="A6960">
        <v>224158</v>
      </c>
      <c r="B6960" t="s">
        <v>2428</v>
      </c>
      <c r="C6960">
        <v>1</v>
      </c>
    </row>
    <row r="6961" spans="1:3" x14ac:dyDescent="0.25">
      <c r="A6961">
        <v>224159</v>
      </c>
      <c r="B6961" t="s">
        <v>796</v>
      </c>
      <c r="C6961">
        <v>178.76</v>
      </c>
    </row>
    <row r="6962" spans="1:3" x14ac:dyDescent="0.25">
      <c r="A6962">
        <v>224159</v>
      </c>
      <c r="B6962" t="s">
        <v>796</v>
      </c>
      <c r="C6962">
        <v>178.76</v>
      </c>
    </row>
    <row r="6963" spans="1:3" x14ac:dyDescent="0.25">
      <c r="A6963">
        <v>224159</v>
      </c>
      <c r="B6963" t="s">
        <v>796</v>
      </c>
      <c r="C6963">
        <v>178.76</v>
      </c>
    </row>
    <row r="6964" spans="1:3" x14ac:dyDescent="0.25">
      <c r="A6964">
        <v>224159</v>
      </c>
      <c r="B6964" t="s">
        <v>796</v>
      </c>
      <c r="C6964">
        <v>178.76</v>
      </c>
    </row>
    <row r="6965" spans="1:3" x14ac:dyDescent="0.25">
      <c r="A6965">
        <v>224169</v>
      </c>
      <c r="B6965" t="s">
        <v>2184</v>
      </c>
      <c r="C6965">
        <v>176.68</v>
      </c>
    </row>
    <row r="6966" spans="1:3" x14ac:dyDescent="0.25">
      <c r="A6966">
        <v>224169</v>
      </c>
      <c r="B6966" t="s">
        <v>2184</v>
      </c>
      <c r="C6966">
        <v>176.68</v>
      </c>
    </row>
    <row r="6967" spans="1:3" x14ac:dyDescent="0.25">
      <c r="A6967">
        <v>224179</v>
      </c>
      <c r="B6967" t="s">
        <v>2165</v>
      </c>
      <c r="C6967">
        <v>13.14</v>
      </c>
    </row>
    <row r="6968" spans="1:3" x14ac:dyDescent="0.25">
      <c r="A6968">
        <v>224179</v>
      </c>
      <c r="B6968" t="s">
        <v>2165</v>
      </c>
      <c r="C6968">
        <v>13.14</v>
      </c>
    </row>
    <row r="6969" spans="1:3" x14ac:dyDescent="0.25">
      <c r="A6969">
        <v>224180</v>
      </c>
      <c r="B6969" t="s">
        <v>527</v>
      </c>
      <c r="C6969">
        <v>17.18</v>
      </c>
    </row>
    <row r="6970" spans="1:3" x14ac:dyDescent="0.25">
      <c r="A6970">
        <v>224180</v>
      </c>
      <c r="B6970" t="s">
        <v>527</v>
      </c>
      <c r="C6970">
        <v>17.18</v>
      </c>
    </row>
    <row r="6971" spans="1:3" x14ac:dyDescent="0.25">
      <c r="A6971">
        <v>224180</v>
      </c>
      <c r="B6971" t="s">
        <v>527</v>
      </c>
      <c r="C6971">
        <v>17.18</v>
      </c>
    </row>
    <row r="6972" spans="1:3" x14ac:dyDescent="0.25">
      <c r="A6972">
        <v>224181</v>
      </c>
      <c r="B6972" t="s">
        <v>2429</v>
      </c>
      <c r="C6972">
        <v>1</v>
      </c>
    </row>
    <row r="6973" spans="1:3" x14ac:dyDescent="0.25">
      <c r="A6973">
        <v>224182</v>
      </c>
      <c r="B6973" t="s">
        <v>686</v>
      </c>
      <c r="C6973">
        <v>179.3</v>
      </c>
    </row>
    <row r="6974" spans="1:3" x14ac:dyDescent="0.25">
      <c r="A6974">
        <v>224182</v>
      </c>
      <c r="B6974" t="s">
        <v>686</v>
      </c>
      <c r="C6974">
        <v>179.3</v>
      </c>
    </row>
    <row r="6975" spans="1:3" x14ac:dyDescent="0.25">
      <c r="A6975">
        <v>224182</v>
      </c>
      <c r="B6975" t="s">
        <v>686</v>
      </c>
      <c r="C6975">
        <v>179.3</v>
      </c>
    </row>
    <row r="6976" spans="1:3" x14ac:dyDescent="0.25">
      <c r="A6976">
        <v>224182</v>
      </c>
      <c r="B6976" t="s">
        <v>686</v>
      </c>
      <c r="C6976">
        <v>179.3</v>
      </c>
    </row>
    <row r="6977" spans="1:3" x14ac:dyDescent="0.25">
      <c r="A6977">
        <v>224183</v>
      </c>
      <c r="B6977" t="s">
        <v>687</v>
      </c>
      <c r="C6977">
        <v>17.239999999999998</v>
      </c>
    </row>
    <row r="6978" spans="1:3" x14ac:dyDescent="0.25">
      <c r="A6978">
        <v>224183</v>
      </c>
      <c r="B6978" t="s">
        <v>687</v>
      </c>
      <c r="C6978">
        <v>17.239999999999998</v>
      </c>
    </row>
    <row r="6979" spans="1:3" x14ac:dyDescent="0.25">
      <c r="A6979">
        <v>224183</v>
      </c>
      <c r="B6979" t="s">
        <v>687</v>
      </c>
      <c r="C6979">
        <v>17.239999999999998</v>
      </c>
    </row>
    <row r="6980" spans="1:3" x14ac:dyDescent="0.25">
      <c r="A6980">
        <v>224210</v>
      </c>
      <c r="B6980" t="s">
        <v>5098</v>
      </c>
      <c r="C6980">
        <v>1</v>
      </c>
    </row>
    <row r="6981" spans="1:3" x14ac:dyDescent="0.25">
      <c r="A6981">
        <v>224211</v>
      </c>
      <c r="B6981" t="s">
        <v>5099</v>
      </c>
      <c r="C6981">
        <v>1</v>
      </c>
    </row>
    <row r="6982" spans="1:3" x14ac:dyDescent="0.25">
      <c r="A6982">
        <v>224289</v>
      </c>
      <c r="B6982" t="s">
        <v>2155</v>
      </c>
      <c r="C6982">
        <v>10.76</v>
      </c>
    </row>
    <row r="6983" spans="1:3" x14ac:dyDescent="0.25">
      <c r="A6983">
        <v>224289</v>
      </c>
      <c r="B6983" t="s">
        <v>2155</v>
      </c>
      <c r="C6983">
        <v>10.76</v>
      </c>
    </row>
    <row r="6984" spans="1:3" x14ac:dyDescent="0.25">
      <c r="A6984">
        <v>224294</v>
      </c>
      <c r="B6984" t="s">
        <v>5100</v>
      </c>
      <c r="C6984">
        <v>18.902999999999999</v>
      </c>
    </row>
    <row r="6985" spans="1:3" x14ac:dyDescent="0.25">
      <c r="A6985">
        <v>224294</v>
      </c>
      <c r="B6985" t="s">
        <v>5100</v>
      </c>
      <c r="C6985">
        <v>18.902999999999999</v>
      </c>
    </row>
    <row r="6986" spans="1:3" x14ac:dyDescent="0.25">
      <c r="A6986">
        <v>224302</v>
      </c>
      <c r="B6986" t="s">
        <v>5101</v>
      </c>
      <c r="C6986">
        <v>17.059999999999999</v>
      </c>
    </row>
    <row r="6987" spans="1:3" x14ac:dyDescent="0.25">
      <c r="A6987">
        <v>224302</v>
      </c>
      <c r="B6987" t="s">
        <v>5101</v>
      </c>
      <c r="C6987">
        <v>17.059999999999999</v>
      </c>
    </row>
    <row r="6988" spans="1:3" x14ac:dyDescent="0.25">
      <c r="A6988">
        <v>224304</v>
      </c>
      <c r="B6988" t="s">
        <v>5102</v>
      </c>
      <c r="C6988">
        <v>17.459</v>
      </c>
    </row>
    <row r="6989" spans="1:3" x14ac:dyDescent="0.25">
      <c r="A6989">
        <v>224304</v>
      </c>
      <c r="B6989" t="s">
        <v>5102</v>
      </c>
      <c r="C6989">
        <v>17.459</v>
      </c>
    </row>
    <row r="6990" spans="1:3" x14ac:dyDescent="0.25">
      <c r="A6990">
        <v>224347</v>
      </c>
      <c r="B6990" t="s">
        <v>5103</v>
      </c>
      <c r="C6990">
        <v>180</v>
      </c>
    </row>
    <row r="6991" spans="1:3" x14ac:dyDescent="0.25">
      <c r="A6991">
        <v>224367</v>
      </c>
      <c r="B6991" t="s">
        <v>688</v>
      </c>
      <c r="C6991">
        <v>174.304</v>
      </c>
    </row>
    <row r="6992" spans="1:3" x14ac:dyDescent="0.25">
      <c r="A6992">
        <v>224368</v>
      </c>
      <c r="B6992" t="s">
        <v>2512</v>
      </c>
      <c r="C6992">
        <v>19.266999999999999</v>
      </c>
    </row>
    <row r="6993" spans="1:3" x14ac:dyDescent="0.25">
      <c r="A6993">
        <v>224368</v>
      </c>
      <c r="B6993" t="s">
        <v>2512</v>
      </c>
      <c r="C6993">
        <v>19.266999999999999</v>
      </c>
    </row>
    <row r="6994" spans="1:3" x14ac:dyDescent="0.25">
      <c r="A6994">
        <v>224382</v>
      </c>
      <c r="B6994" t="s">
        <v>5104</v>
      </c>
      <c r="C6994">
        <v>12.54</v>
      </c>
    </row>
    <row r="6995" spans="1:3" x14ac:dyDescent="0.25">
      <c r="A6995">
        <v>224382</v>
      </c>
      <c r="B6995" t="s">
        <v>5104</v>
      </c>
      <c r="C6995">
        <v>12.54</v>
      </c>
    </row>
    <row r="6996" spans="1:3" x14ac:dyDescent="0.25">
      <c r="A6996">
        <v>224461</v>
      </c>
      <c r="B6996" t="s">
        <v>5105</v>
      </c>
      <c r="C6996">
        <v>3.9</v>
      </c>
    </row>
    <row r="6997" spans="1:3" x14ac:dyDescent="0.25">
      <c r="A6997">
        <v>224485</v>
      </c>
      <c r="B6997" t="s">
        <v>5106</v>
      </c>
      <c r="C6997">
        <v>10.07</v>
      </c>
    </row>
    <row r="6998" spans="1:3" x14ac:dyDescent="0.25">
      <c r="A6998">
        <v>224506</v>
      </c>
      <c r="B6998" t="s">
        <v>5107</v>
      </c>
      <c r="C6998">
        <v>10.119999999999999</v>
      </c>
    </row>
    <row r="6999" spans="1:3" x14ac:dyDescent="0.25">
      <c r="A6999">
        <v>224507</v>
      </c>
      <c r="B6999" t="s">
        <v>5108</v>
      </c>
      <c r="C6999">
        <v>1</v>
      </c>
    </row>
    <row r="7000" spans="1:3" x14ac:dyDescent="0.25">
      <c r="A7000">
        <v>224509</v>
      </c>
      <c r="B7000" t="s">
        <v>934</v>
      </c>
      <c r="C7000">
        <v>873</v>
      </c>
    </row>
    <row r="7001" spans="1:3" x14ac:dyDescent="0.25">
      <c r="A7001">
        <v>224511</v>
      </c>
      <c r="B7001" t="s">
        <v>5109</v>
      </c>
      <c r="C7001">
        <v>18</v>
      </c>
    </row>
    <row r="7002" spans="1:3" x14ac:dyDescent="0.25">
      <c r="A7002">
        <v>224522</v>
      </c>
      <c r="B7002" t="s">
        <v>5110</v>
      </c>
      <c r="C7002">
        <v>1</v>
      </c>
    </row>
    <row r="7003" spans="1:3" x14ac:dyDescent="0.25">
      <c r="A7003">
        <v>224523</v>
      </c>
      <c r="B7003" t="s">
        <v>5111</v>
      </c>
      <c r="C7003">
        <v>187.77</v>
      </c>
    </row>
    <row r="7004" spans="1:3" x14ac:dyDescent="0.25">
      <c r="A7004">
        <v>224544</v>
      </c>
      <c r="B7004" t="s">
        <v>5112</v>
      </c>
      <c r="C7004">
        <v>1</v>
      </c>
    </row>
    <row r="7005" spans="1:3" x14ac:dyDescent="0.25">
      <c r="A7005">
        <v>224546</v>
      </c>
      <c r="B7005" t="s">
        <v>2430</v>
      </c>
      <c r="C7005">
        <v>1</v>
      </c>
    </row>
    <row r="7006" spans="1:3" x14ac:dyDescent="0.25">
      <c r="A7006">
        <v>224548</v>
      </c>
      <c r="B7006" t="s">
        <v>689</v>
      </c>
      <c r="C7006">
        <v>176.8</v>
      </c>
    </row>
    <row r="7007" spans="1:3" x14ac:dyDescent="0.25">
      <c r="A7007">
        <v>224548</v>
      </c>
      <c r="B7007" t="s">
        <v>689</v>
      </c>
      <c r="C7007">
        <v>176.8</v>
      </c>
    </row>
    <row r="7008" spans="1:3" x14ac:dyDescent="0.25">
      <c r="A7008">
        <v>224577</v>
      </c>
      <c r="B7008" t="s">
        <v>5113</v>
      </c>
      <c r="C7008">
        <v>3.7</v>
      </c>
    </row>
    <row r="7009" spans="1:3" x14ac:dyDescent="0.25">
      <c r="A7009">
        <v>224622</v>
      </c>
      <c r="B7009" t="s">
        <v>5114</v>
      </c>
      <c r="C7009">
        <v>3.6</v>
      </c>
    </row>
    <row r="7010" spans="1:3" x14ac:dyDescent="0.25">
      <c r="A7010">
        <v>224641</v>
      </c>
      <c r="B7010" t="s">
        <v>2431</v>
      </c>
      <c r="C7010">
        <v>1</v>
      </c>
    </row>
    <row r="7011" spans="1:3" x14ac:dyDescent="0.25">
      <c r="A7011">
        <v>224642</v>
      </c>
      <c r="B7011" t="s">
        <v>2146</v>
      </c>
      <c r="C7011">
        <v>176.38</v>
      </c>
    </row>
    <row r="7012" spans="1:3" x14ac:dyDescent="0.25">
      <c r="A7012">
        <v>224642</v>
      </c>
      <c r="B7012" t="s">
        <v>2146</v>
      </c>
      <c r="C7012">
        <v>176.38</v>
      </c>
    </row>
    <row r="7013" spans="1:3" x14ac:dyDescent="0.25">
      <c r="A7013">
        <v>224754</v>
      </c>
      <c r="B7013" t="s">
        <v>5115</v>
      </c>
      <c r="C7013">
        <v>180</v>
      </c>
    </row>
    <row r="7014" spans="1:3" x14ac:dyDescent="0.25">
      <c r="A7014">
        <v>224757</v>
      </c>
      <c r="B7014" t="s">
        <v>5116</v>
      </c>
      <c r="C7014">
        <v>174.04</v>
      </c>
    </row>
    <row r="7015" spans="1:3" x14ac:dyDescent="0.25">
      <c r="A7015">
        <v>224778</v>
      </c>
      <c r="B7015" t="s">
        <v>2156</v>
      </c>
      <c r="C7015">
        <v>176.82</v>
      </c>
    </row>
    <row r="7016" spans="1:3" x14ac:dyDescent="0.25">
      <c r="A7016">
        <v>224778</v>
      </c>
      <c r="B7016" t="s">
        <v>2156</v>
      </c>
      <c r="C7016">
        <v>176.82</v>
      </c>
    </row>
    <row r="7017" spans="1:3" x14ac:dyDescent="0.25">
      <c r="A7017">
        <v>224779</v>
      </c>
      <c r="B7017" t="s">
        <v>2432</v>
      </c>
      <c r="C7017">
        <v>1</v>
      </c>
    </row>
    <row r="7018" spans="1:3" x14ac:dyDescent="0.25">
      <c r="A7018">
        <v>224810</v>
      </c>
      <c r="B7018" t="s">
        <v>5117</v>
      </c>
      <c r="C7018">
        <v>200</v>
      </c>
    </row>
    <row r="7019" spans="1:3" x14ac:dyDescent="0.25">
      <c r="A7019">
        <v>224816</v>
      </c>
      <c r="B7019" t="s">
        <v>5118</v>
      </c>
      <c r="C7019">
        <v>170</v>
      </c>
    </row>
    <row r="7020" spans="1:3" x14ac:dyDescent="0.25">
      <c r="A7020">
        <v>224822</v>
      </c>
      <c r="B7020" t="s">
        <v>2433</v>
      </c>
      <c r="C7020">
        <v>1</v>
      </c>
    </row>
    <row r="7021" spans="1:3" x14ac:dyDescent="0.25">
      <c r="A7021">
        <v>224824</v>
      </c>
      <c r="B7021" t="s">
        <v>910</v>
      </c>
      <c r="C7021">
        <v>175.84</v>
      </c>
    </row>
    <row r="7022" spans="1:3" x14ac:dyDescent="0.25">
      <c r="A7022">
        <v>224824</v>
      </c>
      <c r="B7022" t="s">
        <v>910</v>
      </c>
      <c r="C7022">
        <v>175.84</v>
      </c>
    </row>
    <row r="7023" spans="1:3" x14ac:dyDescent="0.25">
      <c r="A7023">
        <v>224826</v>
      </c>
      <c r="B7023" t="s">
        <v>5119</v>
      </c>
      <c r="C7023">
        <v>180</v>
      </c>
    </row>
    <row r="7024" spans="1:3" x14ac:dyDescent="0.25">
      <c r="A7024">
        <v>224827</v>
      </c>
      <c r="B7024" t="s">
        <v>2597</v>
      </c>
      <c r="C7024">
        <v>18</v>
      </c>
    </row>
    <row r="7025" spans="1:3" x14ac:dyDescent="0.25">
      <c r="A7025">
        <v>224969</v>
      </c>
      <c r="B7025" t="s">
        <v>5120</v>
      </c>
      <c r="C7025">
        <v>1</v>
      </c>
    </row>
    <row r="7026" spans="1:3" x14ac:dyDescent="0.25">
      <c r="A7026">
        <v>224986</v>
      </c>
      <c r="B7026" t="s">
        <v>5121</v>
      </c>
      <c r="C7026">
        <v>187.2</v>
      </c>
    </row>
    <row r="7027" spans="1:3" x14ac:dyDescent="0.25">
      <c r="A7027">
        <v>224986</v>
      </c>
      <c r="B7027" t="s">
        <v>5121</v>
      </c>
      <c r="C7027">
        <v>187.2</v>
      </c>
    </row>
    <row r="7028" spans="1:3" x14ac:dyDescent="0.25">
      <c r="A7028">
        <v>224987</v>
      </c>
      <c r="B7028" t="s">
        <v>5122</v>
      </c>
      <c r="C7028">
        <v>1</v>
      </c>
    </row>
    <row r="7029" spans="1:3" x14ac:dyDescent="0.25">
      <c r="A7029">
        <v>224988</v>
      </c>
      <c r="B7029" t="s">
        <v>2445</v>
      </c>
      <c r="C7029">
        <v>1</v>
      </c>
    </row>
    <row r="7030" spans="1:3" x14ac:dyDescent="0.25">
      <c r="A7030">
        <v>224989</v>
      </c>
      <c r="B7030" t="s">
        <v>5123</v>
      </c>
      <c r="C7030">
        <v>187.2</v>
      </c>
    </row>
    <row r="7031" spans="1:3" x14ac:dyDescent="0.25">
      <c r="A7031">
        <v>224989</v>
      </c>
      <c r="B7031" t="s">
        <v>5123</v>
      </c>
      <c r="C7031">
        <v>187.2</v>
      </c>
    </row>
    <row r="7032" spans="1:3" x14ac:dyDescent="0.25">
      <c r="A7032">
        <v>225013</v>
      </c>
      <c r="B7032" t="s">
        <v>2737</v>
      </c>
      <c r="C7032">
        <v>1053</v>
      </c>
    </row>
    <row r="7033" spans="1:3" x14ac:dyDescent="0.25">
      <c r="A7033">
        <v>225014</v>
      </c>
      <c r="B7033" t="s">
        <v>2738</v>
      </c>
      <c r="C7033">
        <v>219</v>
      </c>
    </row>
    <row r="7034" spans="1:3" x14ac:dyDescent="0.25">
      <c r="A7034">
        <v>225015</v>
      </c>
      <c r="B7034" t="s">
        <v>2739</v>
      </c>
      <c r="C7034">
        <v>21.06</v>
      </c>
    </row>
    <row r="7035" spans="1:3" x14ac:dyDescent="0.25">
      <c r="A7035">
        <v>225016</v>
      </c>
      <c r="B7035" t="s">
        <v>2740</v>
      </c>
      <c r="C7035">
        <v>12.64</v>
      </c>
    </row>
    <row r="7036" spans="1:3" x14ac:dyDescent="0.25">
      <c r="A7036">
        <v>225017</v>
      </c>
      <c r="B7036" t="s">
        <v>2741</v>
      </c>
      <c r="C7036">
        <v>12.64</v>
      </c>
    </row>
    <row r="7037" spans="1:3" x14ac:dyDescent="0.25">
      <c r="A7037">
        <v>225017</v>
      </c>
      <c r="B7037" t="s">
        <v>2741</v>
      </c>
      <c r="C7037">
        <v>12.64</v>
      </c>
    </row>
    <row r="7038" spans="1:3" x14ac:dyDescent="0.25">
      <c r="A7038">
        <v>225019</v>
      </c>
      <c r="B7038" t="s">
        <v>5124</v>
      </c>
      <c r="C7038">
        <v>1068</v>
      </c>
    </row>
    <row r="7039" spans="1:3" x14ac:dyDescent="0.25">
      <c r="A7039">
        <v>225020</v>
      </c>
      <c r="B7039" t="s">
        <v>2742</v>
      </c>
      <c r="C7039">
        <v>222.1</v>
      </c>
    </row>
    <row r="7040" spans="1:3" x14ac:dyDescent="0.25">
      <c r="A7040">
        <v>225021</v>
      </c>
      <c r="B7040" t="s">
        <v>5125</v>
      </c>
      <c r="C7040">
        <v>21.36</v>
      </c>
    </row>
    <row r="7041" spans="1:3" x14ac:dyDescent="0.25">
      <c r="A7041">
        <v>225022</v>
      </c>
      <c r="B7041" t="s">
        <v>2743</v>
      </c>
      <c r="C7041">
        <v>12.82</v>
      </c>
    </row>
    <row r="7042" spans="1:3" x14ac:dyDescent="0.25">
      <c r="A7042">
        <v>225023</v>
      </c>
      <c r="B7042" t="s">
        <v>5126</v>
      </c>
      <c r="C7042">
        <v>12.82</v>
      </c>
    </row>
    <row r="7043" spans="1:3" x14ac:dyDescent="0.25">
      <c r="A7043">
        <v>225050</v>
      </c>
      <c r="B7043" t="s">
        <v>1042</v>
      </c>
      <c r="C7043">
        <v>12.3</v>
      </c>
    </row>
    <row r="7044" spans="1:3" x14ac:dyDescent="0.25">
      <c r="A7044">
        <v>225051</v>
      </c>
      <c r="B7044" t="s">
        <v>1043</v>
      </c>
      <c r="C7044">
        <v>12.3</v>
      </c>
    </row>
    <row r="7045" spans="1:3" x14ac:dyDescent="0.25">
      <c r="A7045">
        <v>225052</v>
      </c>
      <c r="B7045" t="s">
        <v>2178</v>
      </c>
      <c r="C7045">
        <v>10.688000000000001</v>
      </c>
    </row>
    <row r="7046" spans="1:3" x14ac:dyDescent="0.25">
      <c r="A7046">
        <v>225052</v>
      </c>
      <c r="B7046" t="s">
        <v>2178</v>
      </c>
      <c r="C7046">
        <v>10.688000000000001</v>
      </c>
    </row>
    <row r="7047" spans="1:3" x14ac:dyDescent="0.25">
      <c r="A7047">
        <v>225053</v>
      </c>
      <c r="B7047" t="s">
        <v>5127</v>
      </c>
      <c r="C7047">
        <v>10.69</v>
      </c>
    </row>
    <row r="7048" spans="1:3" x14ac:dyDescent="0.25">
      <c r="A7048">
        <v>225053</v>
      </c>
      <c r="B7048" t="s">
        <v>5127</v>
      </c>
      <c r="C7048">
        <v>10.69</v>
      </c>
    </row>
    <row r="7049" spans="1:3" x14ac:dyDescent="0.25">
      <c r="A7049">
        <v>225054</v>
      </c>
      <c r="B7049" t="s">
        <v>5128</v>
      </c>
      <c r="C7049">
        <v>185.27</v>
      </c>
    </row>
    <row r="7050" spans="1:3" x14ac:dyDescent="0.25">
      <c r="A7050">
        <v>225054</v>
      </c>
      <c r="B7050" t="s">
        <v>5128</v>
      </c>
      <c r="C7050">
        <v>185.27</v>
      </c>
    </row>
    <row r="7051" spans="1:3" x14ac:dyDescent="0.25">
      <c r="A7051">
        <v>225056</v>
      </c>
      <c r="B7051" t="s">
        <v>2023</v>
      </c>
      <c r="C7051">
        <v>193.65</v>
      </c>
    </row>
    <row r="7052" spans="1:3" x14ac:dyDescent="0.25">
      <c r="A7052">
        <v>225124</v>
      </c>
      <c r="B7052" t="s">
        <v>5129</v>
      </c>
      <c r="C7052">
        <v>1</v>
      </c>
    </row>
    <row r="7053" spans="1:3" x14ac:dyDescent="0.25">
      <c r="A7053">
        <v>225125</v>
      </c>
      <c r="B7053" t="s">
        <v>528</v>
      </c>
      <c r="C7053">
        <v>177.84</v>
      </c>
    </row>
    <row r="7054" spans="1:3" x14ac:dyDescent="0.25">
      <c r="A7054">
        <v>225125</v>
      </c>
      <c r="B7054" t="s">
        <v>528</v>
      </c>
      <c r="C7054">
        <v>177.84</v>
      </c>
    </row>
    <row r="7055" spans="1:3" x14ac:dyDescent="0.25">
      <c r="A7055">
        <v>225126</v>
      </c>
      <c r="B7055" t="s">
        <v>5130</v>
      </c>
      <c r="C7055">
        <v>177.01</v>
      </c>
    </row>
    <row r="7056" spans="1:3" x14ac:dyDescent="0.25">
      <c r="A7056">
        <v>225126</v>
      </c>
      <c r="B7056" t="s">
        <v>5130</v>
      </c>
      <c r="C7056">
        <v>177.01</v>
      </c>
    </row>
    <row r="7057" spans="1:3" x14ac:dyDescent="0.25">
      <c r="A7057">
        <v>225129</v>
      </c>
      <c r="B7057" t="s">
        <v>5131</v>
      </c>
      <c r="C7057">
        <v>12.77</v>
      </c>
    </row>
    <row r="7058" spans="1:3" x14ac:dyDescent="0.25">
      <c r="A7058">
        <v>225129</v>
      </c>
      <c r="B7058" t="s">
        <v>5131</v>
      </c>
      <c r="C7058">
        <v>12.77</v>
      </c>
    </row>
    <row r="7059" spans="1:3" x14ac:dyDescent="0.25">
      <c r="A7059">
        <v>225180</v>
      </c>
      <c r="B7059" t="s">
        <v>5132</v>
      </c>
      <c r="C7059">
        <v>10.26</v>
      </c>
    </row>
    <row r="7060" spans="1:3" x14ac:dyDescent="0.25">
      <c r="A7060">
        <v>225180</v>
      </c>
      <c r="B7060" t="s">
        <v>5132</v>
      </c>
      <c r="C7060">
        <v>10.26</v>
      </c>
    </row>
    <row r="7061" spans="1:3" x14ac:dyDescent="0.25">
      <c r="A7061">
        <v>225181</v>
      </c>
      <c r="B7061" t="s">
        <v>5133</v>
      </c>
      <c r="C7061">
        <v>1</v>
      </c>
    </row>
    <row r="7062" spans="1:3" x14ac:dyDescent="0.25">
      <c r="A7062">
        <v>225183</v>
      </c>
      <c r="B7062" t="s">
        <v>529</v>
      </c>
      <c r="C7062">
        <v>1</v>
      </c>
    </row>
    <row r="7063" spans="1:3" x14ac:dyDescent="0.25">
      <c r="A7063">
        <v>225184</v>
      </c>
      <c r="B7063" t="s">
        <v>2434</v>
      </c>
      <c r="C7063">
        <v>1</v>
      </c>
    </row>
    <row r="7064" spans="1:3" x14ac:dyDescent="0.25">
      <c r="A7064">
        <v>225185</v>
      </c>
      <c r="B7064" t="s">
        <v>5134</v>
      </c>
      <c r="C7064">
        <v>176.75</v>
      </c>
    </row>
    <row r="7065" spans="1:3" x14ac:dyDescent="0.25">
      <c r="A7065">
        <v>225186</v>
      </c>
      <c r="B7065" t="s">
        <v>2727</v>
      </c>
      <c r="C7065">
        <v>12.749000000000001</v>
      </c>
    </row>
    <row r="7066" spans="1:3" x14ac:dyDescent="0.25">
      <c r="A7066">
        <v>225226</v>
      </c>
      <c r="B7066" t="s">
        <v>769</v>
      </c>
      <c r="C7066">
        <v>16.71</v>
      </c>
    </row>
    <row r="7067" spans="1:3" x14ac:dyDescent="0.25">
      <c r="A7067">
        <v>225226</v>
      </c>
      <c r="B7067" t="s">
        <v>769</v>
      </c>
      <c r="C7067">
        <v>16.71</v>
      </c>
    </row>
    <row r="7068" spans="1:3" x14ac:dyDescent="0.25">
      <c r="A7068">
        <v>225242</v>
      </c>
      <c r="B7068" t="s">
        <v>5135</v>
      </c>
      <c r="C7068">
        <v>200</v>
      </c>
    </row>
    <row r="7069" spans="1:3" x14ac:dyDescent="0.25">
      <c r="A7069">
        <v>225247</v>
      </c>
      <c r="B7069" t="s">
        <v>2441</v>
      </c>
      <c r="C7069">
        <v>1</v>
      </c>
    </row>
    <row r="7070" spans="1:3" x14ac:dyDescent="0.25">
      <c r="A7070">
        <v>225248</v>
      </c>
      <c r="B7070" t="s">
        <v>770</v>
      </c>
      <c r="C7070">
        <v>171.26</v>
      </c>
    </row>
    <row r="7071" spans="1:3" x14ac:dyDescent="0.25">
      <c r="A7071">
        <v>225248</v>
      </c>
      <c r="B7071" t="s">
        <v>770</v>
      </c>
      <c r="C7071">
        <v>171.26</v>
      </c>
    </row>
    <row r="7072" spans="1:3" x14ac:dyDescent="0.25">
      <c r="A7072">
        <v>225261</v>
      </c>
      <c r="B7072" t="s">
        <v>5136</v>
      </c>
      <c r="C7072">
        <v>200</v>
      </c>
    </row>
    <row r="7073" spans="1:3" x14ac:dyDescent="0.25">
      <c r="A7073">
        <v>225267</v>
      </c>
      <c r="B7073" t="s">
        <v>2166</v>
      </c>
      <c r="C7073">
        <v>174.78</v>
      </c>
    </row>
    <row r="7074" spans="1:3" x14ac:dyDescent="0.25">
      <c r="A7074">
        <v>225267</v>
      </c>
      <c r="B7074" t="s">
        <v>2166</v>
      </c>
      <c r="C7074">
        <v>174.78</v>
      </c>
    </row>
    <row r="7075" spans="1:3" x14ac:dyDescent="0.25">
      <c r="A7075">
        <v>225279</v>
      </c>
      <c r="B7075" t="s">
        <v>2435</v>
      </c>
      <c r="C7075">
        <v>1</v>
      </c>
    </row>
    <row r="7076" spans="1:3" x14ac:dyDescent="0.25">
      <c r="A7076">
        <v>225300</v>
      </c>
      <c r="B7076" t="s">
        <v>911</v>
      </c>
      <c r="C7076">
        <v>176.9</v>
      </c>
    </row>
    <row r="7077" spans="1:3" x14ac:dyDescent="0.25">
      <c r="A7077">
        <v>225300</v>
      </c>
      <c r="B7077" t="s">
        <v>911</v>
      </c>
      <c r="C7077">
        <v>176.9</v>
      </c>
    </row>
    <row r="7078" spans="1:3" x14ac:dyDescent="0.25">
      <c r="A7078">
        <v>225302</v>
      </c>
      <c r="B7078" t="s">
        <v>5137</v>
      </c>
      <c r="C7078">
        <v>180.3</v>
      </c>
    </row>
    <row r="7079" spans="1:3" x14ac:dyDescent="0.25">
      <c r="A7079">
        <v>225303</v>
      </c>
      <c r="B7079" t="s">
        <v>5138</v>
      </c>
      <c r="C7079">
        <v>180.3</v>
      </c>
    </row>
    <row r="7080" spans="1:3" x14ac:dyDescent="0.25">
      <c r="A7080">
        <v>225306</v>
      </c>
      <c r="B7080" t="s">
        <v>2436</v>
      </c>
      <c r="C7080">
        <v>1</v>
      </c>
    </row>
    <row r="7081" spans="1:3" x14ac:dyDescent="0.25">
      <c r="A7081">
        <v>225310</v>
      </c>
      <c r="B7081" t="s">
        <v>5139</v>
      </c>
      <c r="C7081">
        <v>175</v>
      </c>
    </row>
    <row r="7082" spans="1:3" x14ac:dyDescent="0.25">
      <c r="A7082">
        <v>225312</v>
      </c>
      <c r="B7082" t="s">
        <v>5140</v>
      </c>
      <c r="C7082">
        <v>182</v>
      </c>
    </row>
    <row r="7083" spans="1:3" x14ac:dyDescent="0.25">
      <c r="A7083">
        <v>225362</v>
      </c>
      <c r="B7083" t="s">
        <v>2720</v>
      </c>
      <c r="C7083">
        <v>175.08</v>
      </c>
    </row>
    <row r="7084" spans="1:3" x14ac:dyDescent="0.25">
      <c r="A7084">
        <v>225384</v>
      </c>
      <c r="B7084" t="s">
        <v>5141</v>
      </c>
      <c r="C7084">
        <v>178.46</v>
      </c>
    </row>
    <row r="7085" spans="1:3" x14ac:dyDescent="0.25">
      <c r="A7085">
        <v>225403</v>
      </c>
      <c r="B7085" t="s">
        <v>797</v>
      </c>
      <c r="C7085">
        <v>862</v>
      </c>
    </row>
    <row r="7086" spans="1:3" x14ac:dyDescent="0.25">
      <c r="A7086">
        <v>225403</v>
      </c>
      <c r="B7086" t="s">
        <v>797</v>
      </c>
      <c r="C7086">
        <v>862</v>
      </c>
    </row>
    <row r="7087" spans="1:3" x14ac:dyDescent="0.25">
      <c r="A7087">
        <v>225403</v>
      </c>
      <c r="B7087" t="s">
        <v>797</v>
      </c>
      <c r="C7087">
        <v>862</v>
      </c>
    </row>
    <row r="7088" spans="1:3" x14ac:dyDescent="0.25">
      <c r="A7088">
        <v>225409</v>
      </c>
      <c r="B7088" t="s">
        <v>5142</v>
      </c>
      <c r="C7088">
        <v>173.1</v>
      </c>
    </row>
    <row r="7089" spans="1:3" x14ac:dyDescent="0.25">
      <c r="A7089">
        <v>225492</v>
      </c>
      <c r="B7089" t="s">
        <v>2470</v>
      </c>
      <c r="C7089">
        <v>1</v>
      </c>
    </row>
    <row r="7090" spans="1:3" x14ac:dyDescent="0.25">
      <c r="A7090">
        <v>225493</v>
      </c>
      <c r="B7090" t="s">
        <v>5143</v>
      </c>
      <c r="C7090">
        <v>1</v>
      </c>
    </row>
    <row r="7091" spans="1:3" x14ac:dyDescent="0.25">
      <c r="A7091">
        <v>225494</v>
      </c>
      <c r="B7091" t="s">
        <v>690</v>
      </c>
      <c r="C7091">
        <v>183.66</v>
      </c>
    </row>
    <row r="7092" spans="1:3" x14ac:dyDescent="0.25">
      <c r="A7092">
        <v>225494</v>
      </c>
      <c r="B7092" t="s">
        <v>690</v>
      </c>
      <c r="C7092">
        <v>183.66</v>
      </c>
    </row>
    <row r="7093" spans="1:3" x14ac:dyDescent="0.25">
      <c r="A7093">
        <v>225497</v>
      </c>
      <c r="B7093" t="s">
        <v>5144</v>
      </c>
      <c r="C7093">
        <v>1113</v>
      </c>
    </row>
    <row r="7094" spans="1:3" x14ac:dyDescent="0.25">
      <c r="A7094">
        <v>225498</v>
      </c>
      <c r="B7094" t="s">
        <v>1044</v>
      </c>
      <c r="C7094">
        <v>231.5</v>
      </c>
    </row>
    <row r="7095" spans="1:3" x14ac:dyDescent="0.25">
      <c r="A7095">
        <v>225499</v>
      </c>
      <c r="B7095" t="s">
        <v>2399</v>
      </c>
      <c r="C7095">
        <v>22.26</v>
      </c>
    </row>
    <row r="7096" spans="1:3" x14ac:dyDescent="0.25">
      <c r="A7096">
        <v>225507</v>
      </c>
      <c r="B7096" t="s">
        <v>5145</v>
      </c>
      <c r="C7096">
        <v>175.5</v>
      </c>
    </row>
    <row r="7097" spans="1:3" x14ac:dyDescent="0.25">
      <c r="A7097">
        <v>225508</v>
      </c>
      <c r="B7097" t="s">
        <v>5146</v>
      </c>
      <c r="C7097">
        <v>10.125</v>
      </c>
    </row>
    <row r="7098" spans="1:3" x14ac:dyDescent="0.25">
      <c r="A7098">
        <v>225518</v>
      </c>
      <c r="B7098" t="s">
        <v>2161</v>
      </c>
      <c r="C7098">
        <v>180.88</v>
      </c>
    </row>
    <row r="7099" spans="1:3" x14ac:dyDescent="0.25">
      <c r="A7099">
        <v>225518</v>
      </c>
      <c r="B7099" t="s">
        <v>2161</v>
      </c>
      <c r="C7099">
        <v>180.88</v>
      </c>
    </row>
    <row r="7100" spans="1:3" x14ac:dyDescent="0.25">
      <c r="A7100">
        <v>225521</v>
      </c>
      <c r="B7100" t="s">
        <v>2437</v>
      </c>
      <c r="C7100">
        <v>1</v>
      </c>
    </row>
    <row r="7101" spans="1:3" x14ac:dyDescent="0.25">
      <c r="A7101">
        <v>225525</v>
      </c>
      <c r="B7101" t="s">
        <v>5147</v>
      </c>
      <c r="C7101">
        <v>10.045</v>
      </c>
    </row>
    <row r="7102" spans="1:3" x14ac:dyDescent="0.25">
      <c r="A7102">
        <v>225529</v>
      </c>
      <c r="B7102" t="s">
        <v>2157</v>
      </c>
      <c r="C7102">
        <v>10.45</v>
      </c>
    </row>
    <row r="7103" spans="1:3" x14ac:dyDescent="0.25">
      <c r="A7103">
        <v>225529</v>
      </c>
      <c r="B7103" t="s">
        <v>2157</v>
      </c>
      <c r="C7103">
        <v>10.45</v>
      </c>
    </row>
    <row r="7104" spans="1:3" x14ac:dyDescent="0.25">
      <c r="A7104">
        <v>225567</v>
      </c>
      <c r="B7104" t="s">
        <v>5148</v>
      </c>
      <c r="C7104">
        <v>839.8</v>
      </c>
    </row>
    <row r="7105" spans="1:3" x14ac:dyDescent="0.25">
      <c r="A7105">
        <v>225568</v>
      </c>
      <c r="B7105" t="s">
        <v>2438</v>
      </c>
      <c r="C7105">
        <v>1</v>
      </c>
    </row>
    <row r="7106" spans="1:3" x14ac:dyDescent="0.25">
      <c r="A7106">
        <v>225569</v>
      </c>
      <c r="B7106" t="s">
        <v>2158</v>
      </c>
      <c r="C7106">
        <v>10.45</v>
      </c>
    </row>
    <row r="7107" spans="1:3" x14ac:dyDescent="0.25">
      <c r="A7107">
        <v>225569</v>
      </c>
      <c r="B7107" t="s">
        <v>2158</v>
      </c>
      <c r="C7107">
        <v>10.45</v>
      </c>
    </row>
    <row r="7108" spans="1:3" x14ac:dyDescent="0.25">
      <c r="A7108">
        <v>225584</v>
      </c>
      <c r="B7108" t="s">
        <v>531</v>
      </c>
      <c r="C7108">
        <v>10.36</v>
      </c>
    </row>
    <row r="7109" spans="1:3" x14ac:dyDescent="0.25">
      <c r="A7109">
        <v>225584</v>
      </c>
      <c r="B7109" t="s">
        <v>531</v>
      </c>
      <c r="C7109">
        <v>10.36</v>
      </c>
    </row>
    <row r="7110" spans="1:3" x14ac:dyDescent="0.25">
      <c r="A7110">
        <v>225643</v>
      </c>
      <c r="B7110" t="s">
        <v>2439</v>
      </c>
      <c r="C7110">
        <v>1</v>
      </c>
    </row>
    <row r="7111" spans="1:3" x14ac:dyDescent="0.25">
      <c r="A7111">
        <v>225644</v>
      </c>
      <c r="B7111" t="s">
        <v>2159</v>
      </c>
      <c r="C7111">
        <v>178.15</v>
      </c>
    </row>
    <row r="7112" spans="1:3" x14ac:dyDescent="0.25">
      <c r="A7112">
        <v>225644</v>
      </c>
      <c r="B7112" t="s">
        <v>2159</v>
      </c>
      <c r="C7112">
        <v>178.15</v>
      </c>
    </row>
    <row r="7113" spans="1:3" x14ac:dyDescent="0.25">
      <c r="A7113">
        <v>225656</v>
      </c>
      <c r="B7113" t="s">
        <v>5149</v>
      </c>
      <c r="C7113">
        <v>178.78</v>
      </c>
    </row>
    <row r="7114" spans="1:3" x14ac:dyDescent="0.25">
      <c r="A7114">
        <v>225657</v>
      </c>
      <c r="B7114" t="s">
        <v>5150</v>
      </c>
      <c r="C7114">
        <v>180.25</v>
      </c>
    </row>
    <row r="7115" spans="1:3" x14ac:dyDescent="0.25">
      <c r="A7115">
        <v>225664</v>
      </c>
      <c r="B7115" t="s">
        <v>5151</v>
      </c>
      <c r="C7115">
        <v>180</v>
      </c>
    </row>
    <row r="7116" spans="1:3" x14ac:dyDescent="0.25">
      <c r="A7116">
        <v>225666</v>
      </c>
      <c r="B7116" t="s">
        <v>5152</v>
      </c>
      <c r="C7116">
        <v>12.619</v>
      </c>
    </row>
    <row r="7117" spans="1:3" x14ac:dyDescent="0.25">
      <c r="A7117">
        <v>225690</v>
      </c>
      <c r="B7117" t="s">
        <v>5153</v>
      </c>
      <c r="C7117">
        <v>12.582000000000001</v>
      </c>
    </row>
    <row r="7118" spans="1:3" x14ac:dyDescent="0.25">
      <c r="A7118">
        <v>225704</v>
      </c>
      <c r="B7118" t="s">
        <v>5154</v>
      </c>
      <c r="C7118">
        <v>12.71</v>
      </c>
    </row>
    <row r="7119" spans="1:3" x14ac:dyDescent="0.25">
      <c r="A7119">
        <v>225742</v>
      </c>
      <c r="B7119" t="s">
        <v>2149</v>
      </c>
      <c r="C7119">
        <v>182.23</v>
      </c>
    </row>
    <row r="7120" spans="1:3" x14ac:dyDescent="0.25">
      <c r="A7120">
        <v>225742</v>
      </c>
      <c r="B7120" t="s">
        <v>2149</v>
      </c>
      <c r="C7120">
        <v>182.23</v>
      </c>
    </row>
    <row r="7121" spans="1:3" x14ac:dyDescent="0.25">
      <c r="A7121">
        <v>225743</v>
      </c>
      <c r="B7121" t="s">
        <v>5155</v>
      </c>
      <c r="C7121">
        <v>182.19</v>
      </c>
    </row>
    <row r="7122" spans="1:3" x14ac:dyDescent="0.25">
      <c r="A7122">
        <v>225743</v>
      </c>
      <c r="B7122" t="s">
        <v>5155</v>
      </c>
      <c r="C7122">
        <v>182.19</v>
      </c>
    </row>
    <row r="7123" spans="1:3" x14ac:dyDescent="0.25">
      <c r="A7123">
        <v>225744</v>
      </c>
      <c r="B7123" t="s">
        <v>5156</v>
      </c>
      <c r="C7123">
        <v>180.71</v>
      </c>
    </row>
    <row r="7124" spans="1:3" x14ac:dyDescent="0.25">
      <c r="A7124">
        <v>225744</v>
      </c>
      <c r="B7124" t="s">
        <v>5156</v>
      </c>
      <c r="C7124">
        <v>180.71</v>
      </c>
    </row>
    <row r="7125" spans="1:3" x14ac:dyDescent="0.25">
      <c r="A7125">
        <v>225773</v>
      </c>
      <c r="B7125" t="s">
        <v>5157</v>
      </c>
      <c r="C7125">
        <v>1</v>
      </c>
    </row>
    <row r="7126" spans="1:3" x14ac:dyDescent="0.25">
      <c r="A7126">
        <v>225776</v>
      </c>
      <c r="B7126" t="s">
        <v>2408</v>
      </c>
      <c r="C7126">
        <v>174.04</v>
      </c>
    </row>
    <row r="7127" spans="1:3" x14ac:dyDescent="0.25">
      <c r="A7127">
        <v>225790</v>
      </c>
      <c r="B7127" t="s">
        <v>5158</v>
      </c>
      <c r="C7127">
        <v>1</v>
      </c>
    </row>
    <row r="7128" spans="1:3" x14ac:dyDescent="0.25">
      <c r="A7128">
        <v>225796</v>
      </c>
      <c r="B7128" t="s">
        <v>2721</v>
      </c>
      <c r="C7128">
        <v>12.625999999999999</v>
      </c>
    </row>
    <row r="7129" spans="1:3" x14ac:dyDescent="0.25">
      <c r="A7129">
        <v>225797</v>
      </c>
      <c r="B7129" t="s">
        <v>5159</v>
      </c>
      <c r="C7129">
        <v>10.102</v>
      </c>
    </row>
    <row r="7130" spans="1:3" x14ac:dyDescent="0.25">
      <c r="A7130">
        <v>225816</v>
      </c>
      <c r="B7130" t="s">
        <v>5160</v>
      </c>
      <c r="C7130">
        <v>1</v>
      </c>
    </row>
    <row r="7131" spans="1:3" x14ac:dyDescent="0.25">
      <c r="A7131">
        <v>225817</v>
      </c>
      <c r="B7131" t="s">
        <v>2162</v>
      </c>
      <c r="C7131">
        <v>10.44</v>
      </c>
    </row>
    <row r="7132" spans="1:3" x14ac:dyDescent="0.25">
      <c r="A7132">
        <v>225817</v>
      </c>
      <c r="B7132" t="s">
        <v>2162</v>
      </c>
      <c r="C7132">
        <v>10.44</v>
      </c>
    </row>
    <row r="7133" spans="1:3" x14ac:dyDescent="0.25">
      <c r="A7133">
        <v>225860</v>
      </c>
      <c r="B7133" t="s">
        <v>5161</v>
      </c>
      <c r="C7133">
        <v>180</v>
      </c>
    </row>
    <row r="7134" spans="1:3" x14ac:dyDescent="0.25">
      <c r="A7134">
        <v>225878</v>
      </c>
      <c r="B7134" t="s">
        <v>5162</v>
      </c>
      <c r="C7134">
        <v>21.9</v>
      </c>
    </row>
    <row r="7135" spans="1:3" x14ac:dyDescent="0.25">
      <c r="A7135">
        <v>225878</v>
      </c>
      <c r="B7135" t="s">
        <v>5162</v>
      </c>
      <c r="C7135">
        <v>21.9</v>
      </c>
    </row>
    <row r="7136" spans="1:3" x14ac:dyDescent="0.25">
      <c r="A7136">
        <v>225879</v>
      </c>
      <c r="B7136" t="s">
        <v>5163</v>
      </c>
      <c r="C7136">
        <v>13.14</v>
      </c>
    </row>
    <row r="7137" spans="1:3" x14ac:dyDescent="0.25">
      <c r="A7137">
        <v>225879</v>
      </c>
      <c r="B7137" t="s">
        <v>5163</v>
      </c>
      <c r="C7137">
        <v>13.14</v>
      </c>
    </row>
    <row r="7138" spans="1:3" x14ac:dyDescent="0.25">
      <c r="A7138">
        <v>225886</v>
      </c>
      <c r="B7138" t="s">
        <v>5164</v>
      </c>
      <c r="C7138">
        <v>176.12</v>
      </c>
    </row>
    <row r="7139" spans="1:3" x14ac:dyDescent="0.25">
      <c r="A7139">
        <v>225896</v>
      </c>
      <c r="B7139" t="s">
        <v>912</v>
      </c>
      <c r="C7139">
        <v>10.38</v>
      </c>
    </row>
    <row r="7140" spans="1:3" x14ac:dyDescent="0.25">
      <c r="A7140">
        <v>225896</v>
      </c>
      <c r="B7140" t="s">
        <v>912</v>
      </c>
      <c r="C7140">
        <v>10.38</v>
      </c>
    </row>
    <row r="7141" spans="1:3" x14ac:dyDescent="0.25">
      <c r="A7141">
        <v>225897</v>
      </c>
      <c r="B7141" t="s">
        <v>5165</v>
      </c>
      <c r="C7141">
        <v>17.29</v>
      </c>
    </row>
    <row r="7142" spans="1:3" x14ac:dyDescent="0.25">
      <c r="A7142">
        <v>225897</v>
      </c>
      <c r="B7142" t="s">
        <v>5165</v>
      </c>
      <c r="C7142">
        <v>17.29</v>
      </c>
    </row>
    <row r="7143" spans="1:3" x14ac:dyDescent="0.25">
      <c r="A7143">
        <v>225898</v>
      </c>
      <c r="B7143" t="s">
        <v>532</v>
      </c>
      <c r="C7143">
        <v>10.51</v>
      </c>
    </row>
    <row r="7144" spans="1:3" x14ac:dyDescent="0.25">
      <c r="A7144">
        <v>225898</v>
      </c>
      <c r="B7144" t="s">
        <v>532</v>
      </c>
      <c r="C7144">
        <v>10.51</v>
      </c>
    </row>
    <row r="7145" spans="1:3" x14ac:dyDescent="0.25">
      <c r="A7145">
        <v>225899</v>
      </c>
      <c r="B7145" t="s">
        <v>5166</v>
      </c>
      <c r="C7145">
        <v>182.08</v>
      </c>
    </row>
    <row r="7146" spans="1:3" x14ac:dyDescent="0.25">
      <c r="A7146">
        <v>225899</v>
      </c>
      <c r="B7146" t="s">
        <v>5166</v>
      </c>
      <c r="C7146">
        <v>182.08</v>
      </c>
    </row>
    <row r="7147" spans="1:3" x14ac:dyDescent="0.25">
      <c r="A7147">
        <v>225900</v>
      </c>
      <c r="B7147" t="s">
        <v>5167</v>
      </c>
      <c r="C7147">
        <v>177.05</v>
      </c>
    </row>
    <row r="7148" spans="1:3" x14ac:dyDescent="0.25">
      <c r="A7148">
        <v>225900</v>
      </c>
      <c r="B7148" t="s">
        <v>5167</v>
      </c>
      <c r="C7148">
        <v>177.05</v>
      </c>
    </row>
    <row r="7149" spans="1:3" x14ac:dyDescent="0.25">
      <c r="A7149">
        <v>225910</v>
      </c>
      <c r="B7149" t="s">
        <v>5168</v>
      </c>
      <c r="C7149">
        <v>10.51</v>
      </c>
    </row>
    <row r="7150" spans="1:3" x14ac:dyDescent="0.25">
      <c r="A7150">
        <v>225910</v>
      </c>
      <c r="B7150" t="s">
        <v>5168</v>
      </c>
      <c r="C7150">
        <v>10.51</v>
      </c>
    </row>
    <row r="7151" spans="1:3" x14ac:dyDescent="0.25">
      <c r="A7151">
        <v>225911</v>
      </c>
      <c r="B7151" t="s">
        <v>691</v>
      </c>
      <c r="C7151">
        <v>8.07</v>
      </c>
    </row>
    <row r="7152" spans="1:3" x14ac:dyDescent="0.25">
      <c r="A7152">
        <v>225911</v>
      </c>
      <c r="B7152" t="s">
        <v>691</v>
      </c>
      <c r="C7152">
        <v>8.07</v>
      </c>
    </row>
    <row r="7153" spans="1:3" x14ac:dyDescent="0.25">
      <c r="A7153">
        <v>225914</v>
      </c>
      <c r="B7153" t="s">
        <v>2722</v>
      </c>
      <c r="C7153">
        <v>174.98</v>
      </c>
    </row>
    <row r="7154" spans="1:3" x14ac:dyDescent="0.25">
      <c r="A7154">
        <v>225915</v>
      </c>
      <c r="B7154" t="s">
        <v>5169</v>
      </c>
      <c r="C7154">
        <v>12.987</v>
      </c>
    </row>
    <row r="7155" spans="1:3" x14ac:dyDescent="0.25">
      <c r="A7155">
        <v>225941</v>
      </c>
      <c r="B7155" t="s">
        <v>5170</v>
      </c>
      <c r="C7155">
        <v>175.08</v>
      </c>
    </row>
    <row r="7156" spans="1:3" x14ac:dyDescent="0.25">
      <c r="A7156">
        <v>225942</v>
      </c>
      <c r="B7156" t="s">
        <v>5171</v>
      </c>
      <c r="C7156">
        <v>50.505000000000003</v>
      </c>
    </row>
    <row r="7157" spans="1:3" x14ac:dyDescent="0.25">
      <c r="A7157">
        <v>225943</v>
      </c>
      <c r="B7157" t="s">
        <v>5172</v>
      </c>
      <c r="C7157">
        <v>10.103999999999999</v>
      </c>
    </row>
    <row r="7158" spans="1:3" x14ac:dyDescent="0.25">
      <c r="A7158">
        <v>225944</v>
      </c>
      <c r="B7158" t="s">
        <v>5173</v>
      </c>
      <c r="C7158">
        <v>12.631</v>
      </c>
    </row>
    <row r="7159" spans="1:3" x14ac:dyDescent="0.25">
      <c r="A7159">
        <v>225956</v>
      </c>
      <c r="B7159" t="s">
        <v>2150</v>
      </c>
      <c r="C7159">
        <v>17.02</v>
      </c>
    </row>
    <row r="7160" spans="1:3" x14ac:dyDescent="0.25">
      <c r="A7160">
        <v>225956</v>
      </c>
      <c r="B7160" t="s">
        <v>2150</v>
      </c>
      <c r="C7160">
        <v>17.02</v>
      </c>
    </row>
    <row r="7161" spans="1:3" x14ac:dyDescent="0.25">
      <c r="A7161">
        <v>225972</v>
      </c>
      <c r="B7161" t="s">
        <v>5174</v>
      </c>
      <c r="C7161">
        <v>20</v>
      </c>
    </row>
    <row r="7162" spans="1:3" x14ac:dyDescent="0.25">
      <c r="A7162">
        <v>225975</v>
      </c>
      <c r="B7162" t="s">
        <v>5175</v>
      </c>
      <c r="C7162">
        <v>10.125</v>
      </c>
    </row>
    <row r="7163" spans="1:3" x14ac:dyDescent="0.25">
      <c r="A7163">
        <v>225987</v>
      </c>
      <c r="B7163" t="s">
        <v>5176</v>
      </c>
      <c r="C7163">
        <v>12.581</v>
      </c>
    </row>
    <row r="7164" spans="1:3" x14ac:dyDescent="0.25">
      <c r="A7164">
        <v>226003</v>
      </c>
      <c r="B7164" t="s">
        <v>5177</v>
      </c>
      <c r="C7164">
        <v>10.202999999999999</v>
      </c>
    </row>
    <row r="7165" spans="1:3" x14ac:dyDescent="0.25">
      <c r="A7165">
        <v>226004</v>
      </c>
      <c r="B7165" t="s">
        <v>1045</v>
      </c>
      <c r="C7165">
        <v>12.754</v>
      </c>
    </row>
    <row r="7166" spans="1:3" x14ac:dyDescent="0.25">
      <c r="A7166">
        <v>226005</v>
      </c>
      <c r="B7166" t="s">
        <v>2802</v>
      </c>
      <c r="C7166">
        <v>10.016999999999999</v>
      </c>
    </row>
    <row r="7167" spans="1:3" x14ac:dyDescent="0.25">
      <c r="A7167">
        <v>226005</v>
      </c>
      <c r="B7167" t="s">
        <v>2802</v>
      </c>
      <c r="C7167">
        <v>10.016999999999999</v>
      </c>
    </row>
    <row r="7168" spans="1:3" x14ac:dyDescent="0.25">
      <c r="A7168">
        <v>226006</v>
      </c>
      <c r="B7168" t="s">
        <v>5178</v>
      </c>
      <c r="C7168">
        <v>12.521000000000001</v>
      </c>
    </row>
    <row r="7169" spans="1:3" x14ac:dyDescent="0.25">
      <c r="A7169">
        <v>226006</v>
      </c>
      <c r="B7169" t="s">
        <v>5178</v>
      </c>
      <c r="C7169">
        <v>12.521000000000001</v>
      </c>
    </row>
    <row r="7170" spans="1:3" x14ac:dyDescent="0.25">
      <c r="A7170">
        <v>226025</v>
      </c>
      <c r="B7170" t="s">
        <v>5179</v>
      </c>
      <c r="C7170">
        <v>12.624000000000001</v>
      </c>
    </row>
    <row r="7171" spans="1:3" x14ac:dyDescent="0.25">
      <c r="A7171">
        <v>226030</v>
      </c>
      <c r="B7171" t="s">
        <v>5180</v>
      </c>
      <c r="C7171">
        <v>13.121</v>
      </c>
    </row>
    <row r="7172" spans="1:3" x14ac:dyDescent="0.25">
      <c r="A7172">
        <v>226053</v>
      </c>
      <c r="B7172" t="s">
        <v>5181</v>
      </c>
      <c r="C7172">
        <v>1</v>
      </c>
    </row>
    <row r="7173" spans="1:3" x14ac:dyDescent="0.25">
      <c r="A7173">
        <v>226075</v>
      </c>
      <c r="B7173" t="s">
        <v>5182</v>
      </c>
      <c r="C7173">
        <v>180</v>
      </c>
    </row>
    <row r="7174" spans="1:3" x14ac:dyDescent="0.25">
      <c r="A7174">
        <v>226076</v>
      </c>
      <c r="B7174" t="s">
        <v>5183</v>
      </c>
      <c r="C7174">
        <v>180</v>
      </c>
    </row>
    <row r="7175" spans="1:3" x14ac:dyDescent="0.25">
      <c r="A7175">
        <v>226121</v>
      </c>
      <c r="B7175" t="s">
        <v>692</v>
      </c>
      <c r="C7175">
        <v>10.18</v>
      </c>
    </row>
    <row r="7176" spans="1:3" x14ac:dyDescent="0.25">
      <c r="A7176">
        <v>226121</v>
      </c>
      <c r="B7176" t="s">
        <v>692</v>
      </c>
      <c r="C7176">
        <v>10.18</v>
      </c>
    </row>
    <row r="7177" spans="1:3" x14ac:dyDescent="0.25">
      <c r="A7177">
        <v>226122</v>
      </c>
      <c r="B7177" t="s">
        <v>533</v>
      </c>
      <c r="C7177">
        <v>10.18</v>
      </c>
    </row>
    <row r="7178" spans="1:3" x14ac:dyDescent="0.25">
      <c r="A7178">
        <v>226122</v>
      </c>
      <c r="B7178" t="s">
        <v>533</v>
      </c>
      <c r="C7178">
        <v>10.18</v>
      </c>
    </row>
    <row r="7179" spans="1:3" x14ac:dyDescent="0.25">
      <c r="A7179">
        <v>226123</v>
      </c>
      <c r="B7179" t="s">
        <v>693</v>
      </c>
      <c r="C7179">
        <v>176.51</v>
      </c>
    </row>
    <row r="7180" spans="1:3" x14ac:dyDescent="0.25">
      <c r="A7180">
        <v>226123</v>
      </c>
      <c r="B7180" t="s">
        <v>693</v>
      </c>
      <c r="C7180">
        <v>176.51</v>
      </c>
    </row>
    <row r="7181" spans="1:3" x14ac:dyDescent="0.25">
      <c r="A7181">
        <v>226124</v>
      </c>
      <c r="B7181" t="s">
        <v>913</v>
      </c>
      <c r="C7181">
        <v>10.15</v>
      </c>
    </row>
    <row r="7182" spans="1:3" x14ac:dyDescent="0.25">
      <c r="A7182">
        <v>226124</v>
      </c>
      <c r="B7182" t="s">
        <v>913</v>
      </c>
      <c r="C7182">
        <v>10.15</v>
      </c>
    </row>
    <row r="7183" spans="1:3" x14ac:dyDescent="0.25">
      <c r="A7183">
        <v>226125</v>
      </c>
      <c r="B7183" t="s">
        <v>914</v>
      </c>
      <c r="C7183">
        <v>10.15</v>
      </c>
    </row>
    <row r="7184" spans="1:3" x14ac:dyDescent="0.25">
      <c r="A7184">
        <v>226125</v>
      </c>
      <c r="B7184" t="s">
        <v>914</v>
      </c>
      <c r="C7184">
        <v>10.15</v>
      </c>
    </row>
    <row r="7185" spans="1:3" x14ac:dyDescent="0.25">
      <c r="A7185">
        <v>226126</v>
      </c>
      <c r="B7185" t="s">
        <v>2632</v>
      </c>
      <c r="C7185">
        <v>175.95</v>
      </c>
    </row>
    <row r="7186" spans="1:3" x14ac:dyDescent="0.25">
      <c r="A7186">
        <v>226126</v>
      </c>
      <c r="B7186" t="s">
        <v>2632</v>
      </c>
      <c r="C7186">
        <v>175.95</v>
      </c>
    </row>
    <row r="7187" spans="1:3" x14ac:dyDescent="0.25">
      <c r="A7187">
        <v>226143</v>
      </c>
      <c r="B7187" t="s">
        <v>1046</v>
      </c>
      <c r="C7187">
        <v>10.08</v>
      </c>
    </row>
    <row r="7188" spans="1:3" x14ac:dyDescent="0.25">
      <c r="A7188">
        <v>226144</v>
      </c>
      <c r="B7188" t="s">
        <v>694</v>
      </c>
      <c r="C7188">
        <v>10.29</v>
      </c>
    </row>
    <row r="7189" spans="1:3" x14ac:dyDescent="0.25">
      <c r="A7189">
        <v>226144</v>
      </c>
      <c r="B7189" t="s">
        <v>694</v>
      </c>
      <c r="C7189">
        <v>10.29</v>
      </c>
    </row>
    <row r="7190" spans="1:3" x14ac:dyDescent="0.25">
      <c r="A7190">
        <v>226145</v>
      </c>
      <c r="B7190" t="s">
        <v>695</v>
      </c>
      <c r="C7190">
        <v>10.29</v>
      </c>
    </row>
    <row r="7191" spans="1:3" x14ac:dyDescent="0.25">
      <c r="A7191">
        <v>226145</v>
      </c>
      <c r="B7191" t="s">
        <v>695</v>
      </c>
      <c r="C7191">
        <v>10.29</v>
      </c>
    </row>
    <row r="7192" spans="1:3" x14ac:dyDescent="0.25">
      <c r="A7192">
        <v>226146</v>
      </c>
      <c r="B7192" t="s">
        <v>2633</v>
      </c>
      <c r="C7192">
        <v>178.42</v>
      </c>
    </row>
    <row r="7193" spans="1:3" x14ac:dyDescent="0.25">
      <c r="A7193">
        <v>226146</v>
      </c>
      <c r="B7193" t="s">
        <v>2633</v>
      </c>
      <c r="C7193">
        <v>178.42</v>
      </c>
    </row>
    <row r="7194" spans="1:3" x14ac:dyDescent="0.25">
      <c r="A7194">
        <v>226156</v>
      </c>
      <c r="B7194" t="s">
        <v>5184</v>
      </c>
      <c r="C7194">
        <v>12.96</v>
      </c>
    </row>
    <row r="7195" spans="1:3" x14ac:dyDescent="0.25">
      <c r="A7195">
        <v>226157</v>
      </c>
      <c r="B7195" t="s">
        <v>5185</v>
      </c>
      <c r="C7195">
        <v>12.945</v>
      </c>
    </row>
    <row r="7196" spans="1:3" x14ac:dyDescent="0.25">
      <c r="A7196">
        <v>226158</v>
      </c>
      <c r="B7196" t="s">
        <v>1047</v>
      </c>
      <c r="C7196">
        <v>12.821</v>
      </c>
    </row>
    <row r="7197" spans="1:3" x14ac:dyDescent="0.25">
      <c r="A7197">
        <v>226159</v>
      </c>
      <c r="B7197" t="s">
        <v>5186</v>
      </c>
      <c r="C7197">
        <v>13.395</v>
      </c>
    </row>
    <row r="7198" spans="1:3" x14ac:dyDescent="0.25">
      <c r="A7198">
        <v>226166</v>
      </c>
      <c r="B7198" t="s">
        <v>2410</v>
      </c>
      <c r="C7198">
        <v>13.121</v>
      </c>
    </row>
    <row r="7199" spans="1:3" x14ac:dyDescent="0.25">
      <c r="A7199">
        <v>226167</v>
      </c>
      <c r="B7199" t="s">
        <v>2411</v>
      </c>
      <c r="C7199">
        <v>13.451000000000001</v>
      </c>
    </row>
    <row r="7200" spans="1:3" x14ac:dyDescent="0.25">
      <c r="A7200">
        <v>226168</v>
      </c>
      <c r="B7200" t="s">
        <v>2598</v>
      </c>
      <c r="C7200">
        <v>13.135999999999999</v>
      </c>
    </row>
    <row r="7201" spans="1:3" x14ac:dyDescent="0.25">
      <c r="A7201">
        <v>226190</v>
      </c>
      <c r="B7201" t="s">
        <v>5187</v>
      </c>
      <c r="C7201">
        <v>13.016</v>
      </c>
    </row>
    <row r="7202" spans="1:3" x14ac:dyDescent="0.25">
      <c r="A7202">
        <v>226191</v>
      </c>
      <c r="B7202" t="s">
        <v>2728</v>
      </c>
      <c r="C7202">
        <v>12.956</v>
      </c>
    </row>
    <row r="7203" spans="1:3" x14ac:dyDescent="0.25">
      <c r="A7203">
        <v>226198</v>
      </c>
      <c r="B7203" t="s">
        <v>534</v>
      </c>
      <c r="C7203">
        <v>1</v>
      </c>
    </row>
    <row r="7204" spans="1:3" x14ac:dyDescent="0.25">
      <c r="A7204">
        <v>226199</v>
      </c>
      <c r="B7204" t="s">
        <v>696</v>
      </c>
      <c r="C7204">
        <v>10.4</v>
      </c>
    </row>
    <row r="7205" spans="1:3" x14ac:dyDescent="0.25">
      <c r="A7205">
        <v>226199</v>
      </c>
      <c r="B7205" t="s">
        <v>696</v>
      </c>
      <c r="C7205">
        <v>10.4</v>
      </c>
    </row>
    <row r="7206" spans="1:3" x14ac:dyDescent="0.25">
      <c r="A7206">
        <v>226200</v>
      </c>
      <c r="B7206" t="s">
        <v>5188</v>
      </c>
      <c r="C7206">
        <v>12.881</v>
      </c>
    </row>
    <row r="7207" spans="1:3" x14ac:dyDescent="0.25">
      <c r="A7207">
        <v>226204</v>
      </c>
      <c r="B7207" t="s">
        <v>535</v>
      </c>
      <c r="C7207">
        <v>1</v>
      </c>
    </row>
    <row r="7208" spans="1:3" x14ac:dyDescent="0.25">
      <c r="A7208">
        <v>226205</v>
      </c>
      <c r="B7208" t="s">
        <v>5189</v>
      </c>
      <c r="C7208">
        <v>1</v>
      </c>
    </row>
    <row r="7209" spans="1:3" x14ac:dyDescent="0.25">
      <c r="A7209">
        <v>226210</v>
      </c>
      <c r="B7209" t="s">
        <v>697</v>
      </c>
      <c r="C7209">
        <v>10.4</v>
      </c>
    </row>
    <row r="7210" spans="1:3" x14ac:dyDescent="0.25">
      <c r="A7210">
        <v>226210</v>
      </c>
      <c r="B7210" t="s">
        <v>697</v>
      </c>
      <c r="C7210">
        <v>10.4</v>
      </c>
    </row>
    <row r="7211" spans="1:3" x14ac:dyDescent="0.25">
      <c r="A7211">
        <v>226211</v>
      </c>
      <c r="B7211" t="s">
        <v>915</v>
      </c>
      <c r="C7211">
        <v>180.21</v>
      </c>
    </row>
    <row r="7212" spans="1:3" x14ac:dyDescent="0.25">
      <c r="A7212">
        <v>226211</v>
      </c>
      <c r="B7212" t="s">
        <v>915</v>
      </c>
      <c r="C7212">
        <v>180.21</v>
      </c>
    </row>
    <row r="7213" spans="1:3" x14ac:dyDescent="0.25">
      <c r="A7213">
        <v>226213</v>
      </c>
      <c r="B7213" t="s">
        <v>5190</v>
      </c>
      <c r="C7213">
        <v>7.2</v>
      </c>
    </row>
    <row r="7214" spans="1:3" x14ac:dyDescent="0.25">
      <c r="A7214">
        <v>226234</v>
      </c>
      <c r="B7214" t="s">
        <v>798</v>
      </c>
      <c r="C7214">
        <v>1090</v>
      </c>
    </row>
    <row r="7215" spans="1:3" x14ac:dyDescent="0.25">
      <c r="A7215">
        <v>226234</v>
      </c>
      <c r="B7215" t="s">
        <v>798</v>
      </c>
      <c r="C7215">
        <v>1090</v>
      </c>
    </row>
    <row r="7216" spans="1:3" x14ac:dyDescent="0.25">
      <c r="A7216">
        <v>226234</v>
      </c>
      <c r="B7216" t="s">
        <v>798</v>
      </c>
      <c r="C7216">
        <v>1090</v>
      </c>
    </row>
    <row r="7217" spans="1:3" x14ac:dyDescent="0.25">
      <c r="A7217">
        <v>226235</v>
      </c>
      <c r="B7217" t="s">
        <v>5191</v>
      </c>
      <c r="C7217">
        <v>218</v>
      </c>
    </row>
    <row r="7218" spans="1:3" x14ac:dyDescent="0.25">
      <c r="A7218">
        <v>226235</v>
      </c>
      <c r="B7218" t="s">
        <v>5191</v>
      </c>
      <c r="C7218">
        <v>218</v>
      </c>
    </row>
    <row r="7219" spans="1:3" x14ac:dyDescent="0.25">
      <c r="A7219">
        <v>226235</v>
      </c>
      <c r="B7219" t="s">
        <v>5191</v>
      </c>
      <c r="C7219">
        <v>218</v>
      </c>
    </row>
    <row r="7220" spans="1:3" x14ac:dyDescent="0.25">
      <c r="A7220">
        <v>226244</v>
      </c>
      <c r="B7220" t="s">
        <v>5192</v>
      </c>
      <c r="C7220">
        <v>1000</v>
      </c>
    </row>
    <row r="7221" spans="1:3" x14ac:dyDescent="0.25">
      <c r="A7221">
        <v>226275</v>
      </c>
      <c r="B7221" t="s">
        <v>698</v>
      </c>
      <c r="C7221">
        <v>10.45</v>
      </c>
    </row>
    <row r="7222" spans="1:3" x14ac:dyDescent="0.25">
      <c r="A7222">
        <v>226275</v>
      </c>
      <c r="B7222" t="s">
        <v>698</v>
      </c>
      <c r="C7222">
        <v>10.45</v>
      </c>
    </row>
    <row r="7223" spans="1:3" x14ac:dyDescent="0.25">
      <c r="A7223">
        <v>226276</v>
      </c>
      <c r="B7223" t="s">
        <v>699</v>
      </c>
      <c r="C7223">
        <v>10.45</v>
      </c>
    </row>
    <row r="7224" spans="1:3" x14ac:dyDescent="0.25">
      <c r="A7224">
        <v>226276</v>
      </c>
      <c r="B7224" t="s">
        <v>699</v>
      </c>
      <c r="C7224">
        <v>10.45</v>
      </c>
    </row>
    <row r="7225" spans="1:3" x14ac:dyDescent="0.25">
      <c r="A7225">
        <v>226277</v>
      </c>
      <c r="B7225" t="s">
        <v>700</v>
      </c>
      <c r="C7225">
        <v>181.19</v>
      </c>
    </row>
    <row r="7226" spans="1:3" x14ac:dyDescent="0.25">
      <c r="A7226">
        <v>226277</v>
      </c>
      <c r="B7226" t="s">
        <v>700</v>
      </c>
      <c r="C7226">
        <v>181.19</v>
      </c>
    </row>
    <row r="7227" spans="1:3" x14ac:dyDescent="0.25">
      <c r="A7227">
        <v>226287</v>
      </c>
      <c r="B7227" t="s">
        <v>5193</v>
      </c>
      <c r="C7227">
        <v>1</v>
      </c>
    </row>
    <row r="7228" spans="1:3" x14ac:dyDescent="0.25">
      <c r="A7228">
        <v>226289</v>
      </c>
      <c r="B7228" t="s">
        <v>5194</v>
      </c>
      <c r="C7228">
        <v>1</v>
      </c>
    </row>
    <row r="7229" spans="1:3" x14ac:dyDescent="0.25">
      <c r="A7229">
        <v>226293</v>
      </c>
      <c r="B7229" t="s">
        <v>701</v>
      </c>
      <c r="C7229">
        <v>173.68</v>
      </c>
    </row>
    <row r="7230" spans="1:3" x14ac:dyDescent="0.25">
      <c r="A7230">
        <v>226293</v>
      </c>
      <c r="B7230" t="s">
        <v>701</v>
      </c>
      <c r="C7230">
        <v>173.68</v>
      </c>
    </row>
    <row r="7231" spans="1:3" x14ac:dyDescent="0.25">
      <c r="A7231">
        <v>226294</v>
      </c>
      <c r="B7231" t="s">
        <v>5195</v>
      </c>
      <c r="C7231">
        <v>176.8</v>
      </c>
    </row>
    <row r="7232" spans="1:3" x14ac:dyDescent="0.25">
      <c r="A7232">
        <v>226294</v>
      </c>
      <c r="B7232" t="s">
        <v>5195</v>
      </c>
      <c r="C7232">
        <v>176.8</v>
      </c>
    </row>
    <row r="7233" spans="1:3" x14ac:dyDescent="0.25">
      <c r="A7233">
        <v>226311</v>
      </c>
      <c r="B7233" t="s">
        <v>5196</v>
      </c>
      <c r="C7233">
        <v>18</v>
      </c>
    </row>
    <row r="7234" spans="1:3" x14ac:dyDescent="0.25">
      <c r="A7234">
        <v>226342</v>
      </c>
      <c r="B7234" t="s">
        <v>702</v>
      </c>
      <c r="C7234">
        <v>180.21</v>
      </c>
    </row>
    <row r="7235" spans="1:3" x14ac:dyDescent="0.25">
      <c r="A7235">
        <v>226342</v>
      </c>
      <c r="B7235" t="s">
        <v>702</v>
      </c>
      <c r="C7235">
        <v>180.21</v>
      </c>
    </row>
    <row r="7236" spans="1:3" x14ac:dyDescent="0.25">
      <c r="A7236">
        <v>226343</v>
      </c>
      <c r="B7236" t="s">
        <v>703</v>
      </c>
      <c r="C7236">
        <v>10.4</v>
      </c>
    </row>
    <row r="7237" spans="1:3" x14ac:dyDescent="0.25">
      <c r="A7237">
        <v>226343</v>
      </c>
      <c r="B7237" t="s">
        <v>703</v>
      </c>
      <c r="C7237">
        <v>10.4</v>
      </c>
    </row>
    <row r="7238" spans="1:3" x14ac:dyDescent="0.25">
      <c r="A7238">
        <v>226344</v>
      </c>
      <c r="B7238" t="s">
        <v>704</v>
      </c>
      <c r="C7238">
        <v>10.4</v>
      </c>
    </row>
    <row r="7239" spans="1:3" x14ac:dyDescent="0.25">
      <c r="A7239">
        <v>226344</v>
      </c>
      <c r="B7239" t="s">
        <v>704</v>
      </c>
      <c r="C7239">
        <v>10.4</v>
      </c>
    </row>
    <row r="7240" spans="1:3" x14ac:dyDescent="0.25">
      <c r="A7240">
        <v>226345</v>
      </c>
      <c r="B7240" t="s">
        <v>2193</v>
      </c>
      <c r="C7240">
        <v>13</v>
      </c>
    </row>
    <row r="7241" spans="1:3" x14ac:dyDescent="0.25">
      <c r="A7241">
        <v>226345</v>
      </c>
      <c r="B7241" t="s">
        <v>2193</v>
      </c>
      <c r="C7241">
        <v>13</v>
      </c>
    </row>
    <row r="7242" spans="1:3" x14ac:dyDescent="0.25">
      <c r="A7242">
        <v>226346</v>
      </c>
      <c r="B7242" t="s">
        <v>705</v>
      </c>
      <c r="C7242">
        <v>13</v>
      </c>
    </row>
    <row r="7243" spans="1:3" x14ac:dyDescent="0.25">
      <c r="A7243">
        <v>226346</v>
      </c>
      <c r="B7243" t="s">
        <v>705</v>
      </c>
      <c r="C7243">
        <v>13</v>
      </c>
    </row>
    <row r="7244" spans="1:3" x14ac:dyDescent="0.25">
      <c r="A7244">
        <v>226360</v>
      </c>
      <c r="B7244" t="s">
        <v>5197</v>
      </c>
      <c r="C7244">
        <v>175.5</v>
      </c>
    </row>
    <row r="7245" spans="1:3" x14ac:dyDescent="0.25">
      <c r="A7245">
        <v>226393</v>
      </c>
      <c r="B7245" t="s">
        <v>5198</v>
      </c>
      <c r="C7245">
        <v>891.7</v>
      </c>
    </row>
    <row r="7246" spans="1:3" x14ac:dyDescent="0.25">
      <c r="A7246">
        <v>226393</v>
      </c>
      <c r="B7246" t="s">
        <v>5198</v>
      </c>
      <c r="C7246">
        <v>891.7</v>
      </c>
    </row>
    <row r="7247" spans="1:3" x14ac:dyDescent="0.25">
      <c r="A7247">
        <v>226394</v>
      </c>
      <c r="B7247" t="s">
        <v>5199</v>
      </c>
      <c r="C7247">
        <v>921.8</v>
      </c>
    </row>
    <row r="7248" spans="1:3" x14ac:dyDescent="0.25">
      <c r="A7248">
        <v>226404</v>
      </c>
      <c r="B7248" t="s">
        <v>5200</v>
      </c>
      <c r="C7248">
        <v>902.9</v>
      </c>
    </row>
    <row r="7249" spans="1:3" x14ac:dyDescent="0.25">
      <c r="A7249">
        <v>226404</v>
      </c>
      <c r="B7249" t="s">
        <v>5200</v>
      </c>
      <c r="C7249">
        <v>902.9</v>
      </c>
    </row>
    <row r="7250" spans="1:3" x14ac:dyDescent="0.25">
      <c r="A7250">
        <v>226420</v>
      </c>
      <c r="B7250" t="s">
        <v>2183</v>
      </c>
      <c r="C7250">
        <v>868.2</v>
      </c>
    </row>
    <row r="7251" spans="1:3" x14ac:dyDescent="0.25">
      <c r="A7251">
        <v>226420</v>
      </c>
      <c r="B7251" t="s">
        <v>2183</v>
      </c>
      <c r="C7251">
        <v>868.2</v>
      </c>
    </row>
    <row r="7252" spans="1:3" x14ac:dyDescent="0.25">
      <c r="A7252">
        <v>226426</v>
      </c>
      <c r="B7252" t="s">
        <v>536</v>
      </c>
      <c r="C7252">
        <v>1</v>
      </c>
    </row>
    <row r="7253" spans="1:3" x14ac:dyDescent="0.25">
      <c r="A7253">
        <v>226427</v>
      </c>
      <c r="B7253" t="s">
        <v>537</v>
      </c>
      <c r="C7253">
        <v>873.1</v>
      </c>
    </row>
    <row r="7254" spans="1:3" x14ac:dyDescent="0.25">
      <c r="A7254">
        <v>226427</v>
      </c>
      <c r="B7254" t="s">
        <v>537</v>
      </c>
      <c r="C7254">
        <v>873.1</v>
      </c>
    </row>
    <row r="7255" spans="1:3" x14ac:dyDescent="0.25">
      <c r="A7255">
        <v>226427</v>
      </c>
      <c r="B7255" t="s">
        <v>537</v>
      </c>
      <c r="C7255">
        <v>873.1</v>
      </c>
    </row>
    <row r="7256" spans="1:3" x14ac:dyDescent="0.25">
      <c r="A7256">
        <v>226428</v>
      </c>
      <c r="B7256" t="s">
        <v>916</v>
      </c>
      <c r="C7256">
        <v>181.6</v>
      </c>
    </row>
    <row r="7257" spans="1:3" x14ac:dyDescent="0.25">
      <c r="A7257">
        <v>226428</v>
      </c>
      <c r="B7257" t="s">
        <v>916</v>
      </c>
      <c r="C7257">
        <v>181.6</v>
      </c>
    </row>
    <row r="7258" spans="1:3" x14ac:dyDescent="0.25">
      <c r="A7258">
        <v>226428</v>
      </c>
      <c r="B7258" t="s">
        <v>916</v>
      </c>
      <c r="C7258">
        <v>181.6</v>
      </c>
    </row>
    <row r="7259" spans="1:3" x14ac:dyDescent="0.25">
      <c r="A7259">
        <v>226429</v>
      </c>
      <c r="B7259" t="s">
        <v>538</v>
      </c>
      <c r="C7259">
        <v>17.46</v>
      </c>
    </row>
    <row r="7260" spans="1:3" x14ac:dyDescent="0.25">
      <c r="A7260">
        <v>226429</v>
      </c>
      <c r="B7260" t="s">
        <v>538</v>
      </c>
      <c r="C7260">
        <v>17.46</v>
      </c>
    </row>
    <row r="7261" spans="1:3" x14ac:dyDescent="0.25">
      <c r="A7261">
        <v>226438</v>
      </c>
      <c r="B7261" t="s">
        <v>917</v>
      </c>
      <c r="C7261">
        <v>16.98</v>
      </c>
    </row>
    <row r="7262" spans="1:3" x14ac:dyDescent="0.25">
      <c r="A7262">
        <v>226438</v>
      </c>
      <c r="B7262" t="s">
        <v>917</v>
      </c>
      <c r="C7262">
        <v>16.98</v>
      </c>
    </row>
    <row r="7263" spans="1:3" x14ac:dyDescent="0.25">
      <c r="A7263">
        <v>226445</v>
      </c>
      <c r="B7263" t="s">
        <v>706</v>
      </c>
      <c r="C7263">
        <v>176.57</v>
      </c>
    </row>
    <row r="7264" spans="1:3" x14ac:dyDescent="0.25">
      <c r="A7264">
        <v>226445</v>
      </c>
      <c r="B7264" t="s">
        <v>706</v>
      </c>
      <c r="C7264">
        <v>176.57</v>
      </c>
    </row>
    <row r="7265" spans="1:3" x14ac:dyDescent="0.25">
      <c r="A7265">
        <v>226458</v>
      </c>
      <c r="B7265" t="s">
        <v>5201</v>
      </c>
      <c r="C7265">
        <v>18</v>
      </c>
    </row>
    <row r="7266" spans="1:3" x14ac:dyDescent="0.25">
      <c r="A7266">
        <v>226510</v>
      </c>
      <c r="B7266" t="s">
        <v>5202</v>
      </c>
      <c r="C7266">
        <v>181.6</v>
      </c>
    </row>
    <row r="7267" spans="1:3" x14ac:dyDescent="0.25">
      <c r="A7267">
        <v>226510</v>
      </c>
      <c r="B7267" t="s">
        <v>5202</v>
      </c>
      <c r="C7267">
        <v>181.6</v>
      </c>
    </row>
    <row r="7268" spans="1:3" x14ac:dyDescent="0.25">
      <c r="A7268">
        <v>226511</v>
      </c>
      <c r="B7268" t="s">
        <v>5203</v>
      </c>
      <c r="C7268">
        <v>17.46</v>
      </c>
    </row>
    <row r="7269" spans="1:3" x14ac:dyDescent="0.25">
      <c r="A7269">
        <v>226511</v>
      </c>
      <c r="B7269" t="s">
        <v>5203</v>
      </c>
      <c r="C7269">
        <v>17.46</v>
      </c>
    </row>
    <row r="7270" spans="1:3" x14ac:dyDescent="0.25">
      <c r="A7270">
        <v>226571</v>
      </c>
      <c r="B7270" t="s">
        <v>5204</v>
      </c>
      <c r="C7270">
        <v>18</v>
      </c>
    </row>
    <row r="7271" spans="1:3" x14ac:dyDescent="0.25">
      <c r="A7271">
        <v>226583</v>
      </c>
      <c r="B7271" t="s">
        <v>2560</v>
      </c>
      <c r="C7271">
        <v>12.69</v>
      </c>
    </row>
    <row r="7272" spans="1:3" x14ac:dyDescent="0.25">
      <c r="A7272">
        <v>226583</v>
      </c>
      <c r="B7272" t="s">
        <v>2560</v>
      </c>
      <c r="C7272">
        <v>12.69</v>
      </c>
    </row>
    <row r="7273" spans="1:3" x14ac:dyDescent="0.25">
      <c r="A7273">
        <v>226584</v>
      </c>
      <c r="B7273" t="s">
        <v>2593</v>
      </c>
      <c r="C7273">
        <v>175.96799999999999</v>
      </c>
    </row>
    <row r="7274" spans="1:3" x14ac:dyDescent="0.25">
      <c r="A7274">
        <v>226584</v>
      </c>
      <c r="B7274" t="s">
        <v>2593</v>
      </c>
      <c r="C7274">
        <v>175.96799999999999</v>
      </c>
    </row>
    <row r="7275" spans="1:3" x14ac:dyDescent="0.25">
      <c r="A7275">
        <v>226585</v>
      </c>
      <c r="B7275" t="s">
        <v>2180</v>
      </c>
      <c r="C7275">
        <v>12.74</v>
      </c>
    </row>
    <row r="7276" spans="1:3" x14ac:dyDescent="0.25">
      <c r="A7276">
        <v>226585</v>
      </c>
      <c r="B7276" t="s">
        <v>2180</v>
      </c>
      <c r="C7276">
        <v>12.74</v>
      </c>
    </row>
    <row r="7277" spans="1:3" x14ac:dyDescent="0.25">
      <c r="A7277">
        <v>226586</v>
      </c>
      <c r="B7277" t="s">
        <v>918</v>
      </c>
      <c r="C7277">
        <v>176.59</v>
      </c>
    </row>
    <row r="7278" spans="1:3" x14ac:dyDescent="0.25">
      <c r="A7278">
        <v>226586</v>
      </c>
      <c r="B7278" t="s">
        <v>918</v>
      </c>
      <c r="C7278">
        <v>176.59</v>
      </c>
    </row>
    <row r="7279" spans="1:3" x14ac:dyDescent="0.25">
      <c r="A7279">
        <v>226587</v>
      </c>
      <c r="B7279" t="s">
        <v>2516</v>
      </c>
      <c r="C7279">
        <v>13.02</v>
      </c>
    </row>
    <row r="7280" spans="1:3" x14ac:dyDescent="0.25">
      <c r="A7280">
        <v>226587</v>
      </c>
      <c r="B7280" t="s">
        <v>2516</v>
      </c>
      <c r="C7280">
        <v>13.02</v>
      </c>
    </row>
    <row r="7281" spans="1:3" x14ac:dyDescent="0.25">
      <c r="A7281">
        <v>226588</v>
      </c>
      <c r="B7281" t="s">
        <v>919</v>
      </c>
      <c r="C7281">
        <v>180.54</v>
      </c>
    </row>
    <row r="7282" spans="1:3" x14ac:dyDescent="0.25">
      <c r="A7282">
        <v>226588</v>
      </c>
      <c r="B7282" t="s">
        <v>919</v>
      </c>
      <c r="C7282">
        <v>180.54</v>
      </c>
    </row>
    <row r="7283" spans="1:3" x14ac:dyDescent="0.25">
      <c r="A7283">
        <v>226600</v>
      </c>
      <c r="B7283" t="s">
        <v>5205</v>
      </c>
      <c r="C7283">
        <v>12.77</v>
      </c>
    </row>
    <row r="7284" spans="1:3" x14ac:dyDescent="0.25">
      <c r="A7284">
        <v>226600</v>
      </c>
      <c r="B7284" t="s">
        <v>5205</v>
      </c>
      <c r="C7284">
        <v>12.77</v>
      </c>
    </row>
    <row r="7285" spans="1:3" x14ac:dyDescent="0.25">
      <c r="A7285">
        <v>226601</v>
      </c>
      <c r="B7285" t="s">
        <v>5206</v>
      </c>
      <c r="C7285">
        <v>177.01</v>
      </c>
    </row>
    <row r="7286" spans="1:3" x14ac:dyDescent="0.25">
      <c r="A7286">
        <v>226601</v>
      </c>
      <c r="B7286" t="s">
        <v>5206</v>
      </c>
      <c r="C7286">
        <v>177.01</v>
      </c>
    </row>
    <row r="7287" spans="1:3" x14ac:dyDescent="0.25">
      <c r="A7287">
        <v>226602</v>
      </c>
      <c r="B7287" t="s">
        <v>707</v>
      </c>
      <c r="C7287">
        <v>12.77</v>
      </c>
    </row>
    <row r="7288" spans="1:3" x14ac:dyDescent="0.25">
      <c r="A7288">
        <v>226602</v>
      </c>
      <c r="B7288" t="s">
        <v>707</v>
      </c>
      <c r="C7288">
        <v>12.77</v>
      </c>
    </row>
    <row r="7289" spans="1:3" x14ac:dyDescent="0.25">
      <c r="A7289">
        <v>226603</v>
      </c>
      <c r="B7289" t="s">
        <v>708</v>
      </c>
      <c r="C7289">
        <v>177.01</v>
      </c>
    </row>
    <row r="7290" spans="1:3" x14ac:dyDescent="0.25">
      <c r="A7290">
        <v>226603</v>
      </c>
      <c r="B7290" t="s">
        <v>708</v>
      </c>
      <c r="C7290">
        <v>177.01</v>
      </c>
    </row>
    <row r="7291" spans="1:3" x14ac:dyDescent="0.25">
      <c r="A7291">
        <v>226626</v>
      </c>
      <c r="B7291" t="s">
        <v>1048</v>
      </c>
      <c r="C7291">
        <v>221</v>
      </c>
    </row>
    <row r="7292" spans="1:3" x14ac:dyDescent="0.25">
      <c r="A7292">
        <v>226627</v>
      </c>
      <c r="B7292" t="s">
        <v>5207</v>
      </c>
      <c r="C7292">
        <v>1115</v>
      </c>
    </row>
    <row r="7293" spans="1:3" x14ac:dyDescent="0.25">
      <c r="A7293">
        <v>226630</v>
      </c>
      <c r="B7293" t="s">
        <v>5208</v>
      </c>
      <c r="C7293">
        <v>18</v>
      </c>
    </row>
    <row r="7294" spans="1:3" x14ac:dyDescent="0.25">
      <c r="A7294">
        <v>226652</v>
      </c>
      <c r="B7294" t="s">
        <v>5209</v>
      </c>
      <c r="C7294">
        <v>10.14</v>
      </c>
    </row>
    <row r="7295" spans="1:3" x14ac:dyDescent="0.25">
      <c r="A7295">
        <v>226711</v>
      </c>
      <c r="B7295" t="s">
        <v>5210</v>
      </c>
      <c r="C7295">
        <v>1</v>
      </c>
    </row>
    <row r="7296" spans="1:3" x14ac:dyDescent="0.25">
      <c r="A7296">
        <v>226713</v>
      </c>
      <c r="B7296" t="s">
        <v>920</v>
      </c>
      <c r="C7296">
        <v>170.1</v>
      </c>
    </row>
    <row r="7297" spans="1:3" x14ac:dyDescent="0.25">
      <c r="A7297">
        <v>226713</v>
      </c>
      <c r="B7297" t="s">
        <v>920</v>
      </c>
      <c r="C7297">
        <v>170.1</v>
      </c>
    </row>
    <row r="7298" spans="1:3" x14ac:dyDescent="0.25">
      <c r="A7298">
        <v>226729</v>
      </c>
      <c r="B7298" t="s">
        <v>2527</v>
      </c>
      <c r="C7298">
        <v>1</v>
      </c>
    </row>
    <row r="7299" spans="1:3" x14ac:dyDescent="0.25">
      <c r="A7299">
        <v>226730</v>
      </c>
      <c r="B7299" t="s">
        <v>709</v>
      </c>
      <c r="C7299">
        <v>173.68</v>
      </c>
    </row>
    <row r="7300" spans="1:3" x14ac:dyDescent="0.25">
      <c r="A7300">
        <v>226730</v>
      </c>
      <c r="B7300" t="s">
        <v>709</v>
      </c>
      <c r="C7300">
        <v>173.68</v>
      </c>
    </row>
    <row r="7301" spans="1:3" x14ac:dyDescent="0.25">
      <c r="A7301">
        <v>226731</v>
      </c>
      <c r="B7301" t="s">
        <v>5211</v>
      </c>
      <c r="C7301">
        <v>1</v>
      </c>
    </row>
    <row r="7302" spans="1:3" x14ac:dyDescent="0.25">
      <c r="A7302">
        <v>226732</v>
      </c>
      <c r="B7302" t="s">
        <v>5212</v>
      </c>
      <c r="C7302">
        <v>176.8</v>
      </c>
    </row>
    <row r="7303" spans="1:3" x14ac:dyDescent="0.25">
      <c r="A7303">
        <v>226732</v>
      </c>
      <c r="B7303" t="s">
        <v>5212</v>
      </c>
      <c r="C7303">
        <v>176.8</v>
      </c>
    </row>
    <row r="7304" spans="1:3" x14ac:dyDescent="0.25">
      <c r="A7304">
        <v>226733</v>
      </c>
      <c r="B7304" t="s">
        <v>5213</v>
      </c>
      <c r="C7304">
        <v>1</v>
      </c>
    </row>
    <row r="7305" spans="1:3" x14ac:dyDescent="0.25">
      <c r="A7305">
        <v>226734</v>
      </c>
      <c r="B7305" t="s">
        <v>5214</v>
      </c>
      <c r="C7305">
        <v>173.68</v>
      </c>
    </row>
    <row r="7306" spans="1:3" x14ac:dyDescent="0.25">
      <c r="A7306">
        <v>226734</v>
      </c>
      <c r="B7306" t="s">
        <v>5214</v>
      </c>
      <c r="C7306">
        <v>173.68</v>
      </c>
    </row>
    <row r="7307" spans="1:3" x14ac:dyDescent="0.25">
      <c r="A7307">
        <v>226735</v>
      </c>
      <c r="B7307" t="s">
        <v>771</v>
      </c>
      <c r="C7307">
        <v>17.100000000000001</v>
      </c>
    </row>
    <row r="7308" spans="1:3" x14ac:dyDescent="0.25">
      <c r="A7308">
        <v>226735</v>
      </c>
      <c r="B7308" t="s">
        <v>771</v>
      </c>
      <c r="C7308">
        <v>17.100000000000001</v>
      </c>
    </row>
    <row r="7309" spans="1:3" x14ac:dyDescent="0.25">
      <c r="A7309">
        <v>226814</v>
      </c>
      <c r="B7309" t="s">
        <v>5215</v>
      </c>
      <c r="C7309">
        <v>18</v>
      </c>
    </row>
    <row r="7310" spans="1:3" x14ac:dyDescent="0.25">
      <c r="A7310">
        <v>226815</v>
      </c>
      <c r="B7310" t="s">
        <v>5216</v>
      </c>
      <c r="C7310">
        <v>18</v>
      </c>
    </row>
    <row r="7311" spans="1:3" x14ac:dyDescent="0.25">
      <c r="A7311">
        <v>226816</v>
      </c>
      <c r="B7311" t="s">
        <v>5217</v>
      </c>
      <c r="C7311">
        <v>50</v>
      </c>
    </row>
    <row r="7312" spans="1:3" x14ac:dyDescent="0.25">
      <c r="A7312">
        <v>226817</v>
      </c>
      <c r="B7312" t="s">
        <v>5218</v>
      </c>
      <c r="C7312">
        <v>180</v>
      </c>
    </row>
    <row r="7313" spans="1:3" x14ac:dyDescent="0.25">
      <c r="A7313">
        <v>226855</v>
      </c>
      <c r="B7313" t="s">
        <v>2561</v>
      </c>
      <c r="C7313">
        <v>12.77</v>
      </c>
    </row>
    <row r="7314" spans="1:3" x14ac:dyDescent="0.25">
      <c r="A7314">
        <v>226855</v>
      </c>
      <c r="B7314" t="s">
        <v>2561</v>
      </c>
      <c r="C7314">
        <v>12.77</v>
      </c>
    </row>
    <row r="7315" spans="1:3" x14ac:dyDescent="0.25">
      <c r="A7315">
        <v>226856</v>
      </c>
      <c r="B7315" t="s">
        <v>5219</v>
      </c>
      <c r="C7315">
        <v>17.02</v>
      </c>
    </row>
    <row r="7316" spans="1:3" x14ac:dyDescent="0.25">
      <c r="A7316">
        <v>226856</v>
      </c>
      <c r="B7316" t="s">
        <v>5219</v>
      </c>
      <c r="C7316">
        <v>17.02</v>
      </c>
    </row>
    <row r="7317" spans="1:3" x14ac:dyDescent="0.25">
      <c r="A7317">
        <v>226857</v>
      </c>
      <c r="B7317" t="s">
        <v>2691</v>
      </c>
      <c r="C7317">
        <v>177.05</v>
      </c>
    </row>
    <row r="7318" spans="1:3" x14ac:dyDescent="0.25">
      <c r="A7318">
        <v>226857</v>
      </c>
      <c r="B7318" t="s">
        <v>2691</v>
      </c>
      <c r="C7318">
        <v>177.05</v>
      </c>
    </row>
    <row r="7319" spans="1:3" x14ac:dyDescent="0.25">
      <c r="A7319">
        <v>226858</v>
      </c>
      <c r="B7319" t="s">
        <v>921</v>
      </c>
      <c r="C7319">
        <v>12.73</v>
      </c>
    </row>
    <row r="7320" spans="1:3" x14ac:dyDescent="0.25">
      <c r="A7320">
        <v>226858</v>
      </c>
      <c r="B7320" t="s">
        <v>921</v>
      </c>
      <c r="C7320">
        <v>12.73</v>
      </c>
    </row>
    <row r="7321" spans="1:3" x14ac:dyDescent="0.25">
      <c r="A7321">
        <v>226859</v>
      </c>
      <c r="B7321" t="s">
        <v>2666</v>
      </c>
      <c r="C7321">
        <v>16.97</v>
      </c>
    </row>
    <row r="7322" spans="1:3" x14ac:dyDescent="0.25">
      <c r="A7322">
        <v>226859</v>
      </c>
      <c r="B7322" t="s">
        <v>2666</v>
      </c>
      <c r="C7322">
        <v>16.97</v>
      </c>
    </row>
    <row r="7323" spans="1:3" x14ac:dyDescent="0.25">
      <c r="A7323">
        <v>226877</v>
      </c>
      <c r="B7323" t="s">
        <v>5220</v>
      </c>
      <c r="C7323">
        <v>243.11</v>
      </c>
    </row>
    <row r="7324" spans="1:3" x14ac:dyDescent="0.25">
      <c r="A7324">
        <v>226880</v>
      </c>
      <c r="B7324" t="s">
        <v>2174</v>
      </c>
      <c r="C7324">
        <v>176.51</v>
      </c>
    </row>
    <row r="7325" spans="1:3" x14ac:dyDescent="0.25">
      <c r="A7325">
        <v>226880</v>
      </c>
      <c r="B7325" t="s">
        <v>2174</v>
      </c>
      <c r="C7325">
        <v>176.51</v>
      </c>
    </row>
    <row r="7326" spans="1:3" x14ac:dyDescent="0.25">
      <c r="A7326">
        <v>226881</v>
      </c>
      <c r="B7326" t="s">
        <v>2175</v>
      </c>
      <c r="C7326">
        <v>13.02</v>
      </c>
    </row>
    <row r="7327" spans="1:3" x14ac:dyDescent="0.25">
      <c r="A7327">
        <v>226881</v>
      </c>
      <c r="B7327" t="s">
        <v>2175</v>
      </c>
      <c r="C7327">
        <v>13.02</v>
      </c>
    </row>
    <row r="7328" spans="1:3" x14ac:dyDescent="0.25">
      <c r="A7328">
        <v>226882</v>
      </c>
      <c r="B7328" t="s">
        <v>5221</v>
      </c>
      <c r="C7328">
        <v>17.36</v>
      </c>
    </row>
    <row r="7329" spans="1:3" x14ac:dyDescent="0.25">
      <c r="A7329">
        <v>226882</v>
      </c>
      <c r="B7329" t="s">
        <v>5221</v>
      </c>
      <c r="C7329">
        <v>17.36</v>
      </c>
    </row>
    <row r="7330" spans="1:3" x14ac:dyDescent="0.25">
      <c r="A7330">
        <v>226883</v>
      </c>
      <c r="B7330" t="s">
        <v>2176</v>
      </c>
      <c r="C7330">
        <v>180.57</v>
      </c>
    </row>
    <row r="7331" spans="1:3" x14ac:dyDescent="0.25">
      <c r="A7331">
        <v>226883</v>
      </c>
      <c r="B7331" t="s">
        <v>2176</v>
      </c>
      <c r="C7331">
        <v>180.57</v>
      </c>
    </row>
    <row r="7332" spans="1:3" x14ac:dyDescent="0.25">
      <c r="A7332">
        <v>226984</v>
      </c>
      <c r="B7332" t="s">
        <v>5222</v>
      </c>
      <c r="C7332">
        <v>180</v>
      </c>
    </row>
    <row r="7333" spans="1:3" x14ac:dyDescent="0.25">
      <c r="A7333">
        <v>226988</v>
      </c>
      <c r="B7333" t="s">
        <v>5223</v>
      </c>
      <c r="C7333">
        <v>17.32</v>
      </c>
    </row>
    <row r="7334" spans="1:3" x14ac:dyDescent="0.25">
      <c r="A7334">
        <v>226990</v>
      </c>
      <c r="B7334" t="s">
        <v>772</v>
      </c>
      <c r="C7334">
        <v>17.02</v>
      </c>
    </row>
    <row r="7335" spans="1:3" x14ac:dyDescent="0.25">
      <c r="A7335">
        <v>226990</v>
      </c>
      <c r="B7335" t="s">
        <v>772</v>
      </c>
      <c r="C7335">
        <v>17.02</v>
      </c>
    </row>
    <row r="7336" spans="1:3" x14ac:dyDescent="0.25">
      <c r="A7336">
        <v>227008</v>
      </c>
      <c r="B7336" t="s">
        <v>5224</v>
      </c>
      <c r="C7336">
        <v>180</v>
      </c>
    </row>
    <row r="7337" spans="1:3" x14ac:dyDescent="0.25">
      <c r="A7337">
        <v>227010</v>
      </c>
      <c r="B7337" t="s">
        <v>2475</v>
      </c>
      <c r="C7337">
        <v>17.059999999999999</v>
      </c>
    </row>
    <row r="7338" spans="1:3" x14ac:dyDescent="0.25">
      <c r="A7338">
        <v>227010</v>
      </c>
      <c r="B7338" t="s">
        <v>2475</v>
      </c>
      <c r="C7338">
        <v>17.059999999999999</v>
      </c>
    </row>
    <row r="7339" spans="1:3" x14ac:dyDescent="0.25">
      <c r="A7339">
        <v>227012</v>
      </c>
      <c r="B7339" t="s">
        <v>5225</v>
      </c>
      <c r="C7339">
        <v>16.760999999999999</v>
      </c>
    </row>
    <row r="7340" spans="1:3" x14ac:dyDescent="0.25">
      <c r="A7340">
        <v>227013</v>
      </c>
      <c r="B7340" t="s">
        <v>5226</v>
      </c>
      <c r="C7340">
        <v>16.940000000000001</v>
      </c>
    </row>
    <row r="7341" spans="1:3" x14ac:dyDescent="0.25">
      <c r="A7341">
        <v>227014</v>
      </c>
      <c r="B7341" t="s">
        <v>5227</v>
      </c>
      <c r="C7341">
        <v>16.954999999999998</v>
      </c>
    </row>
    <row r="7342" spans="1:3" x14ac:dyDescent="0.25">
      <c r="A7342">
        <v>227015</v>
      </c>
      <c r="B7342" t="s">
        <v>5228</v>
      </c>
      <c r="C7342">
        <v>17.64</v>
      </c>
    </row>
    <row r="7343" spans="1:3" x14ac:dyDescent="0.25">
      <c r="A7343">
        <v>227016</v>
      </c>
      <c r="B7343" t="s">
        <v>5229</v>
      </c>
      <c r="C7343">
        <v>17</v>
      </c>
    </row>
    <row r="7344" spans="1:3" x14ac:dyDescent="0.25">
      <c r="A7344">
        <v>227017</v>
      </c>
      <c r="B7344" t="s">
        <v>2476</v>
      </c>
      <c r="C7344">
        <v>16.945</v>
      </c>
    </row>
    <row r="7345" spans="1:3" x14ac:dyDescent="0.25">
      <c r="A7345">
        <v>227018</v>
      </c>
      <c r="B7345" t="s">
        <v>2477</v>
      </c>
      <c r="C7345">
        <v>17.065000000000001</v>
      </c>
    </row>
    <row r="7346" spans="1:3" x14ac:dyDescent="0.25">
      <c r="A7346">
        <v>227106</v>
      </c>
      <c r="B7346" t="s">
        <v>5230</v>
      </c>
      <c r="C7346">
        <v>231.16</v>
      </c>
    </row>
    <row r="7347" spans="1:3" x14ac:dyDescent="0.25">
      <c r="A7347">
        <v>227107</v>
      </c>
      <c r="B7347" t="s">
        <v>5231</v>
      </c>
      <c r="C7347">
        <v>22.23</v>
      </c>
    </row>
    <row r="7348" spans="1:3" x14ac:dyDescent="0.25">
      <c r="A7348">
        <v>227154</v>
      </c>
      <c r="B7348" t="s">
        <v>2513</v>
      </c>
      <c r="C7348">
        <v>1</v>
      </c>
    </row>
    <row r="7349" spans="1:3" x14ac:dyDescent="0.25">
      <c r="A7349">
        <v>227155</v>
      </c>
      <c r="B7349" t="s">
        <v>2517</v>
      </c>
      <c r="C7349">
        <v>869.4</v>
      </c>
    </row>
    <row r="7350" spans="1:3" x14ac:dyDescent="0.25">
      <c r="A7350">
        <v>227155</v>
      </c>
      <c r="B7350" t="s">
        <v>2517</v>
      </c>
      <c r="C7350">
        <v>869.4</v>
      </c>
    </row>
    <row r="7351" spans="1:3" x14ac:dyDescent="0.25">
      <c r="A7351">
        <v>227155</v>
      </c>
      <c r="B7351" t="s">
        <v>2517</v>
      </c>
      <c r="C7351">
        <v>869.4</v>
      </c>
    </row>
    <row r="7352" spans="1:3" x14ac:dyDescent="0.25">
      <c r="A7352">
        <v>227185</v>
      </c>
      <c r="B7352" t="s">
        <v>5232</v>
      </c>
      <c r="C7352">
        <v>180.34</v>
      </c>
    </row>
    <row r="7353" spans="1:3" x14ac:dyDescent="0.25">
      <c r="A7353">
        <v>227202</v>
      </c>
      <c r="B7353" t="s">
        <v>2196</v>
      </c>
      <c r="C7353">
        <v>8.4</v>
      </c>
    </row>
    <row r="7354" spans="1:3" x14ac:dyDescent="0.25">
      <c r="A7354">
        <v>227233</v>
      </c>
      <c r="B7354" t="s">
        <v>5233</v>
      </c>
      <c r="C7354">
        <v>175.2</v>
      </c>
    </row>
    <row r="7355" spans="1:3" x14ac:dyDescent="0.25">
      <c r="A7355">
        <v>227234</v>
      </c>
      <c r="B7355" t="s">
        <v>539</v>
      </c>
      <c r="C7355">
        <v>1</v>
      </c>
    </row>
    <row r="7356" spans="1:3" x14ac:dyDescent="0.25">
      <c r="A7356">
        <v>227235</v>
      </c>
      <c r="B7356" t="s">
        <v>2181</v>
      </c>
      <c r="C7356">
        <v>173.47</v>
      </c>
    </row>
    <row r="7357" spans="1:3" x14ac:dyDescent="0.25">
      <c r="A7357">
        <v>227235</v>
      </c>
      <c r="B7357" t="s">
        <v>2181</v>
      </c>
      <c r="C7357">
        <v>173.47</v>
      </c>
    </row>
    <row r="7358" spans="1:3" x14ac:dyDescent="0.25">
      <c r="A7358">
        <v>227236</v>
      </c>
      <c r="B7358" t="s">
        <v>2179</v>
      </c>
      <c r="C7358">
        <v>834</v>
      </c>
    </row>
    <row r="7359" spans="1:3" x14ac:dyDescent="0.25">
      <c r="A7359">
        <v>227236</v>
      </c>
      <c r="B7359" t="s">
        <v>2179</v>
      </c>
      <c r="C7359">
        <v>834</v>
      </c>
    </row>
    <row r="7360" spans="1:3" x14ac:dyDescent="0.25">
      <c r="A7360">
        <v>227238</v>
      </c>
      <c r="B7360" t="s">
        <v>5234</v>
      </c>
      <c r="C7360">
        <v>1</v>
      </c>
    </row>
    <row r="7361" spans="1:3" x14ac:dyDescent="0.25">
      <c r="A7361">
        <v>227239</v>
      </c>
      <c r="B7361" t="s">
        <v>5235</v>
      </c>
      <c r="C7361">
        <v>173.47</v>
      </c>
    </row>
    <row r="7362" spans="1:3" x14ac:dyDescent="0.25">
      <c r="A7362">
        <v>227239</v>
      </c>
      <c r="B7362" t="s">
        <v>5235</v>
      </c>
      <c r="C7362">
        <v>173.47</v>
      </c>
    </row>
    <row r="7363" spans="1:3" x14ac:dyDescent="0.25">
      <c r="A7363">
        <v>227243</v>
      </c>
      <c r="B7363" t="s">
        <v>5236</v>
      </c>
      <c r="C7363">
        <v>18</v>
      </c>
    </row>
    <row r="7364" spans="1:3" x14ac:dyDescent="0.25">
      <c r="A7364">
        <v>227250</v>
      </c>
      <c r="B7364" t="s">
        <v>5237</v>
      </c>
      <c r="C7364">
        <v>834</v>
      </c>
    </row>
    <row r="7365" spans="1:3" x14ac:dyDescent="0.25">
      <c r="A7365">
        <v>227250</v>
      </c>
      <c r="B7365" t="s">
        <v>5237</v>
      </c>
      <c r="C7365">
        <v>834</v>
      </c>
    </row>
    <row r="7366" spans="1:3" x14ac:dyDescent="0.25">
      <c r="A7366">
        <v>227251</v>
      </c>
      <c r="B7366" t="s">
        <v>5238</v>
      </c>
      <c r="C7366">
        <v>1</v>
      </c>
    </row>
    <row r="7367" spans="1:3" x14ac:dyDescent="0.25">
      <c r="A7367">
        <v>227252</v>
      </c>
      <c r="B7367" t="s">
        <v>5239</v>
      </c>
      <c r="C7367">
        <v>1</v>
      </c>
    </row>
    <row r="7368" spans="1:3" x14ac:dyDescent="0.25">
      <c r="A7368">
        <v>227253</v>
      </c>
      <c r="B7368" t="s">
        <v>5240</v>
      </c>
      <c r="C7368">
        <v>173.26</v>
      </c>
    </row>
    <row r="7369" spans="1:3" x14ac:dyDescent="0.25">
      <c r="A7369">
        <v>227253</v>
      </c>
      <c r="B7369" t="s">
        <v>5240</v>
      </c>
      <c r="C7369">
        <v>173.26</v>
      </c>
    </row>
    <row r="7370" spans="1:3" x14ac:dyDescent="0.25">
      <c r="A7370">
        <v>227254</v>
      </c>
      <c r="B7370" t="s">
        <v>5241</v>
      </c>
      <c r="C7370">
        <v>833</v>
      </c>
    </row>
    <row r="7371" spans="1:3" x14ac:dyDescent="0.25">
      <c r="A7371">
        <v>227254</v>
      </c>
      <c r="B7371" t="s">
        <v>5241</v>
      </c>
      <c r="C7371">
        <v>833</v>
      </c>
    </row>
    <row r="7372" spans="1:3" x14ac:dyDescent="0.25">
      <c r="A7372">
        <v>227255</v>
      </c>
      <c r="B7372" t="s">
        <v>5242</v>
      </c>
      <c r="C7372">
        <v>1</v>
      </c>
    </row>
    <row r="7373" spans="1:3" x14ac:dyDescent="0.25">
      <c r="A7373">
        <v>227256</v>
      </c>
      <c r="B7373" t="s">
        <v>5243</v>
      </c>
      <c r="C7373">
        <v>173.26</v>
      </c>
    </row>
    <row r="7374" spans="1:3" x14ac:dyDescent="0.25">
      <c r="A7374">
        <v>227256</v>
      </c>
      <c r="B7374" t="s">
        <v>5243</v>
      </c>
      <c r="C7374">
        <v>173.26</v>
      </c>
    </row>
    <row r="7375" spans="1:3" x14ac:dyDescent="0.25">
      <c r="A7375">
        <v>227258</v>
      </c>
      <c r="B7375" t="s">
        <v>5244</v>
      </c>
      <c r="C7375">
        <v>833</v>
      </c>
    </row>
    <row r="7376" spans="1:3" x14ac:dyDescent="0.25">
      <c r="A7376">
        <v>227258</v>
      </c>
      <c r="B7376" t="s">
        <v>5244</v>
      </c>
      <c r="C7376">
        <v>833</v>
      </c>
    </row>
    <row r="7377" spans="1:3" x14ac:dyDescent="0.25">
      <c r="A7377">
        <v>227259</v>
      </c>
      <c r="B7377" t="s">
        <v>5245</v>
      </c>
      <c r="C7377">
        <v>1</v>
      </c>
    </row>
    <row r="7378" spans="1:3" x14ac:dyDescent="0.25">
      <c r="A7378">
        <v>227260</v>
      </c>
      <c r="B7378" t="s">
        <v>2487</v>
      </c>
      <c r="C7378">
        <v>1</v>
      </c>
    </row>
    <row r="7379" spans="1:3" x14ac:dyDescent="0.25">
      <c r="A7379">
        <v>227262</v>
      </c>
      <c r="B7379" t="s">
        <v>5246</v>
      </c>
      <c r="C7379">
        <v>175.76</v>
      </c>
    </row>
    <row r="7380" spans="1:3" x14ac:dyDescent="0.25">
      <c r="A7380">
        <v>227262</v>
      </c>
      <c r="B7380" t="s">
        <v>5246</v>
      </c>
      <c r="C7380">
        <v>175.76</v>
      </c>
    </row>
    <row r="7381" spans="1:3" x14ac:dyDescent="0.25">
      <c r="A7381">
        <v>227278</v>
      </c>
      <c r="B7381" t="s">
        <v>2478</v>
      </c>
      <c r="C7381">
        <v>16.954999999999998</v>
      </c>
    </row>
    <row r="7382" spans="1:3" x14ac:dyDescent="0.25">
      <c r="A7382">
        <v>227279</v>
      </c>
      <c r="B7382" t="s">
        <v>2809</v>
      </c>
      <c r="C7382">
        <v>176.33</v>
      </c>
    </row>
    <row r="7383" spans="1:3" x14ac:dyDescent="0.25">
      <c r="A7383">
        <v>227299</v>
      </c>
      <c r="B7383" t="s">
        <v>5247</v>
      </c>
      <c r="C7383">
        <v>250</v>
      </c>
    </row>
    <row r="7384" spans="1:3" x14ac:dyDescent="0.25">
      <c r="A7384">
        <v>227306</v>
      </c>
      <c r="B7384" t="s">
        <v>5248</v>
      </c>
      <c r="C7384">
        <v>182.57</v>
      </c>
    </row>
    <row r="7385" spans="1:3" x14ac:dyDescent="0.25">
      <c r="A7385">
        <v>227350</v>
      </c>
      <c r="B7385" t="s">
        <v>5249</v>
      </c>
      <c r="C7385">
        <v>250</v>
      </c>
    </row>
    <row r="7386" spans="1:3" x14ac:dyDescent="0.25">
      <c r="A7386">
        <v>227351</v>
      </c>
      <c r="B7386" t="s">
        <v>5250</v>
      </c>
      <c r="C7386">
        <v>250</v>
      </c>
    </row>
    <row r="7387" spans="1:3" x14ac:dyDescent="0.25">
      <c r="A7387">
        <v>227387</v>
      </c>
      <c r="B7387" t="s">
        <v>2185</v>
      </c>
      <c r="C7387">
        <v>12.75</v>
      </c>
    </row>
    <row r="7388" spans="1:3" x14ac:dyDescent="0.25">
      <c r="A7388">
        <v>227387</v>
      </c>
      <c r="B7388" t="s">
        <v>2185</v>
      </c>
      <c r="C7388">
        <v>12.75</v>
      </c>
    </row>
    <row r="7389" spans="1:3" x14ac:dyDescent="0.25">
      <c r="A7389">
        <v>227388</v>
      </c>
      <c r="B7389" t="s">
        <v>2186</v>
      </c>
      <c r="C7389">
        <v>176.8</v>
      </c>
    </row>
    <row r="7390" spans="1:3" x14ac:dyDescent="0.25">
      <c r="A7390">
        <v>227388</v>
      </c>
      <c r="B7390" t="s">
        <v>2186</v>
      </c>
      <c r="C7390">
        <v>176.8</v>
      </c>
    </row>
    <row r="7391" spans="1:3" x14ac:dyDescent="0.25">
      <c r="A7391">
        <v>227389</v>
      </c>
      <c r="B7391" t="s">
        <v>710</v>
      </c>
      <c r="C7391">
        <v>12.72</v>
      </c>
    </row>
    <row r="7392" spans="1:3" x14ac:dyDescent="0.25">
      <c r="A7392">
        <v>227389</v>
      </c>
      <c r="B7392" t="s">
        <v>710</v>
      </c>
      <c r="C7392">
        <v>12.72</v>
      </c>
    </row>
    <row r="7393" spans="1:3" x14ac:dyDescent="0.25">
      <c r="A7393">
        <v>227391</v>
      </c>
      <c r="B7393" t="s">
        <v>5251</v>
      </c>
      <c r="C7393">
        <v>10.199999999999999</v>
      </c>
    </row>
    <row r="7394" spans="1:3" x14ac:dyDescent="0.25">
      <c r="A7394">
        <v>227456</v>
      </c>
      <c r="B7394" t="s">
        <v>5252</v>
      </c>
      <c r="C7394">
        <v>1</v>
      </c>
    </row>
    <row r="7395" spans="1:3" x14ac:dyDescent="0.25">
      <c r="A7395">
        <v>227470</v>
      </c>
      <c r="B7395" t="s">
        <v>2187</v>
      </c>
      <c r="C7395">
        <v>176.38</v>
      </c>
    </row>
    <row r="7396" spans="1:3" x14ac:dyDescent="0.25">
      <c r="A7396">
        <v>227470</v>
      </c>
      <c r="B7396" t="s">
        <v>2187</v>
      </c>
      <c r="C7396">
        <v>176.38</v>
      </c>
    </row>
    <row r="7397" spans="1:3" x14ac:dyDescent="0.25">
      <c r="A7397">
        <v>227501</v>
      </c>
      <c r="B7397" t="s">
        <v>2490</v>
      </c>
      <c r="C7397">
        <v>17.37</v>
      </c>
    </row>
    <row r="7398" spans="1:3" x14ac:dyDescent="0.25">
      <c r="A7398">
        <v>227501</v>
      </c>
      <c r="B7398" t="s">
        <v>2490</v>
      </c>
      <c r="C7398">
        <v>17.37</v>
      </c>
    </row>
    <row r="7399" spans="1:3" x14ac:dyDescent="0.25">
      <c r="A7399">
        <v>227501</v>
      </c>
      <c r="B7399" t="s">
        <v>2490</v>
      </c>
      <c r="C7399">
        <v>17.37</v>
      </c>
    </row>
    <row r="7400" spans="1:3" x14ac:dyDescent="0.25">
      <c r="A7400">
        <v>227502</v>
      </c>
      <c r="B7400" t="s">
        <v>711</v>
      </c>
      <c r="C7400">
        <v>180.65</v>
      </c>
    </row>
    <row r="7401" spans="1:3" x14ac:dyDescent="0.25">
      <c r="A7401">
        <v>227502</v>
      </c>
      <c r="B7401" t="s">
        <v>711</v>
      </c>
      <c r="C7401">
        <v>180.65</v>
      </c>
    </row>
    <row r="7402" spans="1:3" x14ac:dyDescent="0.25">
      <c r="A7402">
        <v>227632</v>
      </c>
      <c r="B7402" t="s">
        <v>5253</v>
      </c>
      <c r="C7402">
        <v>5.45</v>
      </c>
    </row>
    <row r="7403" spans="1:3" x14ac:dyDescent="0.25">
      <c r="A7403">
        <v>227674</v>
      </c>
      <c r="B7403" t="s">
        <v>5254</v>
      </c>
      <c r="C7403">
        <v>18</v>
      </c>
    </row>
    <row r="7404" spans="1:3" x14ac:dyDescent="0.25">
      <c r="A7404">
        <v>227682</v>
      </c>
      <c r="B7404" t="s">
        <v>5255</v>
      </c>
      <c r="C7404">
        <v>1</v>
      </c>
    </row>
    <row r="7405" spans="1:3" x14ac:dyDescent="0.25">
      <c r="A7405">
        <v>227726</v>
      </c>
      <c r="B7405" t="s">
        <v>5256</v>
      </c>
      <c r="C7405">
        <v>180</v>
      </c>
    </row>
    <row r="7406" spans="1:3" x14ac:dyDescent="0.25">
      <c r="A7406">
        <v>227731</v>
      </c>
      <c r="B7406" t="s">
        <v>540</v>
      </c>
      <c r="C7406">
        <v>1</v>
      </c>
    </row>
    <row r="7407" spans="1:3" x14ac:dyDescent="0.25">
      <c r="A7407">
        <v>227737</v>
      </c>
      <c r="B7407" t="s">
        <v>5257</v>
      </c>
      <c r="C7407">
        <v>180</v>
      </c>
    </row>
    <row r="7408" spans="1:3" x14ac:dyDescent="0.25">
      <c r="A7408">
        <v>227737</v>
      </c>
      <c r="B7408" t="s">
        <v>5257</v>
      </c>
      <c r="C7408">
        <v>180</v>
      </c>
    </row>
    <row r="7409" spans="1:3" x14ac:dyDescent="0.25">
      <c r="A7409">
        <v>227751</v>
      </c>
      <c r="B7409" t="s">
        <v>5258</v>
      </c>
      <c r="C7409">
        <v>180</v>
      </c>
    </row>
    <row r="7410" spans="1:3" x14ac:dyDescent="0.25">
      <c r="A7410">
        <v>227804</v>
      </c>
      <c r="B7410" t="s">
        <v>5259</v>
      </c>
      <c r="C7410">
        <v>173.24</v>
      </c>
    </row>
    <row r="7411" spans="1:3" x14ac:dyDescent="0.25">
      <c r="A7411">
        <v>227804</v>
      </c>
      <c r="B7411" t="s">
        <v>5259</v>
      </c>
      <c r="C7411">
        <v>173.24</v>
      </c>
    </row>
    <row r="7412" spans="1:3" x14ac:dyDescent="0.25">
      <c r="A7412">
        <v>227805</v>
      </c>
      <c r="B7412" t="s">
        <v>5260</v>
      </c>
      <c r="C7412">
        <v>832.9</v>
      </c>
    </row>
    <row r="7413" spans="1:3" x14ac:dyDescent="0.25">
      <c r="A7413">
        <v>227805</v>
      </c>
      <c r="B7413" t="s">
        <v>5260</v>
      </c>
      <c r="C7413">
        <v>832.9</v>
      </c>
    </row>
    <row r="7414" spans="1:3" x14ac:dyDescent="0.25">
      <c r="A7414">
        <v>227820</v>
      </c>
      <c r="B7414" t="s">
        <v>541</v>
      </c>
      <c r="C7414">
        <v>13</v>
      </c>
    </row>
    <row r="7415" spans="1:3" x14ac:dyDescent="0.25">
      <c r="A7415">
        <v>227820</v>
      </c>
      <c r="B7415" t="s">
        <v>541</v>
      </c>
      <c r="C7415">
        <v>13</v>
      </c>
    </row>
    <row r="7416" spans="1:3" x14ac:dyDescent="0.25">
      <c r="A7416">
        <v>227954</v>
      </c>
      <c r="B7416" t="s">
        <v>5261</v>
      </c>
      <c r="C7416">
        <v>988.8</v>
      </c>
    </row>
    <row r="7417" spans="1:3" x14ac:dyDescent="0.25">
      <c r="A7417">
        <v>227989</v>
      </c>
      <c r="B7417" t="s">
        <v>712</v>
      </c>
      <c r="C7417">
        <v>10.19</v>
      </c>
    </row>
    <row r="7418" spans="1:3" x14ac:dyDescent="0.25">
      <c r="A7418">
        <v>227989</v>
      </c>
      <c r="B7418" t="s">
        <v>712</v>
      </c>
      <c r="C7418">
        <v>10.19</v>
      </c>
    </row>
    <row r="7419" spans="1:3" x14ac:dyDescent="0.25">
      <c r="A7419">
        <v>228032</v>
      </c>
      <c r="B7419" t="s">
        <v>5262</v>
      </c>
      <c r="C7419">
        <v>179.3</v>
      </c>
    </row>
    <row r="7420" spans="1:3" x14ac:dyDescent="0.25">
      <c r="A7420">
        <v>228032</v>
      </c>
      <c r="B7420" t="s">
        <v>5262</v>
      </c>
      <c r="C7420">
        <v>179.3</v>
      </c>
    </row>
    <row r="7421" spans="1:3" x14ac:dyDescent="0.25">
      <c r="A7421">
        <v>228040</v>
      </c>
      <c r="B7421" t="s">
        <v>5263</v>
      </c>
      <c r="C7421">
        <v>1</v>
      </c>
    </row>
    <row r="7422" spans="1:3" x14ac:dyDescent="0.25">
      <c r="A7422">
        <v>228041</v>
      </c>
      <c r="B7422" t="s">
        <v>5264</v>
      </c>
      <c r="C7422">
        <v>896.5</v>
      </c>
    </row>
    <row r="7423" spans="1:3" x14ac:dyDescent="0.25">
      <c r="A7423">
        <v>228041</v>
      </c>
      <c r="B7423" t="s">
        <v>5264</v>
      </c>
      <c r="C7423">
        <v>896.5</v>
      </c>
    </row>
    <row r="7424" spans="1:3" x14ac:dyDescent="0.25">
      <c r="A7424">
        <v>228042</v>
      </c>
      <c r="B7424" t="s">
        <v>5265</v>
      </c>
      <c r="C7424">
        <v>186.47</v>
      </c>
    </row>
    <row r="7425" spans="1:3" x14ac:dyDescent="0.25">
      <c r="A7425">
        <v>228042</v>
      </c>
      <c r="B7425" t="s">
        <v>5265</v>
      </c>
      <c r="C7425">
        <v>186.47</v>
      </c>
    </row>
    <row r="7426" spans="1:3" x14ac:dyDescent="0.25">
      <c r="A7426">
        <v>228043</v>
      </c>
      <c r="B7426" t="s">
        <v>5266</v>
      </c>
      <c r="C7426">
        <v>17.93</v>
      </c>
    </row>
    <row r="7427" spans="1:3" x14ac:dyDescent="0.25">
      <c r="A7427">
        <v>228043</v>
      </c>
      <c r="B7427" t="s">
        <v>5266</v>
      </c>
      <c r="C7427">
        <v>17.93</v>
      </c>
    </row>
    <row r="7428" spans="1:3" x14ac:dyDescent="0.25">
      <c r="A7428">
        <v>228044</v>
      </c>
      <c r="B7428" t="s">
        <v>5267</v>
      </c>
      <c r="C7428">
        <v>1</v>
      </c>
    </row>
    <row r="7429" spans="1:3" x14ac:dyDescent="0.25">
      <c r="A7429">
        <v>228045</v>
      </c>
      <c r="B7429" t="s">
        <v>5268</v>
      </c>
      <c r="C7429">
        <v>186.47</v>
      </c>
    </row>
    <row r="7430" spans="1:3" x14ac:dyDescent="0.25">
      <c r="A7430">
        <v>228045</v>
      </c>
      <c r="B7430" t="s">
        <v>5268</v>
      </c>
      <c r="C7430">
        <v>186.47</v>
      </c>
    </row>
    <row r="7431" spans="1:3" x14ac:dyDescent="0.25">
      <c r="A7431">
        <v>228047</v>
      </c>
      <c r="B7431" t="s">
        <v>5269</v>
      </c>
      <c r="C7431">
        <v>1</v>
      </c>
    </row>
    <row r="7432" spans="1:3" x14ac:dyDescent="0.25">
      <c r="A7432">
        <v>228048</v>
      </c>
      <c r="B7432" t="s">
        <v>5270</v>
      </c>
      <c r="C7432">
        <v>903.4</v>
      </c>
    </row>
    <row r="7433" spans="1:3" x14ac:dyDescent="0.25">
      <c r="A7433">
        <v>228048</v>
      </c>
      <c r="B7433" t="s">
        <v>5270</v>
      </c>
      <c r="C7433">
        <v>903.4</v>
      </c>
    </row>
    <row r="7434" spans="1:3" x14ac:dyDescent="0.25">
      <c r="A7434">
        <v>228049</v>
      </c>
      <c r="B7434" t="s">
        <v>5271</v>
      </c>
      <c r="C7434">
        <v>187.91</v>
      </c>
    </row>
    <row r="7435" spans="1:3" x14ac:dyDescent="0.25">
      <c r="A7435">
        <v>228049</v>
      </c>
      <c r="B7435" t="s">
        <v>5271</v>
      </c>
      <c r="C7435">
        <v>187.91</v>
      </c>
    </row>
    <row r="7436" spans="1:3" x14ac:dyDescent="0.25">
      <c r="A7436">
        <v>228050</v>
      </c>
      <c r="B7436" t="s">
        <v>5272</v>
      </c>
      <c r="C7436">
        <v>1</v>
      </c>
    </row>
    <row r="7437" spans="1:3" x14ac:dyDescent="0.25">
      <c r="A7437">
        <v>228055</v>
      </c>
      <c r="B7437" t="s">
        <v>5273</v>
      </c>
      <c r="C7437">
        <v>177.58</v>
      </c>
    </row>
    <row r="7438" spans="1:3" x14ac:dyDescent="0.25">
      <c r="A7438">
        <v>228055</v>
      </c>
      <c r="B7438" t="s">
        <v>5273</v>
      </c>
      <c r="C7438">
        <v>177.58</v>
      </c>
    </row>
    <row r="7439" spans="1:3" x14ac:dyDescent="0.25">
      <c r="A7439">
        <v>228060</v>
      </c>
      <c r="B7439" t="s">
        <v>5274</v>
      </c>
      <c r="C7439">
        <v>1</v>
      </c>
    </row>
    <row r="7440" spans="1:3" x14ac:dyDescent="0.25">
      <c r="A7440">
        <v>228061</v>
      </c>
      <c r="B7440" t="s">
        <v>5275</v>
      </c>
      <c r="C7440">
        <v>869</v>
      </c>
    </row>
    <row r="7441" spans="1:3" x14ac:dyDescent="0.25">
      <c r="A7441">
        <v>228061</v>
      </c>
      <c r="B7441" t="s">
        <v>5275</v>
      </c>
      <c r="C7441">
        <v>869</v>
      </c>
    </row>
    <row r="7442" spans="1:3" x14ac:dyDescent="0.25">
      <c r="A7442">
        <v>228062</v>
      </c>
      <c r="B7442" t="s">
        <v>5276</v>
      </c>
      <c r="C7442">
        <v>17.38</v>
      </c>
    </row>
    <row r="7443" spans="1:3" x14ac:dyDescent="0.25">
      <c r="A7443">
        <v>228062</v>
      </c>
      <c r="B7443" t="s">
        <v>5276</v>
      </c>
      <c r="C7443">
        <v>17.38</v>
      </c>
    </row>
    <row r="7444" spans="1:3" x14ac:dyDescent="0.25">
      <c r="A7444">
        <v>228063</v>
      </c>
      <c r="B7444" t="s">
        <v>5277</v>
      </c>
      <c r="C7444">
        <v>1</v>
      </c>
    </row>
    <row r="7445" spans="1:3" x14ac:dyDescent="0.25">
      <c r="A7445">
        <v>228064</v>
      </c>
      <c r="B7445" t="s">
        <v>5278</v>
      </c>
      <c r="C7445">
        <v>180.75</v>
      </c>
    </row>
    <row r="7446" spans="1:3" x14ac:dyDescent="0.25">
      <c r="A7446">
        <v>228064</v>
      </c>
      <c r="B7446" t="s">
        <v>5278</v>
      </c>
      <c r="C7446">
        <v>180.75</v>
      </c>
    </row>
    <row r="7447" spans="1:3" x14ac:dyDescent="0.25">
      <c r="A7447">
        <v>228065</v>
      </c>
      <c r="B7447" t="s">
        <v>5279</v>
      </c>
      <c r="C7447">
        <v>180.75</v>
      </c>
    </row>
    <row r="7448" spans="1:3" x14ac:dyDescent="0.25">
      <c r="A7448">
        <v>228065</v>
      </c>
      <c r="B7448" t="s">
        <v>5279</v>
      </c>
      <c r="C7448">
        <v>180.75</v>
      </c>
    </row>
    <row r="7449" spans="1:3" x14ac:dyDescent="0.25">
      <c r="A7449">
        <v>228066</v>
      </c>
      <c r="B7449" t="s">
        <v>5280</v>
      </c>
      <c r="C7449">
        <v>1</v>
      </c>
    </row>
    <row r="7450" spans="1:3" x14ac:dyDescent="0.25">
      <c r="A7450">
        <v>228069</v>
      </c>
      <c r="B7450" t="s">
        <v>5281</v>
      </c>
      <c r="C7450">
        <v>184.68</v>
      </c>
    </row>
    <row r="7451" spans="1:3" x14ac:dyDescent="0.25">
      <c r="A7451">
        <v>228069</v>
      </c>
      <c r="B7451" t="s">
        <v>5281</v>
      </c>
      <c r="C7451">
        <v>184.68</v>
      </c>
    </row>
    <row r="7452" spans="1:3" x14ac:dyDescent="0.25">
      <c r="A7452">
        <v>228070</v>
      </c>
      <c r="B7452" t="s">
        <v>5282</v>
      </c>
      <c r="C7452">
        <v>17.760000000000002</v>
      </c>
    </row>
    <row r="7453" spans="1:3" x14ac:dyDescent="0.25">
      <c r="A7453">
        <v>228070</v>
      </c>
      <c r="B7453" t="s">
        <v>5282</v>
      </c>
      <c r="C7453">
        <v>17.760000000000002</v>
      </c>
    </row>
    <row r="7454" spans="1:3" x14ac:dyDescent="0.25">
      <c r="A7454">
        <v>228071</v>
      </c>
      <c r="B7454" t="s">
        <v>5283</v>
      </c>
      <c r="C7454">
        <v>1</v>
      </c>
    </row>
    <row r="7455" spans="1:3" x14ac:dyDescent="0.25">
      <c r="A7455">
        <v>228072</v>
      </c>
      <c r="B7455" t="s">
        <v>5284</v>
      </c>
      <c r="C7455">
        <v>887.9</v>
      </c>
    </row>
    <row r="7456" spans="1:3" x14ac:dyDescent="0.25">
      <c r="A7456">
        <v>228072</v>
      </c>
      <c r="B7456" t="s">
        <v>5284</v>
      </c>
      <c r="C7456">
        <v>887.9</v>
      </c>
    </row>
    <row r="7457" spans="1:3" x14ac:dyDescent="0.25">
      <c r="A7457">
        <v>228073</v>
      </c>
      <c r="B7457" t="s">
        <v>5285</v>
      </c>
      <c r="C7457">
        <v>184.68</v>
      </c>
    </row>
    <row r="7458" spans="1:3" x14ac:dyDescent="0.25">
      <c r="A7458">
        <v>228073</v>
      </c>
      <c r="B7458" t="s">
        <v>5285</v>
      </c>
      <c r="C7458">
        <v>184.68</v>
      </c>
    </row>
    <row r="7459" spans="1:3" x14ac:dyDescent="0.25">
      <c r="A7459">
        <v>228088</v>
      </c>
      <c r="B7459" t="s">
        <v>5286</v>
      </c>
      <c r="C7459">
        <v>1</v>
      </c>
    </row>
    <row r="7460" spans="1:3" x14ac:dyDescent="0.25">
      <c r="A7460">
        <v>228089</v>
      </c>
      <c r="B7460" t="s">
        <v>713</v>
      </c>
      <c r="C7460">
        <v>183.81</v>
      </c>
    </row>
    <row r="7461" spans="1:3" x14ac:dyDescent="0.25">
      <c r="A7461">
        <v>228089</v>
      </c>
      <c r="B7461" t="s">
        <v>713</v>
      </c>
      <c r="C7461">
        <v>183.81</v>
      </c>
    </row>
    <row r="7462" spans="1:3" x14ac:dyDescent="0.25">
      <c r="A7462">
        <v>228089</v>
      </c>
      <c r="B7462" t="s">
        <v>713</v>
      </c>
      <c r="C7462">
        <v>183.81</v>
      </c>
    </row>
    <row r="7463" spans="1:3" x14ac:dyDescent="0.25">
      <c r="A7463">
        <v>228090</v>
      </c>
      <c r="B7463" t="s">
        <v>773</v>
      </c>
      <c r="C7463">
        <v>17.670000000000002</v>
      </c>
    </row>
    <row r="7464" spans="1:3" x14ac:dyDescent="0.25">
      <c r="A7464">
        <v>228090</v>
      </c>
      <c r="B7464" t="s">
        <v>773</v>
      </c>
      <c r="C7464">
        <v>17.670000000000002</v>
      </c>
    </row>
    <row r="7465" spans="1:3" x14ac:dyDescent="0.25">
      <c r="A7465">
        <v>228090</v>
      </c>
      <c r="B7465" t="s">
        <v>773</v>
      </c>
      <c r="C7465">
        <v>17.670000000000002</v>
      </c>
    </row>
    <row r="7466" spans="1:3" x14ac:dyDescent="0.25">
      <c r="A7466">
        <v>228091</v>
      </c>
      <c r="B7466" t="s">
        <v>5287</v>
      </c>
      <c r="C7466">
        <v>1</v>
      </c>
    </row>
    <row r="7467" spans="1:3" x14ac:dyDescent="0.25">
      <c r="A7467">
        <v>228093</v>
      </c>
      <c r="B7467" t="s">
        <v>774</v>
      </c>
      <c r="C7467">
        <v>182.89</v>
      </c>
    </row>
    <row r="7468" spans="1:3" x14ac:dyDescent="0.25">
      <c r="A7468">
        <v>228093</v>
      </c>
      <c r="B7468" t="s">
        <v>774</v>
      </c>
      <c r="C7468">
        <v>182.89</v>
      </c>
    </row>
    <row r="7469" spans="1:3" x14ac:dyDescent="0.25">
      <c r="A7469">
        <v>228093</v>
      </c>
      <c r="B7469" t="s">
        <v>774</v>
      </c>
      <c r="C7469">
        <v>182.89</v>
      </c>
    </row>
    <row r="7470" spans="1:3" x14ac:dyDescent="0.25">
      <c r="A7470">
        <v>228094</v>
      </c>
      <c r="B7470" t="s">
        <v>775</v>
      </c>
      <c r="C7470">
        <v>17.59</v>
      </c>
    </row>
    <row r="7471" spans="1:3" x14ac:dyDescent="0.25">
      <c r="A7471">
        <v>228094</v>
      </c>
      <c r="B7471" t="s">
        <v>775</v>
      </c>
      <c r="C7471">
        <v>17.59</v>
      </c>
    </row>
    <row r="7472" spans="1:3" x14ac:dyDescent="0.25">
      <c r="A7472">
        <v>228094</v>
      </c>
      <c r="B7472" t="s">
        <v>775</v>
      </c>
      <c r="C7472">
        <v>17.59</v>
      </c>
    </row>
    <row r="7473" spans="1:3" x14ac:dyDescent="0.25">
      <c r="A7473">
        <v>228099</v>
      </c>
      <c r="B7473" t="s">
        <v>5288</v>
      </c>
      <c r="C7473">
        <v>1</v>
      </c>
    </row>
    <row r="7474" spans="1:3" x14ac:dyDescent="0.25">
      <c r="A7474">
        <v>228134</v>
      </c>
      <c r="B7474" t="s">
        <v>2562</v>
      </c>
      <c r="C7474">
        <v>10.51</v>
      </c>
    </row>
    <row r="7475" spans="1:3" x14ac:dyDescent="0.25">
      <c r="A7475">
        <v>228134</v>
      </c>
      <c r="B7475" t="s">
        <v>2562</v>
      </c>
      <c r="C7475">
        <v>10.51</v>
      </c>
    </row>
    <row r="7476" spans="1:3" x14ac:dyDescent="0.25">
      <c r="A7476">
        <v>228135</v>
      </c>
      <c r="B7476" t="s">
        <v>2531</v>
      </c>
      <c r="C7476">
        <v>13.14</v>
      </c>
    </row>
    <row r="7477" spans="1:3" x14ac:dyDescent="0.25">
      <c r="A7477">
        <v>228135</v>
      </c>
      <c r="B7477" t="s">
        <v>2531</v>
      </c>
      <c r="C7477">
        <v>13.14</v>
      </c>
    </row>
    <row r="7478" spans="1:3" x14ac:dyDescent="0.25">
      <c r="A7478">
        <v>228140</v>
      </c>
      <c r="B7478" t="s">
        <v>5289</v>
      </c>
      <c r="C7478">
        <v>1</v>
      </c>
    </row>
    <row r="7479" spans="1:3" x14ac:dyDescent="0.25">
      <c r="A7479">
        <v>228141</v>
      </c>
      <c r="B7479" t="s">
        <v>714</v>
      </c>
      <c r="C7479">
        <v>185.35</v>
      </c>
    </row>
    <row r="7480" spans="1:3" x14ac:dyDescent="0.25">
      <c r="A7480">
        <v>228141</v>
      </c>
      <c r="B7480" t="s">
        <v>714</v>
      </c>
      <c r="C7480">
        <v>185.35</v>
      </c>
    </row>
    <row r="7481" spans="1:3" x14ac:dyDescent="0.25">
      <c r="A7481">
        <v>228141</v>
      </c>
      <c r="B7481" t="s">
        <v>714</v>
      </c>
      <c r="C7481">
        <v>185.35</v>
      </c>
    </row>
    <row r="7482" spans="1:3" x14ac:dyDescent="0.25">
      <c r="A7482">
        <v>228142</v>
      </c>
      <c r="B7482" t="s">
        <v>5290</v>
      </c>
      <c r="C7482">
        <v>17.82</v>
      </c>
    </row>
    <row r="7483" spans="1:3" x14ac:dyDescent="0.25">
      <c r="A7483">
        <v>228142</v>
      </c>
      <c r="B7483" t="s">
        <v>5290</v>
      </c>
      <c r="C7483">
        <v>17.82</v>
      </c>
    </row>
    <row r="7484" spans="1:3" x14ac:dyDescent="0.25">
      <c r="A7484">
        <v>228142</v>
      </c>
      <c r="B7484" t="s">
        <v>5290</v>
      </c>
      <c r="C7484">
        <v>17.82</v>
      </c>
    </row>
    <row r="7485" spans="1:3" x14ac:dyDescent="0.25">
      <c r="A7485">
        <v>228143</v>
      </c>
      <c r="B7485" t="s">
        <v>2594</v>
      </c>
      <c r="C7485">
        <v>891.1</v>
      </c>
    </row>
    <row r="7486" spans="1:3" x14ac:dyDescent="0.25">
      <c r="A7486">
        <v>228143</v>
      </c>
      <c r="B7486" t="s">
        <v>2594</v>
      </c>
      <c r="C7486">
        <v>891.1</v>
      </c>
    </row>
    <row r="7487" spans="1:3" x14ac:dyDescent="0.25">
      <c r="A7487">
        <v>228144</v>
      </c>
      <c r="B7487" t="s">
        <v>715</v>
      </c>
      <c r="C7487">
        <v>185.54</v>
      </c>
    </row>
    <row r="7488" spans="1:3" x14ac:dyDescent="0.25">
      <c r="A7488">
        <v>228144</v>
      </c>
      <c r="B7488" t="s">
        <v>715</v>
      </c>
      <c r="C7488">
        <v>185.54</v>
      </c>
    </row>
    <row r="7489" spans="1:3" x14ac:dyDescent="0.25">
      <c r="A7489">
        <v>228144</v>
      </c>
      <c r="B7489" t="s">
        <v>715</v>
      </c>
      <c r="C7489">
        <v>185.54</v>
      </c>
    </row>
    <row r="7490" spans="1:3" x14ac:dyDescent="0.25">
      <c r="A7490">
        <v>228145</v>
      </c>
      <c r="B7490" t="s">
        <v>716</v>
      </c>
      <c r="C7490">
        <v>17.84</v>
      </c>
    </row>
    <row r="7491" spans="1:3" x14ac:dyDescent="0.25">
      <c r="A7491">
        <v>228145</v>
      </c>
      <c r="B7491" t="s">
        <v>716</v>
      </c>
      <c r="C7491">
        <v>17.84</v>
      </c>
    </row>
    <row r="7492" spans="1:3" x14ac:dyDescent="0.25">
      <c r="A7492">
        <v>228145</v>
      </c>
      <c r="B7492" t="s">
        <v>716</v>
      </c>
      <c r="C7492">
        <v>17.84</v>
      </c>
    </row>
    <row r="7493" spans="1:3" x14ac:dyDescent="0.25">
      <c r="A7493">
        <v>228146</v>
      </c>
      <c r="B7493" t="s">
        <v>5291</v>
      </c>
      <c r="C7493">
        <v>892</v>
      </c>
    </row>
    <row r="7494" spans="1:3" x14ac:dyDescent="0.25">
      <c r="A7494">
        <v>228146</v>
      </c>
      <c r="B7494" t="s">
        <v>5291</v>
      </c>
      <c r="C7494">
        <v>892</v>
      </c>
    </row>
    <row r="7495" spans="1:3" x14ac:dyDescent="0.25">
      <c r="A7495">
        <v>228182</v>
      </c>
      <c r="B7495" t="s">
        <v>5292</v>
      </c>
      <c r="C7495">
        <v>884</v>
      </c>
    </row>
    <row r="7496" spans="1:3" x14ac:dyDescent="0.25">
      <c r="A7496">
        <v>228182</v>
      </c>
      <c r="B7496" t="s">
        <v>5292</v>
      </c>
      <c r="C7496">
        <v>884</v>
      </c>
    </row>
    <row r="7497" spans="1:3" x14ac:dyDescent="0.25">
      <c r="A7497">
        <v>228183</v>
      </c>
      <c r="B7497" t="s">
        <v>2665</v>
      </c>
      <c r="C7497">
        <v>1</v>
      </c>
    </row>
    <row r="7498" spans="1:3" x14ac:dyDescent="0.25">
      <c r="A7498">
        <v>228184</v>
      </c>
      <c r="B7498" t="s">
        <v>717</v>
      </c>
      <c r="C7498">
        <v>184.7</v>
      </c>
    </row>
    <row r="7499" spans="1:3" x14ac:dyDescent="0.25">
      <c r="A7499">
        <v>228184</v>
      </c>
      <c r="B7499" t="s">
        <v>717</v>
      </c>
      <c r="C7499">
        <v>184.7</v>
      </c>
    </row>
    <row r="7500" spans="1:3" x14ac:dyDescent="0.25">
      <c r="A7500">
        <v>228184</v>
      </c>
      <c r="B7500" t="s">
        <v>717</v>
      </c>
      <c r="C7500">
        <v>184.7</v>
      </c>
    </row>
    <row r="7501" spans="1:3" x14ac:dyDescent="0.25">
      <c r="A7501">
        <v>228185</v>
      </c>
      <c r="B7501" t="s">
        <v>776</v>
      </c>
      <c r="C7501">
        <v>17.760000000000002</v>
      </c>
    </row>
    <row r="7502" spans="1:3" x14ac:dyDescent="0.25">
      <c r="A7502">
        <v>228185</v>
      </c>
      <c r="B7502" t="s">
        <v>776</v>
      </c>
      <c r="C7502">
        <v>17.760000000000002</v>
      </c>
    </row>
    <row r="7503" spans="1:3" x14ac:dyDescent="0.25">
      <c r="A7503">
        <v>228185</v>
      </c>
      <c r="B7503" t="s">
        <v>776</v>
      </c>
      <c r="C7503">
        <v>17.760000000000002</v>
      </c>
    </row>
    <row r="7504" spans="1:3" x14ac:dyDescent="0.25">
      <c r="A7504">
        <v>228186</v>
      </c>
      <c r="B7504" t="s">
        <v>5293</v>
      </c>
      <c r="C7504">
        <v>888</v>
      </c>
    </row>
    <row r="7505" spans="1:3" x14ac:dyDescent="0.25">
      <c r="A7505">
        <v>228186</v>
      </c>
      <c r="B7505" t="s">
        <v>5293</v>
      </c>
      <c r="C7505">
        <v>888</v>
      </c>
    </row>
    <row r="7506" spans="1:3" x14ac:dyDescent="0.25">
      <c r="A7506">
        <v>228187</v>
      </c>
      <c r="B7506" t="s">
        <v>5294</v>
      </c>
      <c r="C7506">
        <v>1</v>
      </c>
    </row>
    <row r="7507" spans="1:3" x14ac:dyDescent="0.25">
      <c r="A7507">
        <v>228188</v>
      </c>
      <c r="B7507" t="s">
        <v>777</v>
      </c>
      <c r="C7507">
        <v>181.58</v>
      </c>
    </row>
    <row r="7508" spans="1:3" x14ac:dyDescent="0.25">
      <c r="A7508">
        <v>228188</v>
      </c>
      <c r="B7508" t="s">
        <v>777</v>
      </c>
      <c r="C7508">
        <v>181.58</v>
      </c>
    </row>
    <row r="7509" spans="1:3" x14ac:dyDescent="0.25">
      <c r="A7509">
        <v>228188</v>
      </c>
      <c r="B7509" t="s">
        <v>777</v>
      </c>
      <c r="C7509">
        <v>181.58</v>
      </c>
    </row>
    <row r="7510" spans="1:3" x14ac:dyDescent="0.25">
      <c r="A7510">
        <v>228189</v>
      </c>
      <c r="B7510" t="s">
        <v>5295</v>
      </c>
      <c r="C7510">
        <v>178.6</v>
      </c>
    </row>
    <row r="7511" spans="1:3" x14ac:dyDescent="0.25">
      <c r="A7511">
        <v>228198</v>
      </c>
      <c r="B7511" t="s">
        <v>2725</v>
      </c>
      <c r="C7511">
        <v>17.175000000000001</v>
      </c>
    </row>
    <row r="7512" spans="1:3" x14ac:dyDescent="0.25">
      <c r="A7512">
        <v>228198</v>
      </c>
      <c r="B7512" t="s">
        <v>2725</v>
      </c>
      <c r="C7512">
        <v>17.175000000000001</v>
      </c>
    </row>
    <row r="7513" spans="1:3" x14ac:dyDescent="0.25">
      <c r="A7513">
        <v>228206</v>
      </c>
      <c r="B7513" t="s">
        <v>2653</v>
      </c>
      <c r="C7513">
        <v>176.33</v>
      </c>
    </row>
    <row r="7514" spans="1:3" x14ac:dyDescent="0.25">
      <c r="A7514">
        <v>228207</v>
      </c>
      <c r="B7514" t="s">
        <v>5296</v>
      </c>
      <c r="C7514">
        <v>847.8</v>
      </c>
    </row>
    <row r="7515" spans="1:3" x14ac:dyDescent="0.25">
      <c r="A7515">
        <v>228208</v>
      </c>
      <c r="B7515" t="s">
        <v>5297</v>
      </c>
      <c r="C7515">
        <v>12.715999999999999</v>
      </c>
    </row>
    <row r="7516" spans="1:3" x14ac:dyDescent="0.25">
      <c r="A7516">
        <v>228266</v>
      </c>
      <c r="B7516" t="s">
        <v>5298</v>
      </c>
      <c r="C7516">
        <v>1</v>
      </c>
    </row>
    <row r="7517" spans="1:3" x14ac:dyDescent="0.25">
      <c r="A7517">
        <v>228267</v>
      </c>
      <c r="B7517" t="s">
        <v>2190</v>
      </c>
      <c r="C7517">
        <v>186.24</v>
      </c>
    </row>
    <row r="7518" spans="1:3" x14ac:dyDescent="0.25">
      <c r="A7518">
        <v>228267</v>
      </c>
      <c r="B7518" t="s">
        <v>2190</v>
      </c>
      <c r="C7518">
        <v>186.24</v>
      </c>
    </row>
    <row r="7519" spans="1:3" x14ac:dyDescent="0.25">
      <c r="A7519">
        <v>228302</v>
      </c>
      <c r="B7519" t="s">
        <v>2628</v>
      </c>
      <c r="C7519">
        <v>1</v>
      </c>
    </row>
    <row r="7520" spans="1:3" x14ac:dyDescent="0.25">
      <c r="A7520">
        <v>228303</v>
      </c>
      <c r="B7520" t="s">
        <v>778</v>
      </c>
      <c r="C7520">
        <v>181.16</v>
      </c>
    </row>
    <row r="7521" spans="1:3" x14ac:dyDescent="0.25">
      <c r="A7521">
        <v>228303</v>
      </c>
      <c r="B7521" t="s">
        <v>778</v>
      </c>
      <c r="C7521">
        <v>181.16</v>
      </c>
    </row>
    <row r="7522" spans="1:3" x14ac:dyDescent="0.25">
      <c r="A7522">
        <v>228304</v>
      </c>
      <c r="B7522" t="s">
        <v>5299</v>
      </c>
      <c r="C7522">
        <v>883.7</v>
      </c>
    </row>
    <row r="7523" spans="1:3" x14ac:dyDescent="0.25">
      <c r="A7523">
        <v>228304</v>
      </c>
      <c r="B7523" t="s">
        <v>5299</v>
      </c>
      <c r="C7523">
        <v>883.7</v>
      </c>
    </row>
    <row r="7524" spans="1:3" x14ac:dyDescent="0.25">
      <c r="A7524">
        <v>228315</v>
      </c>
      <c r="B7524" t="s">
        <v>542</v>
      </c>
      <c r="C7524">
        <v>1</v>
      </c>
    </row>
    <row r="7525" spans="1:3" x14ac:dyDescent="0.25">
      <c r="A7525">
        <v>228316</v>
      </c>
      <c r="B7525" t="s">
        <v>543</v>
      </c>
      <c r="C7525">
        <v>1</v>
      </c>
    </row>
    <row r="7526" spans="1:3" x14ac:dyDescent="0.25">
      <c r="A7526">
        <v>228338</v>
      </c>
      <c r="B7526" t="s">
        <v>2654</v>
      </c>
      <c r="C7526">
        <v>175.08</v>
      </c>
    </row>
    <row r="7527" spans="1:3" x14ac:dyDescent="0.25">
      <c r="A7527">
        <v>228338</v>
      </c>
      <c r="B7527" t="s">
        <v>2654</v>
      </c>
      <c r="C7527">
        <v>175.08</v>
      </c>
    </row>
    <row r="7528" spans="1:3" x14ac:dyDescent="0.25">
      <c r="A7528">
        <v>228339</v>
      </c>
      <c r="B7528" t="s">
        <v>5300</v>
      </c>
      <c r="C7528">
        <v>50.505000000000003</v>
      </c>
    </row>
    <row r="7529" spans="1:3" x14ac:dyDescent="0.25">
      <c r="A7529">
        <v>228343</v>
      </c>
      <c r="B7529" t="s">
        <v>5301</v>
      </c>
      <c r="C7529">
        <v>10.103999999999999</v>
      </c>
    </row>
    <row r="7530" spans="1:3" x14ac:dyDescent="0.25">
      <c r="A7530">
        <v>228343</v>
      </c>
      <c r="B7530" t="s">
        <v>5301</v>
      </c>
      <c r="C7530">
        <v>10.103999999999999</v>
      </c>
    </row>
    <row r="7531" spans="1:3" x14ac:dyDescent="0.25">
      <c r="A7531">
        <v>228344</v>
      </c>
      <c r="B7531" t="s">
        <v>2723</v>
      </c>
      <c r="C7531">
        <v>12.631</v>
      </c>
    </row>
    <row r="7532" spans="1:3" x14ac:dyDescent="0.25">
      <c r="A7532">
        <v>228344</v>
      </c>
      <c r="B7532" t="s">
        <v>2723</v>
      </c>
      <c r="C7532">
        <v>12.631</v>
      </c>
    </row>
    <row r="7533" spans="1:3" x14ac:dyDescent="0.25">
      <c r="A7533">
        <v>228346</v>
      </c>
      <c r="B7533" t="s">
        <v>922</v>
      </c>
      <c r="C7533">
        <v>172</v>
      </c>
    </row>
    <row r="7534" spans="1:3" x14ac:dyDescent="0.25">
      <c r="A7534">
        <v>228346</v>
      </c>
      <c r="B7534" t="s">
        <v>922</v>
      </c>
      <c r="C7534">
        <v>172</v>
      </c>
    </row>
    <row r="7535" spans="1:3" x14ac:dyDescent="0.25">
      <c r="A7535">
        <v>228347</v>
      </c>
      <c r="B7535" t="s">
        <v>2191</v>
      </c>
      <c r="C7535">
        <v>827</v>
      </c>
    </row>
    <row r="7536" spans="1:3" x14ac:dyDescent="0.25">
      <c r="A7536">
        <v>228347</v>
      </c>
      <c r="B7536" t="s">
        <v>2191</v>
      </c>
      <c r="C7536">
        <v>827</v>
      </c>
    </row>
    <row r="7537" spans="1:3" x14ac:dyDescent="0.25">
      <c r="A7537">
        <v>228348</v>
      </c>
      <c r="B7537" t="s">
        <v>5302</v>
      </c>
      <c r="C7537">
        <v>172</v>
      </c>
    </row>
    <row r="7538" spans="1:3" x14ac:dyDescent="0.25">
      <c r="A7538">
        <v>228348</v>
      </c>
      <c r="B7538" t="s">
        <v>5302</v>
      </c>
      <c r="C7538">
        <v>172</v>
      </c>
    </row>
    <row r="7539" spans="1:3" x14ac:dyDescent="0.25">
      <c r="A7539">
        <v>228349</v>
      </c>
      <c r="B7539" t="s">
        <v>5303</v>
      </c>
      <c r="C7539">
        <v>827</v>
      </c>
    </row>
    <row r="7540" spans="1:3" x14ac:dyDescent="0.25">
      <c r="A7540">
        <v>228349</v>
      </c>
      <c r="B7540" t="s">
        <v>5303</v>
      </c>
      <c r="C7540">
        <v>827</v>
      </c>
    </row>
    <row r="7541" spans="1:3" x14ac:dyDescent="0.25">
      <c r="A7541">
        <v>228360</v>
      </c>
      <c r="B7541" t="s">
        <v>5304</v>
      </c>
      <c r="C7541">
        <v>172</v>
      </c>
    </row>
    <row r="7542" spans="1:3" x14ac:dyDescent="0.25">
      <c r="A7542">
        <v>228360</v>
      </c>
      <c r="B7542" t="s">
        <v>5304</v>
      </c>
      <c r="C7542">
        <v>172</v>
      </c>
    </row>
    <row r="7543" spans="1:3" x14ac:dyDescent="0.25">
      <c r="A7543">
        <v>228361</v>
      </c>
      <c r="B7543" t="s">
        <v>2194</v>
      </c>
      <c r="C7543">
        <v>827</v>
      </c>
    </row>
    <row r="7544" spans="1:3" x14ac:dyDescent="0.25">
      <c r="A7544">
        <v>228361</v>
      </c>
      <c r="B7544" t="s">
        <v>2194</v>
      </c>
      <c r="C7544">
        <v>827</v>
      </c>
    </row>
    <row r="7545" spans="1:3" x14ac:dyDescent="0.25">
      <c r="A7545">
        <v>228362</v>
      </c>
      <c r="B7545" t="s">
        <v>5305</v>
      </c>
      <c r="C7545">
        <v>172</v>
      </c>
    </row>
    <row r="7546" spans="1:3" x14ac:dyDescent="0.25">
      <c r="A7546">
        <v>228362</v>
      </c>
      <c r="B7546" t="s">
        <v>5305</v>
      </c>
      <c r="C7546">
        <v>172</v>
      </c>
    </row>
    <row r="7547" spans="1:3" x14ac:dyDescent="0.25">
      <c r="A7547">
        <v>228444</v>
      </c>
      <c r="B7547" t="s">
        <v>5306</v>
      </c>
      <c r="C7547">
        <v>17.46</v>
      </c>
    </row>
    <row r="7548" spans="1:3" x14ac:dyDescent="0.25">
      <c r="A7548">
        <v>228444</v>
      </c>
      <c r="B7548" t="s">
        <v>5306</v>
      </c>
      <c r="C7548">
        <v>17.46</v>
      </c>
    </row>
    <row r="7549" spans="1:3" x14ac:dyDescent="0.25">
      <c r="A7549">
        <v>228444</v>
      </c>
      <c r="B7549" t="s">
        <v>5306</v>
      </c>
      <c r="C7549">
        <v>17.46</v>
      </c>
    </row>
    <row r="7550" spans="1:3" x14ac:dyDescent="0.25">
      <c r="A7550">
        <v>228469</v>
      </c>
      <c r="B7550" t="s">
        <v>2491</v>
      </c>
      <c r="C7550">
        <v>890</v>
      </c>
    </row>
    <row r="7551" spans="1:3" x14ac:dyDescent="0.25">
      <c r="A7551">
        <v>228469</v>
      </c>
      <c r="B7551" t="s">
        <v>2491</v>
      </c>
      <c r="C7551">
        <v>890</v>
      </c>
    </row>
    <row r="7552" spans="1:3" x14ac:dyDescent="0.25">
      <c r="A7552">
        <v>228490</v>
      </c>
      <c r="B7552" t="s">
        <v>2609</v>
      </c>
      <c r="C7552">
        <v>13.28</v>
      </c>
    </row>
    <row r="7553" spans="1:3" x14ac:dyDescent="0.25">
      <c r="A7553">
        <v>228490</v>
      </c>
      <c r="B7553" t="s">
        <v>2609</v>
      </c>
      <c r="C7553">
        <v>13.28</v>
      </c>
    </row>
    <row r="7554" spans="1:3" x14ac:dyDescent="0.25">
      <c r="A7554">
        <v>228491</v>
      </c>
      <c r="B7554" t="s">
        <v>2616</v>
      </c>
      <c r="C7554">
        <v>17.7</v>
      </c>
    </row>
    <row r="7555" spans="1:3" x14ac:dyDescent="0.25">
      <c r="A7555">
        <v>228491</v>
      </c>
      <c r="B7555" t="s">
        <v>2616</v>
      </c>
      <c r="C7555">
        <v>17.7</v>
      </c>
    </row>
    <row r="7556" spans="1:3" x14ac:dyDescent="0.25">
      <c r="A7556">
        <v>228500</v>
      </c>
      <c r="B7556" t="s">
        <v>5307</v>
      </c>
      <c r="C7556">
        <v>172</v>
      </c>
    </row>
    <row r="7557" spans="1:3" x14ac:dyDescent="0.25">
      <c r="A7557">
        <v>228500</v>
      </c>
      <c r="B7557" t="s">
        <v>5307</v>
      </c>
      <c r="C7557">
        <v>172</v>
      </c>
    </row>
    <row r="7558" spans="1:3" x14ac:dyDescent="0.25">
      <c r="A7558">
        <v>228501</v>
      </c>
      <c r="B7558" t="s">
        <v>5308</v>
      </c>
      <c r="C7558">
        <v>827</v>
      </c>
    </row>
    <row r="7559" spans="1:3" x14ac:dyDescent="0.25">
      <c r="A7559">
        <v>228501</v>
      </c>
      <c r="B7559" t="s">
        <v>5308</v>
      </c>
      <c r="C7559">
        <v>827</v>
      </c>
    </row>
    <row r="7560" spans="1:3" x14ac:dyDescent="0.25">
      <c r="A7560">
        <v>228502</v>
      </c>
      <c r="B7560" t="s">
        <v>5309</v>
      </c>
      <c r="C7560">
        <v>827</v>
      </c>
    </row>
    <row r="7561" spans="1:3" x14ac:dyDescent="0.25">
      <c r="A7561">
        <v>228502</v>
      </c>
      <c r="B7561" t="s">
        <v>5309</v>
      </c>
      <c r="C7561">
        <v>827</v>
      </c>
    </row>
    <row r="7562" spans="1:3" x14ac:dyDescent="0.25">
      <c r="A7562">
        <v>228503</v>
      </c>
      <c r="B7562" t="s">
        <v>5310</v>
      </c>
      <c r="C7562">
        <v>172</v>
      </c>
    </row>
    <row r="7563" spans="1:3" x14ac:dyDescent="0.25">
      <c r="A7563">
        <v>228503</v>
      </c>
      <c r="B7563" t="s">
        <v>5310</v>
      </c>
      <c r="C7563">
        <v>172</v>
      </c>
    </row>
    <row r="7564" spans="1:3" x14ac:dyDescent="0.25">
      <c r="A7564">
        <v>228544</v>
      </c>
      <c r="B7564" t="s">
        <v>5311</v>
      </c>
      <c r="C7564">
        <v>910</v>
      </c>
    </row>
    <row r="7565" spans="1:3" x14ac:dyDescent="0.25">
      <c r="A7565">
        <v>228580</v>
      </c>
      <c r="B7565" t="s">
        <v>5312</v>
      </c>
      <c r="C7565">
        <v>849</v>
      </c>
    </row>
    <row r="7566" spans="1:3" x14ac:dyDescent="0.25">
      <c r="A7566">
        <v>228580</v>
      </c>
      <c r="B7566" t="s">
        <v>5312</v>
      </c>
      <c r="C7566">
        <v>849</v>
      </c>
    </row>
    <row r="7567" spans="1:3" x14ac:dyDescent="0.25">
      <c r="A7567">
        <v>228592</v>
      </c>
      <c r="B7567" t="s">
        <v>2473</v>
      </c>
      <c r="C7567">
        <v>181.376</v>
      </c>
    </row>
    <row r="7568" spans="1:3" x14ac:dyDescent="0.25">
      <c r="A7568">
        <v>228592</v>
      </c>
      <c r="B7568" t="s">
        <v>2473</v>
      </c>
      <c r="C7568">
        <v>181.376</v>
      </c>
    </row>
    <row r="7569" spans="1:3" x14ac:dyDescent="0.25">
      <c r="A7569">
        <v>228608</v>
      </c>
      <c r="B7569" t="s">
        <v>5313</v>
      </c>
      <c r="C7569">
        <v>6</v>
      </c>
    </row>
    <row r="7570" spans="1:3" x14ac:dyDescent="0.25">
      <c r="A7570">
        <v>228617</v>
      </c>
      <c r="B7570" t="s">
        <v>5314</v>
      </c>
      <c r="C7570">
        <v>851.6</v>
      </c>
    </row>
    <row r="7571" spans="1:3" x14ac:dyDescent="0.25">
      <c r="A7571">
        <v>228617</v>
      </c>
      <c r="B7571" t="s">
        <v>5314</v>
      </c>
      <c r="C7571">
        <v>851.6</v>
      </c>
    </row>
    <row r="7572" spans="1:3" x14ac:dyDescent="0.25">
      <c r="A7572">
        <v>228637</v>
      </c>
      <c r="B7572" t="s">
        <v>2617</v>
      </c>
      <c r="C7572">
        <v>21.9</v>
      </c>
    </row>
    <row r="7573" spans="1:3" x14ac:dyDescent="0.25">
      <c r="A7573">
        <v>228637</v>
      </c>
      <c r="B7573" t="s">
        <v>2617</v>
      </c>
      <c r="C7573">
        <v>21.9</v>
      </c>
    </row>
    <row r="7574" spans="1:3" x14ac:dyDescent="0.25">
      <c r="A7574">
        <v>228638</v>
      </c>
      <c r="B7574" t="s">
        <v>923</v>
      </c>
      <c r="C7574">
        <v>22.13</v>
      </c>
    </row>
    <row r="7575" spans="1:3" x14ac:dyDescent="0.25">
      <c r="A7575">
        <v>228638</v>
      </c>
      <c r="B7575" t="s">
        <v>923</v>
      </c>
      <c r="C7575">
        <v>22.13</v>
      </c>
    </row>
    <row r="7576" spans="1:3" x14ac:dyDescent="0.25">
      <c r="A7576">
        <v>228661</v>
      </c>
      <c r="B7576" t="s">
        <v>5315</v>
      </c>
      <c r="C7576">
        <v>850.4</v>
      </c>
    </row>
    <row r="7577" spans="1:3" x14ac:dyDescent="0.25">
      <c r="A7577">
        <v>228661</v>
      </c>
      <c r="B7577" t="s">
        <v>5315</v>
      </c>
      <c r="C7577">
        <v>850.4</v>
      </c>
    </row>
    <row r="7578" spans="1:3" x14ac:dyDescent="0.25">
      <c r="A7578">
        <v>228742</v>
      </c>
      <c r="B7578" t="s">
        <v>5316</v>
      </c>
      <c r="C7578">
        <v>10.061999999999999</v>
      </c>
    </row>
    <row r="7579" spans="1:3" x14ac:dyDescent="0.25">
      <c r="A7579">
        <v>228763</v>
      </c>
      <c r="B7579" t="s">
        <v>5317</v>
      </c>
      <c r="C7579">
        <v>176.33</v>
      </c>
    </row>
    <row r="7580" spans="1:3" x14ac:dyDescent="0.25">
      <c r="A7580">
        <v>228764</v>
      </c>
      <c r="B7580" t="s">
        <v>5318</v>
      </c>
      <c r="C7580">
        <v>16.954999999999998</v>
      </c>
    </row>
    <row r="7581" spans="1:3" x14ac:dyDescent="0.25">
      <c r="A7581">
        <v>228805</v>
      </c>
      <c r="B7581" t="s">
        <v>5319</v>
      </c>
      <c r="C7581">
        <v>1</v>
      </c>
    </row>
    <row r="7582" spans="1:3" x14ac:dyDescent="0.25">
      <c r="A7582">
        <v>228806</v>
      </c>
      <c r="B7582" t="s">
        <v>2518</v>
      </c>
      <c r="C7582">
        <v>176</v>
      </c>
    </row>
    <row r="7583" spans="1:3" x14ac:dyDescent="0.25">
      <c r="A7583">
        <v>228806</v>
      </c>
      <c r="B7583" t="s">
        <v>2518</v>
      </c>
      <c r="C7583">
        <v>176</v>
      </c>
    </row>
    <row r="7584" spans="1:3" x14ac:dyDescent="0.25">
      <c r="A7584">
        <v>228808</v>
      </c>
      <c r="B7584" t="s">
        <v>5320</v>
      </c>
      <c r="C7584">
        <v>1</v>
      </c>
    </row>
    <row r="7585" spans="1:3" x14ac:dyDescent="0.25">
      <c r="A7585">
        <v>228809</v>
      </c>
      <c r="B7585" t="s">
        <v>2756</v>
      </c>
      <c r="C7585">
        <v>176</v>
      </c>
    </row>
    <row r="7586" spans="1:3" x14ac:dyDescent="0.25">
      <c r="A7586">
        <v>228809</v>
      </c>
      <c r="B7586" t="s">
        <v>2756</v>
      </c>
      <c r="C7586">
        <v>176</v>
      </c>
    </row>
    <row r="7587" spans="1:3" x14ac:dyDescent="0.25">
      <c r="A7587">
        <v>228839</v>
      </c>
      <c r="B7587" t="s">
        <v>2519</v>
      </c>
      <c r="C7587">
        <v>10.52</v>
      </c>
    </row>
    <row r="7588" spans="1:3" x14ac:dyDescent="0.25">
      <c r="A7588">
        <v>228839</v>
      </c>
      <c r="B7588" t="s">
        <v>2519</v>
      </c>
      <c r="C7588">
        <v>10.52</v>
      </c>
    </row>
    <row r="7589" spans="1:3" x14ac:dyDescent="0.25">
      <c r="A7589">
        <v>228891</v>
      </c>
      <c r="B7589" t="s">
        <v>5321</v>
      </c>
      <c r="C7589">
        <v>1</v>
      </c>
    </row>
    <row r="7590" spans="1:3" x14ac:dyDescent="0.25">
      <c r="A7590">
        <v>228892</v>
      </c>
      <c r="B7590" t="s">
        <v>5322</v>
      </c>
      <c r="C7590">
        <v>1</v>
      </c>
    </row>
    <row r="7591" spans="1:3" x14ac:dyDescent="0.25">
      <c r="A7591">
        <v>228893</v>
      </c>
      <c r="B7591" t="s">
        <v>5323</v>
      </c>
      <c r="C7591">
        <v>895.6</v>
      </c>
    </row>
    <row r="7592" spans="1:3" x14ac:dyDescent="0.25">
      <c r="A7592">
        <v>228893</v>
      </c>
      <c r="B7592" t="s">
        <v>5323</v>
      </c>
      <c r="C7592">
        <v>895.6</v>
      </c>
    </row>
    <row r="7593" spans="1:3" x14ac:dyDescent="0.25">
      <c r="A7593">
        <v>228894</v>
      </c>
      <c r="B7593" t="s">
        <v>5324</v>
      </c>
      <c r="C7593">
        <v>186.29</v>
      </c>
    </row>
    <row r="7594" spans="1:3" x14ac:dyDescent="0.25">
      <c r="A7594">
        <v>228894</v>
      </c>
      <c r="B7594" t="s">
        <v>5324</v>
      </c>
      <c r="C7594">
        <v>186.29</v>
      </c>
    </row>
    <row r="7595" spans="1:3" x14ac:dyDescent="0.25">
      <c r="A7595">
        <v>228896</v>
      </c>
      <c r="B7595" t="s">
        <v>5325</v>
      </c>
      <c r="C7595">
        <v>179.04</v>
      </c>
    </row>
    <row r="7596" spans="1:3" x14ac:dyDescent="0.25">
      <c r="A7596">
        <v>228897</v>
      </c>
      <c r="B7596" t="s">
        <v>2724</v>
      </c>
      <c r="C7596">
        <v>860.8</v>
      </c>
    </row>
    <row r="7597" spans="1:3" x14ac:dyDescent="0.25">
      <c r="A7597">
        <v>228898</v>
      </c>
      <c r="B7597" t="s">
        <v>5326</v>
      </c>
      <c r="C7597">
        <v>17.215</v>
      </c>
    </row>
    <row r="7598" spans="1:3" x14ac:dyDescent="0.25">
      <c r="A7598">
        <v>228921</v>
      </c>
      <c r="B7598" t="s">
        <v>2471</v>
      </c>
      <c r="C7598">
        <v>1</v>
      </c>
    </row>
    <row r="7599" spans="1:3" x14ac:dyDescent="0.25">
      <c r="A7599">
        <v>228922</v>
      </c>
      <c r="B7599" t="s">
        <v>2686</v>
      </c>
      <c r="C7599">
        <v>1</v>
      </c>
    </row>
    <row r="7600" spans="1:3" x14ac:dyDescent="0.25">
      <c r="A7600">
        <v>228923</v>
      </c>
      <c r="B7600" t="s">
        <v>2532</v>
      </c>
      <c r="C7600">
        <v>177.34</v>
      </c>
    </row>
    <row r="7601" spans="1:3" x14ac:dyDescent="0.25">
      <c r="A7601">
        <v>228923</v>
      </c>
      <c r="B7601" t="s">
        <v>2532</v>
      </c>
      <c r="C7601">
        <v>177.34</v>
      </c>
    </row>
    <row r="7602" spans="1:3" x14ac:dyDescent="0.25">
      <c r="A7602">
        <v>228924</v>
      </c>
      <c r="B7602" t="s">
        <v>2634</v>
      </c>
      <c r="C7602">
        <v>10.23</v>
      </c>
    </row>
    <row r="7603" spans="1:3" x14ac:dyDescent="0.25">
      <c r="A7603">
        <v>228924</v>
      </c>
      <c r="B7603" t="s">
        <v>2634</v>
      </c>
      <c r="C7603">
        <v>10.23</v>
      </c>
    </row>
    <row r="7604" spans="1:3" x14ac:dyDescent="0.25">
      <c r="A7604">
        <v>228925</v>
      </c>
      <c r="B7604" t="s">
        <v>2667</v>
      </c>
      <c r="C7604">
        <v>12.79</v>
      </c>
    </row>
    <row r="7605" spans="1:3" x14ac:dyDescent="0.25">
      <c r="A7605">
        <v>228925</v>
      </c>
      <c r="B7605" t="s">
        <v>2667</v>
      </c>
      <c r="C7605">
        <v>12.79</v>
      </c>
    </row>
    <row r="7606" spans="1:3" x14ac:dyDescent="0.25">
      <c r="A7606">
        <v>228986</v>
      </c>
      <c r="B7606" t="s">
        <v>2488</v>
      </c>
      <c r="C7606">
        <v>176.38</v>
      </c>
    </row>
    <row r="7607" spans="1:3" x14ac:dyDescent="0.25">
      <c r="A7607">
        <v>228986</v>
      </c>
      <c r="B7607" t="s">
        <v>2488</v>
      </c>
      <c r="C7607">
        <v>176.38</v>
      </c>
    </row>
    <row r="7608" spans="1:3" x14ac:dyDescent="0.25">
      <c r="A7608">
        <v>228990</v>
      </c>
      <c r="B7608" t="s">
        <v>5327</v>
      </c>
      <c r="C7608">
        <v>177.41</v>
      </c>
    </row>
    <row r="7609" spans="1:3" x14ac:dyDescent="0.25">
      <c r="A7609">
        <v>229005</v>
      </c>
      <c r="B7609" t="s">
        <v>5328</v>
      </c>
      <c r="C7609">
        <v>1</v>
      </c>
    </row>
    <row r="7610" spans="1:3" x14ac:dyDescent="0.25">
      <c r="A7610">
        <v>229006</v>
      </c>
      <c r="B7610" t="s">
        <v>2472</v>
      </c>
      <c r="C7610">
        <v>187.53</v>
      </c>
    </row>
    <row r="7611" spans="1:3" x14ac:dyDescent="0.25">
      <c r="A7611">
        <v>229006</v>
      </c>
      <c r="B7611" t="s">
        <v>2472</v>
      </c>
      <c r="C7611">
        <v>187.53</v>
      </c>
    </row>
    <row r="7612" spans="1:3" x14ac:dyDescent="0.25">
      <c r="A7612">
        <v>229054</v>
      </c>
      <c r="B7612" t="s">
        <v>5321</v>
      </c>
      <c r="C7612">
        <v>1</v>
      </c>
    </row>
    <row r="7613" spans="1:3" x14ac:dyDescent="0.25">
      <c r="A7613">
        <v>229056</v>
      </c>
      <c r="B7613" t="s">
        <v>5329</v>
      </c>
      <c r="C7613">
        <v>17.754999999999999</v>
      </c>
    </row>
    <row r="7614" spans="1:3" x14ac:dyDescent="0.25">
      <c r="A7614">
        <v>229107</v>
      </c>
      <c r="B7614" t="s">
        <v>5330</v>
      </c>
      <c r="C7614">
        <v>1</v>
      </c>
    </row>
    <row r="7615" spans="1:3" x14ac:dyDescent="0.25">
      <c r="A7615">
        <v>229190</v>
      </c>
      <c r="B7615" t="s">
        <v>5331</v>
      </c>
      <c r="C7615">
        <v>1080.2</v>
      </c>
    </row>
    <row r="7616" spans="1:3" x14ac:dyDescent="0.25">
      <c r="A7616">
        <v>229191</v>
      </c>
      <c r="B7616" t="s">
        <v>5332</v>
      </c>
      <c r="C7616">
        <v>12.96</v>
      </c>
    </row>
    <row r="7617" spans="1:3" x14ac:dyDescent="0.25">
      <c r="A7617">
        <v>229192</v>
      </c>
      <c r="B7617" t="s">
        <v>5333</v>
      </c>
      <c r="C7617">
        <v>12.96</v>
      </c>
    </row>
    <row r="7618" spans="1:3" x14ac:dyDescent="0.25">
      <c r="A7618">
        <v>229193</v>
      </c>
      <c r="B7618" t="s">
        <v>2610</v>
      </c>
      <c r="C7618">
        <v>1</v>
      </c>
    </row>
    <row r="7619" spans="1:3" x14ac:dyDescent="0.25">
      <c r="A7619">
        <v>229194</v>
      </c>
      <c r="B7619" t="s">
        <v>2575</v>
      </c>
      <c r="C7619">
        <v>177.42</v>
      </c>
    </row>
    <row r="7620" spans="1:3" x14ac:dyDescent="0.25">
      <c r="A7620">
        <v>229194</v>
      </c>
      <c r="B7620" t="s">
        <v>2575</v>
      </c>
      <c r="C7620">
        <v>177.42</v>
      </c>
    </row>
    <row r="7621" spans="1:3" x14ac:dyDescent="0.25">
      <c r="A7621">
        <v>229194</v>
      </c>
      <c r="B7621" t="s">
        <v>2575</v>
      </c>
      <c r="C7621">
        <v>177.42</v>
      </c>
    </row>
    <row r="7622" spans="1:3" x14ac:dyDescent="0.25">
      <c r="A7622">
        <v>229195</v>
      </c>
      <c r="B7622" t="s">
        <v>2611</v>
      </c>
      <c r="C7622">
        <v>17.059999999999999</v>
      </c>
    </row>
    <row r="7623" spans="1:3" x14ac:dyDescent="0.25">
      <c r="A7623">
        <v>229195</v>
      </c>
      <c r="B7623" t="s">
        <v>2611</v>
      </c>
      <c r="C7623">
        <v>17.059999999999999</v>
      </c>
    </row>
    <row r="7624" spans="1:3" x14ac:dyDescent="0.25">
      <c r="A7624">
        <v>229203</v>
      </c>
      <c r="B7624" t="s">
        <v>2528</v>
      </c>
      <c r="C7624">
        <v>1</v>
      </c>
    </row>
    <row r="7625" spans="1:3" x14ac:dyDescent="0.25">
      <c r="A7625">
        <v>229204</v>
      </c>
      <c r="B7625" t="s">
        <v>2529</v>
      </c>
      <c r="C7625">
        <v>178.98</v>
      </c>
    </row>
    <row r="7626" spans="1:3" x14ac:dyDescent="0.25">
      <c r="A7626">
        <v>229204</v>
      </c>
      <c r="B7626" t="s">
        <v>2529</v>
      </c>
      <c r="C7626">
        <v>178.98</v>
      </c>
    </row>
    <row r="7627" spans="1:3" x14ac:dyDescent="0.25">
      <c r="A7627">
        <v>229204</v>
      </c>
      <c r="B7627" t="s">
        <v>2529</v>
      </c>
      <c r="C7627">
        <v>178.98</v>
      </c>
    </row>
    <row r="7628" spans="1:3" x14ac:dyDescent="0.25">
      <c r="A7628">
        <v>229205</v>
      </c>
      <c r="B7628" t="s">
        <v>2643</v>
      </c>
      <c r="C7628">
        <v>17.21</v>
      </c>
    </row>
    <row r="7629" spans="1:3" x14ac:dyDescent="0.25">
      <c r="A7629">
        <v>229205</v>
      </c>
      <c r="B7629" t="s">
        <v>2643</v>
      </c>
      <c r="C7629">
        <v>17.21</v>
      </c>
    </row>
    <row r="7630" spans="1:3" x14ac:dyDescent="0.25">
      <c r="A7630">
        <v>229206</v>
      </c>
      <c r="B7630" t="s">
        <v>2533</v>
      </c>
      <c r="C7630">
        <v>860.5</v>
      </c>
    </row>
    <row r="7631" spans="1:3" x14ac:dyDescent="0.25">
      <c r="A7631">
        <v>229206</v>
      </c>
      <c r="B7631" t="s">
        <v>2533</v>
      </c>
      <c r="C7631">
        <v>860.5</v>
      </c>
    </row>
    <row r="7632" spans="1:3" x14ac:dyDescent="0.25">
      <c r="A7632">
        <v>229286</v>
      </c>
      <c r="B7632" t="s">
        <v>2595</v>
      </c>
      <c r="C7632">
        <v>175.44</v>
      </c>
    </row>
    <row r="7633" spans="1:3" x14ac:dyDescent="0.25">
      <c r="A7633">
        <v>229286</v>
      </c>
      <c r="B7633" t="s">
        <v>2595</v>
      </c>
      <c r="C7633">
        <v>175.44</v>
      </c>
    </row>
    <row r="7634" spans="1:3" x14ac:dyDescent="0.25">
      <c r="A7634">
        <v>229287</v>
      </c>
      <c r="B7634" t="s">
        <v>2530</v>
      </c>
      <c r="C7634">
        <v>10.130000000000001</v>
      </c>
    </row>
    <row r="7635" spans="1:3" x14ac:dyDescent="0.25">
      <c r="A7635">
        <v>229287</v>
      </c>
      <c r="B7635" t="s">
        <v>2530</v>
      </c>
      <c r="C7635">
        <v>10.130000000000001</v>
      </c>
    </row>
    <row r="7636" spans="1:3" x14ac:dyDescent="0.25">
      <c r="A7636">
        <v>229288</v>
      </c>
      <c r="B7636" t="s">
        <v>2596</v>
      </c>
      <c r="C7636">
        <v>12.66</v>
      </c>
    </row>
    <row r="7637" spans="1:3" x14ac:dyDescent="0.25">
      <c r="A7637">
        <v>229288</v>
      </c>
      <c r="B7637" t="s">
        <v>2596</v>
      </c>
      <c r="C7637">
        <v>12.66</v>
      </c>
    </row>
    <row r="7638" spans="1:3" x14ac:dyDescent="0.25">
      <c r="A7638">
        <v>229300</v>
      </c>
      <c r="B7638" t="s">
        <v>5334</v>
      </c>
      <c r="C7638">
        <v>16.841000000000001</v>
      </c>
    </row>
    <row r="7639" spans="1:3" x14ac:dyDescent="0.25">
      <c r="A7639">
        <v>229303</v>
      </c>
      <c r="B7639" t="s">
        <v>5335</v>
      </c>
      <c r="C7639">
        <v>1</v>
      </c>
    </row>
    <row r="7640" spans="1:3" x14ac:dyDescent="0.25">
      <c r="A7640">
        <v>229314</v>
      </c>
      <c r="B7640" t="s">
        <v>5336</v>
      </c>
      <c r="C7640">
        <v>1</v>
      </c>
    </row>
    <row r="7641" spans="1:3" x14ac:dyDescent="0.25">
      <c r="A7641">
        <v>229316</v>
      </c>
      <c r="B7641" t="s">
        <v>2618</v>
      </c>
      <c r="C7641">
        <v>179.05</v>
      </c>
    </row>
    <row r="7642" spans="1:3" x14ac:dyDescent="0.25">
      <c r="A7642">
        <v>229316</v>
      </c>
      <c r="B7642" t="s">
        <v>2618</v>
      </c>
      <c r="C7642">
        <v>179.05</v>
      </c>
    </row>
    <row r="7643" spans="1:3" x14ac:dyDescent="0.25">
      <c r="A7643">
        <v>229317</v>
      </c>
      <c r="B7643" t="s">
        <v>5337</v>
      </c>
      <c r="C7643">
        <v>176.51</v>
      </c>
    </row>
    <row r="7644" spans="1:3" x14ac:dyDescent="0.25">
      <c r="A7644">
        <v>229317</v>
      </c>
      <c r="B7644" t="s">
        <v>5337</v>
      </c>
      <c r="C7644">
        <v>176.51</v>
      </c>
    </row>
    <row r="7645" spans="1:3" x14ac:dyDescent="0.25">
      <c r="A7645">
        <v>229334</v>
      </c>
      <c r="B7645" t="s">
        <v>2655</v>
      </c>
      <c r="C7645">
        <v>174.7</v>
      </c>
    </row>
    <row r="7646" spans="1:3" x14ac:dyDescent="0.25">
      <c r="A7646">
        <v>229365</v>
      </c>
      <c r="B7646" t="s">
        <v>2612</v>
      </c>
      <c r="C7646">
        <v>1</v>
      </c>
    </row>
    <row r="7647" spans="1:3" x14ac:dyDescent="0.25">
      <c r="A7647">
        <v>229366</v>
      </c>
      <c r="B7647" t="s">
        <v>2704</v>
      </c>
      <c r="C7647">
        <v>176.03</v>
      </c>
    </row>
    <row r="7648" spans="1:3" x14ac:dyDescent="0.25">
      <c r="A7648">
        <v>229366</v>
      </c>
      <c r="B7648" t="s">
        <v>2704</v>
      </c>
      <c r="C7648">
        <v>176.03</v>
      </c>
    </row>
    <row r="7649" spans="1:3" x14ac:dyDescent="0.25">
      <c r="A7649">
        <v>229367</v>
      </c>
      <c r="B7649" t="s">
        <v>2705</v>
      </c>
      <c r="C7649">
        <v>10.16</v>
      </c>
    </row>
    <row r="7650" spans="1:3" x14ac:dyDescent="0.25">
      <c r="A7650">
        <v>229367</v>
      </c>
      <c r="B7650" t="s">
        <v>2705</v>
      </c>
      <c r="C7650">
        <v>10.16</v>
      </c>
    </row>
    <row r="7651" spans="1:3" x14ac:dyDescent="0.25">
      <c r="A7651">
        <v>229368</v>
      </c>
      <c r="B7651" t="s">
        <v>2706</v>
      </c>
      <c r="C7651">
        <v>10.16</v>
      </c>
    </row>
    <row r="7652" spans="1:3" x14ac:dyDescent="0.25">
      <c r="A7652">
        <v>229368</v>
      </c>
      <c r="B7652" t="s">
        <v>2706</v>
      </c>
      <c r="C7652">
        <v>10.16</v>
      </c>
    </row>
    <row r="7653" spans="1:3" x14ac:dyDescent="0.25">
      <c r="A7653">
        <v>229369</v>
      </c>
      <c r="B7653" t="s">
        <v>5338</v>
      </c>
      <c r="C7653">
        <v>846.3</v>
      </c>
    </row>
    <row r="7654" spans="1:3" x14ac:dyDescent="0.25">
      <c r="A7654">
        <v>229369</v>
      </c>
      <c r="B7654" t="s">
        <v>5338</v>
      </c>
      <c r="C7654">
        <v>846.3</v>
      </c>
    </row>
    <row r="7655" spans="1:3" x14ac:dyDescent="0.25">
      <c r="A7655">
        <v>229370</v>
      </c>
      <c r="B7655" t="s">
        <v>5339</v>
      </c>
      <c r="C7655">
        <v>1</v>
      </c>
    </row>
    <row r="7656" spans="1:3" x14ac:dyDescent="0.25">
      <c r="A7656">
        <v>229376</v>
      </c>
      <c r="B7656" t="s">
        <v>5340</v>
      </c>
      <c r="C7656">
        <v>1</v>
      </c>
    </row>
    <row r="7657" spans="1:3" x14ac:dyDescent="0.25">
      <c r="A7657">
        <v>229388</v>
      </c>
      <c r="B7657" t="s">
        <v>2668</v>
      </c>
      <c r="C7657">
        <v>179.05</v>
      </c>
    </row>
    <row r="7658" spans="1:3" x14ac:dyDescent="0.25">
      <c r="A7658">
        <v>229388</v>
      </c>
      <c r="B7658" t="s">
        <v>2668</v>
      </c>
      <c r="C7658">
        <v>179.05</v>
      </c>
    </row>
    <row r="7659" spans="1:3" x14ac:dyDescent="0.25">
      <c r="A7659">
        <v>229401</v>
      </c>
      <c r="B7659" t="s">
        <v>5341</v>
      </c>
      <c r="C7659">
        <v>1</v>
      </c>
    </row>
    <row r="7660" spans="1:3" x14ac:dyDescent="0.25">
      <c r="A7660">
        <v>229402</v>
      </c>
      <c r="B7660" t="s">
        <v>5342</v>
      </c>
      <c r="C7660">
        <v>175.34</v>
      </c>
    </row>
    <row r="7661" spans="1:3" x14ac:dyDescent="0.25">
      <c r="A7661">
        <v>229402</v>
      </c>
      <c r="B7661" t="s">
        <v>5342</v>
      </c>
      <c r="C7661">
        <v>175.34</v>
      </c>
    </row>
    <row r="7662" spans="1:3" x14ac:dyDescent="0.25">
      <c r="A7662">
        <v>229403</v>
      </c>
      <c r="B7662" t="s">
        <v>2757</v>
      </c>
      <c r="C7662">
        <v>16.86</v>
      </c>
    </row>
    <row r="7663" spans="1:3" x14ac:dyDescent="0.25">
      <c r="A7663">
        <v>229403</v>
      </c>
      <c r="B7663" t="s">
        <v>2757</v>
      </c>
      <c r="C7663">
        <v>16.86</v>
      </c>
    </row>
    <row r="7664" spans="1:3" x14ac:dyDescent="0.25">
      <c r="A7664">
        <v>229404</v>
      </c>
      <c r="B7664" t="s">
        <v>5343</v>
      </c>
      <c r="C7664">
        <v>1</v>
      </c>
    </row>
    <row r="7665" spans="1:3" x14ac:dyDescent="0.25">
      <c r="A7665">
        <v>229405</v>
      </c>
      <c r="B7665" t="s">
        <v>5344</v>
      </c>
      <c r="C7665">
        <v>174.39</v>
      </c>
    </row>
    <row r="7666" spans="1:3" x14ac:dyDescent="0.25">
      <c r="A7666">
        <v>229405</v>
      </c>
      <c r="B7666" t="s">
        <v>5344</v>
      </c>
      <c r="C7666">
        <v>174.39</v>
      </c>
    </row>
    <row r="7667" spans="1:3" x14ac:dyDescent="0.25">
      <c r="A7667">
        <v>229406</v>
      </c>
      <c r="B7667" t="s">
        <v>5345</v>
      </c>
      <c r="C7667">
        <v>16.77</v>
      </c>
    </row>
    <row r="7668" spans="1:3" x14ac:dyDescent="0.25">
      <c r="A7668">
        <v>229406</v>
      </c>
      <c r="B7668" t="s">
        <v>5345</v>
      </c>
      <c r="C7668">
        <v>16.77</v>
      </c>
    </row>
    <row r="7669" spans="1:3" x14ac:dyDescent="0.25">
      <c r="A7669">
        <v>229407</v>
      </c>
      <c r="B7669" t="s">
        <v>5346</v>
      </c>
      <c r="C7669">
        <v>1</v>
      </c>
    </row>
    <row r="7670" spans="1:3" x14ac:dyDescent="0.25">
      <c r="A7670">
        <v>229408</v>
      </c>
      <c r="B7670" t="s">
        <v>5347</v>
      </c>
      <c r="C7670">
        <v>17.25</v>
      </c>
    </row>
    <row r="7671" spans="1:3" x14ac:dyDescent="0.25">
      <c r="A7671">
        <v>229408</v>
      </c>
      <c r="B7671" t="s">
        <v>5347</v>
      </c>
      <c r="C7671">
        <v>17.25</v>
      </c>
    </row>
    <row r="7672" spans="1:3" x14ac:dyDescent="0.25">
      <c r="A7672">
        <v>229409</v>
      </c>
      <c r="B7672" t="s">
        <v>5348</v>
      </c>
      <c r="C7672">
        <v>179.38</v>
      </c>
    </row>
    <row r="7673" spans="1:3" x14ac:dyDescent="0.25">
      <c r="A7673">
        <v>229409</v>
      </c>
      <c r="B7673" t="s">
        <v>5348</v>
      </c>
      <c r="C7673">
        <v>179.38</v>
      </c>
    </row>
    <row r="7674" spans="1:3" x14ac:dyDescent="0.25">
      <c r="A7674">
        <v>229418</v>
      </c>
      <c r="B7674" t="s">
        <v>2670</v>
      </c>
      <c r="C7674">
        <v>198.45</v>
      </c>
    </row>
    <row r="7675" spans="1:3" x14ac:dyDescent="0.25">
      <c r="A7675">
        <v>229440</v>
      </c>
      <c r="B7675" t="s">
        <v>5349</v>
      </c>
      <c r="C7675">
        <v>1</v>
      </c>
    </row>
    <row r="7676" spans="1:3" x14ac:dyDescent="0.25">
      <c r="A7676">
        <v>229441</v>
      </c>
      <c r="B7676" t="s">
        <v>5350</v>
      </c>
      <c r="C7676">
        <v>183.68</v>
      </c>
    </row>
    <row r="7677" spans="1:3" x14ac:dyDescent="0.25">
      <c r="A7677">
        <v>229441</v>
      </c>
      <c r="B7677" t="s">
        <v>5350</v>
      </c>
      <c r="C7677">
        <v>183.68</v>
      </c>
    </row>
    <row r="7678" spans="1:3" x14ac:dyDescent="0.25">
      <c r="A7678">
        <v>229449</v>
      </c>
      <c r="B7678" t="s">
        <v>5351</v>
      </c>
      <c r="C7678">
        <v>170</v>
      </c>
    </row>
    <row r="7679" spans="1:3" x14ac:dyDescent="0.25">
      <c r="A7679">
        <v>229457</v>
      </c>
      <c r="B7679" t="s">
        <v>5352</v>
      </c>
      <c r="C7679">
        <v>1</v>
      </c>
    </row>
    <row r="7680" spans="1:3" x14ac:dyDescent="0.25">
      <c r="A7680">
        <v>229458</v>
      </c>
      <c r="B7680" t="s">
        <v>5353</v>
      </c>
      <c r="C7680">
        <v>1</v>
      </c>
    </row>
    <row r="7681" spans="1:3" x14ac:dyDescent="0.25">
      <c r="A7681">
        <v>229665</v>
      </c>
      <c r="B7681" t="s">
        <v>5354</v>
      </c>
      <c r="C7681">
        <v>1</v>
      </c>
    </row>
    <row r="7682" spans="1:3" x14ac:dyDescent="0.25">
      <c r="A7682">
        <v>229666</v>
      </c>
      <c r="B7682" t="s">
        <v>5355</v>
      </c>
      <c r="C7682">
        <v>175.64</v>
      </c>
    </row>
    <row r="7683" spans="1:3" x14ac:dyDescent="0.25">
      <c r="A7683">
        <v>229666</v>
      </c>
      <c r="B7683" t="s">
        <v>5355</v>
      </c>
      <c r="C7683">
        <v>175.64</v>
      </c>
    </row>
    <row r="7684" spans="1:3" x14ac:dyDescent="0.25">
      <c r="A7684">
        <v>229667</v>
      </c>
      <c r="B7684" t="s">
        <v>5356</v>
      </c>
      <c r="C7684">
        <v>16.89</v>
      </c>
    </row>
    <row r="7685" spans="1:3" x14ac:dyDescent="0.25">
      <c r="A7685">
        <v>229667</v>
      </c>
      <c r="B7685" t="s">
        <v>5356</v>
      </c>
      <c r="C7685">
        <v>16.89</v>
      </c>
    </row>
    <row r="7686" spans="1:3" x14ac:dyDescent="0.25">
      <c r="A7686">
        <v>229668</v>
      </c>
      <c r="B7686" t="s">
        <v>5357</v>
      </c>
      <c r="C7686">
        <v>1</v>
      </c>
    </row>
    <row r="7687" spans="1:3" x14ac:dyDescent="0.25">
      <c r="A7687">
        <v>229669</v>
      </c>
      <c r="B7687" t="s">
        <v>5358</v>
      </c>
      <c r="C7687">
        <v>175.76</v>
      </c>
    </row>
    <row r="7688" spans="1:3" x14ac:dyDescent="0.25">
      <c r="A7688">
        <v>229669</v>
      </c>
      <c r="B7688" t="s">
        <v>5358</v>
      </c>
      <c r="C7688">
        <v>175.76</v>
      </c>
    </row>
    <row r="7689" spans="1:3" x14ac:dyDescent="0.25">
      <c r="A7689">
        <v>229688</v>
      </c>
      <c r="B7689" t="s">
        <v>5359</v>
      </c>
      <c r="C7689">
        <v>1</v>
      </c>
    </row>
    <row r="7690" spans="1:3" x14ac:dyDescent="0.25">
      <c r="A7690">
        <v>229689</v>
      </c>
      <c r="B7690" t="s">
        <v>2755</v>
      </c>
      <c r="C7690">
        <v>174.3</v>
      </c>
    </row>
    <row r="7691" spans="1:3" x14ac:dyDescent="0.25">
      <c r="A7691">
        <v>229689</v>
      </c>
      <c r="B7691" t="s">
        <v>2755</v>
      </c>
      <c r="C7691">
        <v>174.3</v>
      </c>
    </row>
    <row r="7692" spans="1:3" x14ac:dyDescent="0.25">
      <c r="A7692">
        <v>229689</v>
      </c>
      <c r="B7692" t="s">
        <v>2755</v>
      </c>
      <c r="C7692">
        <v>174.3</v>
      </c>
    </row>
    <row r="7693" spans="1:3" x14ac:dyDescent="0.25">
      <c r="A7693">
        <v>229701</v>
      </c>
      <c r="B7693" t="s">
        <v>2692</v>
      </c>
      <c r="C7693">
        <v>16.899999999999999</v>
      </c>
    </row>
    <row r="7694" spans="1:3" x14ac:dyDescent="0.25">
      <c r="A7694">
        <v>229701</v>
      </c>
      <c r="B7694" t="s">
        <v>2692</v>
      </c>
      <c r="C7694">
        <v>16.899999999999999</v>
      </c>
    </row>
    <row r="7695" spans="1:3" x14ac:dyDescent="0.25">
      <c r="A7695">
        <v>229710</v>
      </c>
      <c r="B7695" t="s">
        <v>5360</v>
      </c>
      <c r="C7695">
        <v>16.760000000000002</v>
      </c>
    </row>
    <row r="7696" spans="1:3" x14ac:dyDescent="0.25">
      <c r="A7696">
        <v>229710</v>
      </c>
      <c r="B7696" t="s">
        <v>5360</v>
      </c>
      <c r="C7696">
        <v>16.760000000000002</v>
      </c>
    </row>
    <row r="7697" spans="1:3" x14ac:dyDescent="0.25">
      <c r="A7697">
        <v>229753</v>
      </c>
      <c r="B7697" t="s">
        <v>2629</v>
      </c>
      <c r="C7697">
        <v>1</v>
      </c>
    </row>
    <row r="7698" spans="1:3" x14ac:dyDescent="0.25">
      <c r="A7698">
        <v>229754</v>
      </c>
      <c r="B7698" t="s">
        <v>2572</v>
      </c>
      <c r="C7698">
        <v>913</v>
      </c>
    </row>
    <row r="7699" spans="1:3" x14ac:dyDescent="0.25">
      <c r="A7699">
        <v>229754</v>
      </c>
      <c r="B7699" t="s">
        <v>2572</v>
      </c>
      <c r="C7699">
        <v>913</v>
      </c>
    </row>
    <row r="7700" spans="1:3" x14ac:dyDescent="0.25">
      <c r="A7700">
        <v>229755</v>
      </c>
      <c r="B7700" t="s">
        <v>2573</v>
      </c>
      <c r="C7700">
        <v>187.17</v>
      </c>
    </row>
    <row r="7701" spans="1:3" x14ac:dyDescent="0.25">
      <c r="A7701">
        <v>229755</v>
      </c>
      <c r="B7701" t="s">
        <v>2573</v>
      </c>
      <c r="C7701">
        <v>187.17</v>
      </c>
    </row>
    <row r="7702" spans="1:3" x14ac:dyDescent="0.25">
      <c r="A7702">
        <v>229811</v>
      </c>
      <c r="B7702" t="s">
        <v>5361</v>
      </c>
      <c r="C7702">
        <v>12.72</v>
      </c>
    </row>
    <row r="7703" spans="1:3" x14ac:dyDescent="0.25">
      <c r="A7703">
        <v>229811</v>
      </c>
      <c r="B7703" t="s">
        <v>5361</v>
      </c>
      <c r="C7703">
        <v>12.72</v>
      </c>
    </row>
    <row r="7704" spans="1:3" x14ac:dyDescent="0.25">
      <c r="A7704">
        <v>229812</v>
      </c>
      <c r="B7704" t="s">
        <v>5362</v>
      </c>
      <c r="C7704">
        <v>176.38</v>
      </c>
    </row>
    <row r="7705" spans="1:3" x14ac:dyDescent="0.25">
      <c r="A7705">
        <v>229812</v>
      </c>
      <c r="B7705" t="s">
        <v>5362</v>
      </c>
      <c r="C7705">
        <v>176.38</v>
      </c>
    </row>
    <row r="7706" spans="1:3" x14ac:dyDescent="0.25">
      <c r="A7706">
        <v>229861</v>
      </c>
      <c r="B7706" t="s">
        <v>5363</v>
      </c>
      <c r="C7706">
        <v>1</v>
      </c>
    </row>
    <row r="7707" spans="1:3" x14ac:dyDescent="0.25">
      <c r="A7707">
        <v>229862</v>
      </c>
      <c r="B7707" t="s">
        <v>5364</v>
      </c>
      <c r="C7707">
        <v>10.17</v>
      </c>
    </row>
    <row r="7708" spans="1:3" x14ac:dyDescent="0.25">
      <c r="A7708">
        <v>229862</v>
      </c>
      <c r="B7708" t="s">
        <v>5364</v>
      </c>
      <c r="C7708">
        <v>10.17</v>
      </c>
    </row>
    <row r="7709" spans="1:3" x14ac:dyDescent="0.25">
      <c r="A7709">
        <v>229863</v>
      </c>
      <c r="B7709" t="s">
        <v>5365</v>
      </c>
      <c r="C7709">
        <v>10.17</v>
      </c>
    </row>
    <row r="7710" spans="1:3" x14ac:dyDescent="0.25">
      <c r="A7710">
        <v>229863</v>
      </c>
      <c r="B7710" t="s">
        <v>5365</v>
      </c>
      <c r="C7710">
        <v>10.17</v>
      </c>
    </row>
    <row r="7711" spans="1:3" x14ac:dyDescent="0.25">
      <c r="A7711">
        <v>229865</v>
      </c>
      <c r="B7711" t="s">
        <v>5366</v>
      </c>
      <c r="C7711">
        <v>176.32</v>
      </c>
    </row>
    <row r="7712" spans="1:3" x14ac:dyDescent="0.25">
      <c r="A7712">
        <v>229865</v>
      </c>
      <c r="B7712" t="s">
        <v>5366</v>
      </c>
      <c r="C7712">
        <v>176.32</v>
      </c>
    </row>
    <row r="7713" spans="1:3" x14ac:dyDescent="0.25">
      <c r="A7713">
        <v>229969</v>
      </c>
      <c r="B7713" t="s">
        <v>2687</v>
      </c>
      <c r="C7713">
        <v>1</v>
      </c>
    </row>
    <row r="7714" spans="1:3" x14ac:dyDescent="0.25">
      <c r="A7714">
        <v>230000</v>
      </c>
      <c r="B7714" t="s">
        <v>2688</v>
      </c>
      <c r="C7714">
        <v>1</v>
      </c>
    </row>
    <row r="7715" spans="1:3" x14ac:dyDescent="0.25">
      <c r="A7715">
        <v>230001</v>
      </c>
      <c r="B7715" t="s">
        <v>2630</v>
      </c>
      <c r="C7715">
        <v>1</v>
      </c>
    </row>
    <row r="7716" spans="1:3" x14ac:dyDescent="0.25">
      <c r="A7716">
        <v>230031</v>
      </c>
      <c r="B7716" t="s">
        <v>2671</v>
      </c>
      <c r="C7716">
        <v>211.05</v>
      </c>
    </row>
    <row r="7717" spans="1:3" x14ac:dyDescent="0.25">
      <c r="A7717">
        <v>230122</v>
      </c>
      <c r="B7717" t="s">
        <v>5367</v>
      </c>
      <c r="C7717">
        <v>176.75</v>
      </c>
    </row>
    <row r="7718" spans="1:3" x14ac:dyDescent="0.25">
      <c r="A7718">
        <v>230122</v>
      </c>
      <c r="B7718" t="s">
        <v>5367</v>
      </c>
      <c r="C7718">
        <v>176.75</v>
      </c>
    </row>
    <row r="7719" spans="1:3" x14ac:dyDescent="0.25">
      <c r="A7719">
        <v>230123</v>
      </c>
      <c r="B7719" t="s">
        <v>2613</v>
      </c>
      <c r="C7719">
        <v>17.239999999999998</v>
      </c>
    </row>
    <row r="7720" spans="1:3" x14ac:dyDescent="0.25">
      <c r="A7720">
        <v>230123</v>
      </c>
      <c r="B7720" t="s">
        <v>2613</v>
      </c>
      <c r="C7720">
        <v>17.239999999999998</v>
      </c>
    </row>
    <row r="7721" spans="1:3" x14ac:dyDescent="0.25">
      <c r="A7721">
        <v>230124</v>
      </c>
      <c r="B7721" t="s">
        <v>5368</v>
      </c>
      <c r="C7721">
        <v>176.2</v>
      </c>
    </row>
    <row r="7722" spans="1:3" x14ac:dyDescent="0.25">
      <c r="A7722">
        <v>230124</v>
      </c>
      <c r="B7722" t="s">
        <v>5368</v>
      </c>
      <c r="C7722">
        <v>176.2</v>
      </c>
    </row>
    <row r="7723" spans="1:3" x14ac:dyDescent="0.25">
      <c r="A7723">
        <v>230125</v>
      </c>
      <c r="B7723" t="s">
        <v>2614</v>
      </c>
      <c r="C7723">
        <v>17.190000000000001</v>
      </c>
    </row>
    <row r="7724" spans="1:3" x14ac:dyDescent="0.25">
      <c r="A7724">
        <v>230125</v>
      </c>
      <c r="B7724" t="s">
        <v>2614</v>
      </c>
      <c r="C7724">
        <v>17.190000000000001</v>
      </c>
    </row>
    <row r="7725" spans="1:3" x14ac:dyDescent="0.25">
      <c r="A7725">
        <v>230129</v>
      </c>
      <c r="B7725" t="s">
        <v>5369</v>
      </c>
      <c r="C7725">
        <v>1</v>
      </c>
    </row>
    <row r="7726" spans="1:3" x14ac:dyDescent="0.25">
      <c r="A7726">
        <v>230150</v>
      </c>
      <c r="B7726" t="s">
        <v>2822</v>
      </c>
      <c r="C7726">
        <v>864.4</v>
      </c>
    </row>
    <row r="7727" spans="1:3" x14ac:dyDescent="0.25">
      <c r="A7727">
        <v>230150</v>
      </c>
      <c r="B7727" t="s">
        <v>2822</v>
      </c>
      <c r="C7727">
        <v>864.4</v>
      </c>
    </row>
    <row r="7728" spans="1:3" x14ac:dyDescent="0.25">
      <c r="A7728">
        <v>230151</v>
      </c>
      <c r="B7728" t="s">
        <v>2758</v>
      </c>
      <c r="C7728">
        <v>179.8</v>
      </c>
    </row>
    <row r="7729" spans="1:3" x14ac:dyDescent="0.25">
      <c r="A7729">
        <v>230151</v>
      </c>
      <c r="B7729" t="s">
        <v>2758</v>
      </c>
      <c r="C7729">
        <v>179.8</v>
      </c>
    </row>
    <row r="7730" spans="1:3" x14ac:dyDescent="0.25">
      <c r="A7730">
        <v>230152</v>
      </c>
      <c r="B7730" t="s">
        <v>5370</v>
      </c>
      <c r="C7730">
        <v>17.29</v>
      </c>
    </row>
    <row r="7731" spans="1:3" x14ac:dyDescent="0.25">
      <c r="A7731">
        <v>230152</v>
      </c>
      <c r="B7731" t="s">
        <v>5370</v>
      </c>
      <c r="C7731">
        <v>17.29</v>
      </c>
    </row>
    <row r="7732" spans="1:3" x14ac:dyDescent="0.25">
      <c r="A7732">
        <v>230163</v>
      </c>
      <c r="B7732" t="s">
        <v>5371</v>
      </c>
      <c r="C7732">
        <v>1</v>
      </c>
    </row>
    <row r="7733" spans="1:3" x14ac:dyDescent="0.25">
      <c r="A7733">
        <v>230164</v>
      </c>
      <c r="B7733" t="s">
        <v>5372</v>
      </c>
      <c r="C7733">
        <v>8.2200000000000006</v>
      </c>
    </row>
    <row r="7734" spans="1:3" x14ac:dyDescent="0.25">
      <c r="A7734">
        <v>230164</v>
      </c>
      <c r="B7734" t="s">
        <v>5372</v>
      </c>
      <c r="C7734">
        <v>8.2200000000000006</v>
      </c>
    </row>
    <row r="7735" spans="1:3" x14ac:dyDescent="0.25">
      <c r="A7735">
        <v>230165</v>
      </c>
      <c r="B7735" t="s">
        <v>5373</v>
      </c>
      <c r="C7735">
        <v>10.27</v>
      </c>
    </row>
    <row r="7736" spans="1:3" x14ac:dyDescent="0.25">
      <c r="A7736">
        <v>230165</v>
      </c>
      <c r="B7736" t="s">
        <v>5373</v>
      </c>
      <c r="C7736">
        <v>10.27</v>
      </c>
    </row>
    <row r="7737" spans="1:3" x14ac:dyDescent="0.25">
      <c r="A7737">
        <v>230166</v>
      </c>
      <c r="B7737" t="s">
        <v>5374</v>
      </c>
      <c r="C7737">
        <v>1</v>
      </c>
    </row>
    <row r="7738" spans="1:3" x14ac:dyDescent="0.25">
      <c r="A7738">
        <v>230168</v>
      </c>
      <c r="B7738" t="s">
        <v>5375</v>
      </c>
      <c r="C7738">
        <v>8.42</v>
      </c>
    </row>
    <row r="7739" spans="1:3" x14ac:dyDescent="0.25">
      <c r="A7739">
        <v>230168</v>
      </c>
      <c r="B7739" t="s">
        <v>5375</v>
      </c>
      <c r="C7739">
        <v>8.42</v>
      </c>
    </row>
    <row r="7740" spans="1:3" x14ac:dyDescent="0.25">
      <c r="A7740">
        <v>230169</v>
      </c>
      <c r="B7740" t="s">
        <v>2759</v>
      </c>
      <c r="C7740">
        <v>10.53</v>
      </c>
    </row>
    <row r="7741" spans="1:3" x14ac:dyDescent="0.25">
      <c r="A7741">
        <v>230169</v>
      </c>
      <c r="B7741" t="s">
        <v>2759</v>
      </c>
      <c r="C7741">
        <v>10.53</v>
      </c>
    </row>
    <row r="7742" spans="1:3" x14ac:dyDescent="0.25">
      <c r="A7742">
        <v>230210</v>
      </c>
      <c r="B7742" t="s">
        <v>2707</v>
      </c>
      <c r="C7742">
        <v>10.56</v>
      </c>
    </row>
    <row r="7743" spans="1:3" x14ac:dyDescent="0.25">
      <c r="A7743">
        <v>230210</v>
      </c>
      <c r="B7743" t="s">
        <v>2707</v>
      </c>
      <c r="C7743">
        <v>10.56</v>
      </c>
    </row>
    <row r="7744" spans="1:3" x14ac:dyDescent="0.25">
      <c r="A7744">
        <v>230211</v>
      </c>
      <c r="B7744" t="s">
        <v>2708</v>
      </c>
      <c r="C7744">
        <v>13.2</v>
      </c>
    </row>
    <row r="7745" spans="1:3" x14ac:dyDescent="0.25">
      <c r="A7745">
        <v>230211</v>
      </c>
      <c r="B7745" t="s">
        <v>2708</v>
      </c>
      <c r="C7745">
        <v>13.2</v>
      </c>
    </row>
    <row r="7746" spans="1:3" x14ac:dyDescent="0.25">
      <c r="A7746">
        <v>230220</v>
      </c>
      <c r="B7746" t="s">
        <v>2631</v>
      </c>
      <c r="C7746">
        <v>176.72</v>
      </c>
    </row>
    <row r="7747" spans="1:3" x14ac:dyDescent="0.25">
      <c r="A7747">
        <v>230220</v>
      </c>
      <c r="B7747" t="s">
        <v>2631</v>
      </c>
      <c r="C7747">
        <v>176.72</v>
      </c>
    </row>
    <row r="7748" spans="1:3" x14ac:dyDescent="0.25">
      <c r="A7748">
        <v>230304</v>
      </c>
      <c r="B7748" t="s">
        <v>2690</v>
      </c>
      <c r="C7748">
        <v>16.899999999999999</v>
      </c>
    </row>
    <row r="7749" spans="1:3" x14ac:dyDescent="0.25">
      <c r="A7749">
        <v>230304</v>
      </c>
      <c r="B7749" t="s">
        <v>2690</v>
      </c>
      <c r="C7749">
        <v>16.899999999999999</v>
      </c>
    </row>
    <row r="7750" spans="1:3" x14ac:dyDescent="0.25">
      <c r="A7750">
        <v>230305</v>
      </c>
      <c r="B7750" t="s">
        <v>2701</v>
      </c>
      <c r="C7750">
        <v>16.86</v>
      </c>
    </row>
    <row r="7751" spans="1:3" x14ac:dyDescent="0.25">
      <c r="A7751">
        <v>230305</v>
      </c>
      <c r="B7751" t="s">
        <v>2701</v>
      </c>
      <c r="C7751">
        <v>16.86</v>
      </c>
    </row>
    <row r="7752" spans="1:3" x14ac:dyDescent="0.25">
      <c r="A7752">
        <v>230331</v>
      </c>
      <c r="B7752" t="s">
        <v>5376</v>
      </c>
      <c r="C7752">
        <v>1</v>
      </c>
    </row>
    <row r="7753" spans="1:3" x14ac:dyDescent="0.25">
      <c r="A7753">
        <v>230332</v>
      </c>
      <c r="B7753" t="s">
        <v>2709</v>
      </c>
      <c r="C7753">
        <v>10.36</v>
      </c>
    </row>
    <row r="7754" spans="1:3" x14ac:dyDescent="0.25">
      <c r="A7754">
        <v>230332</v>
      </c>
      <c r="B7754" t="s">
        <v>2709</v>
      </c>
      <c r="C7754">
        <v>10.36</v>
      </c>
    </row>
    <row r="7755" spans="1:3" x14ac:dyDescent="0.25">
      <c r="A7755">
        <v>230362</v>
      </c>
      <c r="B7755" t="s">
        <v>2710</v>
      </c>
      <c r="C7755">
        <v>17.46</v>
      </c>
    </row>
    <row r="7756" spans="1:3" x14ac:dyDescent="0.25">
      <c r="A7756">
        <v>230362</v>
      </c>
      <c r="B7756" t="s">
        <v>2710</v>
      </c>
      <c r="C7756">
        <v>17.46</v>
      </c>
    </row>
    <row r="7757" spans="1:3" x14ac:dyDescent="0.25">
      <c r="A7757">
        <v>230363</v>
      </c>
      <c r="B7757" t="s">
        <v>2693</v>
      </c>
      <c r="C7757">
        <v>181.58</v>
      </c>
    </row>
    <row r="7758" spans="1:3" x14ac:dyDescent="0.25">
      <c r="A7758">
        <v>230363</v>
      </c>
      <c r="B7758" t="s">
        <v>2693</v>
      </c>
      <c r="C7758">
        <v>181.58</v>
      </c>
    </row>
    <row r="7759" spans="1:3" x14ac:dyDescent="0.25">
      <c r="A7759">
        <v>230364</v>
      </c>
      <c r="B7759" t="s">
        <v>2694</v>
      </c>
      <c r="C7759">
        <v>179.94</v>
      </c>
    </row>
    <row r="7760" spans="1:3" x14ac:dyDescent="0.25">
      <c r="A7760">
        <v>230364</v>
      </c>
      <c r="B7760" t="s">
        <v>2694</v>
      </c>
      <c r="C7760">
        <v>179.94</v>
      </c>
    </row>
    <row r="7761" spans="1:3" x14ac:dyDescent="0.25">
      <c r="A7761">
        <v>230365</v>
      </c>
      <c r="B7761" t="s">
        <v>5377</v>
      </c>
      <c r="C7761">
        <v>17.3</v>
      </c>
    </row>
    <row r="7762" spans="1:3" x14ac:dyDescent="0.25">
      <c r="A7762">
        <v>230365</v>
      </c>
      <c r="B7762" t="s">
        <v>5377</v>
      </c>
      <c r="C7762">
        <v>17.3</v>
      </c>
    </row>
    <row r="7763" spans="1:3" x14ac:dyDescent="0.25">
      <c r="A7763">
        <v>230376</v>
      </c>
      <c r="B7763" t="s">
        <v>5378</v>
      </c>
      <c r="C7763">
        <v>1</v>
      </c>
    </row>
    <row r="7764" spans="1:3" x14ac:dyDescent="0.25">
      <c r="A7764">
        <v>230377</v>
      </c>
      <c r="B7764" t="s">
        <v>2651</v>
      </c>
      <c r="C7764">
        <v>185.81</v>
      </c>
    </row>
    <row r="7765" spans="1:3" x14ac:dyDescent="0.25">
      <c r="A7765">
        <v>230377</v>
      </c>
      <c r="B7765" t="s">
        <v>2651</v>
      </c>
      <c r="C7765">
        <v>185.81</v>
      </c>
    </row>
    <row r="7766" spans="1:3" x14ac:dyDescent="0.25">
      <c r="A7766">
        <v>230391</v>
      </c>
      <c r="B7766" t="s">
        <v>2652</v>
      </c>
      <c r="C7766">
        <v>178.24</v>
      </c>
    </row>
    <row r="7767" spans="1:3" x14ac:dyDescent="0.25">
      <c r="A7767">
        <v>230391</v>
      </c>
      <c r="B7767" t="s">
        <v>2652</v>
      </c>
      <c r="C7767">
        <v>178.24</v>
      </c>
    </row>
    <row r="7768" spans="1:3" x14ac:dyDescent="0.25">
      <c r="A7768">
        <v>230392</v>
      </c>
      <c r="B7768" t="s">
        <v>5379</v>
      </c>
      <c r="C7768">
        <v>17.14</v>
      </c>
    </row>
    <row r="7769" spans="1:3" x14ac:dyDescent="0.25">
      <c r="A7769">
        <v>230392</v>
      </c>
      <c r="B7769" t="s">
        <v>5379</v>
      </c>
      <c r="C7769">
        <v>17.14</v>
      </c>
    </row>
    <row r="7770" spans="1:3" x14ac:dyDescent="0.25">
      <c r="A7770">
        <v>230409</v>
      </c>
      <c r="B7770" t="s">
        <v>5380</v>
      </c>
      <c r="C7770">
        <v>1</v>
      </c>
    </row>
    <row r="7771" spans="1:3" x14ac:dyDescent="0.25">
      <c r="A7771">
        <v>230441</v>
      </c>
      <c r="B7771" t="s">
        <v>5381</v>
      </c>
      <c r="C7771">
        <v>1090</v>
      </c>
    </row>
    <row r="7772" spans="1:3" x14ac:dyDescent="0.25">
      <c r="A7772">
        <v>230542</v>
      </c>
      <c r="B7772" t="s">
        <v>5382</v>
      </c>
      <c r="C7772">
        <v>864</v>
      </c>
    </row>
    <row r="7773" spans="1:3" x14ac:dyDescent="0.25">
      <c r="A7773">
        <v>230542</v>
      </c>
      <c r="B7773" t="s">
        <v>5382</v>
      </c>
      <c r="C7773">
        <v>864</v>
      </c>
    </row>
    <row r="7774" spans="1:3" x14ac:dyDescent="0.25">
      <c r="A7774">
        <v>230543</v>
      </c>
      <c r="B7774" t="s">
        <v>5383</v>
      </c>
      <c r="C7774">
        <v>17.28</v>
      </c>
    </row>
    <row r="7775" spans="1:3" x14ac:dyDescent="0.25">
      <c r="A7775">
        <v>230543</v>
      </c>
      <c r="B7775" t="s">
        <v>5383</v>
      </c>
      <c r="C7775">
        <v>17.28</v>
      </c>
    </row>
    <row r="7776" spans="1:3" x14ac:dyDescent="0.25">
      <c r="A7776">
        <v>230583</v>
      </c>
      <c r="B7776" t="s">
        <v>2689</v>
      </c>
      <c r="C7776">
        <v>17.05</v>
      </c>
    </row>
    <row r="7777" spans="1:3" x14ac:dyDescent="0.25">
      <c r="A7777">
        <v>230583</v>
      </c>
      <c r="B7777" t="s">
        <v>2689</v>
      </c>
      <c r="C7777">
        <v>17.05</v>
      </c>
    </row>
    <row r="7778" spans="1:3" x14ac:dyDescent="0.25">
      <c r="A7778">
        <v>230597</v>
      </c>
      <c r="B7778" t="s">
        <v>5384</v>
      </c>
      <c r="C7778">
        <v>16.13</v>
      </c>
    </row>
    <row r="7779" spans="1:3" x14ac:dyDescent="0.25">
      <c r="A7779">
        <v>230597</v>
      </c>
      <c r="B7779" t="s">
        <v>5384</v>
      </c>
      <c r="C7779">
        <v>16.13</v>
      </c>
    </row>
    <row r="7780" spans="1:3" x14ac:dyDescent="0.25">
      <c r="A7780">
        <v>230600</v>
      </c>
      <c r="B7780" t="s">
        <v>5385</v>
      </c>
      <c r="C7780">
        <v>15.91</v>
      </c>
    </row>
    <row r="7781" spans="1:3" x14ac:dyDescent="0.25">
      <c r="A7781">
        <v>230600</v>
      </c>
      <c r="B7781" t="s">
        <v>5385</v>
      </c>
      <c r="C7781">
        <v>15.91</v>
      </c>
    </row>
    <row r="7782" spans="1:3" x14ac:dyDescent="0.25">
      <c r="A7782">
        <v>230613</v>
      </c>
      <c r="B7782" t="s">
        <v>5386</v>
      </c>
      <c r="C7782">
        <v>15.57</v>
      </c>
    </row>
    <row r="7783" spans="1:3" x14ac:dyDescent="0.25">
      <c r="A7783">
        <v>230613</v>
      </c>
      <c r="B7783" t="s">
        <v>5386</v>
      </c>
      <c r="C7783">
        <v>15.57</v>
      </c>
    </row>
    <row r="7784" spans="1:3" x14ac:dyDescent="0.25">
      <c r="A7784">
        <v>230614</v>
      </c>
      <c r="B7784" t="s">
        <v>5387</v>
      </c>
      <c r="C7784">
        <v>15.71</v>
      </c>
    </row>
    <row r="7785" spans="1:3" x14ac:dyDescent="0.25">
      <c r="A7785">
        <v>230614</v>
      </c>
      <c r="B7785" t="s">
        <v>5387</v>
      </c>
      <c r="C7785">
        <v>15.71</v>
      </c>
    </row>
    <row r="7786" spans="1:3" x14ac:dyDescent="0.25">
      <c r="A7786">
        <v>230615</v>
      </c>
      <c r="B7786" t="s">
        <v>5388</v>
      </c>
      <c r="C7786">
        <v>15.85</v>
      </c>
    </row>
    <row r="7787" spans="1:3" x14ac:dyDescent="0.25">
      <c r="A7787">
        <v>230615</v>
      </c>
      <c r="B7787" t="s">
        <v>5388</v>
      </c>
      <c r="C7787">
        <v>15.85</v>
      </c>
    </row>
    <row r="7788" spans="1:3" x14ac:dyDescent="0.25">
      <c r="A7788">
        <v>230672</v>
      </c>
      <c r="B7788" t="s">
        <v>2669</v>
      </c>
      <c r="C7788">
        <v>17.38</v>
      </c>
    </row>
    <row r="7789" spans="1:3" x14ac:dyDescent="0.25">
      <c r="A7789">
        <v>230672</v>
      </c>
      <c r="B7789" t="s">
        <v>2669</v>
      </c>
      <c r="C7789">
        <v>17.38</v>
      </c>
    </row>
    <row r="7790" spans="1:3" x14ac:dyDescent="0.25">
      <c r="A7790">
        <v>230687</v>
      </c>
      <c r="B7790" t="s">
        <v>5389</v>
      </c>
      <c r="C7790">
        <v>1</v>
      </c>
    </row>
    <row r="7791" spans="1:3" x14ac:dyDescent="0.25">
      <c r="A7791">
        <v>230688</v>
      </c>
      <c r="B7791" t="s">
        <v>5390</v>
      </c>
      <c r="C7791">
        <v>1</v>
      </c>
    </row>
    <row r="7792" spans="1:3" x14ac:dyDescent="0.25">
      <c r="A7792">
        <v>230690</v>
      </c>
      <c r="B7792" t="s">
        <v>5391</v>
      </c>
      <c r="C7792">
        <v>1</v>
      </c>
    </row>
    <row r="7793" spans="1:3" x14ac:dyDescent="0.25">
      <c r="A7793">
        <v>230691</v>
      </c>
      <c r="B7793" t="s">
        <v>5392</v>
      </c>
      <c r="C7793">
        <v>176.9</v>
      </c>
    </row>
    <row r="7794" spans="1:3" x14ac:dyDescent="0.25">
      <c r="A7794">
        <v>230691</v>
      </c>
      <c r="B7794" t="s">
        <v>5392</v>
      </c>
      <c r="C7794">
        <v>176.9</v>
      </c>
    </row>
    <row r="7795" spans="1:3" x14ac:dyDescent="0.25">
      <c r="A7795">
        <v>230697</v>
      </c>
      <c r="B7795" t="s">
        <v>2754</v>
      </c>
      <c r="C7795">
        <v>1</v>
      </c>
    </row>
    <row r="7796" spans="1:3" x14ac:dyDescent="0.25">
      <c r="A7796">
        <v>230698</v>
      </c>
      <c r="B7796" t="s">
        <v>5393</v>
      </c>
      <c r="C7796">
        <v>1</v>
      </c>
    </row>
    <row r="7797" spans="1:3" x14ac:dyDescent="0.25">
      <c r="A7797">
        <v>230699</v>
      </c>
      <c r="B7797" t="s">
        <v>2760</v>
      </c>
      <c r="C7797">
        <v>182.83</v>
      </c>
    </row>
    <row r="7798" spans="1:3" x14ac:dyDescent="0.25">
      <c r="A7798">
        <v>230699</v>
      </c>
      <c r="B7798" t="s">
        <v>2760</v>
      </c>
      <c r="C7798">
        <v>182.83</v>
      </c>
    </row>
    <row r="7799" spans="1:3" x14ac:dyDescent="0.25">
      <c r="A7799">
        <v>230700</v>
      </c>
      <c r="B7799" t="s">
        <v>2823</v>
      </c>
      <c r="C7799">
        <v>17.579999999999998</v>
      </c>
    </row>
    <row r="7800" spans="1:3" x14ac:dyDescent="0.25">
      <c r="A7800">
        <v>230700</v>
      </c>
      <c r="B7800" t="s">
        <v>2823</v>
      </c>
      <c r="C7800">
        <v>17.579999999999998</v>
      </c>
    </row>
    <row r="7801" spans="1:3" x14ac:dyDescent="0.25">
      <c r="A7801">
        <v>230701</v>
      </c>
      <c r="B7801" t="s">
        <v>5394</v>
      </c>
      <c r="C7801">
        <v>15.82</v>
      </c>
    </row>
    <row r="7802" spans="1:3" x14ac:dyDescent="0.25">
      <c r="A7802">
        <v>230701</v>
      </c>
      <c r="B7802" t="s">
        <v>5394</v>
      </c>
      <c r="C7802">
        <v>15.82</v>
      </c>
    </row>
    <row r="7803" spans="1:3" x14ac:dyDescent="0.25">
      <c r="A7803">
        <v>230765</v>
      </c>
      <c r="B7803" t="s">
        <v>5395</v>
      </c>
      <c r="C7803">
        <v>17.61</v>
      </c>
    </row>
    <row r="7804" spans="1:3" x14ac:dyDescent="0.25">
      <c r="A7804">
        <v>230765</v>
      </c>
      <c r="B7804" t="s">
        <v>5395</v>
      </c>
      <c r="C7804">
        <v>17.61</v>
      </c>
    </row>
    <row r="7805" spans="1:3" x14ac:dyDescent="0.25">
      <c r="A7805">
        <v>230782</v>
      </c>
      <c r="B7805" t="s">
        <v>5396</v>
      </c>
      <c r="C7805">
        <v>216.93</v>
      </c>
    </row>
    <row r="7806" spans="1:3" x14ac:dyDescent="0.25">
      <c r="A7806">
        <v>230783</v>
      </c>
      <c r="B7806" t="s">
        <v>5397</v>
      </c>
      <c r="C7806">
        <v>20.66</v>
      </c>
    </row>
    <row r="7807" spans="1:3" x14ac:dyDescent="0.25">
      <c r="A7807">
        <v>230829</v>
      </c>
      <c r="B7807" t="s">
        <v>5398</v>
      </c>
      <c r="C7807">
        <v>17.34</v>
      </c>
    </row>
    <row r="7808" spans="1:3" x14ac:dyDescent="0.25">
      <c r="A7808">
        <v>230857</v>
      </c>
      <c r="B7808" t="s">
        <v>5399</v>
      </c>
      <c r="C7808">
        <v>18.899999999999999</v>
      </c>
    </row>
    <row r="7809" spans="1:3" x14ac:dyDescent="0.25">
      <c r="A7809">
        <v>230873</v>
      </c>
      <c r="B7809" t="s">
        <v>5400</v>
      </c>
      <c r="C7809">
        <v>20.16</v>
      </c>
    </row>
    <row r="7810" spans="1:3" x14ac:dyDescent="0.25">
      <c r="A7810">
        <v>230874</v>
      </c>
      <c r="B7810" t="s">
        <v>2702</v>
      </c>
      <c r="C7810">
        <v>887.4</v>
      </c>
    </row>
    <row r="7811" spans="1:3" x14ac:dyDescent="0.25">
      <c r="A7811">
        <v>230874</v>
      </c>
      <c r="B7811" t="s">
        <v>2702</v>
      </c>
      <c r="C7811">
        <v>887.4</v>
      </c>
    </row>
    <row r="7812" spans="1:3" x14ac:dyDescent="0.25">
      <c r="A7812">
        <v>230874</v>
      </c>
      <c r="B7812" t="s">
        <v>2702</v>
      </c>
      <c r="C7812">
        <v>887.4</v>
      </c>
    </row>
    <row r="7813" spans="1:3" x14ac:dyDescent="0.25">
      <c r="A7813">
        <v>230878</v>
      </c>
      <c r="B7813" t="s">
        <v>5401</v>
      </c>
      <c r="C7813">
        <v>180.59</v>
      </c>
    </row>
    <row r="7814" spans="1:3" x14ac:dyDescent="0.25">
      <c r="A7814">
        <v>230878</v>
      </c>
      <c r="B7814" t="s">
        <v>5401</v>
      </c>
      <c r="C7814">
        <v>180.59</v>
      </c>
    </row>
    <row r="7815" spans="1:3" x14ac:dyDescent="0.25">
      <c r="A7815">
        <v>230879</v>
      </c>
      <c r="B7815" t="s">
        <v>2729</v>
      </c>
      <c r="C7815">
        <v>12.36</v>
      </c>
    </row>
    <row r="7816" spans="1:3" x14ac:dyDescent="0.25">
      <c r="A7816">
        <v>230900</v>
      </c>
      <c r="B7816" t="s">
        <v>2730</v>
      </c>
      <c r="C7816">
        <v>12.36</v>
      </c>
    </row>
    <row r="7817" spans="1:3" x14ac:dyDescent="0.25">
      <c r="A7817">
        <v>230914</v>
      </c>
      <c r="B7817" t="s">
        <v>2761</v>
      </c>
      <c r="C7817">
        <v>10.220000000000001</v>
      </c>
    </row>
    <row r="7818" spans="1:3" x14ac:dyDescent="0.25">
      <c r="A7818">
        <v>230914</v>
      </c>
      <c r="B7818" t="s">
        <v>2761</v>
      </c>
      <c r="C7818">
        <v>10.220000000000001</v>
      </c>
    </row>
    <row r="7819" spans="1:3" x14ac:dyDescent="0.25">
      <c r="A7819">
        <v>230915</v>
      </c>
      <c r="B7819" t="s">
        <v>2711</v>
      </c>
      <c r="C7819">
        <v>10.220000000000001</v>
      </c>
    </row>
    <row r="7820" spans="1:3" x14ac:dyDescent="0.25">
      <c r="A7820">
        <v>230915</v>
      </c>
      <c r="B7820" t="s">
        <v>2711</v>
      </c>
      <c r="C7820">
        <v>10.220000000000001</v>
      </c>
    </row>
    <row r="7821" spans="1:3" x14ac:dyDescent="0.25">
      <c r="A7821">
        <v>230916</v>
      </c>
      <c r="B7821" t="s">
        <v>5402</v>
      </c>
      <c r="C7821">
        <v>17.22</v>
      </c>
    </row>
    <row r="7822" spans="1:3" x14ac:dyDescent="0.25">
      <c r="A7822">
        <v>230916</v>
      </c>
      <c r="B7822" t="s">
        <v>5402</v>
      </c>
      <c r="C7822">
        <v>17.22</v>
      </c>
    </row>
    <row r="7823" spans="1:3" x14ac:dyDescent="0.25">
      <c r="A7823">
        <v>230987</v>
      </c>
      <c r="B7823" t="s">
        <v>5403</v>
      </c>
      <c r="C7823">
        <v>1</v>
      </c>
    </row>
    <row r="7824" spans="1:3" x14ac:dyDescent="0.25">
      <c r="A7824">
        <v>230988</v>
      </c>
      <c r="B7824" t="s">
        <v>5404</v>
      </c>
      <c r="C7824">
        <v>827</v>
      </c>
    </row>
    <row r="7825" spans="1:3" x14ac:dyDescent="0.25">
      <c r="A7825">
        <v>230988</v>
      </c>
      <c r="B7825" t="s">
        <v>5404</v>
      </c>
      <c r="C7825">
        <v>827</v>
      </c>
    </row>
    <row r="7826" spans="1:3" x14ac:dyDescent="0.25">
      <c r="A7826">
        <v>230989</v>
      </c>
      <c r="B7826" t="s">
        <v>5405</v>
      </c>
      <c r="C7826">
        <v>1</v>
      </c>
    </row>
    <row r="7827" spans="1:3" x14ac:dyDescent="0.25">
      <c r="A7827">
        <v>230993</v>
      </c>
      <c r="B7827" t="s">
        <v>5406</v>
      </c>
      <c r="C7827">
        <v>17.95</v>
      </c>
    </row>
    <row r="7828" spans="1:3" x14ac:dyDescent="0.25">
      <c r="A7828">
        <v>230994</v>
      </c>
      <c r="B7828" t="s">
        <v>5407</v>
      </c>
      <c r="C7828">
        <v>17.850000000000001</v>
      </c>
    </row>
    <row r="7829" spans="1:3" x14ac:dyDescent="0.25">
      <c r="A7829">
        <v>230995</v>
      </c>
      <c r="B7829" t="s">
        <v>5408</v>
      </c>
      <c r="C7829">
        <v>17.97</v>
      </c>
    </row>
    <row r="7830" spans="1:3" x14ac:dyDescent="0.25">
      <c r="A7830">
        <v>230995</v>
      </c>
      <c r="B7830" t="s">
        <v>5408</v>
      </c>
      <c r="C7830">
        <v>17.97</v>
      </c>
    </row>
    <row r="7831" spans="1:3" x14ac:dyDescent="0.25">
      <c r="A7831">
        <v>231028</v>
      </c>
      <c r="B7831" t="s">
        <v>5409</v>
      </c>
      <c r="C7831">
        <v>177.05</v>
      </c>
    </row>
    <row r="7832" spans="1:3" x14ac:dyDescent="0.25">
      <c r="A7832">
        <v>231028</v>
      </c>
      <c r="B7832" t="s">
        <v>5409</v>
      </c>
      <c r="C7832">
        <v>177.05</v>
      </c>
    </row>
    <row r="7833" spans="1:3" x14ac:dyDescent="0.25">
      <c r="A7833">
        <v>231029</v>
      </c>
      <c r="B7833" t="s">
        <v>5410</v>
      </c>
      <c r="C7833">
        <v>879.9</v>
      </c>
    </row>
    <row r="7834" spans="1:3" x14ac:dyDescent="0.25">
      <c r="A7834">
        <v>231029</v>
      </c>
      <c r="B7834" t="s">
        <v>5410</v>
      </c>
      <c r="C7834">
        <v>879.9</v>
      </c>
    </row>
    <row r="7835" spans="1:3" x14ac:dyDescent="0.25">
      <c r="A7835">
        <v>231055</v>
      </c>
      <c r="B7835" t="s">
        <v>5411</v>
      </c>
      <c r="C7835">
        <v>10.19</v>
      </c>
    </row>
    <row r="7836" spans="1:3" x14ac:dyDescent="0.25">
      <c r="A7836">
        <v>231055</v>
      </c>
      <c r="B7836" t="s">
        <v>5411</v>
      </c>
      <c r="C7836">
        <v>10.19</v>
      </c>
    </row>
    <row r="7837" spans="1:3" x14ac:dyDescent="0.25">
      <c r="A7837">
        <v>231056</v>
      </c>
      <c r="B7837" t="s">
        <v>2762</v>
      </c>
      <c r="C7837">
        <v>176.57</v>
      </c>
    </row>
    <row r="7838" spans="1:3" x14ac:dyDescent="0.25">
      <c r="A7838">
        <v>231056</v>
      </c>
      <c r="B7838" t="s">
        <v>2762</v>
      </c>
      <c r="C7838">
        <v>176.57</v>
      </c>
    </row>
    <row r="7839" spans="1:3" x14ac:dyDescent="0.25">
      <c r="A7839">
        <v>231057</v>
      </c>
      <c r="B7839" t="s">
        <v>5412</v>
      </c>
      <c r="C7839">
        <v>10.19</v>
      </c>
    </row>
    <row r="7840" spans="1:3" x14ac:dyDescent="0.25">
      <c r="A7840">
        <v>231057</v>
      </c>
      <c r="B7840" t="s">
        <v>5412</v>
      </c>
      <c r="C7840">
        <v>10.19</v>
      </c>
    </row>
    <row r="7841" spans="1:3" x14ac:dyDescent="0.25">
      <c r="A7841">
        <v>231058</v>
      </c>
      <c r="B7841" t="s">
        <v>5413</v>
      </c>
      <c r="C7841">
        <v>12.73</v>
      </c>
    </row>
    <row r="7842" spans="1:3" x14ac:dyDescent="0.25">
      <c r="A7842">
        <v>231058</v>
      </c>
      <c r="B7842" t="s">
        <v>5413</v>
      </c>
      <c r="C7842">
        <v>12.73</v>
      </c>
    </row>
    <row r="7843" spans="1:3" x14ac:dyDescent="0.25">
      <c r="A7843">
        <v>231158</v>
      </c>
      <c r="B7843" t="s">
        <v>5414</v>
      </c>
      <c r="C7843">
        <v>180.54</v>
      </c>
    </row>
    <row r="7844" spans="1:3" x14ac:dyDescent="0.25">
      <c r="A7844">
        <v>231158</v>
      </c>
      <c r="B7844" t="s">
        <v>5414</v>
      </c>
      <c r="C7844">
        <v>180.54</v>
      </c>
    </row>
    <row r="7845" spans="1:3" x14ac:dyDescent="0.25">
      <c r="A7845">
        <v>231158</v>
      </c>
      <c r="B7845" t="s">
        <v>5414</v>
      </c>
      <c r="C7845">
        <v>180.54</v>
      </c>
    </row>
    <row r="7846" spans="1:3" x14ac:dyDescent="0.25">
      <c r="A7846">
        <v>231159</v>
      </c>
      <c r="B7846" t="s">
        <v>5415</v>
      </c>
      <c r="C7846">
        <v>885.4</v>
      </c>
    </row>
    <row r="7847" spans="1:3" x14ac:dyDescent="0.25">
      <c r="A7847">
        <v>231159</v>
      </c>
      <c r="B7847" t="s">
        <v>5415</v>
      </c>
      <c r="C7847">
        <v>885.4</v>
      </c>
    </row>
    <row r="7848" spans="1:3" x14ac:dyDescent="0.25">
      <c r="A7848">
        <v>231235</v>
      </c>
      <c r="B7848" t="s">
        <v>5416</v>
      </c>
      <c r="C7848">
        <v>1</v>
      </c>
    </row>
    <row r="7849" spans="1:3" x14ac:dyDescent="0.25">
      <c r="A7849">
        <v>231236</v>
      </c>
      <c r="B7849" t="s">
        <v>5417</v>
      </c>
      <c r="C7849">
        <v>1</v>
      </c>
    </row>
    <row r="7850" spans="1:3" x14ac:dyDescent="0.25">
      <c r="A7850">
        <v>231238</v>
      </c>
      <c r="B7850" t="s">
        <v>5418</v>
      </c>
      <c r="C7850">
        <v>1</v>
      </c>
    </row>
    <row r="7851" spans="1:3" x14ac:dyDescent="0.25">
      <c r="A7851">
        <v>231239</v>
      </c>
      <c r="B7851" t="s">
        <v>5419</v>
      </c>
      <c r="C7851">
        <v>180.94</v>
      </c>
    </row>
    <row r="7852" spans="1:3" x14ac:dyDescent="0.25">
      <c r="A7852">
        <v>231239</v>
      </c>
      <c r="B7852" t="s">
        <v>5419</v>
      </c>
      <c r="C7852">
        <v>180.94</v>
      </c>
    </row>
    <row r="7853" spans="1:3" x14ac:dyDescent="0.25">
      <c r="A7853">
        <v>231352</v>
      </c>
      <c r="B7853" t="s">
        <v>5420</v>
      </c>
      <c r="C7853">
        <v>898.4</v>
      </c>
    </row>
    <row r="7854" spans="1:3" x14ac:dyDescent="0.25">
      <c r="A7854">
        <v>231353</v>
      </c>
      <c r="B7854" t="s">
        <v>5421</v>
      </c>
      <c r="C7854">
        <v>897.7</v>
      </c>
    </row>
    <row r="7855" spans="1:3" x14ac:dyDescent="0.25">
      <c r="A7855">
        <v>231354</v>
      </c>
      <c r="B7855" t="s">
        <v>5422</v>
      </c>
      <c r="C7855">
        <v>892.5</v>
      </c>
    </row>
    <row r="7856" spans="1:3" x14ac:dyDescent="0.25">
      <c r="A7856">
        <v>231404</v>
      </c>
      <c r="B7856" t="s">
        <v>5423</v>
      </c>
      <c r="C7856">
        <v>179.94</v>
      </c>
    </row>
    <row r="7857" spans="1:3" x14ac:dyDescent="0.25">
      <c r="A7857">
        <v>231404</v>
      </c>
      <c r="B7857" t="s">
        <v>5423</v>
      </c>
      <c r="C7857">
        <v>179.94</v>
      </c>
    </row>
    <row r="7858" spans="1:3" x14ac:dyDescent="0.25">
      <c r="A7858">
        <v>231405</v>
      </c>
      <c r="B7858" t="s">
        <v>5424</v>
      </c>
      <c r="C7858">
        <v>17.3</v>
      </c>
    </row>
    <row r="7859" spans="1:3" x14ac:dyDescent="0.25">
      <c r="A7859">
        <v>231405</v>
      </c>
      <c r="B7859" t="s">
        <v>5424</v>
      </c>
      <c r="C7859">
        <v>17.3</v>
      </c>
    </row>
    <row r="7860" spans="1:3" x14ac:dyDescent="0.25">
      <c r="A7860">
        <v>231418</v>
      </c>
      <c r="B7860" t="s">
        <v>5425</v>
      </c>
      <c r="C7860">
        <v>1</v>
      </c>
    </row>
    <row r="7861" spans="1:3" x14ac:dyDescent="0.25">
      <c r="A7861">
        <v>231450</v>
      </c>
      <c r="B7861" t="s">
        <v>5426</v>
      </c>
      <c r="C7861">
        <v>12.96</v>
      </c>
    </row>
    <row r="7862" spans="1:3" x14ac:dyDescent="0.25">
      <c r="A7862">
        <v>231450</v>
      </c>
      <c r="B7862" t="s">
        <v>5426</v>
      </c>
      <c r="C7862">
        <v>12.96</v>
      </c>
    </row>
    <row r="7863" spans="1:3" x14ac:dyDescent="0.25">
      <c r="A7863">
        <v>231483</v>
      </c>
      <c r="B7863" t="s">
        <v>5427</v>
      </c>
      <c r="C7863">
        <v>178.24</v>
      </c>
    </row>
    <row r="7864" spans="1:3" x14ac:dyDescent="0.25">
      <c r="A7864">
        <v>231483</v>
      </c>
      <c r="B7864" t="s">
        <v>5427</v>
      </c>
      <c r="C7864">
        <v>178.24</v>
      </c>
    </row>
    <row r="7865" spans="1:3" x14ac:dyDescent="0.25">
      <c r="A7865">
        <v>231484</v>
      </c>
      <c r="B7865" t="s">
        <v>5428</v>
      </c>
      <c r="C7865">
        <v>17.14</v>
      </c>
    </row>
    <row r="7866" spans="1:3" x14ac:dyDescent="0.25">
      <c r="A7866">
        <v>231484</v>
      </c>
      <c r="B7866" t="s">
        <v>5428</v>
      </c>
      <c r="C7866">
        <v>17.14</v>
      </c>
    </row>
    <row r="7867" spans="1:3" x14ac:dyDescent="0.25">
      <c r="A7867">
        <v>231489</v>
      </c>
      <c r="B7867" t="s">
        <v>5429</v>
      </c>
      <c r="C7867">
        <v>864</v>
      </c>
    </row>
    <row r="7868" spans="1:3" x14ac:dyDescent="0.25">
      <c r="A7868">
        <v>231489</v>
      </c>
      <c r="B7868" t="s">
        <v>5429</v>
      </c>
      <c r="C7868">
        <v>864</v>
      </c>
    </row>
    <row r="7869" spans="1:3" x14ac:dyDescent="0.25">
      <c r="A7869">
        <v>231526</v>
      </c>
      <c r="B7869" t="s">
        <v>5430</v>
      </c>
      <c r="C7869">
        <v>17.37</v>
      </c>
    </row>
    <row r="7870" spans="1:3" x14ac:dyDescent="0.25">
      <c r="A7870">
        <v>231526</v>
      </c>
      <c r="B7870" t="s">
        <v>5430</v>
      </c>
      <c r="C7870">
        <v>17.37</v>
      </c>
    </row>
    <row r="7871" spans="1:3" x14ac:dyDescent="0.25">
      <c r="A7871">
        <v>231527</v>
      </c>
      <c r="B7871" t="s">
        <v>5431</v>
      </c>
      <c r="C7871">
        <v>181.58</v>
      </c>
    </row>
    <row r="7872" spans="1:3" x14ac:dyDescent="0.25">
      <c r="A7872">
        <v>231527</v>
      </c>
      <c r="B7872" t="s">
        <v>5431</v>
      </c>
      <c r="C7872">
        <v>181.58</v>
      </c>
    </row>
    <row r="7873" spans="1:3" x14ac:dyDescent="0.25">
      <c r="A7873">
        <v>231591</v>
      </c>
      <c r="B7873" t="s">
        <v>5432</v>
      </c>
      <c r="C7873">
        <v>1</v>
      </c>
    </row>
    <row r="7874" spans="1:3" x14ac:dyDescent="0.25">
      <c r="A7874">
        <v>231592</v>
      </c>
      <c r="B7874" t="s">
        <v>5433</v>
      </c>
      <c r="C7874">
        <v>10.24</v>
      </c>
    </row>
    <row r="7875" spans="1:3" x14ac:dyDescent="0.25">
      <c r="A7875">
        <v>231592</v>
      </c>
      <c r="B7875" t="s">
        <v>5433</v>
      </c>
      <c r="C7875">
        <v>10.24</v>
      </c>
    </row>
    <row r="7876" spans="1:3" x14ac:dyDescent="0.25">
      <c r="A7876">
        <v>231593</v>
      </c>
      <c r="B7876" t="s">
        <v>5434</v>
      </c>
      <c r="C7876">
        <v>12.8</v>
      </c>
    </row>
    <row r="7877" spans="1:3" x14ac:dyDescent="0.25">
      <c r="A7877">
        <v>231593</v>
      </c>
      <c r="B7877" t="s">
        <v>5434</v>
      </c>
      <c r="C7877">
        <v>12.8</v>
      </c>
    </row>
    <row r="7878" spans="1:3" x14ac:dyDescent="0.25">
      <c r="A7878">
        <v>231594</v>
      </c>
      <c r="B7878" t="s">
        <v>5435</v>
      </c>
      <c r="C7878">
        <v>15.36</v>
      </c>
    </row>
    <row r="7879" spans="1:3" x14ac:dyDescent="0.25">
      <c r="A7879">
        <v>231594</v>
      </c>
      <c r="B7879" t="s">
        <v>5435</v>
      </c>
      <c r="C7879">
        <v>15.36</v>
      </c>
    </row>
    <row r="7880" spans="1:3" x14ac:dyDescent="0.25">
      <c r="A7880">
        <v>231595</v>
      </c>
      <c r="B7880" t="s">
        <v>5436</v>
      </c>
      <c r="C7880">
        <v>177.47</v>
      </c>
    </row>
    <row r="7881" spans="1:3" x14ac:dyDescent="0.25">
      <c r="A7881">
        <v>231595</v>
      </c>
      <c r="B7881" t="s">
        <v>5436</v>
      </c>
      <c r="C7881">
        <v>177.47</v>
      </c>
    </row>
    <row r="7882" spans="1:3" x14ac:dyDescent="0.25">
      <c r="A7882">
        <v>309016</v>
      </c>
      <c r="B7882" t="s">
        <v>5437</v>
      </c>
      <c r="C7882">
        <v>1</v>
      </c>
    </row>
    <row r="7883" spans="1:3" x14ac:dyDescent="0.25">
      <c r="A7883">
        <v>309027</v>
      </c>
      <c r="B7883" t="s">
        <v>5438</v>
      </c>
      <c r="C7883">
        <v>1</v>
      </c>
    </row>
    <row r="7884" spans="1:3" x14ac:dyDescent="0.25">
      <c r="A7884">
        <v>309028</v>
      </c>
      <c r="B7884" t="s">
        <v>5439</v>
      </c>
      <c r="C7884">
        <v>1</v>
      </c>
    </row>
    <row r="7885" spans="1:3" x14ac:dyDescent="0.25">
      <c r="A7885">
        <v>309113</v>
      </c>
      <c r="B7885" t="s">
        <v>5440</v>
      </c>
      <c r="C7885">
        <v>1</v>
      </c>
    </row>
    <row r="7886" spans="1:3" x14ac:dyDescent="0.25">
      <c r="A7886">
        <v>309115</v>
      </c>
      <c r="B7886" t="s">
        <v>5441</v>
      </c>
      <c r="C7886">
        <v>1</v>
      </c>
    </row>
    <row r="7887" spans="1:3" x14ac:dyDescent="0.25">
      <c r="A7887">
        <v>309142</v>
      </c>
      <c r="B7887" t="s">
        <v>5442</v>
      </c>
      <c r="C7887">
        <v>1</v>
      </c>
    </row>
    <row r="7888" spans="1:3" x14ac:dyDescent="0.25">
      <c r="A7888">
        <v>309173</v>
      </c>
      <c r="B7888" t="s">
        <v>5443</v>
      </c>
      <c r="C7888">
        <v>1</v>
      </c>
    </row>
    <row r="7889" spans="1:3" x14ac:dyDescent="0.25">
      <c r="A7889">
        <v>309183</v>
      </c>
      <c r="B7889" t="s">
        <v>5444</v>
      </c>
      <c r="C7889">
        <v>1</v>
      </c>
    </row>
    <row r="7890" spans="1:3" x14ac:dyDescent="0.25">
      <c r="A7890">
        <v>309204</v>
      </c>
      <c r="B7890" t="s">
        <v>5445</v>
      </c>
      <c r="C7890">
        <v>1</v>
      </c>
    </row>
    <row r="7891" spans="1:3" x14ac:dyDescent="0.25">
      <c r="A7891">
        <v>309495</v>
      </c>
      <c r="B7891" t="s">
        <v>544</v>
      </c>
      <c r="C7891">
        <v>1</v>
      </c>
    </row>
    <row r="7892" spans="1:3" x14ac:dyDescent="0.25">
      <c r="A7892">
        <v>309501</v>
      </c>
      <c r="B7892" t="s">
        <v>5446</v>
      </c>
      <c r="C7892">
        <v>1</v>
      </c>
    </row>
    <row r="7893" spans="1:3" x14ac:dyDescent="0.25">
      <c r="A7893">
        <v>309502</v>
      </c>
      <c r="B7893" t="s">
        <v>5447</v>
      </c>
      <c r="C7893">
        <v>1</v>
      </c>
    </row>
    <row r="7894" spans="1:3" x14ac:dyDescent="0.25">
      <c r="A7894">
        <v>309503</v>
      </c>
      <c r="B7894" t="s">
        <v>5448</v>
      </c>
      <c r="C7894">
        <v>1</v>
      </c>
    </row>
    <row r="7895" spans="1:3" x14ac:dyDescent="0.25">
      <c r="A7895">
        <v>309504</v>
      </c>
      <c r="B7895" t="s">
        <v>5449</v>
      </c>
      <c r="C7895">
        <v>1</v>
      </c>
    </row>
    <row r="7896" spans="1:3" x14ac:dyDescent="0.25">
      <c r="A7896">
        <v>309505</v>
      </c>
      <c r="B7896" t="s">
        <v>5450</v>
      </c>
      <c r="C7896">
        <v>1</v>
      </c>
    </row>
    <row r="7897" spans="1:3" x14ac:dyDescent="0.25">
      <c r="A7897">
        <v>309531</v>
      </c>
      <c r="B7897" t="s">
        <v>5451</v>
      </c>
      <c r="C7897">
        <v>1</v>
      </c>
    </row>
    <row r="7898" spans="1:3" x14ac:dyDescent="0.25">
      <c r="A7898">
        <v>310153</v>
      </c>
      <c r="B7898" t="s">
        <v>5452</v>
      </c>
      <c r="C7898">
        <v>1</v>
      </c>
    </row>
    <row r="7899" spans="1:3" x14ac:dyDescent="0.25">
      <c r="A7899">
        <v>310175</v>
      </c>
      <c r="B7899" t="s">
        <v>5453</v>
      </c>
      <c r="C7899">
        <v>1</v>
      </c>
    </row>
    <row r="7900" spans="1:3" x14ac:dyDescent="0.25">
      <c r="A7900">
        <v>310180</v>
      </c>
      <c r="B7900" t="s">
        <v>5454</v>
      </c>
      <c r="C7900">
        <v>1</v>
      </c>
    </row>
    <row r="7901" spans="1:3" x14ac:dyDescent="0.25">
      <c r="A7901">
        <v>310181</v>
      </c>
      <c r="B7901" t="s">
        <v>5455</v>
      </c>
      <c r="C7901">
        <v>1</v>
      </c>
    </row>
    <row r="7902" spans="1:3" x14ac:dyDescent="0.25">
      <c r="A7902">
        <v>310182</v>
      </c>
      <c r="B7902" t="s">
        <v>5456</v>
      </c>
      <c r="C7902">
        <v>1</v>
      </c>
    </row>
    <row r="7903" spans="1:3" x14ac:dyDescent="0.25">
      <c r="A7903">
        <v>310183</v>
      </c>
      <c r="B7903" t="s">
        <v>5457</v>
      </c>
      <c r="C7903">
        <v>1</v>
      </c>
    </row>
    <row r="7904" spans="1:3" x14ac:dyDescent="0.25">
      <c r="A7904">
        <v>310316</v>
      </c>
      <c r="B7904" t="s">
        <v>5458</v>
      </c>
      <c r="C7904">
        <v>1</v>
      </c>
    </row>
    <row r="7905" spans="1:3" x14ac:dyDescent="0.25">
      <c r="A7905">
        <v>310329</v>
      </c>
      <c r="B7905" t="s">
        <v>5459</v>
      </c>
      <c r="C7905">
        <v>1</v>
      </c>
    </row>
    <row r="7906" spans="1:3" x14ac:dyDescent="0.25">
      <c r="A7906">
        <v>310515</v>
      </c>
      <c r="B7906" t="s">
        <v>5460</v>
      </c>
      <c r="C7906">
        <v>1</v>
      </c>
    </row>
    <row r="7907" spans="1:3" x14ac:dyDescent="0.25">
      <c r="A7907">
        <v>310782</v>
      </c>
      <c r="B7907" t="s">
        <v>5461</v>
      </c>
      <c r="C7907">
        <v>1</v>
      </c>
    </row>
    <row r="7908" spans="1:3" x14ac:dyDescent="0.25">
      <c r="A7908">
        <v>310797</v>
      </c>
      <c r="B7908" t="s">
        <v>5462</v>
      </c>
      <c r="C7908">
        <v>1</v>
      </c>
    </row>
    <row r="7909" spans="1:3" x14ac:dyDescent="0.25">
      <c r="A7909">
        <v>311229</v>
      </c>
      <c r="B7909" t="s">
        <v>5463</v>
      </c>
      <c r="C7909">
        <v>1</v>
      </c>
    </row>
    <row r="7910" spans="1:3" x14ac:dyDescent="0.25">
      <c r="A7910">
        <v>311320</v>
      </c>
      <c r="B7910" t="s">
        <v>5464</v>
      </c>
      <c r="C7910">
        <v>1</v>
      </c>
    </row>
    <row r="7911" spans="1:3" x14ac:dyDescent="0.25">
      <c r="A7911">
        <v>312075</v>
      </c>
      <c r="B7911" t="s">
        <v>5465</v>
      </c>
      <c r="C7911">
        <v>1</v>
      </c>
    </row>
    <row r="7912" spans="1:3" x14ac:dyDescent="0.25">
      <c r="A7912">
        <v>312077</v>
      </c>
      <c r="B7912" t="s">
        <v>5466</v>
      </c>
      <c r="C7912">
        <v>1</v>
      </c>
    </row>
    <row r="7913" spans="1:3" x14ac:dyDescent="0.25">
      <c r="A7913">
        <v>312099</v>
      </c>
      <c r="B7913" t="s">
        <v>5467</v>
      </c>
      <c r="C7913">
        <v>1</v>
      </c>
    </row>
    <row r="7914" spans="1:3" x14ac:dyDescent="0.25">
      <c r="A7914">
        <v>312432</v>
      </c>
      <c r="B7914" t="s">
        <v>5468</v>
      </c>
      <c r="C7914">
        <v>1</v>
      </c>
    </row>
    <row r="7915" spans="1:3" x14ac:dyDescent="0.25">
      <c r="A7915">
        <v>312568</v>
      </c>
      <c r="B7915" t="s">
        <v>5469</v>
      </c>
      <c r="C7915">
        <v>1</v>
      </c>
    </row>
    <row r="7916" spans="1:3" x14ac:dyDescent="0.25">
      <c r="A7916">
        <v>312574</v>
      </c>
      <c r="B7916" t="s">
        <v>5470</v>
      </c>
      <c r="C7916">
        <v>1</v>
      </c>
    </row>
    <row r="7917" spans="1:3" x14ac:dyDescent="0.25">
      <c r="A7917">
        <v>312590</v>
      </c>
      <c r="B7917" t="s">
        <v>5471</v>
      </c>
      <c r="C7917">
        <v>1</v>
      </c>
    </row>
    <row r="7918" spans="1:3" x14ac:dyDescent="0.25">
      <c r="A7918">
        <v>312595</v>
      </c>
      <c r="B7918" t="s">
        <v>5472</v>
      </c>
      <c r="C7918">
        <v>1</v>
      </c>
    </row>
    <row r="7919" spans="1:3" x14ac:dyDescent="0.25">
      <c r="A7919">
        <v>312598</v>
      </c>
      <c r="B7919" t="s">
        <v>3456</v>
      </c>
      <c r="C7919">
        <v>1</v>
      </c>
    </row>
    <row r="7920" spans="1:3" x14ac:dyDescent="0.25">
      <c r="A7920">
        <v>312599</v>
      </c>
      <c r="B7920" t="s">
        <v>3649</v>
      </c>
      <c r="C7920">
        <v>1</v>
      </c>
    </row>
    <row r="7921" spans="1:3" x14ac:dyDescent="0.25">
      <c r="A7921">
        <v>312604</v>
      </c>
      <c r="B7921" t="s">
        <v>3454</v>
      </c>
      <c r="C7921">
        <v>1</v>
      </c>
    </row>
    <row r="7922" spans="1:3" x14ac:dyDescent="0.25">
      <c r="A7922">
        <v>312605</v>
      </c>
      <c r="B7922" t="s">
        <v>924</v>
      </c>
      <c r="C7922">
        <v>1</v>
      </c>
    </row>
    <row r="7923" spans="1:3" x14ac:dyDescent="0.25">
      <c r="A7923">
        <v>312606</v>
      </c>
      <c r="B7923" t="s">
        <v>925</v>
      </c>
      <c r="C7923">
        <v>1</v>
      </c>
    </row>
    <row r="7924" spans="1:3" x14ac:dyDescent="0.25">
      <c r="A7924">
        <v>312607</v>
      </c>
      <c r="B7924" t="s">
        <v>926</v>
      </c>
      <c r="C7924">
        <v>1</v>
      </c>
    </row>
    <row r="7925" spans="1:3" x14ac:dyDescent="0.25">
      <c r="A7925">
        <v>312608</v>
      </c>
      <c r="B7925" t="s">
        <v>3655</v>
      </c>
      <c r="C7925">
        <v>1</v>
      </c>
    </row>
    <row r="7926" spans="1:3" x14ac:dyDescent="0.25">
      <c r="A7926">
        <v>312609</v>
      </c>
      <c r="B7926" t="s">
        <v>5473</v>
      </c>
      <c r="C7926">
        <v>1</v>
      </c>
    </row>
    <row r="7927" spans="1:3" x14ac:dyDescent="0.25">
      <c r="A7927">
        <v>312610</v>
      </c>
      <c r="B7927" t="s">
        <v>5474</v>
      </c>
      <c r="C7927">
        <v>1</v>
      </c>
    </row>
    <row r="7928" spans="1:3" x14ac:dyDescent="0.25">
      <c r="A7928">
        <v>312611</v>
      </c>
      <c r="B7928" t="s">
        <v>5475</v>
      </c>
      <c r="C7928">
        <v>1</v>
      </c>
    </row>
    <row r="7929" spans="1:3" x14ac:dyDescent="0.25">
      <c r="A7929">
        <v>312612</v>
      </c>
      <c r="B7929" t="s">
        <v>4211</v>
      </c>
      <c r="C7929">
        <v>1</v>
      </c>
    </row>
    <row r="7930" spans="1:3" x14ac:dyDescent="0.25">
      <c r="A7930">
        <v>312613</v>
      </c>
      <c r="B7930" t="s">
        <v>5476</v>
      </c>
      <c r="C7930">
        <v>1</v>
      </c>
    </row>
    <row r="7931" spans="1:3" x14ac:dyDescent="0.25">
      <c r="A7931">
        <v>312614</v>
      </c>
      <c r="B7931" t="s">
        <v>3727</v>
      </c>
      <c r="C7931">
        <v>1</v>
      </c>
    </row>
    <row r="7932" spans="1:3" x14ac:dyDescent="0.25">
      <c r="A7932">
        <v>312615</v>
      </c>
      <c r="B7932" t="s">
        <v>5477</v>
      </c>
      <c r="C7932">
        <v>1</v>
      </c>
    </row>
    <row r="7933" spans="1:3" x14ac:dyDescent="0.25">
      <c r="A7933">
        <v>312616</v>
      </c>
      <c r="B7933" t="s">
        <v>4094</v>
      </c>
      <c r="C7933">
        <v>1</v>
      </c>
    </row>
    <row r="7934" spans="1:3" x14ac:dyDescent="0.25">
      <c r="A7934">
        <v>312617</v>
      </c>
      <c r="B7934" t="s">
        <v>3938</v>
      </c>
      <c r="C7934">
        <v>1</v>
      </c>
    </row>
    <row r="7935" spans="1:3" x14ac:dyDescent="0.25">
      <c r="A7935">
        <v>312637</v>
      </c>
      <c r="B7935" t="s">
        <v>5478</v>
      </c>
      <c r="C7935">
        <v>1</v>
      </c>
    </row>
    <row r="7936" spans="1:3" x14ac:dyDescent="0.25">
      <c r="A7936">
        <v>312640</v>
      </c>
      <c r="B7936" t="s">
        <v>3457</v>
      </c>
      <c r="C7936">
        <v>1</v>
      </c>
    </row>
    <row r="7937" spans="1:3" x14ac:dyDescent="0.25">
      <c r="A7937">
        <v>312642</v>
      </c>
      <c r="B7937" t="s">
        <v>3656</v>
      </c>
      <c r="C7937">
        <v>1</v>
      </c>
    </row>
    <row r="7938" spans="1:3" x14ac:dyDescent="0.25">
      <c r="A7938">
        <v>312643</v>
      </c>
      <c r="B7938" t="s">
        <v>3505</v>
      </c>
      <c r="C7938">
        <v>1</v>
      </c>
    </row>
    <row r="7939" spans="1:3" x14ac:dyDescent="0.25">
      <c r="A7939">
        <v>312644</v>
      </c>
      <c r="B7939" t="s">
        <v>3458</v>
      </c>
      <c r="C7939">
        <v>1</v>
      </c>
    </row>
    <row r="7940" spans="1:3" x14ac:dyDescent="0.25">
      <c r="A7940">
        <v>312728</v>
      </c>
      <c r="B7940" t="s">
        <v>5479</v>
      </c>
      <c r="C7940">
        <v>1</v>
      </c>
    </row>
    <row r="7941" spans="1:3" x14ac:dyDescent="0.25">
      <c r="A7941">
        <v>312749</v>
      </c>
      <c r="B7941" t="s">
        <v>5480</v>
      </c>
      <c r="C7941">
        <v>1</v>
      </c>
    </row>
    <row r="7942" spans="1:3" x14ac:dyDescent="0.25">
      <c r="A7942">
        <v>312754</v>
      </c>
      <c r="B7942" t="s">
        <v>5481</v>
      </c>
      <c r="C7942">
        <v>1</v>
      </c>
    </row>
    <row r="7943" spans="1:3" x14ac:dyDescent="0.25">
      <c r="A7943">
        <v>312754</v>
      </c>
      <c r="B7943" t="s">
        <v>5481</v>
      </c>
      <c r="C7943">
        <v>1</v>
      </c>
    </row>
    <row r="7944" spans="1:3" x14ac:dyDescent="0.25">
      <c r="A7944">
        <v>312772</v>
      </c>
      <c r="B7944" t="s">
        <v>5482</v>
      </c>
      <c r="C7944">
        <v>1</v>
      </c>
    </row>
    <row r="7945" spans="1:3" x14ac:dyDescent="0.25">
      <c r="A7945">
        <v>313015</v>
      </c>
      <c r="B7945" t="s">
        <v>5483</v>
      </c>
      <c r="C7945">
        <v>1</v>
      </c>
    </row>
    <row r="7946" spans="1:3" x14ac:dyDescent="0.25">
      <c r="A7946">
        <v>313344</v>
      </c>
      <c r="B7946" t="s">
        <v>5484</v>
      </c>
      <c r="C7946">
        <v>1</v>
      </c>
    </row>
    <row r="7947" spans="1:3" x14ac:dyDescent="0.25">
      <c r="A7947">
        <v>313439</v>
      </c>
      <c r="B7947" t="s">
        <v>5485</v>
      </c>
      <c r="C7947">
        <v>1</v>
      </c>
    </row>
    <row r="7948" spans="1:3" x14ac:dyDescent="0.25">
      <c r="A7948">
        <v>313450</v>
      </c>
      <c r="B7948" t="s">
        <v>5486</v>
      </c>
      <c r="C7948">
        <v>1</v>
      </c>
    </row>
    <row r="7949" spans="1:3" x14ac:dyDescent="0.25">
      <c r="A7949">
        <v>313504</v>
      </c>
      <c r="B7949" t="s">
        <v>5487</v>
      </c>
      <c r="C7949">
        <v>1</v>
      </c>
    </row>
    <row r="7950" spans="1:3" x14ac:dyDescent="0.25">
      <c r="A7950">
        <v>313505</v>
      </c>
      <c r="B7950" t="s">
        <v>5488</v>
      </c>
      <c r="C7950">
        <v>1</v>
      </c>
    </row>
    <row r="7951" spans="1:3" x14ac:dyDescent="0.25">
      <c r="A7951">
        <v>313535</v>
      </c>
      <c r="B7951" t="s">
        <v>5489</v>
      </c>
      <c r="C7951">
        <v>1</v>
      </c>
    </row>
    <row r="7952" spans="1:3" x14ac:dyDescent="0.25">
      <c r="A7952">
        <v>313963</v>
      </c>
      <c r="B7952" t="s">
        <v>5490</v>
      </c>
      <c r="C7952">
        <v>1</v>
      </c>
    </row>
    <row r="7953" spans="1:3" x14ac:dyDescent="0.25">
      <c r="A7953">
        <v>314006</v>
      </c>
      <c r="B7953" t="s">
        <v>927</v>
      </c>
      <c r="C7953">
        <v>1</v>
      </c>
    </row>
    <row r="7954" spans="1:3" x14ac:dyDescent="0.25">
      <c r="A7954">
        <v>314007</v>
      </c>
      <c r="B7954" t="s">
        <v>2820</v>
      </c>
      <c r="C7954">
        <v>1</v>
      </c>
    </row>
    <row r="7955" spans="1:3" x14ac:dyDescent="0.25">
      <c r="A7955">
        <v>314010</v>
      </c>
      <c r="B7955" t="s">
        <v>5491</v>
      </c>
      <c r="C7955">
        <v>1</v>
      </c>
    </row>
    <row r="7956" spans="1:3" x14ac:dyDescent="0.25">
      <c r="A7956">
        <v>314079</v>
      </c>
      <c r="B7956" t="s">
        <v>5492</v>
      </c>
      <c r="C7956">
        <v>1</v>
      </c>
    </row>
    <row r="7957" spans="1:3" x14ac:dyDescent="0.25">
      <c r="A7957">
        <v>314102</v>
      </c>
      <c r="B7957" t="s">
        <v>5493</v>
      </c>
      <c r="C7957">
        <v>1</v>
      </c>
    </row>
    <row r="7958" spans="1:3" x14ac:dyDescent="0.25">
      <c r="A7958">
        <v>314107</v>
      </c>
      <c r="B7958" t="s">
        <v>928</v>
      </c>
      <c r="C7958">
        <v>1</v>
      </c>
    </row>
    <row r="7959" spans="1:3" x14ac:dyDescent="0.25">
      <c r="A7959">
        <v>314110</v>
      </c>
      <c r="B7959" t="s">
        <v>5494</v>
      </c>
      <c r="C7959">
        <v>1</v>
      </c>
    </row>
    <row r="7960" spans="1:3" x14ac:dyDescent="0.25">
      <c r="A7960">
        <v>314217</v>
      </c>
      <c r="B7960" t="s">
        <v>5495</v>
      </c>
      <c r="C7960">
        <v>1</v>
      </c>
    </row>
    <row r="7961" spans="1:3" x14ac:dyDescent="0.25">
      <c r="A7961">
        <v>314280</v>
      </c>
      <c r="B7961" t="s">
        <v>545</v>
      </c>
      <c r="C7961">
        <v>1</v>
      </c>
    </row>
    <row r="7962" spans="1:3" x14ac:dyDescent="0.25">
      <c r="A7962">
        <v>314281</v>
      </c>
      <c r="B7962" t="s">
        <v>929</v>
      </c>
      <c r="C7962">
        <v>1</v>
      </c>
    </row>
    <row r="7963" spans="1:3" x14ac:dyDescent="0.25">
      <c r="A7963">
        <v>314282</v>
      </c>
      <c r="B7963" t="s">
        <v>546</v>
      </c>
      <c r="C7963">
        <v>1</v>
      </c>
    </row>
    <row r="7964" spans="1:3" x14ac:dyDescent="0.25">
      <c r="A7964">
        <v>314283</v>
      </c>
      <c r="B7964" t="s">
        <v>930</v>
      </c>
      <c r="C7964">
        <v>1</v>
      </c>
    </row>
    <row r="7965" spans="1:3" x14ac:dyDescent="0.25">
      <c r="A7965">
        <v>314290</v>
      </c>
      <c r="B7965" t="s">
        <v>931</v>
      </c>
      <c r="C7965">
        <v>1</v>
      </c>
    </row>
    <row r="7966" spans="1:3" x14ac:dyDescent="0.25">
      <c r="A7966">
        <v>314291</v>
      </c>
      <c r="B7966" t="s">
        <v>547</v>
      </c>
      <c r="C7966">
        <v>1</v>
      </c>
    </row>
    <row r="7967" spans="1:3" x14ac:dyDescent="0.25">
      <c r="A7967">
        <v>314325</v>
      </c>
      <c r="B7967" t="s">
        <v>5496</v>
      </c>
      <c r="C7967">
        <v>1</v>
      </c>
    </row>
    <row r="7968" spans="1:3" x14ac:dyDescent="0.25">
      <c r="A7968">
        <v>314326</v>
      </c>
      <c r="B7968" t="s">
        <v>5497</v>
      </c>
      <c r="C7968">
        <v>1</v>
      </c>
    </row>
    <row r="7969" spans="1:3" x14ac:dyDescent="0.25">
      <c r="A7969">
        <v>314405</v>
      </c>
      <c r="B7969" t="s">
        <v>5498</v>
      </c>
      <c r="C7969">
        <v>1</v>
      </c>
    </row>
    <row r="7970" spans="1:3" x14ac:dyDescent="0.25">
      <c r="A7970">
        <v>314410</v>
      </c>
      <c r="B7970" t="s">
        <v>5499</v>
      </c>
      <c r="C7970">
        <v>1</v>
      </c>
    </row>
    <row r="7971" spans="1:3" x14ac:dyDescent="0.25">
      <c r="A7971">
        <v>314483</v>
      </c>
      <c r="B7971" t="s">
        <v>2821</v>
      </c>
      <c r="C7971">
        <v>1</v>
      </c>
    </row>
    <row r="7972" spans="1:3" x14ac:dyDescent="0.25">
      <c r="A7972">
        <v>314540</v>
      </c>
      <c r="B7972" t="s">
        <v>5500</v>
      </c>
      <c r="C7972">
        <v>1</v>
      </c>
    </row>
    <row r="7973" spans="1:3" x14ac:dyDescent="0.25">
      <c r="A7973">
        <v>314574</v>
      </c>
      <c r="B7973" t="s">
        <v>5501</v>
      </c>
      <c r="C7973">
        <v>1</v>
      </c>
    </row>
    <row r="7974" spans="1:3" x14ac:dyDescent="0.25">
      <c r="A7974">
        <v>314585</v>
      </c>
      <c r="B7974" t="s">
        <v>5502</v>
      </c>
      <c r="C7974">
        <v>1</v>
      </c>
    </row>
    <row r="7975" spans="1:3" x14ac:dyDescent="0.25">
      <c r="A7975">
        <v>314698</v>
      </c>
      <c r="B7975" t="s">
        <v>5503</v>
      </c>
      <c r="C7975">
        <v>1</v>
      </c>
    </row>
    <row r="7976" spans="1:3" x14ac:dyDescent="0.25">
      <c r="A7976">
        <v>314698</v>
      </c>
      <c r="B7976" t="s">
        <v>5503</v>
      </c>
      <c r="C7976">
        <v>1</v>
      </c>
    </row>
    <row r="7977" spans="1:3" x14ac:dyDescent="0.25">
      <c r="A7977">
        <v>314699</v>
      </c>
      <c r="B7977" t="s">
        <v>5504</v>
      </c>
      <c r="C7977">
        <v>1</v>
      </c>
    </row>
    <row r="7978" spans="1:3" x14ac:dyDescent="0.25">
      <c r="A7978">
        <v>314856</v>
      </c>
      <c r="B7978" t="s">
        <v>5505</v>
      </c>
      <c r="C7978">
        <v>1</v>
      </c>
    </row>
    <row r="7979" spans="1:3" x14ac:dyDescent="0.25">
      <c r="A7979">
        <v>314857</v>
      </c>
      <c r="B7979" t="s">
        <v>5506</v>
      </c>
      <c r="C7979">
        <v>1</v>
      </c>
    </row>
    <row r="7980" spans="1:3" x14ac:dyDescent="0.25">
      <c r="A7980">
        <v>314857</v>
      </c>
      <c r="B7980" t="s">
        <v>5506</v>
      </c>
      <c r="C7980">
        <v>1</v>
      </c>
    </row>
    <row r="7981" spans="1:3" x14ac:dyDescent="0.25">
      <c r="A7981">
        <v>314979</v>
      </c>
      <c r="B7981" t="s">
        <v>5507</v>
      </c>
      <c r="C7981">
        <v>1</v>
      </c>
    </row>
    <row r="7982" spans="1:3" x14ac:dyDescent="0.25">
      <c r="A7982">
        <v>314981</v>
      </c>
      <c r="B7982" t="s">
        <v>2763</v>
      </c>
      <c r="C7982">
        <v>1</v>
      </c>
    </row>
    <row r="7983" spans="1:3" x14ac:dyDescent="0.25">
      <c r="A7983">
        <v>500026</v>
      </c>
      <c r="B7983" t="s">
        <v>39</v>
      </c>
      <c r="C7983">
        <v>1</v>
      </c>
    </row>
    <row r="7984" spans="1:3" x14ac:dyDescent="0.25">
      <c r="A7984">
        <v>500036</v>
      </c>
      <c r="B7984" t="s">
        <v>42</v>
      </c>
      <c r="C7984">
        <v>1</v>
      </c>
    </row>
    <row r="7985" spans="1:3" x14ac:dyDescent="0.25">
      <c r="A7985">
        <v>500274</v>
      </c>
      <c r="B7985" t="s">
        <v>2657</v>
      </c>
      <c r="C7985">
        <v>1</v>
      </c>
    </row>
    <row r="7986" spans="1:3" x14ac:dyDescent="0.25">
      <c r="A7986">
        <v>500475</v>
      </c>
      <c r="B7986" t="s">
        <v>43</v>
      </c>
      <c r="C7986">
        <v>1</v>
      </c>
    </row>
    <row r="7987" spans="1:3" x14ac:dyDescent="0.25">
      <c r="A7987">
        <v>500601</v>
      </c>
      <c r="B7987" t="s">
        <v>44</v>
      </c>
      <c r="C7987">
        <v>1</v>
      </c>
    </row>
    <row r="7988" spans="1:3" x14ac:dyDescent="0.25">
      <c r="A7988">
        <v>500823</v>
      </c>
      <c r="B7988" t="s">
        <v>45</v>
      </c>
      <c r="C7988">
        <v>1</v>
      </c>
    </row>
    <row r="7989" spans="1:3" x14ac:dyDescent="0.25">
      <c r="A7989">
        <v>502011</v>
      </c>
      <c r="B7989" t="s">
        <v>46</v>
      </c>
      <c r="C7989">
        <v>1</v>
      </c>
    </row>
    <row r="7990" spans="1:3" x14ac:dyDescent="0.25">
      <c r="A7990">
        <v>502201</v>
      </c>
      <c r="B7990" t="s">
        <v>47</v>
      </c>
      <c r="C7990">
        <v>1</v>
      </c>
    </row>
    <row r="7991" spans="1:3" x14ac:dyDescent="0.25">
      <c r="A7991">
        <v>502202</v>
      </c>
      <c r="B7991" t="s">
        <v>48</v>
      </c>
      <c r="C7991">
        <v>1</v>
      </c>
    </row>
    <row r="7992" spans="1:3" x14ac:dyDescent="0.25">
      <c r="A7992">
        <v>502535</v>
      </c>
      <c r="B7992" t="s">
        <v>49</v>
      </c>
      <c r="C7992">
        <v>1</v>
      </c>
    </row>
    <row r="7993" spans="1:3" x14ac:dyDescent="0.25">
      <c r="A7993">
        <v>502558</v>
      </c>
      <c r="B7993" t="s">
        <v>5508</v>
      </c>
      <c r="C7993">
        <v>1</v>
      </c>
    </row>
    <row r="7994" spans="1:3" x14ac:dyDescent="0.25">
      <c r="A7994">
        <v>502559</v>
      </c>
      <c r="B7994" t="s">
        <v>5509</v>
      </c>
      <c r="C7994">
        <v>1</v>
      </c>
    </row>
    <row r="7995" spans="1:3" x14ac:dyDescent="0.25">
      <c r="A7995">
        <v>502569</v>
      </c>
      <c r="B7995" t="s">
        <v>50</v>
      </c>
      <c r="C7995">
        <v>1</v>
      </c>
    </row>
    <row r="7996" spans="1:3" x14ac:dyDescent="0.25">
      <c r="A7996">
        <v>502572</v>
      </c>
      <c r="B7996" t="s">
        <v>51</v>
      </c>
      <c r="C7996">
        <v>1</v>
      </c>
    </row>
    <row r="7997" spans="1:3" x14ac:dyDescent="0.25">
      <c r="A7997">
        <v>502581</v>
      </c>
      <c r="B7997" t="s">
        <v>2450</v>
      </c>
      <c r="C7997">
        <v>1</v>
      </c>
    </row>
    <row r="7998" spans="1:3" x14ac:dyDescent="0.25">
      <c r="A7998">
        <v>502649</v>
      </c>
      <c r="B7998" t="s">
        <v>5510</v>
      </c>
      <c r="C7998">
        <v>1</v>
      </c>
    </row>
    <row r="7999" spans="1:3" x14ac:dyDescent="0.25">
      <c r="A7999">
        <v>502652</v>
      </c>
      <c r="B7999" t="s">
        <v>2458</v>
      </c>
      <c r="C7999">
        <v>1</v>
      </c>
    </row>
    <row r="8000" spans="1:3" x14ac:dyDescent="0.25">
      <c r="A8000">
        <v>502656</v>
      </c>
      <c r="B8000" t="s">
        <v>52</v>
      </c>
      <c r="C8000">
        <v>1</v>
      </c>
    </row>
    <row r="8001" spans="1:3" x14ac:dyDescent="0.25">
      <c r="A8001">
        <v>502661</v>
      </c>
      <c r="B8001" t="s">
        <v>5511</v>
      </c>
      <c r="C8001">
        <v>1</v>
      </c>
    </row>
    <row r="8002" spans="1:3" x14ac:dyDescent="0.25">
      <c r="A8002">
        <v>502679</v>
      </c>
      <c r="B8002" t="s">
        <v>5512</v>
      </c>
      <c r="C8002">
        <v>1</v>
      </c>
    </row>
    <row r="8003" spans="1:3" x14ac:dyDescent="0.25">
      <c r="A8003">
        <v>502680</v>
      </c>
      <c r="B8003" t="s">
        <v>5513</v>
      </c>
      <c r="C8003">
        <v>1</v>
      </c>
    </row>
    <row r="8004" spans="1:3" x14ac:dyDescent="0.25">
      <c r="A8004">
        <v>502714</v>
      </c>
      <c r="B8004" t="s">
        <v>53</v>
      </c>
      <c r="C8004">
        <v>1</v>
      </c>
    </row>
    <row r="8005" spans="1:3" x14ac:dyDescent="0.25">
      <c r="A8005">
        <v>502715</v>
      </c>
      <c r="B8005" t="s">
        <v>5514</v>
      </c>
      <c r="C8005">
        <v>1</v>
      </c>
    </row>
    <row r="8006" spans="1:3" x14ac:dyDescent="0.25">
      <c r="A8006">
        <v>502738</v>
      </c>
      <c r="B8006" t="s">
        <v>5515</v>
      </c>
      <c r="C8006">
        <v>1</v>
      </c>
    </row>
    <row r="8007" spans="1:3" x14ac:dyDescent="0.25">
      <c r="A8007">
        <v>502774</v>
      </c>
      <c r="B8007" t="s">
        <v>5516</v>
      </c>
      <c r="C8007">
        <v>1</v>
      </c>
    </row>
    <row r="8008" spans="1:3" x14ac:dyDescent="0.25">
      <c r="A8008">
        <v>502775</v>
      </c>
      <c r="B8008" t="s">
        <v>54</v>
      </c>
      <c r="C8008">
        <v>1</v>
      </c>
    </row>
    <row r="8009" spans="1:3" x14ac:dyDescent="0.25">
      <c r="A8009">
        <v>502988</v>
      </c>
      <c r="B8009" t="s">
        <v>55</v>
      </c>
      <c r="C8009">
        <v>1</v>
      </c>
    </row>
    <row r="8010" spans="1:3" x14ac:dyDescent="0.25">
      <c r="A8010">
        <v>503105</v>
      </c>
      <c r="B8010" t="s">
        <v>2448</v>
      </c>
      <c r="C8010">
        <v>1</v>
      </c>
    </row>
    <row r="8011" spans="1:3" x14ac:dyDescent="0.25">
      <c r="A8011">
        <v>503131</v>
      </c>
      <c r="B8011" t="s">
        <v>2449</v>
      </c>
      <c r="C8011">
        <v>1</v>
      </c>
    </row>
    <row r="8012" spans="1:3" x14ac:dyDescent="0.25">
      <c r="A8012">
        <v>503151</v>
      </c>
      <c r="B8012" t="s">
        <v>5517</v>
      </c>
      <c r="C8012">
        <v>1</v>
      </c>
    </row>
    <row r="8013" spans="1:3" x14ac:dyDescent="0.25">
      <c r="A8013">
        <v>503228</v>
      </c>
      <c r="B8013" t="s">
        <v>5518</v>
      </c>
      <c r="C8013">
        <v>1</v>
      </c>
    </row>
    <row r="8014" spans="1:3" x14ac:dyDescent="0.25">
      <c r="A8014">
        <v>503296</v>
      </c>
      <c r="B8014" t="s">
        <v>991</v>
      </c>
      <c r="C8014">
        <v>1</v>
      </c>
    </row>
    <row r="8015" spans="1:3" x14ac:dyDescent="0.25">
      <c r="A8015">
        <v>503297</v>
      </c>
      <c r="B8015" t="s">
        <v>2373</v>
      </c>
      <c r="C8015">
        <v>1</v>
      </c>
    </row>
    <row r="8016" spans="1:3" x14ac:dyDescent="0.25">
      <c r="A8016">
        <v>503311</v>
      </c>
      <c r="B8016" t="s">
        <v>5519</v>
      </c>
      <c r="C8016">
        <v>1</v>
      </c>
    </row>
    <row r="8017" spans="1:3" x14ac:dyDescent="0.25">
      <c r="A8017">
        <v>503327</v>
      </c>
      <c r="B8017" t="s">
        <v>5520</v>
      </c>
      <c r="C8017">
        <v>1</v>
      </c>
    </row>
    <row r="8018" spans="1:3" x14ac:dyDescent="0.25">
      <c r="A8018">
        <v>503336</v>
      </c>
      <c r="B8018" t="s">
        <v>5521</v>
      </c>
      <c r="C8018">
        <v>1</v>
      </c>
    </row>
    <row r="8019" spans="1:3" x14ac:dyDescent="0.25">
      <c r="A8019">
        <v>503388</v>
      </c>
      <c r="B8019" t="s">
        <v>5522</v>
      </c>
      <c r="C8019">
        <v>1</v>
      </c>
    </row>
    <row r="8020" spans="1:3" x14ac:dyDescent="0.25">
      <c r="A8020">
        <v>503393</v>
      </c>
      <c r="B8020" t="s">
        <v>5523</v>
      </c>
      <c r="C8020">
        <v>1</v>
      </c>
    </row>
    <row r="8021" spans="1:3" x14ac:dyDescent="0.25">
      <c r="A8021">
        <v>503406</v>
      </c>
      <c r="B8021" t="s">
        <v>56</v>
      </c>
      <c r="C8021">
        <v>1</v>
      </c>
    </row>
    <row r="8022" spans="1:3" x14ac:dyDescent="0.25">
      <c r="A8022">
        <v>503413</v>
      </c>
      <c r="B8022" t="s">
        <v>2453</v>
      </c>
      <c r="C8022">
        <v>1</v>
      </c>
    </row>
    <row r="8023" spans="1:3" x14ac:dyDescent="0.25">
      <c r="A8023">
        <v>503415</v>
      </c>
      <c r="B8023" t="s">
        <v>5524</v>
      </c>
      <c r="C8023">
        <v>1</v>
      </c>
    </row>
    <row r="8024" spans="1:3" x14ac:dyDescent="0.25">
      <c r="A8024">
        <v>503418</v>
      </c>
      <c r="B8024" t="s">
        <v>5525</v>
      </c>
      <c r="C8024">
        <v>1</v>
      </c>
    </row>
    <row r="8025" spans="1:3" x14ac:dyDescent="0.25">
      <c r="A8025">
        <v>503419</v>
      </c>
      <c r="B8025" t="s">
        <v>2501</v>
      </c>
      <c r="C8025">
        <v>1</v>
      </c>
    </row>
    <row r="8026" spans="1:3" x14ac:dyDescent="0.25">
      <c r="A8026">
        <v>503446</v>
      </c>
      <c r="B8026" t="s">
        <v>2635</v>
      </c>
      <c r="C8026">
        <v>1</v>
      </c>
    </row>
    <row r="8027" spans="1:3" x14ac:dyDescent="0.25">
      <c r="A8027">
        <v>503446</v>
      </c>
      <c r="B8027" t="s">
        <v>2635</v>
      </c>
      <c r="C8027">
        <v>1</v>
      </c>
    </row>
    <row r="8028" spans="1:3" x14ac:dyDescent="0.25">
      <c r="A8028">
        <v>503466</v>
      </c>
      <c r="B8028" t="s">
        <v>57</v>
      </c>
      <c r="C8028">
        <v>1</v>
      </c>
    </row>
    <row r="8029" spans="1:3" x14ac:dyDescent="0.25">
      <c r="A8029">
        <v>552180</v>
      </c>
      <c r="B8029" t="s">
        <v>65</v>
      </c>
      <c r="C8029">
        <v>1</v>
      </c>
    </row>
    <row r="8030" spans="1:3" x14ac:dyDescent="0.25">
      <c r="A8030">
        <v>552180</v>
      </c>
      <c r="B8030" t="s">
        <v>65</v>
      </c>
      <c r="C8030">
        <v>1</v>
      </c>
    </row>
    <row r="8031" spans="1:3" x14ac:dyDescent="0.25">
      <c r="A8031">
        <v>552200</v>
      </c>
      <c r="B8031" t="s">
        <v>67</v>
      </c>
      <c r="C8031">
        <v>1</v>
      </c>
    </row>
    <row r="8032" spans="1:3" x14ac:dyDescent="0.25">
      <c r="A8032">
        <v>552200</v>
      </c>
      <c r="B8032" t="s">
        <v>67</v>
      </c>
      <c r="C8032">
        <v>1</v>
      </c>
    </row>
    <row r="8033" spans="1:3" x14ac:dyDescent="0.25">
      <c r="A8033">
        <v>552230</v>
      </c>
      <c r="B8033" t="s">
        <v>68</v>
      </c>
      <c r="C8033">
        <v>1</v>
      </c>
    </row>
    <row r="8034" spans="1:3" x14ac:dyDescent="0.25">
      <c r="A8034">
        <v>552230</v>
      </c>
      <c r="B8034" t="s">
        <v>68</v>
      </c>
      <c r="C8034">
        <v>1</v>
      </c>
    </row>
    <row r="8035" spans="1:3" x14ac:dyDescent="0.25">
      <c r="A8035">
        <v>552261</v>
      </c>
      <c r="B8035" t="s">
        <v>5526</v>
      </c>
      <c r="C8035">
        <v>1</v>
      </c>
    </row>
    <row r="8036" spans="1:3" x14ac:dyDescent="0.25">
      <c r="A8036">
        <v>552262</v>
      </c>
      <c r="B8036" t="s">
        <v>5527</v>
      </c>
      <c r="C8036">
        <v>1</v>
      </c>
    </row>
    <row r="8037" spans="1:3" x14ac:dyDescent="0.25">
      <c r="A8037">
        <v>552270</v>
      </c>
      <c r="B8037" t="s">
        <v>69</v>
      </c>
      <c r="C8037">
        <v>1</v>
      </c>
    </row>
    <row r="8038" spans="1:3" x14ac:dyDescent="0.25">
      <c r="A8038">
        <v>552270</v>
      </c>
      <c r="B8038" t="s">
        <v>69</v>
      </c>
      <c r="C8038">
        <v>1</v>
      </c>
    </row>
    <row r="8039" spans="1:3" x14ac:dyDescent="0.25">
      <c r="A8039">
        <v>552321</v>
      </c>
      <c r="B8039" t="s">
        <v>70</v>
      </c>
      <c r="C8039">
        <v>1</v>
      </c>
    </row>
    <row r="8040" spans="1:3" x14ac:dyDescent="0.25">
      <c r="A8040">
        <v>552321</v>
      </c>
      <c r="B8040" t="s">
        <v>70</v>
      </c>
      <c r="C8040">
        <v>1</v>
      </c>
    </row>
    <row r="8041" spans="1:3" x14ac:dyDescent="0.25">
      <c r="A8041">
        <v>552672</v>
      </c>
      <c r="B8041" t="s">
        <v>71</v>
      </c>
      <c r="C8041">
        <v>1</v>
      </c>
    </row>
    <row r="8042" spans="1:3" x14ac:dyDescent="0.25">
      <c r="A8042">
        <v>552672</v>
      </c>
      <c r="B8042" t="s">
        <v>71</v>
      </c>
      <c r="C8042">
        <v>1</v>
      </c>
    </row>
    <row r="8043" spans="1:3" x14ac:dyDescent="0.25">
      <c r="A8043">
        <v>552768</v>
      </c>
      <c r="B8043" t="s">
        <v>5528</v>
      </c>
      <c r="C8043">
        <v>1</v>
      </c>
    </row>
    <row r="8044" spans="1:3" x14ac:dyDescent="0.25">
      <c r="A8044">
        <v>552768</v>
      </c>
      <c r="B8044" t="s">
        <v>5528</v>
      </c>
      <c r="C8044">
        <v>1</v>
      </c>
    </row>
    <row r="8045" spans="1:3" x14ac:dyDescent="0.25">
      <c r="A8045">
        <v>552769</v>
      </c>
      <c r="B8045" t="s">
        <v>5529</v>
      </c>
      <c r="C8045">
        <v>1</v>
      </c>
    </row>
    <row r="8046" spans="1:3" x14ac:dyDescent="0.25">
      <c r="A8046">
        <v>552769</v>
      </c>
      <c r="B8046" t="s">
        <v>5529</v>
      </c>
      <c r="C8046">
        <v>1</v>
      </c>
    </row>
    <row r="8047" spans="1:3" x14ac:dyDescent="0.25">
      <c r="A8047">
        <v>552788</v>
      </c>
      <c r="B8047" t="s">
        <v>72</v>
      </c>
      <c r="C8047">
        <v>1</v>
      </c>
    </row>
    <row r="8048" spans="1:3" x14ac:dyDescent="0.25">
      <c r="A8048">
        <v>552788</v>
      </c>
      <c r="B8048" t="s">
        <v>72</v>
      </c>
      <c r="C8048">
        <v>1</v>
      </c>
    </row>
    <row r="8049" spans="1:3" x14ac:dyDescent="0.25">
      <c r="A8049">
        <v>552808</v>
      </c>
      <c r="B8049" t="s">
        <v>73</v>
      </c>
      <c r="C8049">
        <v>1</v>
      </c>
    </row>
    <row r="8050" spans="1:3" x14ac:dyDescent="0.25">
      <c r="A8050">
        <v>552809</v>
      </c>
      <c r="B8050" t="s">
        <v>74</v>
      </c>
      <c r="C8050">
        <v>1</v>
      </c>
    </row>
    <row r="8051" spans="1:3" x14ac:dyDescent="0.25">
      <c r="A8051">
        <v>552810</v>
      </c>
      <c r="B8051" t="s">
        <v>5530</v>
      </c>
      <c r="C8051">
        <v>1</v>
      </c>
    </row>
    <row r="8052" spans="1:3" x14ac:dyDescent="0.25">
      <c r="A8052">
        <v>552834</v>
      </c>
      <c r="B8052" t="s">
        <v>5531</v>
      </c>
      <c r="C8052">
        <v>1</v>
      </c>
    </row>
    <row r="8053" spans="1:3" x14ac:dyDescent="0.25">
      <c r="A8053">
        <v>552840</v>
      </c>
      <c r="B8053" t="s">
        <v>75</v>
      </c>
      <c r="C8053">
        <v>1</v>
      </c>
    </row>
    <row r="8054" spans="1:3" x14ac:dyDescent="0.25">
      <c r="A8054">
        <v>552890</v>
      </c>
      <c r="B8054" t="s">
        <v>5532</v>
      </c>
      <c r="C8054">
        <v>1</v>
      </c>
    </row>
    <row r="8055" spans="1:3" x14ac:dyDescent="0.25">
      <c r="A8055">
        <v>552890</v>
      </c>
      <c r="B8055" t="s">
        <v>5532</v>
      </c>
      <c r="C8055">
        <v>1</v>
      </c>
    </row>
    <row r="8056" spans="1:3" x14ac:dyDescent="0.25">
      <c r="A8056">
        <v>552911</v>
      </c>
      <c r="B8056" t="s">
        <v>5533</v>
      </c>
      <c r="C8056">
        <v>1</v>
      </c>
    </row>
    <row r="8057" spans="1:3" x14ac:dyDescent="0.25">
      <c r="A8057">
        <v>552911</v>
      </c>
      <c r="B8057" t="s">
        <v>5533</v>
      </c>
      <c r="C8057">
        <v>1</v>
      </c>
    </row>
    <row r="8058" spans="1:3" x14ac:dyDescent="0.25">
      <c r="A8058">
        <v>553120</v>
      </c>
      <c r="B8058" t="s">
        <v>76</v>
      </c>
      <c r="C8058">
        <v>1</v>
      </c>
    </row>
    <row r="8059" spans="1:3" x14ac:dyDescent="0.25">
      <c r="A8059">
        <v>553120</v>
      </c>
      <c r="B8059" t="s">
        <v>76</v>
      </c>
      <c r="C8059">
        <v>1</v>
      </c>
    </row>
    <row r="8060" spans="1:3" x14ac:dyDescent="0.25">
      <c r="A8060">
        <v>553156</v>
      </c>
      <c r="B8060" t="s">
        <v>77</v>
      </c>
      <c r="C8060">
        <v>1</v>
      </c>
    </row>
    <row r="8061" spans="1:3" x14ac:dyDescent="0.25">
      <c r="A8061">
        <v>553156</v>
      </c>
      <c r="B8061" t="s">
        <v>77</v>
      </c>
      <c r="C8061">
        <v>1</v>
      </c>
    </row>
    <row r="8062" spans="1:3" x14ac:dyDescent="0.25">
      <c r="A8062">
        <v>553158</v>
      </c>
      <c r="B8062" t="s">
        <v>5534</v>
      </c>
      <c r="C8062">
        <v>1</v>
      </c>
    </row>
    <row r="8063" spans="1:3" x14ac:dyDescent="0.25">
      <c r="A8063">
        <v>553158</v>
      </c>
      <c r="B8063" t="s">
        <v>5534</v>
      </c>
      <c r="C8063">
        <v>1</v>
      </c>
    </row>
    <row r="8064" spans="1:3" x14ac:dyDescent="0.25">
      <c r="A8064">
        <v>553160</v>
      </c>
      <c r="B8064" t="s">
        <v>5535</v>
      </c>
      <c r="C8064">
        <v>1</v>
      </c>
    </row>
    <row r="8065" spans="1:3" x14ac:dyDescent="0.25">
      <c r="A8065">
        <v>553160</v>
      </c>
      <c r="B8065" t="s">
        <v>5535</v>
      </c>
      <c r="C8065">
        <v>1</v>
      </c>
    </row>
    <row r="8066" spans="1:3" x14ac:dyDescent="0.25">
      <c r="A8066">
        <v>553184</v>
      </c>
      <c r="B8066" t="s">
        <v>78</v>
      </c>
      <c r="C8066">
        <v>1</v>
      </c>
    </row>
    <row r="8067" spans="1:3" x14ac:dyDescent="0.25">
      <c r="A8067">
        <v>553184</v>
      </c>
      <c r="B8067" t="s">
        <v>78</v>
      </c>
      <c r="C8067">
        <v>1</v>
      </c>
    </row>
    <row r="8068" spans="1:3" x14ac:dyDescent="0.25">
      <c r="A8068">
        <v>553229</v>
      </c>
      <c r="B8068" t="s">
        <v>79</v>
      </c>
      <c r="C8068">
        <v>1</v>
      </c>
    </row>
    <row r="8069" spans="1:3" x14ac:dyDescent="0.25">
      <c r="A8069">
        <v>553229</v>
      </c>
      <c r="B8069" t="s">
        <v>79</v>
      </c>
      <c r="C8069">
        <v>1</v>
      </c>
    </row>
    <row r="8070" spans="1:3" x14ac:dyDescent="0.25">
      <c r="A8070">
        <v>553264</v>
      </c>
      <c r="B8070" t="s">
        <v>5536</v>
      </c>
      <c r="C8070">
        <v>1</v>
      </c>
    </row>
    <row r="8071" spans="1:3" x14ac:dyDescent="0.25">
      <c r="A8071">
        <v>553295</v>
      </c>
      <c r="B8071" t="s">
        <v>5537</v>
      </c>
      <c r="C8071">
        <v>1</v>
      </c>
    </row>
    <row r="8072" spans="1:3" x14ac:dyDescent="0.25">
      <c r="A8072">
        <v>600062</v>
      </c>
      <c r="B8072" t="s">
        <v>2658</v>
      </c>
      <c r="C8072">
        <v>1</v>
      </c>
    </row>
    <row r="8073" spans="1:3" x14ac:dyDescent="0.25">
      <c r="A8073">
        <v>600063</v>
      </c>
      <c r="B8073" t="s">
        <v>80</v>
      </c>
      <c r="C8073">
        <v>1</v>
      </c>
    </row>
    <row r="8074" spans="1:3" x14ac:dyDescent="0.25">
      <c r="A8074">
        <v>600063</v>
      </c>
      <c r="B8074" t="s">
        <v>80</v>
      </c>
      <c r="C8074">
        <v>1</v>
      </c>
    </row>
    <row r="8075" spans="1:3" x14ac:dyDescent="0.25">
      <c r="A8075">
        <v>600109</v>
      </c>
      <c r="B8075" t="s">
        <v>5538</v>
      </c>
      <c r="C8075">
        <v>1</v>
      </c>
    </row>
    <row r="8076" spans="1:3" x14ac:dyDescent="0.25">
      <c r="A8076">
        <v>600171</v>
      </c>
      <c r="B8076" t="s">
        <v>5539</v>
      </c>
      <c r="C8076">
        <v>1</v>
      </c>
    </row>
    <row r="8077" spans="1:3" x14ac:dyDescent="0.25">
      <c r="A8077">
        <v>600175</v>
      </c>
      <c r="B8077" t="s">
        <v>81</v>
      </c>
      <c r="C8077">
        <v>1</v>
      </c>
    </row>
    <row r="8078" spans="1:3" x14ac:dyDescent="0.25">
      <c r="A8078">
        <v>600175</v>
      </c>
      <c r="B8078" t="s">
        <v>81</v>
      </c>
      <c r="C8078">
        <v>1</v>
      </c>
    </row>
    <row r="8079" spans="1:3" x14ac:dyDescent="0.25">
      <c r="A8079">
        <v>600179</v>
      </c>
      <c r="B8079" t="s">
        <v>82</v>
      </c>
      <c r="C8079">
        <v>1</v>
      </c>
    </row>
    <row r="8080" spans="1:3" x14ac:dyDescent="0.25">
      <c r="A8080">
        <v>600179</v>
      </c>
      <c r="B8080" t="s">
        <v>82</v>
      </c>
      <c r="C8080">
        <v>1</v>
      </c>
    </row>
    <row r="8081" spans="1:3" x14ac:dyDescent="0.25">
      <c r="A8081">
        <v>600222</v>
      </c>
      <c r="B8081" t="s">
        <v>83</v>
      </c>
      <c r="C8081">
        <v>1</v>
      </c>
    </row>
    <row r="8082" spans="1:3" x14ac:dyDescent="0.25">
      <c r="A8082">
        <v>600222</v>
      </c>
      <c r="B8082" t="s">
        <v>83</v>
      </c>
      <c r="C8082">
        <v>1</v>
      </c>
    </row>
    <row r="8083" spans="1:3" x14ac:dyDescent="0.25">
      <c r="A8083">
        <v>600230</v>
      </c>
      <c r="B8083" t="s">
        <v>84</v>
      </c>
      <c r="C8083">
        <v>1</v>
      </c>
    </row>
    <row r="8084" spans="1:3" x14ac:dyDescent="0.25">
      <c r="A8084">
        <v>600230</v>
      </c>
      <c r="B8084" t="s">
        <v>84</v>
      </c>
      <c r="C8084">
        <v>1</v>
      </c>
    </row>
    <row r="8085" spans="1:3" x14ac:dyDescent="0.25">
      <c r="A8085">
        <v>600246</v>
      </c>
      <c r="B8085" t="s">
        <v>85</v>
      </c>
      <c r="C8085">
        <v>1</v>
      </c>
    </row>
    <row r="8086" spans="1:3" x14ac:dyDescent="0.25">
      <c r="A8086">
        <v>600246</v>
      </c>
      <c r="B8086" t="s">
        <v>85</v>
      </c>
      <c r="C8086">
        <v>1</v>
      </c>
    </row>
    <row r="8087" spans="1:3" x14ac:dyDescent="0.25">
      <c r="A8087">
        <v>600256</v>
      </c>
      <c r="B8087" t="s">
        <v>5540</v>
      </c>
      <c r="C8087">
        <v>1</v>
      </c>
    </row>
    <row r="8088" spans="1:3" x14ac:dyDescent="0.25">
      <c r="A8088">
        <v>600256</v>
      </c>
      <c r="B8088" t="s">
        <v>5540</v>
      </c>
      <c r="C8088">
        <v>1</v>
      </c>
    </row>
    <row r="8089" spans="1:3" x14ac:dyDescent="0.25">
      <c r="A8089">
        <v>600271</v>
      </c>
      <c r="B8089" t="s">
        <v>5541</v>
      </c>
      <c r="C8089">
        <v>1</v>
      </c>
    </row>
    <row r="8090" spans="1:3" x14ac:dyDescent="0.25">
      <c r="A8090">
        <v>600271</v>
      </c>
      <c r="B8090" t="s">
        <v>5541</v>
      </c>
      <c r="C8090">
        <v>1</v>
      </c>
    </row>
    <row r="8091" spans="1:3" x14ac:dyDescent="0.25">
      <c r="A8091">
        <v>600273</v>
      </c>
      <c r="B8091" t="s">
        <v>5542</v>
      </c>
      <c r="C8091">
        <v>1</v>
      </c>
    </row>
    <row r="8092" spans="1:3" x14ac:dyDescent="0.25">
      <c r="A8092">
        <v>600280</v>
      </c>
      <c r="B8092" t="s">
        <v>86</v>
      </c>
      <c r="C8092">
        <v>1</v>
      </c>
    </row>
    <row r="8093" spans="1:3" x14ac:dyDescent="0.25">
      <c r="A8093">
        <v>600281</v>
      </c>
      <c r="B8093" t="s">
        <v>87</v>
      </c>
      <c r="C8093">
        <v>1</v>
      </c>
    </row>
    <row r="8094" spans="1:3" x14ac:dyDescent="0.25">
      <c r="A8094">
        <v>600281</v>
      </c>
      <c r="B8094" t="s">
        <v>87</v>
      </c>
      <c r="C8094">
        <v>1</v>
      </c>
    </row>
    <row r="8095" spans="1:3" x14ac:dyDescent="0.25">
      <c r="A8095">
        <v>600291</v>
      </c>
      <c r="B8095" t="s">
        <v>88</v>
      </c>
      <c r="C8095">
        <v>1</v>
      </c>
    </row>
    <row r="8096" spans="1:3" x14ac:dyDescent="0.25">
      <c r="A8096">
        <v>600292</v>
      </c>
      <c r="B8096" t="s">
        <v>5543</v>
      </c>
      <c r="C8096">
        <v>1</v>
      </c>
    </row>
    <row r="8097" spans="1:3" x14ac:dyDescent="0.25">
      <c r="A8097">
        <v>600292</v>
      </c>
      <c r="B8097" t="s">
        <v>5543</v>
      </c>
      <c r="C8097">
        <v>1</v>
      </c>
    </row>
    <row r="8098" spans="1:3" x14ac:dyDescent="0.25">
      <c r="A8098">
        <v>600301</v>
      </c>
      <c r="B8098" t="s">
        <v>5544</v>
      </c>
      <c r="C8098">
        <v>1</v>
      </c>
    </row>
    <row r="8099" spans="1:3" x14ac:dyDescent="0.25">
      <c r="A8099">
        <v>600311</v>
      </c>
      <c r="B8099" t="s">
        <v>89</v>
      </c>
      <c r="C8099">
        <v>1</v>
      </c>
    </row>
    <row r="8100" spans="1:3" x14ac:dyDescent="0.25">
      <c r="A8100">
        <v>600352</v>
      </c>
      <c r="B8100" t="s">
        <v>90</v>
      </c>
      <c r="C8100">
        <v>1</v>
      </c>
    </row>
    <row r="8101" spans="1:3" x14ac:dyDescent="0.25">
      <c r="A8101">
        <v>600352</v>
      </c>
      <c r="B8101" t="s">
        <v>90</v>
      </c>
      <c r="C8101">
        <v>1</v>
      </c>
    </row>
    <row r="8102" spans="1:3" x14ac:dyDescent="0.25">
      <c r="A8102">
        <v>600352</v>
      </c>
      <c r="B8102" t="s">
        <v>90</v>
      </c>
      <c r="C8102">
        <v>1</v>
      </c>
    </row>
    <row r="8103" spans="1:3" x14ac:dyDescent="0.25">
      <c r="A8103">
        <v>600412</v>
      </c>
      <c r="B8103" t="s">
        <v>91</v>
      </c>
      <c r="C8103">
        <v>1</v>
      </c>
    </row>
    <row r="8104" spans="1:3" x14ac:dyDescent="0.25">
      <c r="A8104">
        <v>600412</v>
      </c>
      <c r="B8104" t="s">
        <v>91</v>
      </c>
      <c r="C8104">
        <v>1</v>
      </c>
    </row>
    <row r="8105" spans="1:3" x14ac:dyDescent="0.25">
      <c r="A8105">
        <v>600413</v>
      </c>
      <c r="B8105" t="s">
        <v>5545</v>
      </c>
      <c r="C8105">
        <v>1</v>
      </c>
    </row>
    <row r="8106" spans="1:3" x14ac:dyDescent="0.25">
      <c r="A8106">
        <v>600428</v>
      </c>
      <c r="B8106" t="s">
        <v>5546</v>
      </c>
      <c r="C8106">
        <v>1</v>
      </c>
    </row>
    <row r="8107" spans="1:3" x14ac:dyDescent="0.25">
      <c r="A8107">
        <v>600445</v>
      </c>
      <c r="B8107" t="s">
        <v>92</v>
      </c>
      <c r="C8107">
        <v>1</v>
      </c>
    </row>
    <row r="8108" spans="1:3" x14ac:dyDescent="0.25">
      <c r="A8108">
        <v>600445</v>
      </c>
      <c r="B8108" t="s">
        <v>92</v>
      </c>
      <c r="C8108">
        <v>1</v>
      </c>
    </row>
    <row r="8109" spans="1:3" x14ac:dyDescent="0.25">
      <c r="A8109">
        <v>600456</v>
      </c>
      <c r="B8109" t="s">
        <v>5547</v>
      </c>
      <c r="C8109">
        <v>1</v>
      </c>
    </row>
    <row r="8110" spans="1:3" x14ac:dyDescent="0.25">
      <c r="A8110">
        <v>600456</v>
      </c>
      <c r="B8110" t="s">
        <v>5547</v>
      </c>
      <c r="C8110">
        <v>1</v>
      </c>
    </row>
    <row r="8111" spans="1:3" x14ac:dyDescent="0.25">
      <c r="A8111">
        <v>600471</v>
      </c>
      <c r="B8111" t="s">
        <v>5548</v>
      </c>
      <c r="C8111">
        <v>1</v>
      </c>
    </row>
    <row r="8112" spans="1:3" x14ac:dyDescent="0.25">
      <c r="A8112">
        <v>600476</v>
      </c>
      <c r="B8112" t="s">
        <v>93</v>
      </c>
      <c r="C8112">
        <v>1</v>
      </c>
    </row>
    <row r="8113" spans="1:3" x14ac:dyDescent="0.25">
      <c r="A8113">
        <v>600476</v>
      </c>
      <c r="B8113" t="s">
        <v>93</v>
      </c>
      <c r="C8113">
        <v>1</v>
      </c>
    </row>
    <row r="8114" spans="1:3" x14ac:dyDescent="0.25">
      <c r="A8114">
        <v>600514</v>
      </c>
      <c r="B8114" t="s">
        <v>5549</v>
      </c>
      <c r="C8114">
        <v>1</v>
      </c>
    </row>
    <row r="8115" spans="1:3" x14ac:dyDescent="0.25">
      <c r="A8115">
        <v>600514</v>
      </c>
      <c r="B8115" t="s">
        <v>5549</v>
      </c>
      <c r="C8115">
        <v>1</v>
      </c>
    </row>
    <row r="8116" spans="1:3" x14ac:dyDescent="0.25">
      <c r="A8116">
        <v>600528</v>
      </c>
      <c r="B8116" t="s">
        <v>94</v>
      </c>
      <c r="C8116">
        <v>1</v>
      </c>
    </row>
    <row r="8117" spans="1:3" x14ac:dyDescent="0.25">
      <c r="A8117">
        <v>600568</v>
      </c>
      <c r="B8117" t="s">
        <v>5550</v>
      </c>
      <c r="C8117">
        <v>1</v>
      </c>
    </row>
    <row r="8118" spans="1:3" x14ac:dyDescent="0.25">
      <c r="A8118">
        <v>600592</v>
      </c>
      <c r="B8118" t="s">
        <v>5551</v>
      </c>
      <c r="C8118">
        <v>1</v>
      </c>
    </row>
    <row r="8119" spans="1:3" x14ac:dyDescent="0.25">
      <c r="A8119">
        <v>600592</v>
      </c>
      <c r="B8119" t="s">
        <v>5551</v>
      </c>
      <c r="C8119">
        <v>1</v>
      </c>
    </row>
    <row r="8120" spans="1:3" x14ac:dyDescent="0.25">
      <c r="A8120">
        <v>600616</v>
      </c>
      <c r="B8120" t="s">
        <v>5552</v>
      </c>
      <c r="C8120">
        <v>1</v>
      </c>
    </row>
    <row r="8121" spans="1:3" x14ac:dyDescent="0.25">
      <c r="A8121">
        <v>600620</v>
      </c>
      <c r="B8121" t="s">
        <v>5553</v>
      </c>
      <c r="C8121">
        <v>1</v>
      </c>
    </row>
    <row r="8122" spans="1:3" x14ac:dyDescent="0.25">
      <c r="A8122">
        <v>600622</v>
      </c>
      <c r="B8122" t="s">
        <v>5554</v>
      </c>
      <c r="C8122">
        <v>1</v>
      </c>
    </row>
    <row r="8123" spans="1:3" x14ac:dyDescent="0.25">
      <c r="A8123">
        <v>600622</v>
      </c>
      <c r="B8123" t="s">
        <v>5554</v>
      </c>
      <c r="C8123">
        <v>1</v>
      </c>
    </row>
    <row r="8124" spans="1:3" x14ac:dyDescent="0.25">
      <c r="A8124">
        <v>600675</v>
      </c>
      <c r="B8124" t="s">
        <v>95</v>
      </c>
      <c r="C8124">
        <v>1</v>
      </c>
    </row>
    <row r="8125" spans="1:3" x14ac:dyDescent="0.25">
      <c r="A8125">
        <v>600680</v>
      </c>
      <c r="B8125" t="s">
        <v>5555</v>
      </c>
      <c r="C8125">
        <v>1</v>
      </c>
    </row>
    <row r="8126" spans="1:3" x14ac:dyDescent="0.25">
      <c r="A8126">
        <v>600680</v>
      </c>
      <c r="B8126" t="s">
        <v>5555</v>
      </c>
      <c r="C8126">
        <v>1</v>
      </c>
    </row>
    <row r="8127" spans="1:3" x14ac:dyDescent="0.25">
      <c r="A8127">
        <v>600702</v>
      </c>
      <c r="B8127" t="s">
        <v>96</v>
      </c>
      <c r="C8127">
        <v>1</v>
      </c>
    </row>
    <row r="8128" spans="1:3" x14ac:dyDescent="0.25">
      <c r="A8128">
        <v>600727</v>
      </c>
      <c r="B8128" t="s">
        <v>97</v>
      </c>
      <c r="C8128">
        <v>1</v>
      </c>
    </row>
    <row r="8129" spans="1:3" x14ac:dyDescent="0.25">
      <c r="A8129">
        <v>600920</v>
      </c>
      <c r="B8129" t="s">
        <v>2576</v>
      </c>
      <c r="C8129">
        <v>1</v>
      </c>
    </row>
    <row r="8130" spans="1:3" x14ac:dyDescent="0.25">
      <c r="A8130">
        <v>600931</v>
      </c>
      <c r="B8130" t="s">
        <v>5556</v>
      </c>
      <c r="C8130">
        <v>1</v>
      </c>
    </row>
    <row r="8131" spans="1:3" x14ac:dyDescent="0.25">
      <c r="A8131">
        <v>600940</v>
      </c>
      <c r="B8131" t="s">
        <v>5557</v>
      </c>
      <c r="C8131">
        <v>1</v>
      </c>
    </row>
    <row r="8132" spans="1:3" x14ac:dyDescent="0.25">
      <c r="A8132">
        <v>600958</v>
      </c>
      <c r="B8132" t="s">
        <v>98</v>
      </c>
      <c r="C8132">
        <v>1</v>
      </c>
    </row>
    <row r="8133" spans="1:3" x14ac:dyDescent="0.25">
      <c r="A8133">
        <v>601016</v>
      </c>
      <c r="B8133" t="s">
        <v>5558</v>
      </c>
      <c r="C8133">
        <v>1</v>
      </c>
    </row>
    <row r="8134" spans="1:3" x14ac:dyDescent="0.25">
      <c r="A8134">
        <v>601021</v>
      </c>
      <c r="B8134" t="s">
        <v>99</v>
      </c>
      <c r="C8134">
        <v>1</v>
      </c>
    </row>
    <row r="8135" spans="1:3" x14ac:dyDescent="0.25">
      <c r="A8135">
        <v>601021</v>
      </c>
      <c r="B8135" t="s">
        <v>99</v>
      </c>
      <c r="C8135">
        <v>1</v>
      </c>
    </row>
    <row r="8136" spans="1:3" x14ac:dyDescent="0.25">
      <c r="A8136">
        <v>601205</v>
      </c>
      <c r="B8136" t="s">
        <v>5559</v>
      </c>
      <c r="C8136">
        <v>1</v>
      </c>
    </row>
    <row r="8137" spans="1:3" x14ac:dyDescent="0.25">
      <c r="A8137">
        <v>601222</v>
      </c>
      <c r="B8137" t="s">
        <v>100</v>
      </c>
      <c r="C8137">
        <v>1</v>
      </c>
    </row>
    <row r="8138" spans="1:3" x14ac:dyDescent="0.25">
      <c r="A8138">
        <v>601254</v>
      </c>
      <c r="B8138" t="s">
        <v>5560</v>
      </c>
      <c r="C8138">
        <v>1</v>
      </c>
    </row>
    <row r="8139" spans="1:3" x14ac:dyDescent="0.25">
      <c r="A8139">
        <v>601277</v>
      </c>
      <c r="B8139" t="s">
        <v>5561</v>
      </c>
      <c r="C8139">
        <v>1</v>
      </c>
    </row>
    <row r="8140" spans="1:3" x14ac:dyDescent="0.25">
      <c r="A8140">
        <v>601277</v>
      </c>
      <c r="B8140" t="s">
        <v>5561</v>
      </c>
      <c r="C8140">
        <v>1</v>
      </c>
    </row>
    <row r="8141" spans="1:3" x14ac:dyDescent="0.25">
      <c r="A8141">
        <v>601371</v>
      </c>
      <c r="B8141" t="s">
        <v>101</v>
      </c>
      <c r="C8141">
        <v>1</v>
      </c>
    </row>
    <row r="8142" spans="1:3" x14ac:dyDescent="0.25">
      <c r="A8142">
        <v>601452</v>
      </c>
      <c r="B8142" t="s">
        <v>102</v>
      </c>
      <c r="C8142">
        <v>1</v>
      </c>
    </row>
    <row r="8143" spans="1:3" x14ac:dyDescent="0.25">
      <c r="A8143">
        <v>601620</v>
      </c>
      <c r="B8143" t="s">
        <v>103</v>
      </c>
      <c r="C8143">
        <v>1</v>
      </c>
    </row>
    <row r="8144" spans="1:3" x14ac:dyDescent="0.25">
      <c r="A8144">
        <v>601620</v>
      </c>
      <c r="B8144" t="s">
        <v>103</v>
      </c>
      <c r="C8144">
        <v>1</v>
      </c>
    </row>
    <row r="8145" spans="1:3" x14ac:dyDescent="0.25">
      <c r="A8145">
        <v>601661</v>
      </c>
      <c r="B8145" t="s">
        <v>5562</v>
      </c>
      <c r="C8145">
        <v>1</v>
      </c>
    </row>
    <row r="8146" spans="1:3" x14ac:dyDescent="0.25">
      <c r="A8146">
        <v>601691</v>
      </c>
      <c r="B8146" t="s">
        <v>104</v>
      </c>
      <c r="C8146">
        <v>1</v>
      </c>
    </row>
    <row r="8147" spans="1:3" x14ac:dyDescent="0.25">
      <c r="A8147">
        <v>601691</v>
      </c>
      <c r="B8147" t="s">
        <v>104</v>
      </c>
      <c r="C8147">
        <v>1</v>
      </c>
    </row>
    <row r="8148" spans="1:3" x14ac:dyDescent="0.25">
      <c r="A8148">
        <v>601790</v>
      </c>
      <c r="B8148" t="s">
        <v>5563</v>
      </c>
      <c r="C8148">
        <v>1</v>
      </c>
    </row>
    <row r="8149" spans="1:3" x14ac:dyDescent="0.25">
      <c r="A8149">
        <v>602091</v>
      </c>
      <c r="B8149" t="s">
        <v>5564</v>
      </c>
      <c r="C8149">
        <v>1</v>
      </c>
    </row>
    <row r="8150" spans="1:3" x14ac:dyDescent="0.25">
      <c r="A8150">
        <v>602092</v>
      </c>
      <c r="B8150" t="s">
        <v>5565</v>
      </c>
      <c r="C8150">
        <v>1</v>
      </c>
    </row>
    <row r="8151" spans="1:3" x14ac:dyDescent="0.25">
      <c r="A8151">
        <v>602092</v>
      </c>
      <c r="B8151" t="s">
        <v>5565</v>
      </c>
      <c r="C8151">
        <v>1</v>
      </c>
    </row>
    <row r="8152" spans="1:3" x14ac:dyDescent="0.25">
      <c r="A8152">
        <v>602098</v>
      </c>
      <c r="B8152" t="s">
        <v>105</v>
      </c>
      <c r="C8152">
        <v>1</v>
      </c>
    </row>
    <row r="8153" spans="1:3" x14ac:dyDescent="0.25">
      <c r="A8153">
        <v>602101</v>
      </c>
      <c r="B8153" t="s">
        <v>106</v>
      </c>
      <c r="C8153">
        <v>1</v>
      </c>
    </row>
    <row r="8154" spans="1:3" x14ac:dyDescent="0.25">
      <c r="A8154">
        <v>602120</v>
      </c>
      <c r="B8154" t="s">
        <v>5566</v>
      </c>
      <c r="C8154">
        <v>1</v>
      </c>
    </row>
    <row r="8155" spans="1:3" x14ac:dyDescent="0.25">
      <c r="A8155">
        <v>602211</v>
      </c>
      <c r="B8155" t="s">
        <v>107</v>
      </c>
      <c r="C8155">
        <v>1</v>
      </c>
    </row>
    <row r="8156" spans="1:3" x14ac:dyDescent="0.25">
      <c r="A8156">
        <v>602212</v>
      </c>
      <c r="B8156" t="s">
        <v>5567</v>
      </c>
      <c r="C8156">
        <v>1</v>
      </c>
    </row>
    <row r="8157" spans="1:3" x14ac:dyDescent="0.25">
      <c r="A8157">
        <v>602233</v>
      </c>
      <c r="B8157" t="s">
        <v>108</v>
      </c>
      <c r="C8157">
        <v>1</v>
      </c>
    </row>
    <row r="8158" spans="1:3" x14ac:dyDescent="0.25">
      <c r="A8158">
        <v>602233</v>
      </c>
      <c r="B8158" t="s">
        <v>108</v>
      </c>
      <c r="C8158">
        <v>1</v>
      </c>
    </row>
    <row r="8159" spans="1:3" x14ac:dyDescent="0.25">
      <c r="A8159">
        <v>602248</v>
      </c>
      <c r="B8159" t="s">
        <v>109</v>
      </c>
      <c r="C8159">
        <v>1</v>
      </c>
    </row>
    <row r="8160" spans="1:3" x14ac:dyDescent="0.25">
      <c r="A8160">
        <v>602248</v>
      </c>
      <c r="B8160" t="s">
        <v>109</v>
      </c>
      <c r="C8160">
        <v>1</v>
      </c>
    </row>
    <row r="8161" spans="1:3" x14ac:dyDescent="0.25">
      <c r="A8161">
        <v>602248</v>
      </c>
      <c r="B8161" t="s">
        <v>109</v>
      </c>
      <c r="C8161">
        <v>1</v>
      </c>
    </row>
    <row r="8162" spans="1:3" x14ac:dyDescent="0.25">
      <c r="A8162">
        <v>602286</v>
      </c>
      <c r="B8162" t="s">
        <v>5568</v>
      </c>
      <c r="C8162">
        <v>1</v>
      </c>
    </row>
    <row r="8163" spans="1:3" x14ac:dyDescent="0.25">
      <c r="A8163">
        <v>602326</v>
      </c>
      <c r="B8163" t="s">
        <v>110</v>
      </c>
      <c r="C8163">
        <v>1</v>
      </c>
    </row>
    <row r="8164" spans="1:3" x14ac:dyDescent="0.25">
      <c r="A8164">
        <v>602326</v>
      </c>
      <c r="B8164" t="s">
        <v>110</v>
      </c>
      <c r="C8164">
        <v>1</v>
      </c>
    </row>
    <row r="8165" spans="1:3" x14ac:dyDescent="0.25">
      <c r="A8165">
        <v>602355</v>
      </c>
      <c r="B8165" t="s">
        <v>111</v>
      </c>
      <c r="C8165">
        <v>1</v>
      </c>
    </row>
    <row r="8166" spans="1:3" x14ac:dyDescent="0.25">
      <c r="A8166">
        <v>602444</v>
      </c>
      <c r="B8166" t="s">
        <v>5569</v>
      </c>
      <c r="C8166">
        <v>1</v>
      </c>
    </row>
    <row r="8167" spans="1:3" x14ac:dyDescent="0.25">
      <c r="A8167">
        <v>602444</v>
      </c>
      <c r="B8167" t="s">
        <v>5569</v>
      </c>
      <c r="C8167">
        <v>1</v>
      </c>
    </row>
    <row r="8168" spans="1:3" x14ac:dyDescent="0.25">
      <c r="A8168">
        <v>602446</v>
      </c>
      <c r="B8168" t="s">
        <v>5570</v>
      </c>
      <c r="C8168">
        <v>1</v>
      </c>
    </row>
    <row r="8169" spans="1:3" x14ac:dyDescent="0.25">
      <c r="A8169">
        <v>602457</v>
      </c>
      <c r="B8169" t="s">
        <v>2374</v>
      </c>
      <c r="C8169">
        <v>1</v>
      </c>
    </row>
    <row r="8170" spans="1:3" x14ac:dyDescent="0.25">
      <c r="A8170">
        <v>602657</v>
      </c>
      <c r="B8170" t="s">
        <v>2599</v>
      </c>
      <c r="C8170">
        <v>1</v>
      </c>
    </row>
    <row r="8171" spans="1:3" x14ac:dyDescent="0.25">
      <c r="A8171">
        <v>602969</v>
      </c>
      <c r="B8171" t="s">
        <v>5571</v>
      </c>
      <c r="C8171">
        <v>1</v>
      </c>
    </row>
    <row r="8172" spans="1:3" x14ac:dyDescent="0.25">
      <c r="A8172">
        <v>602969</v>
      </c>
      <c r="B8172" t="s">
        <v>5571</v>
      </c>
      <c r="C8172">
        <v>1</v>
      </c>
    </row>
    <row r="8173" spans="1:3" x14ac:dyDescent="0.25">
      <c r="A8173">
        <v>602987</v>
      </c>
      <c r="B8173" t="s">
        <v>112</v>
      </c>
      <c r="C8173">
        <v>1</v>
      </c>
    </row>
    <row r="8174" spans="1:3" x14ac:dyDescent="0.25">
      <c r="A8174">
        <v>602987</v>
      </c>
      <c r="B8174" t="s">
        <v>112</v>
      </c>
      <c r="C8174">
        <v>1</v>
      </c>
    </row>
    <row r="8175" spans="1:3" x14ac:dyDescent="0.25">
      <c r="A8175">
        <v>603011</v>
      </c>
      <c r="B8175" t="s">
        <v>5572</v>
      </c>
      <c r="C8175">
        <v>1</v>
      </c>
    </row>
    <row r="8176" spans="1:3" x14ac:dyDescent="0.25">
      <c r="A8176">
        <v>603045</v>
      </c>
      <c r="B8176" t="s">
        <v>2674</v>
      </c>
      <c r="C8176">
        <v>1</v>
      </c>
    </row>
    <row r="8177" spans="1:3" x14ac:dyDescent="0.25">
      <c r="A8177">
        <v>603071</v>
      </c>
      <c r="B8177" t="s">
        <v>113</v>
      </c>
      <c r="C8177">
        <v>1</v>
      </c>
    </row>
    <row r="8178" spans="1:3" x14ac:dyDescent="0.25">
      <c r="A8178">
        <v>603080</v>
      </c>
      <c r="B8178" t="s">
        <v>114</v>
      </c>
      <c r="C8178">
        <v>1</v>
      </c>
    </row>
    <row r="8179" spans="1:3" x14ac:dyDescent="0.25">
      <c r="A8179">
        <v>603080</v>
      </c>
      <c r="B8179" t="s">
        <v>114</v>
      </c>
      <c r="C8179">
        <v>1</v>
      </c>
    </row>
    <row r="8180" spans="1:3" x14ac:dyDescent="0.25">
      <c r="A8180">
        <v>603102</v>
      </c>
      <c r="B8180" t="s">
        <v>5573</v>
      </c>
      <c r="C8180">
        <v>1</v>
      </c>
    </row>
    <row r="8181" spans="1:3" x14ac:dyDescent="0.25">
      <c r="A8181">
        <v>603153</v>
      </c>
      <c r="B8181" t="s">
        <v>5574</v>
      </c>
      <c r="C8181">
        <v>1</v>
      </c>
    </row>
    <row r="8182" spans="1:3" x14ac:dyDescent="0.25">
      <c r="A8182">
        <v>603157</v>
      </c>
      <c r="B8182" t="s">
        <v>115</v>
      </c>
      <c r="C8182">
        <v>1</v>
      </c>
    </row>
    <row r="8183" spans="1:3" x14ac:dyDescent="0.25">
      <c r="A8183">
        <v>603159</v>
      </c>
      <c r="B8183" t="s">
        <v>116</v>
      </c>
      <c r="C8183">
        <v>1</v>
      </c>
    </row>
    <row r="8184" spans="1:3" x14ac:dyDescent="0.25">
      <c r="A8184">
        <v>603340</v>
      </c>
      <c r="B8184" t="s">
        <v>117</v>
      </c>
      <c r="C8184">
        <v>1</v>
      </c>
    </row>
    <row r="8185" spans="1:3" x14ac:dyDescent="0.25">
      <c r="A8185">
        <v>603340</v>
      </c>
      <c r="B8185" t="s">
        <v>117</v>
      </c>
      <c r="C8185">
        <v>1</v>
      </c>
    </row>
    <row r="8186" spans="1:3" x14ac:dyDescent="0.25">
      <c r="A8186">
        <v>603405</v>
      </c>
      <c r="B8186" t="s">
        <v>118</v>
      </c>
      <c r="C8186">
        <v>1</v>
      </c>
    </row>
    <row r="8187" spans="1:3" x14ac:dyDescent="0.25">
      <c r="A8187">
        <v>603405</v>
      </c>
      <c r="B8187" t="s">
        <v>118</v>
      </c>
      <c r="C8187">
        <v>1</v>
      </c>
    </row>
    <row r="8188" spans="1:3" x14ac:dyDescent="0.25">
      <c r="A8188">
        <v>603632</v>
      </c>
      <c r="B8188" t="s">
        <v>5575</v>
      </c>
      <c r="C8188">
        <v>1</v>
      </c>
    </row>
    <row r="8189" spans="1:3" x14ac:dyDescent="0.25">
      <c r="A8189">
        <v>603632</v>
      </c>
      <c r="B8189" t="s">
        <v>5575</v>
      </c>
      <c r="C8189">
        <v>1</v>
      </c>
    </row>
    <row r="8190" spans="1:3" x14ac:dyDescent="0.25">
      <c r="A8190">
        <v>603673</v>
      </c>
      <c r="B8190" t="s">
        <v>5576</v>
      </c>
      <c r="C8190">
        <v>1</v>
      </c>
    </row>
    <row r="8191" spans="1:3" x14ac:dyDescent="0.25">
      <c r="A8191">
        <v>603722</v>
      </c>
      <c r="B8191" t="s">
        <v>119</v>
      </c>
      <c r="C8191">
        <v>1</v>
      </c>
    </row>
    <row r="8192" spans="1:3" x14ac:dyDescent="0.25">
      <c r="A8192">
        <v>603722</v>
      </c>
      <c r="B8192" t="s">
        <v>119</v>
      </c>
      <c r="C8192">
        <v>1</v>
      </c>
    </row>
    <row r="8193" spans="1:3" x14ac:dyDescent="0.25">
      <c r="A8193">
        <v>603860</v>
      </c>
      <c r="B8193" t="s">
        <v>5577</v>
      </c>
      <c r="C8193">
        <v>1</v>
      </c>
    </row>
    <row r="8194" spans="1:3" x14ac:dyDescent="0.25">
      <c r="A8194">
        <v>604801</v>
      </c>
      <c r="B8194" t="s">
        <v>5578</v>
      </c>
      <c r="C8194">
        <v>1</v>
      </c>
    </row>
    <row r="8195" spans="1:3" x14ac:dyDescent="0.25">
      <c r="A8195">
        <v>604850</v>
      </c>
      <c r="B8195" t="s">
        <v>5579</v>
      </c>
      <c r="C8195">
        <v>1</v>
      </c>
    </row>
    <row r="8196" spans="1:3" x14ac:dyDescent="0.25">
      <c r="A8196">
        <v>604850</v>
      </c>
      <c r="B8196" t="s">
        <v>5579</v>
      </c>
      <c r="C8196">
        <v>1</v>
      </c>
    </row>
    <row r="8197" spans="1:3" x14ac:dyDescent="0.25">
      <c r="A8197">
        <v>605026</v>
      </c>
      <c r="B8197" t="s">
        <v>5580</v>
      </c>
      <c r="C8197">
        <v>1</v>
      </c>
    </row>
    <row r="8198" spans="1:3" x14ac:dyDescent="0.25">
      <c r="A8198">
        <v>605026</v>
      </c>
      <c r="B8198" t="s">
        <v>5580</v>
      </c>
      <c r="C8198">
        <v>1</v>
      </c>
    </row>
    <row r="8199" spans="1:3" x14ac:dyDescent="0.25">
      <c r="A8199">
        <v>605140</v>
      </c>
      <c r="B8199" t="s">
        <v>2375</v>
      </c>
      <c r="C8199">
        <v>1</v>
      </c>
    </row>
    <row r="8200" spans="1:3" x14ac:dyDescent="0.25">
      <c r="A8200">
        <v>605232</v>
      </c>
      <c r="B8200" t="s">
        <v>5581</v>
      </c>
      <c r="C8200">
        <v>1</v>
      </c>
    </row>
    <row r="8201" spans="1:3" x14ac:dyDescent="0.25">
      <c r="A8201">
        <v>605300</v>
      </c>
      <c r="B8201" t="s">
        <v>5582</v>
      </c>
      <c r="C8201">
        <v>1</v>
      </c>
    </row>
    <row r="8202" spans="1:3" x14ac:dyDescent="0.25">
      <c r="A8202">
        <v>605300</v>
      </c>
      <c r="B8202" t="s">
        <v>5582</v>
      </c>
      <c r="C8202">
        <v>1</v>
      </c>
    </row>
    <row r="8203" spans="1:3" x14ac:dyDescent="0.25">
      <c r="A8203">
        <v>605300</v>
      </c>
      <c r="B8203" t="s">
        <v>5582</v>
      </c>
      <c r="C8203">
        <v>1</v>
      </c>
    </row>
    <row r="8204" spans="1:3" x14ac:dyDescent="0.25">
      <c r="A8204">
        <v>605371</v>
      </c>
      <c r="B8204" t="s">
        <v>2577</v>
      </c>
      <c r="C8204">
        <v>1</v>
      </c>
    </row>
    <row r="8205" spans="1:3" x14ac:dyDescent="0.25">
      <c r="A8205">
        <v>605372</v>
      </c>
      <c r="B8205" t="s">
        <v>5583</v>
      </c>
      <c r="C8205">
        <v>1</v>
      </c>
    </row>
    <row r="8206" spans="1:3" x14ac:dyDescent="0.25">
      <c r="A8206">
        <v>605510</v>
      </c>
      <c r="B8206" t="s">
        <v>120</v>
      </c>
      <c r="C8206">
        <v>1</v>
      </c>
    </row>
    <row r="8207" spans="1:3" x14ac:dyDescent="0.25">
      <c r="A8207">
        <v>605510</v>
      </c>
      <c r="B8207" t="s">
        <v>120</v>
      </c>
      <c r="C8207">
        <v>1</v>
      </c>
    </row>
    <row r="8208" spans="1:3" x14ac:dyDescent="0.25">
      <c r="A8208">
        <v>605510</v>
      </c>
      <c r="B8208" t="s">
        <v>120</v>
      </c>
      <c r="C8208">
        <v>1</v>
      </c>
    </row>
    <row r="8209" spans="1:3" x14ac:dyDescent="0.25">
      <c r="A8209">
        <v>605670</v>
      </c>
      <c r="B8209" t="s">
        <v>5584</v>
      </c>
      <c r="C8209">
        <v>1</v>
      </c>
    </row>
    <row r="8210" spans="1:3" x14ac:dyDescent="0.25">
      <c r="A8210">
        <v>606228</v>
      </c>
      <c r="B8210" t="s">
        <v>121</v>
      </c>
      <c r="C8210">
        <v>1</v>
      </c>
    </row>
    <row r="8211" spans="1:3" x14ac:dyDescent="0.25">
      <c r="A8211">
        <v>606228</v>
      </c>
      <c r="B8211" t="s">
        <v>121</v>
      </c>
      <c r="C8211">
        <v>1</v>
      </c>
    </row>
    <row r="8212" spans="1:3" x14ac:dyDescent="0.25">
      <c r="A8212">
        <v>606351</v>
      </c>
      <c r="B8212" t="s">
        <v>5585</v>
      </c>
      <c r="C8212">
        <v>1</v>
      </c>
    </row>
    <row r="8213" spans="1:3" x14ac:dyDescent="0.25">
      <c r="A8213">
        <v>606351</v>
      </c>
      <c r="B8213" t="s">
        <v>5585</v>
      </c>
      <c r="C8213">
        <v>1</v>
      </c>
    </row>
    <row r="8214" spans="1:3" x14ac:dyDescent="0.25">
      <c r="A8214">
        <v>606410</v>
      </c>
      <c r="B8214" t="s">
        <v>122</v>
      </c>
      <c r="C8214">
        <v>1</v>
      </c>
    </row>
    <row r="8215" spans="1:3" x14ac:dyDescent="0.25">
      <c r="A8215">
        <v>606410</v>
      </c>
      <c r="B8215" t="s">
        <v>122</v>
      </c>
      <c r="C8215">
        <v>1</v>
      </c>
    </row>
    <row r="8216" spans="1:3" x14ac:dyDescent="0.25">
      <c r="A8216">
        <v>606472</v>
      </c>
      <c r="B8216" t="s">
        <v>5586</v>
      </c>
      <c r="C8216">
        <v>1</v>
      </c>
    </row>
    <row r="8217" spans="1:3" x14ac:dyDescent="0.25">
      <c r="A8217">
        <v>606790</v>
      </c>
      <c r="B8217" t="s">
        <v>123</v>
      </c>
      <c r="C8217">
        <v>1</v>
      </c>
    </row>
    <row r="8218" spans="1:3" x14ac:dyDescent="0.25">
      <c r="A8218">
        <v>606801</v>
      </c>
      <c r="B8218" t="s">
        <v>5587</v>
      </c>
      <c r="C8218">
        <v>1</v>
      </c>
    </row>
    <row r="8219" spans="1:3" x14ac:dyDescent="0.25">
      <c r="A8219">
        <v>606880</v>
      </c>
      <c r="B8219" t="s">
        <v>124</v>
      </c>
      <c r="C8219">
        <v>1</v>
      </c>
    </row>
    <row r="8220" spans="1:3" x14ac:dyDescent="0.25">
      <c r="A8220">
        <v>606890</v>
      </c>
      <c r="B8220" t="s">
        <v>5588</v>
      </c>
      <c r="C8220">
        <v>1</v>
      </c>
    </row>
    <row r="8221" spans="1:3" x14ac:dyDescent="0.25">
      <c r="A8221">
        <v>606890</v>
      </c>
      <c r="B8221" t="s">
        <v>5588</v>
      </c>
      <c r="C8221">
        <v>1</v>
      </c>
    </row>
    <row r="8222" spans="1:3" x14ac:dyDescent="0.25">
      <c r="A8222">
        <v>607180</v>
      </c>
      <c r="B8222" t="s">
        <v>5589</v>
      </c>
      <c r="C8222">
        <v>1</v>
      </c>
    </row>
    <row r="8223" spans="1:3" x14ac:dyDescent="0.25">
      <c r="A8223">
        <v>607180</v>
      </c>
      <c r="B8223" t="s">
        <v>5589</v>
      </c>
      <c r="C8223">
        <v>1</v>
      </c>
    </row>
    <row r="8224" spans="1:3" x14ac:dyDescent="0.25">
      <c r="A8224">
        <v>608521</v>
      </c>
      <c r="B8224" t="s">
        <v>125</v>
      </c>
      <c r="C8224">
        <v>1</v>
      </c>
    </row>
    <row r="8225" spans="1:3" x14ac:dyDescent="0.25">
      <c r="A8225">
        <v>608538</v>
      </c>
      <c r="B8225" t="s">
        <v>5590</v>
      </c>
      <c r="C8225">
        <v>1</v>
      </c>
    </row>
    <row r="8226" spans="1:3" x14ac:dyDescent="0.25">
      <c r="A8226">
        <v>608647</v>
      </c>
      <c r="B8226" t="s">
        <v>5591</v>
      </c>
      <c r="C8226">
        <v>1</v>
      </c>
    </row>
    <row r="8227" spans="1:3" x14ac:dyDescent="0.25">
      <c r="A8227">
        <v>608661</v>
      </c>
      <c r="B8227" t="s">
        <v>5592</v>
      </c>
      <c r="C8227">
        <v>1</v>
      </c>
    </row>
    <row r="8228" spans="1:3" x14ac:dyDescent="0.25">
      <c r="A8228">
        <v>608780</v>
      </c>
      <c r="B8228" t="s">
        <v>5593</v>
      </c>
      <c r="C8228">
        <v>1</v>
      </c>
    </row>
    <row r="8229" spans="1:3" x14ac:dyDescent="0.25">
      <c r="A8229">
        <v>608991</v>
      </c>
      <c r="B8229" t="s">
        <v>126</v>
      </c>
      <c r="C8229">
        <v>1</v>
      </c>
    </row>
    <row r="8230" spans="1:3" x14ac:dyDescent="0.25">
      <c r="A8230">
        <v>608991</v>
      </c>
      <c r="B8230" t="s">
        <v>126</v>
      </c>
      <c r="C8230">
        <v>1</v>
      </c>
    </row>
    <row r="8231" spans="1:3" x14ac:dyDescent="0.25">
      <c r="A8231">
        <v>609053</v>
      </c>
      <c r="B8231" t="s">
        <v>2812</v>
      </c>
      <c r="C8231">
        <v>1</v>
      </c>
    </row>
    <row r="8232" spans="1:3" x14ac:dyDescent="0.25">
      <c r="A8232">
        <v>609101</v>
      </c>
      <c r="B8232" t="s">
        <v>5594</v>
      </c>
      <c r="C8232">
        <v>1</v>
      </c>
    </row>
    <row r="8233" spans="1:3" x14ac:dyDescent="0.25">
      <c r="A8233">
        <v>609362</v>
      </c>
      <c r="B8233" t="s">
        <v>5595</v>
      </c>
      <c r="C8233">
        <v>1</v>
      </c>
    </row>
    <row r="8234" spans="1:3" x14ac:dyDescent="0.25">
      <c r="A8234">
        <v>609374</v>
      </c>
      <c r="B8234" t="s">
        <v>5596</v>
      </c>
      <c r="C8234">
        <v>1</v>
      </c>
    </row>
    <row r="8235" spans="1:3" x14ac:dyDescent="0.25">
      <c r="A8235">
        <v>609413</v>
      </c>
      <c r="B8235" t="s">
        <v>5597</v>
      </c>
      <c r="C8235">
        <v>1</v>
      </c>
    </row>
    <row r="8236" spans="1:3" x14ac:dyDescent="0.25">
      <c r="A8236">
        <v>609414</v>
      </c>
      <c r="B8236" t="s">
        <v>5598</v>
      </c>
      <c r="C8236">
        <v>1</v>
      </c>
    </row>
    <row r="8237" spans="1:3" x14ac:dyDescent="0.25">
      <c r="A8237">
        <v>609761</v>
      </c>
      <c r="B8237" t="s">
        <v>5599</v>
      </c>
      <c r="C8237">
        <v>1</v>
      </c>
    </row>
    <row r="8238" spans="1:3" x14ac:dyDescent="0.25">
      <c r="A8238">
        <v>609761</v>
      </c>
      <c r="B8238" t="s">
        <v>5599</v>
      </c>
      <c r="C8238">
        <v>1</v>
      </c>
    </row>
    <row r="8239" spans="1:3" x14ac:dyDescent="0.25">
      <c r="A8239">
        <v>609762</v>
      </c>
      <c r="B8239" t="s">
        <v>5600</v>
      </c>
      <c r="C8239">
        <v>1</v>
      </c>
    </row>
    <row r="8240" spans="1:3" x14ac:dyDescent="0.25">
      <c r="A8240">
        <v>609762</v>
      </c>
      <c r="B8240" t="s">
        <v>5600</v>
      </c>
      <c r="C8240">
        <v>1</v>
      </c>
    </row>
    <row r="8241" spans="1:3" x14ac:dyDescent="0.25">
      <c r="A8241">
        <v>609771</v>
      </c>
      <c r="B8241" t="s">
        <v>127</v>
      </c>
      <c r="C8241">
        <v>1</v>
      </c>
    </row>
    <row r="8242" spans="1:3" x14ac:dyDescent="0.25">
      <c r="A8242">
        <v>609771</v>
      </c>
      <c r="B8242" t="s">
        <v>127</v>
      </c>
      <c r="C8242">
        <v>1</v>
      </c>
    </row>
    <row r="8243" spans="1:3" x14ac:dyDescent="0.25">
      <c r="A8243">
        <v>610062</v>
      </c>
      <c r="B8243" t="s">
        <v>5601</v>
      </c>
      <c r="C8243">
        <v>1</v>
      </c>
    </row>
    <row r="8244" spans="1:3" x14ac:dyDescent="0.25">
      <c r="A8244">
        <v>610062</v>
      </c>
      <c r="B8244" t="s">
        <v>5601</v>
      </c>
      <c r="C8244">
        <v>1</v>
      </c>
    </row>
    <row r="8245" spans="1:3" x14ac:dyDescent="0.25">
      <c r="A8245">
        <v>610103</v>
      </c>
      <c r="B8245" t="s">
        <v>5602</v>
      </c>
      <c r="C8245">
        <v>1</v>
      </c>
    </row>
    <row r="8246" spans="1:3" x14ac:dyDescent="0.25">
      <c r="A8246">
        <v>610181</v>
      </c>
      <c r="B8246" t="s">
        <v>128</v>
      </c>
      <c r="C8246">
        <v>1</v>
      </c>
    </row>
    <row r="8247" spans="1:3" x14ac:dyDescent="0.25">
      <c r="A8247">
        <v>610181</v>
      </c>
      <c r="B8247" t="s">
        <v>128</v>
      </c>
      <c r="C8247">
        <v>1</v>
      </c>
    </row>
    <row r="8248" spans="1:3" x14ac:dyDescent="0.25">
      <c r="A8248">
        <v>610273</v>
      </c>
      <c r="B8248" t="s">
        <v>218</v>
      </c>
      <c r="C8248">
        <v>1</v>
      </c>
    </row>
    <row r="8249" spans="1:3" x14ac:dyDescent="0.25">
      <c r="A8249">
        <v>610273</v>
      </c>
      <c r="B8249" t="s">
        <v>218</v>
      </c>
      <c r="C8249">
        <v>1</v>
      </c>
    </row>
    <row r="8250" spans="1:3" x14ac:dyDescent="0.25">
      <c r="A8250">
        <v>610284</v>
      </c>
      <c r="B8250" t="s">
        <v>129</v>
      </c>
      <c r="C8250">
        <v>1</v>
      </c>
    </row>
    <row r="8251" spans="1:3" x14ac:dyDescent="0.25">
      <c r="A8251">
        <v>610284</v>
      </c>
      <c r="B8251" t="s">
        <v>129</v>
      </c>
      <c r="C8251">
        <v>1</v>
      </c>
    </row>
    <row r="8252" spans="1:3" x14ac:dyDescent="0.25">
      <c r="A8252">
        <v>610294</v>
      </c>
      <c r="B8252" t="s">
        <v>5603</v>
      </c>
      <c r="C8252">
        <v>1</v>
      </c>
    </row>
    <row r="8253" spans="1:3" x14ac:dyDescent="0.25">
      <c r="A8253">
        <v>610646</v>
      </c>
      <c r="B8253" t="s">
        <v>130</v>
      </c>
      <c r="C8253">
        <v>1</v>
      </c>
    </row>
    <row r="8254" spans="1:3" x14ac:dyDescent="0.25">
      <c r="A8254">
        <v>610646</v>
      </c>
      <c r="B8254" t="s">
        <v>130</v>
      </c>
      <c r="C8254">
        <v>1</v>
      </c>
    </row>
    <row r="8255" spans="1:3" x14ac:dyDescent="0.25">
      <c r="A8255">
        <v>610656</v>
      </c>
      <c r="B8255" t="s">
        <v>131</v>
      </c>
      <c r="C8255">
        <v>1</v>
      </c>
    </row>
    <row r="8256" spans="1:3" x14ac:dyDescent="0.25">
      <c r="A8256">
        <v>610698</v>
      </c>
      <c r="B8256" t="s">
        <v>132</v>
      </c>
      <c r="C8256">
        <v>1</v>
      </c>
    </row>
    <row r="8257" spans="1:3" x14ac:dyDescent="0.25">
      <c r="A8257">
        <v>610703</v>
      </c>
      <c r="B8257" t="s">
        <v>5604</v>
      </c>
      <c r="C8257">
        <v>1</v>
      </c>
    </row>
    <row r="8258" spans="1:3" x14ac:dyDescent="0.25">
      <c r="A8258">
        <v>610712</v>
      </c>
      <c r="B8258" t="s">
        <v>133</v>
      </c>
      <c r="C8258">
        <v>1</v>
      </c>
    </row>
    <row r="8259" spans="1:3" x14ac:dyDescent="0.25">
      <c r="A8259">
        <v>610712</v>
      </c>
      <c r="B8259" t="s">
        <v>133</v>
      </c>
      <c r="C8259">
        <v>1</v>
      </c>
    </row>
    <row r="8260" spans="1:3" x14ac:dyDescent="0.25">
      <c r="A8260">
        <v>610718</v>
      </c>
      <c r="B8260" t="s">
        <v>5605</v>
      </c>
      <c r="C8260">
        <v>1</v>
      </c>
    </row>
    <row r="8261" spans="1:3" x14ac:dyDescent="0.25">
      <c r="A8261">
        <v>610722</v>
      </c>
      <c r="B8261" t="s">
        <v>5606</v>
      </c>
      <c r="C8261">
        <v>1</v>
      </c>
    </row>
    <row r="8262" spans="1:3" x14ac:dyDescent="0.25">
      <c r="A8262">
        <v>610722</v>
      </c>
      <c r="B8262" t="s">
        <v>5606</v>
      </c>
      <c r="C8262">
        <v>1</v>
      </c>
    </row>
    <row r="8263" spans="1:3" x14ac:dyDescent="0.25">
      <c r="A8263">
        <v>610723</v>
      </c>
      <c r="B8263" t="s">
        <v>5607</v>
      </c>
      <c r="C8263">
        <v>1</v>
      </c>
    </row>
    <row r="8264" spans="1:3" x14ac:dyDescent="0.25">
      <c r="A8264">
        <v>610724</v>
      </c>
      <c r="B8264" t="s">
        <v>5608</v>
      </c>
      <c r="C8264">
        <v>1</v>
      </c>
    </row>
    <row r="8265" spans="1:3" x14ac:dyDescent="0.25">
      <c r="A8265">
        <v>610726</v>
      </c>
      <c r="B8265" t="s">
        <v>134</v>
      </c>
      <c r="C8265">
        <v>1</v>
      </c>
    </row>
    <row r="8266" spans="1:3" x14ac:dyDescent="0.25">
      <c r="A8266">
        <v>610726</v>
      </c>
      <c r="B8266" t="s">
        <v>134</v>
      </c>
      <c r="C8266">
        <v>1</v>
      </c>
    </row>
    <row r="8267" spans="1:3" x14ac:dyDescent="0.25">
      <c r="A8267">
        <v>610726</v>
      </c>
      <c r="B8267" t="s">
        <v>134</v>
      </c>
      <c r="C8267">
        <v>1</v>
      </c>
    </row>
    <row r="8268" spans="1:3" x14ac:dyDescent="0.25">
      <c r="A8268">
        <v>610742</v>
      </c>
      <c r="B8268" t="s">
        <v>135</v>
      </c>
      <c r="C8268">
        <v>1</v>
      </c>
    </row>
    <row r="8269" spans="1:3" x14ac:dyDescent="0.25">
      <c r="A8269">
        <v>610749</v>
      </c>
      <c r="B8269" t="s">
        <v>5609</v>
      </c>
      <c r="C8269">
        <v>1</v>
      </c>
    </row>
    <row r="8270" spans="1:3" x14ac:dyDescent="0.25">
      <c r="A8270">
        <v>610811</v>
      </c>
      <c r="B8270" t="s">
        <v>5610</v>
      </c>
      <c r="C8270">
        <v>1</v>
      </c>
    </row>
    <row r="8271" spans="1:3" x14ac:dyDescent="0.25">
      <c r="A8271">
        <v>610834</v>
      </c>
      <c r="B8271" t="s">
        <v>5611</v>
      </c>
      <c r="C8271">
        <v>1</v>
      </c>
    </row>
    <row r="8272" spans="1:3" x14ac:dyDescent="0.25">
      <c r="A8272">
        <v>610844</v>
      </c>
      <c r="B8272" t="s">
        <v>5612</v>
      </c>
      <c r="C8272">
        <v>1</v>
      </c>
    </row>
    <row r="8273" spans="1:3" x14ac:dyDescent="0.25">
      <c r="A8273">
        <v>610851</v>
      </c>
      <c r="B8273" t="s">
        <v>2376</v>
      </c>
      <c r="C8273">
        <v>1</v>
      </c>
    </row>
    <row r="8274" spans="1:3" x14ac:dyDescent="0.25">
      <c r="A8274">
        <v>610852</v>
      </c>
      <c r="B8274" t="s">
        <v>5613</v>
      </c>
      <c r="C8274">
        <v>1</v>
      </c>
    </row>
    <row r="8275" spans="1:3" x14ac:dyDescent="0.25">
      <c r="A8275">
        <v>610853</v>
      </c>
      <c r="B8275" t="s">
        <v>5614</v>
      </c>
      <c r="C8275">
        <v>1</v>
      </c>
    </row>
    <row r="8276" spans="1:3" x14ac:dyDescent="0.25">
      <c r="A8276">
        <v>610853</v>
      </c>
      <c r="B8276" t="s">
        <v>5614</v>
      </c>
      <c r="C8276">
        <v>1</v>
      </c>
    </row>
    <row r="8277" spans="1:3" x14ac:dyDescent="0.25">
      <c r="A8277">
        <v>610872</v>
      </c>
      <c r="B8277" t="s">
        <v>5615</v>
      </c>
      <c r="C8277">
        <v>1</v>
      </c>
    </row>
    <row r="8278" spans="1:3" x14ac:dyDescent="0.25">
      <c r="A8278">
        <v>610875</v>
      </c>
      <c r="B8278" t="s">
        <v>136</v>
      </c>
      <c r="C8278">
        <v>1</v>
      </c>
    </row>
    <row r="8279" spans="1:3" x14ac:dyDescent="0.25">
      <c r="A8279">
        <v>610941</v>
      </c>
      <c r="B8279" t="s">
        <v>5616</v>
      </c>
      <c r="C8279">
        <v>1</v>
      </c>
    </row>
    <row r="8280" spans="1:3" x14ac:dyDescent="0.25">
      <c r="A8280">
        <v>610951</v>
      </c>
      <c r="B8280" t="s">
        <v>5617</v>
      </c>
      <c r="C8280">
        <v>1</v>
      </c>
    </row>
    <row r="8281" spans="1:3" x14ac:dyDescent="0.25">
      <c r="A8281">
        <v>610951</v>
      </c>
      <c r="B8281" t="s">
        <v>5617</v>
      </c>
      <c r="C8281">
        <v>1</v>
      </c>
    </row>
    <row r="8282" spans="1:3" x14ac:dyDescent="0.25">
      <c r="A8282">
        <v>610971</v>
      </c>
      <c r="B8282" t="s">
        <v>2537</v>
      </c>
      <c r="C8282">
        <v>1</v>
      </c>
    </row>
    <row r="8283" spans="1:3" x14ac:dyDescent="0.25">
      <c r="A8283">
        <v>610994</v>
      </c>
      <c r="B8283" t="s">
        <v>5618</v>
      </c>
      <c r="C8283">
        <v>1</v>
      </c>
    </row>
    <row r="8284" spans="1:3" x14ac:dyDescent="0.25">
      <c r="A8284">
        <v>610994</v>
      </c>
      <c r="B8284" t="s">
        <v>5618</v>
      </c>
      <c r="C8284">
        <v>1</v>
      </c>
    </row>
    <row r="8285" spans="1:3" x14ac:dyDescent="0.25">
      <c r="A8285">
        <v>610998</v>
      </c>
      <c r="B8285" t="s">
        <v>5619</v>
      </c>
      <c r="C8285">
        <v>1</v>
      </c>
    </row>
    <row r="8286" spans="1:3" x14ac:dyDescent="0.25">
      <c r="A8286">
        <v>610999</v>
      </c>
      <c r="B8286" t="s">
        <v>5620</v>
      </c>
      <c r="C8286">
        <v>1</v>
      </c>
    </row>
    <row r="8287" spans="1:3" x14ac:dyDescent="0.25">
      <c r="A8287">
        <v>611000</v>
      </c>
      <c r="B8287" t="s">
        <v>5621</v>
      </c>
      <c r="C8287">
        <v>1</v>
      </c>
    </row>
    <row r="8288" spans="1:3" x14ac:dyDescent="0.25">
      <c r="A8288">
        <v>611002</v>
      </c>
      <c r="B8288" t="s">
        <v>137</v>
      </c>
      <c r="C8288">
        <v>1</v>
      </c>
    </row>
    <row r="8289" spans="1:3" x14ac:dyDescent="0.25">
      <c r="A8289">
        <v>611026</v>
      </c>
      <c r="B8289" t="s">
        <v>5622</v>
      </c>
      <c r="C8289">
        <v>1</v>
      </c>
    </row>
    <row r="8290" spans="1:3" x14ac:dyDescent="0.25">
      <c r="A8290">
        <v>611027</v>
      </c>
      <c r="B8290" t="s">
        <v>5623</v>
      </c>
      <c r="C8290">
        <v>1</v>
      </c>
    </row>
    <row r="8291" spans="1:3" x14ac:dyDescent="0.25">
      <c r="A8291">
        <v>611058</v>
      </c>
      <c r="B8291" t="s">
        <v>5624</v>
      </c>
      <c r="C8291">
        <v>1</v>
      </c>
    </row>
    <row r="8292" spans="1:3" x14ac:dyDescent="0.25">
      <c r="A8292">
        <v>611071</v>
      </c>
      <c r="B8292" t="s">
        <v>138</v>
      </c>
      <c r="C8292">
        <v>1</v>
      </c>
    </row>
    <row r="8293" spans="1:3" x14ac:dyDescent="0.25">
      <c r="A8293">
        <v>611071</v>
      </c>
      <c r="B8293" t="s">
        <v>138</v>
      </c>
      <c r="C8293">
        <v>1</v>
      </c>
    </row>
    <row r="8294" spans="1:3" x14ac:dyDescent="0.25">
      <c r="A8294">
        <v>611075</v>
      </c>
      <c r="B8294" t="s">
        <v>139</v>
      </c>
      <c r="C8294">
        <v>1</v>
      </c>
    </row>
    <row r="8295" spans="1:3" x14ac:dyDescent="0.25">
      <c r="A8295">
        <v>611075</v>
      </c>
      <c r="B8295" t="s">
        <v>139</v>
      </c>
      <c r="C8295">
        <v>1</v>
      </c>
    </row>
    <row r="8296" spans="1:3" x14ac:dyDescent="0.25">
      <c r="A8296">
        <v>611097</v>
      </c>
      <c r="B8296" t="s">
        <v>140</v>
      </c>
      <c r="C8296">
        <v>1</v>
      </c>
    </row>
    <row r="8297" spans="1:3" x14ac:dyDescent="0.25">
      <c r="A8297">
        <v>611097</v>
      </c>
      <c r="B8297" t="s">
        <v>140</v>
      </c>
      <c r="C8297">
        <v>1</v>
      </c>
    </row>
    <row r="8298" spans="1:3" x14ac:dyDescent="0.25">
      <c r="A8298">
        <v>611098</v>
      </c>
      <c r="B8298" t="s">
        <v>5625</v>
      </c>
      <c r="C8298">
        <v>1</v>
      </c>
    </row>
    <row r="8299" spans="1:3" x14ac:dyDescent="0.25">
      <c r="A8299">
        <v>611147</v>
      </c>
      <c r="B8299" t="s">
        <v>5626</v>
      </c>
      <c r="C8299">
        <v>1</v>
      </c>
    </row>
    <row r="8300" spans="1:3" x14ac:dyDescent="0.25">
      <c r="A8300">
        <v>611169</v>
      </c>
      <c r="B8300" t="s">
        <v>141</v>
      </c>
      <c r="C8300">
        <v>1</v>
      </c>
    </row>
    <row r="8301" spans="1:3" x14ac:dyDescent="0.25">
      <c r="A8301">
        <v>611201</v>
      </c>
      <c r="B8301" t="s">
        <v>5627</v>
      </c>
      <c r="C8301">
        <v>1</v>
      </c>
    </row>
    <row r="8302" spans="1:3" x14ac:dyDescent="0.25">
      <c r="A8302">
        <v>611208</v>
      </c>
      <c r="B8302" t="s">
        <v>5628</v>
      </c>
      <c r="C8302">
        <v>1</v>
      </c>
    </row>
    <row r="8303" spans="1:3" x14ac:dyDescent="0.25">
      <c r="A8303">
        <v>611221</v>
      </c>
      <c r="B8303" t="s">
        <v>5629</v>
      </c>
      <c r="C8303">
        <v>1</v>
      </c>
    </row>
    <row r="8304" spans="1:3" x14ac:dyDescent="0.25">
      <c r="A8304">
        <v>611239</v>
      </c>
      <c r="B8304" t="s">
        <v>5630</v>
      </c>
      <c r="C8304">
        <v>1</v>
      </c>
    </row>
    <row r="8305" spans="1:3" x14ac:dyDescent="0.25">
      <c r="A8305">
        <v>611251</v>
      </c>
      <c r="B8305" t="s">
        <v>142</v>
      </c>
      <c r="C8305">
        <v>1</v>
      </c>
    </row>
    <row r="8306" spans="1:3" x14ac:dyDescent="0.25">
      <c r="A8306">
        <v>611251</v>
      </c>
      <c r="B8306" t="s">
        <v>142</v>
      </c>
      <c r="C8306">
        <v>1</v>
      </c>
    </row>
    <row r="8307" spans="1:3" x14ac:dyDescent="0.25">
      <c r="A8307">
        <v>611345</v>
      </c>
      <c r="B8307" t="s">
        <v>5631</v>
      </c>
      <c r="C8307">
        <v>1</v>
      </c>
    </row>
    <row r="8308" spans="1:3" x14ac:dyDescent="0.25">
      <c r="A8308">
        <v>611345</v>
      </c>
      <c r="B8308" t="s">
        <v>5631</v>
      </c>
      <c r="C8308">
        <v>1</v>
      </c>
    </row>
    <row r="8309" spans="1:3" x14ac:dyDescent="0.25">
      <c r="A8309">
        <v>611346</v>
      </c>
      <c r="B8309" t="s">
        <v>5632</v>
      </c>
      <c r="C8309">
        <v>1</v>
      </c>
    </row>
    <row r="8310" spans="1:3" x14ac:dyDescent="0.25">
      <c r="A8310">
        <v>611346</v>
      </c>
      <c r="B8310" t="s">
        <v>5632</v>
      </c>
      <c r="C8310">
        <v>1</v>
      </c>
    </row>
    <row r="8311" spans="1:3" x14ac:dyDescent="0.25">
      <c r="A8311">
        <v>611346</v>
      </c>
      <c r="B8311" t="s">
        <v>5632</v>
      </c>
      <c r="C8311">
        <v>1</v>
      </c>
    </row>
    <row r="8312" spans="1:3" x14ac:dyDescent="0.25">
      <c r="A8312">
        <v>611412</v>
      </c>
      <c r="B8312" t="s">
        <v>5633</v>
      </c>
      <c r="C8312">
        <v>1</v>
      </c>
    </row>
    <row r="8313" spans="1:3" x14ac:dyDescent="0.25">
      <c r="A8313">
        <v>611412</v>
      </c>
      <c r="B8313" t="s">
        <v>5633</v>
      </c>
      <c r="C8313">
        <v>1</v>
      </c>
    </row>
    <row r="8314" spans="1:3" x14ac:dyDescent="0.25">
      <c r="A8314">
        <v>611413</v>
      </c>
      <c r="B8314" t="s">
        <v>143</v>
      </c>
      <c r="C8314">
        <v>1</v>
      </c>
    </row>
    <row r="8315" spans="1:3" x14ac:dyDescent="0.25">
      <c r="A8315">
        <v>611413</v>
      </c>
      <c r="B8315" t="s">
        <v>143</v>
      </c>
      <c r="C8315">
        <v>1</v>
      </c>
    </row>
    <row r="8316" spans="1:3" x14ac:dyDescent="0.25">
      <c r="A8316">
        <v>611416</v>
      </c>
      <c r="B8316" t="s">
        <v>5634</v>
      </c>
      <c r="C8316">
        <v>1</v>
      </c>
    </row>
    <row r="8317" spans="1:3" x14ac:dyDescent="0.25">
      <c r="A8317">
        <v>611416</v>
      </c>
      <c r="B8317" t="s">
        <v>5634</v>
      </c>
      <c r="C8317">
        <v>1</v>
      </c>
    </row>
    <row r="8318" spans="1:3" x14ac:dyDescent="0.25">
      <c r="A8318">
        <v>611435</v>
      </c>
      <c r="B8318" t="s">
        <v>144</v>
      </c>
      <c r="C8318">
        <v>1</v>
      </c>
    </row>
    <row r="8319" spans="1:3" x14ac:dyDescent="0.25">
      <c r="A8319">
        <v>611449</v>
      </c>
      <c r="B8319" t="s">
        <v>5635</v>
      </c>
      <c r="C8319">
        <v>1</v>
      </c>
    </row>
    <row r="8320" spans="1:3" x14ac:dyDescent="0.25">
      <c r="A8320">
        <v>611462</v>
      </c>
      <c r="B8320" t="s">
        <v>5636</v>
      </c>
      <c r="C8320">
        <v>1</v>
      </c>
    </row>
    <row r="8321" spans="1:3" x14ac:dyDescent="0.25">
      <c r="A8321">
        <v>611662</v>
      </c>
      <c r="B8321" t="s">
        <v>5637</v>
      </c>
      <c r="C8321">
        <v>1</v>
      </c>
    </row>
    <row r="8322" spans="1:3" x14ac:dyDescent="0.25">
      <c r="A8322">
        <v>611694</v>
      </c>
      <c r="B8322" t="s">
        <v>5638</v>
      </c>
      <c r="C8322">
        <v>1</v>
      </c>
    </row>
    <row r="8323" spans="1:3" x14ac:dyDescent="0.25">
      <c r="A8323">
        <v>611698</v>
      </c>
      <c r="B8323" t="s">
        <v>145</v>
      </c>
      <c r="C8323">
        <v>1</v>
      </c>
    </row>
    <row r="8324" spans="1:3" x14ac:dyDescent="0.25">
      <c r="A8324">
        <v>611698</v>
      </c>
      <c r="B8324" t="s">
        <v>145</v>
      </c>
      <c r="C8324">
        <v>1</v>
      </c>
    </row>
    <row r="8325" spans="1:3" x14ac:dyDescent="0.25">
      <c r="A8325">
        <v>611699</v>
      </c>
      <c r="B8325" t="s">
        <v>5639</v>
      </c>
      <c r="C8325">
        <v>1</v>
      </c>
    </row>
    <row r="8326" spans="1:3" x14ac:dyDescent="0.25">
      <c r="A8326">
        <v>611757</v>
      </c>
      <c r="B8326" t="s">
        <v>5640</v>
      </c>
      <c r="C8326">
        <v>1</v>
      </c>
    </row>
    <row r="8327" spans="1:3" x14ac:dyDescent="0.25">
      <c r="A8327">
        <v>611757</v>
      </c>
      <c r="B8327" t="s">
        <v>5640</v>
      </c>
      <c r="C8327">
        <v>1</v>
      </c>
    </row>
    <row r="8328" spans="1:3" x14ac:dyDescent="0.25">
      <c r="A8328">
        <v>611760</v>
      </c>
      <c r="B8328" t="s">
        <v>146</v>
      </c>
      <c r="C8328">
        <v>1</v>
      </c>
    </row>
    <row r="8329" spans="1:3" x14ac:dyDescent="0.25">
      <c r="A8329">
        <v>611815</v>
      </c>
      <c r="B8329" t="s">
        <v>5641</v>
      </c>
      <c r="C8329">
        <v>1</v>
      </c>
    </row>
    <row r="8330" spans="1:3" x14ac:dyDescent="0.25">
      <c r="A8330">
        <v>611919</v>
      </c>
      <c r="B8330" t="s">
        <v>5642</v>
      </c>
      <c r="C8330">
        <v>1</v>
      </c>
    </row>
    <row r="8331" spans="1:3" x14ac:dyDescent="0.25">
      <c r="A8331">
        <v>611941</v>
      </c>
      <c r="B8331" t="s">
        <v>147</v>
      </c>
      <c r="C8331">
        <v>1</v>
      </c>
    </row>
    <row r="8332" spans="1:3" x14ac:dyDescent="0.25">
      <c r="A8332">
        <v>611975</v>
      </c>
      <c r="B8332" t="s">
        <v>5643</v>
      </c>
      <c r="C8332">
        <v>1</v>
      </c>
    </row>
    <row r="8333" spans="1:3" x14ac:dyDescent="0.25">
      <c r="A8333">
        <v>611980</v>
      </c>
      <c r="B8333" t="s">
        <v>220</v>
      </c>
      <c r="C8333">
        <v>1</v>
      </c>
    </row>
    <row r="8334" spans="1:3" x14ac:dyDescent="0.25">
      <c r="A8334">
        <v>611980</v>
      </c>
      <c r="B8334" t="s">
        <v>220</v>
      </c>
      <c r="C8334">
        <v>1</v>
      </c>
    </row>
    <row r="8335" spans="1:3" x14ac:dyDescent="0.25">
      <c r="A8335">
        <v>612027</v>
      </c>
      <c r="B8335" t="s">
        <v>148</v>
      </c>
      <c r="C8335">
        <v>1</v>
      </c>
    </row>
    <row r="8336" spans="1:3" x14ac:dyDescent="0.25">
      <c r="A8336">
        <v>612046</v>
      </c>
      <c r="B8336" t="s">
        <v>5644</v>
      </c>
      <c r="C8336">
        <v>1</v>
      </c>
    </row>
    <row r="8337" spans="1:3" x14ac:dyDescent="0.25">
      <c r="A8337">
        <v>612057</v>
      </c>
      <c r="B8337" t="s">
        <v>2746</v>
      </c>
      <c r="C8337">
        <v>1</v>
      </c>
    </row>
    <row r="8338" spans="1:3" x14ac:dyDescent="0.25">
      <c r="A8338">
        <v>612057</v>
      </c>
      <c r="B8338" t="s">
        <v>2746</v>
      </c>
      <c r="C8338">
        <v>1</v>
      </c>
    </row>
    <row r="8339" spans="1:3" x14ac:dyDescent="0.25">
      <c r="A8339">
        <v>612063</v>
      </c>
      <c r="B8339" t="s">
        <v>5645</v>
      </c>
      <c r="C8339">
        <v>1</v>
      </c>
    </row>
    <row r="8340" spans="1:3" x14ac:dyDescent="0.25">
      <c r="A8340">
        <v>612063</v>
      </c>
      <c r="B8340" t="s">
        <v>5645</v>
      </c>
      <c r="C8340">
        <v>1</v>
      </c>
    </row>
    <row r="8341" spans="1:3" x14ac:dyDescent="0.25">
      <c r="A8341">
        <v>612064</v>
      </c>
      <c r="B8341" t="s">
        <v>5646</v>
      </c>
      <c r="C8341">
        <v>1</v>
      </c>
    </row>
    <row r="8342" spans="1:3" x14ac:dyDescent="0.25">
      <c r="A8342">
        <v>612119</v>
      </c>
      <c r="B8342" t="s">
        <v>149</v>
      </c>
      <c r="C8342">
        <v>1</v>
      </c>
    </row>
    <row r="8343" spans="1:3" x14ac:dyDescent="0.25">
      <c r="A8343">
        <v>612132</v>
      </c>
      <c r="B8343" t="s">
        <v>5647</v>
      </c>
      <c r="C8343">
        <v>1</v>
      </c>
    </row>
    <row r="8344" spans="1:3" x14ac:dyDescent="0.25">
      <c r="A8344">
        <v>612132</v>
      </c>
      <c r="B8344" t="s">
        <v>5647</v>
      </c>
      <c r="C8344">
        <v>1</v>
      </c>
    </row>
    <row r="8345" spans="1:3" x14ac:dyDescent="0.25">
      <c r="A8345">
        <v>612134</v>
      </c>
      <c r="B8345" t="s">
        <v>150</v>
      </c>
      <c r="C8345">
        <v>1</v>
      </c>
    </row>
    <row r="8346" spans="1:3" x14ac:dyDescent="0.25">
      <c r="A8346">
        <v>612134</v>
      </c>
      <c r="B8346" t="s">
        <v>150</v>
      </c>
      <c r="C8346">
        <v>1</v>
      </c>
    </row>
    <row r="8347" spans="1:3" x14ac:dyDescent="0.25">
      <c r="A8347">
        <v>612150</v>
      </c>
      <c r="B8347" t="s">
        <v>5648</v>
      </c>
      <c r="C8347">
        <v>1</v>
      </c>
    </row>
    <row r="8348" spans="1:3" x14ac:dyDescent="0.25">
      <c r="A8348">
        <v>612194</v>
      </c>
      <c r="B8348" t="s">
        <v>151</v>
      </c>
      <c r="C8348">
        <v>1</v>
      </c>
    </row>
    <row r="8349" spans="1:3" x14ac:dyDescent="0.25">
      <c r="A8349">
        <v>612202</v>
      </c>
      <c r="B8349" t="s">
        <v>152</v>
      </c>
      <c r="C8349">
        <v>1</v>
      </c>
    </row>
    <row r="8350" spans="1:3" x14ac:dyDescent="0.25">
      <c r="A8350">
        <v>612217</v>
      </c>
      <c r="B8350" t="s">
        <v>5649</v>
      </c>
      <c r="C8350">
        <v>1</v>
      </c>
    </row>
    <row r="8351" spans="1:3" x14ac:dyDescent="0.25">
      <c r="A8351">
        <v>612217</v>
      </c>
      <c r="B8351" t="s">
        <v>5649</v>
      </c>
      <c r="C8351">
        <v>1</v>
      </c>
    </row>
    <row r="8352" spans="1:3" x14ac:dyDescent="0.25">
      <c r="A8352">
        <v>612240</v>
      </c>
      <c r="B8352" t="s">
        <v>153</v>
      </c>
      <c r="C8352">
        <v>1</v>
      </c>
    </row>
    <row r="8353" spans="1:3" x14ac:dyDescent="0.25">
      <c r="A8353">
        <v>612240</v>
      </c>
      <c r="B8353" t="s">
        <v>153</v>
      </c>
      <c r="C8353">
        <v>1</v>
      </c>
    </row>
    <row r="8354" spans="1:3" x14ac:dyDescent="0.25">
      <c r="A8354">
        <v>612257</v>
      </c>
      <c r="B8354" t="s">
        <v>154</v>
      </c>
      <c r="C8354">
        <v>1</v>
      </c>
    </row>
    <row r="8355" spans="1:3" x14ac:dyDescent="0.25">
      <c r="A8355">
        <v>612259</v>
      </c>
      <c r="B8355" t="s">
        <v>2637</v>
      </c>
      <c r="C8355">
        <v>1</v>
      </c>
    </row>
    <row r="8356" spans="1:3" x14ac:dyDescent="0.25">
      <c r="A8356">
        <v>612264</v>
      </c>
      <c r="B8356" t="s">
        <v>5650</v>
      </c>
      <c r="C8356">
        <v>1</v>
      </c>
    </row>
    <row r="8357" spans="1:3" x14ac:dyDescent="0.25">
      <c r="A8357">
        <v>612483</v>
      </c>
      <c r="B8357" t="s">
        <v>5651</v>
      </c>
      <c r="C8357">
        <v>1</v>
      </c>
    </row>
    <row r="8358" spans="1:3" x14ac:dyDescent="0.25">
      <c r="A8358">
        <v>612483</v>
      </c>
      <c r="B8358" t="s">
        <v>5651</v>
      </c>
      <c r="C8358">
        <v>1</v>
      </c>
    </row>
    <row r="8359" spans="1:3" x14ac:dyDescent="0.25">
      <c r="A8359">
        <v>612508</v>
      </c>
      <c r="B8359" t="s">
        <v>5652</v>
      </c>
      <c r="C8359">
        <v>1</v>
      </c>
    </row>
    <row r="8360" spans="1:3" x14ac:dyDescent="0.25">
      <c r="A8360">
        <v>612521</v>
      </c>
      <c r="B8360" t="s">
        <v>5653</v>
      </c>
      <c r="C8360">
        <v>1</v>
      </c>
    </row>
    <row r="8361" spans="1:3" x14ac:dyDescent="0.25">
      <c r="A8361">
        <v>612524</v>
      </c>
      <c r="B8361" t="s">
        <v>5654</v>
      </c>
      <c r="C8361">
        <v>1</v>
      </c>
    </row>
    <row r="8362" spans="1:3" x14ac:dyDescent="0.25">
      <c r="A8362">
        <v>612524</v>
      </c>
      <c r="B8362" t="s">
        <v>5654</v>
      </c>
      <c r="C8362">
        <v>1</v>
      </c>
    </row>
    <row r="8363" spans="1:3" x14ac:dyDescent="0.25">
      <c r="A8363">
        <v>612575</v>
      </c>
      <c r="B8363" t="s">
        <v>5655</v>
      </c>
      <c r="C8363">
        <v>1</v>
      </c>
    </row>
    <row r="8364" spans="1:3" x14ac:dyDescent="0.25">
      <c r="A8364">
        <v>612606</v>
      </c>
      <c r="B8364" t="s">
        <v>5656</v>
      </c>
      <c r="C8364">
        <v>1</v>
      </c>
    </row>
    <row r="8365" spans="1:3" x14ac:dyDescent="0.25">
      <c r="A8365">
        <v>612606</v>
      </c>
      <c r="B8365" t="s">
        <v>5656</v>
      </c>
      <c r="C8365">
        <v>1</v>
      </c>
    </row>
    <row r="8366" spans="1:3" x14ac:dyDescent="0.25">
      <c r="A8366">
        <v>612626</v>
      </c>
      <c r="B8366" t="s">
        <v>155</v>
      </c>
      <c r="C8366">
        <v>1</v>
      </c>
    </row>
    <row r="8367" spans="1:3" x14ac:dyDescent="0.25">
      <c r="A8367">
        <v>612639</v>
      </c>
      <c r="B8367" t="s">
        <v>5657</v>
      </c>
      <c r="C8367">
        <v>1</v>
      </c>
    </row>
    <row r="8368" spans="1:3" x14ac:dyDescent="0.25">
      <c r="A8368">
        <v>612647</v>
      </c>
      <c r="B8368" t="s">
        <v>156</v>
      </c>
      <c r="C8368">
        <v>1</v>
      </c>
    </row>
    <row r="8369" spans="1:3" x14ac:dyDescent="0.25">
      <c r="A8369">
        <v>612647</v>
      </c>
      <c r="B8369" t="s">
        <v>156</v>
      </c>
      <c r="C8369">
        <v>1</v>
      </c>
    </row>
    <row r="8370" spans="1:3" x14ac:dyDescent="0.25">
      <c r="A8370">
        <v>612660</v>
      </c>
      <c r="B8370" t="s">
        <v>5658</v>
      </c>
      <c r="C8370">
        <v>1</v>
      </c>
    </row>
    <row r="8371" spans="1:3" x14ac:dyDescent="0.25">
      <c r="A8371">
        <v>612664</v>
      </c>
      <c r="B8371" t="s">
        <v>2672</v>
      </c>
      <c r="C8371">
        <v>1</v>
      </c>
    </row>
    <row r="8372" spans="1:3" x14ac:dyDescent="0.25">
      <c r="A8372">
        <v>612673</v>
      </c>
      <c r="B8372" t="s">
        <v>157</v>
      </c>
      <c r="C8372">
        <v>1</v>
      </c>
    </row>
    <row r="8373" spans="1:3" x14ac:dyDescent="0.25">
      <c r="A8373">
        <v>612673</v>
      </c>
      <c r="B8373" t="s">
        <v>157</v>
      </c>
      <c r="C8373">
        <v>1</v>
      </c>
    </row>
    <row r="8374" spans="1:3" x14ac:dyDescent="0.25">
      <c r="A8374">
        <v>612674</v>
      </c>
      <c r="B8374" t="s">
        <v>158</v>
      </c>
      <c r="C8374">
        <v>1</v>
      </c>
    </row>
    <row r="8375" spans="1:3" x14ac:dyDescent="0.25">
      <c r="A8375">
        <v>612674</v>
      </c>
      <c r="B8375" t="s">
        <v>158</v>
      </c>
      <c r="C8375">
        <v>1</v>
      </c>
    </row>
    <row r="8376" spans="1:3" x14ac:dyDescent="0.25">
      <c r="A8376">
        <v>612704</v>
      </c>
      <c r="B8376" t="s">
        <v>5659</v>
      </c>
      <c r="C8376">
        <v>1</v>
      </c>
    </row>
    <row r="8377" spans="1:3" x14ac:dyDescent="0.25">
      <c r="A8377">
        <v>612855</v>
      </c>
      <c r="B8377" t="s">
        <v>5660</v>
      </c>
      <c r="C8377">
        <v>1</v>
      </c>
    </row>
    <row r="8378" spans="1:3" x14ac:dyDescent="0.25">
      <c r="A8378">
        <v>612856</v>
      </c>
      <c r="B8378" t="s">
        <v>5661</v>
      </c>
      <c r="C8378">
        <v>1</v>
      </c>
    </row>
    <row r="8379" spans="1:3" x14ac:dyDescent="0.25">
      <c r="A8379">
        <v>612900</v>
      </c>
      <c r="B8379" t="s">
        <v>159</v>
      </c>
      <c r="C8379">
        <v>1</v>
      </c>
    </row>
    <row r="8380" spans="1:3" x14ac:dyDescent="0.25">
      <c r="A8380">
        <v>612998</v>
      </c>
      <c r="B8380" t="s">
        <v>5662</v>
      </c>
      <c r="C8380">
        <v>1</v>
      </c>
    </row>
    <row r="8381" spans="1:3" x14ac:dyDescent="0.25">
      <c r="A8381">
        <v>613005</v>
      </c>
      <c r="B8381" t="s">
        <v>5663</v>
      </c>
      <c r="C8381">
        <v>1</v>
      </c>
    </row>
    <row r="8382" spans="1:3" x14ac:dyDescent="0.25">
      <c r="A8382">
        <v>613012</v>
      </c>
      <c r="B8382" t="s">
        <v>160</v>
      </c>
      <c r="C8382">
        <v>1</v>
      </c>
    </row>
    <row r="8383" spans="1:3" x14ac:dyDescent="0.25">
      <c r="A8383">
        <v>613012</v>
      </c>
      <c r="B8383" t="s">
        <v>160</v>
      </c>
      <c r="C8383">
        <v>1</v>
      </c>
    </row>
    <row r="8384" spans="1:3" x14ac:dyDescent="0.25">
      <c r="A8384">
        <v>613013</v>
      </c>
      <c r="B8384" t="s">
        <v>5664</v>
      </c>
      <c r="C8384">
        <v>1</v>
      </c>
    </row>
    <row r="8385" spans="1:3" x14ac:dyDescent="0.25">
      <c r="A8385">
        <v>613015</v>
      </c>
      <c r="B8385" t="s">
        <v>161</v>
      </c>
      <c r="C8385">
        <v>1</v>
      </c>
    </row>
    <row r="8386" spans="1:3" x14ac:dyDescent="0.25">
      <c r="A8386">
        <v>613022</v>
      </c>
      <c r="B8386" t="s">
        <v>2745</v>
      </c>
      <c r="C8386">
        <v>1</v>
      </c>
    </row>
    <row r="8387" spans="1:3" x14ac:dyDescent="0.25">
      <c r="A8387">
        <v>613023</v>
      </c>
      <c r="B8387" t="s">
        <v>5665</v>
      </c>
      <c r="C8387">
        <v>1</v>
      </c>
    </row>
    <row r="8388" spans="1:3" x14ac:dyDescent="0.25">
      <c r="A8388">
        <v>613089</v>
      </c>
      <c r="B8388" t="s">
        <v>5666</v>
      </c>
      <c r="C8388">
        <v>1</v>
      </c>
    </row>
    <row r="8389" spans="1:3" x14ac:dyDescent="0.25">
      <c r="A8389">
        <v>613113</v>
      </c>
      <c r="B8389" t="s">
        <v>5667</v>
      </c>
      <c r="C8389">
        <v>1</v>
      </c>
    </row>
    <row r="8390" spans="1:3" x14ac:dyDescent="0.25">
      <c r="A8390">
        <v>613148</v>
      </c>
      <c r="B8390" t="s">
        <v>5668</v>
      </c>
      <c r="C8390">
        <v>1</v>
      </c>
    </row>
    <row r="8391" spans="1:3" x14ac:dyDescent="0.25">
      <c r="A8391">
        <v>613148</v>
      </c>
      <c r="B8391" t="s">
        <v>5668</v>
      </c>
      <c r="C8391">
        <v>1</v>
      </c>
    </row>
    <row r="8392" spans="1:3" x14ac:dyDescent="0.25">
      <c r="A8392">
        <v>613223</v>
      </c>
      <c r="B8392" t="s">
        <v>5669</v>
      </c>
      <c r="C8392">
        <v>1</v>
      </c>
    </row>
    <row r="8393" spans="1:3" x14ac:dyDescent="0.25">
      <c r="A8393">
        <v>613330</v>
      </c>
      <c r="B8393" t="s">
        <v>162</v>
      </c>
      <c r="C8393">
        <v>1</v>
      </c>
    </row>
    <row r="8394" spans="1:3" x14ac:dyDescent="0.25">
      <c r="A8394">
        <v>613340</v>
      </c>
      <c r="B8394" t="s">
        <v>5670</v>
      </c>
      <c r="C8394">
        <v>1</v>
      </c>
    </row>
    <row r="8395" spans="1:3" x14ac:dyDescent="0.25">
      <c r="A8395">
        <v>613341</v>
      </c>
      <c r="B8395" t="s">
        <v>5671</v>
      </c>
      <c r="C8395">
        <v>1</v>
      </c>
    </row>
    <row r="8396" spans="1:3" x14ac:dyDescent="0.25">
      <c r="A8396">
        <v>613373</v>
      </c>
      <c r="B8396" t="s">
        <v>5672</v>
      </c>
      <c r="C8396">
        <v>1</v>
      </c>
    </row>
    <row r="8397" spans="1:3" x14ac:dyDescent="0.25">
      <c r="A8397">
        <v>613390</v>
      </c>
      <c r="B8397" t="s">
        <v>5673</v>
      </c>
      <c r="C8397">
        <v>1</v>
      </c>
    </row>
    <row r="8398" spans="1:3" x14ac:dyDescent="0.25">
      <c r="A8398">
        <v>613403</v>
      </c>
      <c r="B8398" t="s">
        <v>5674</v>
      </c>
      <c r="C8398">
        <v>1</v>
      </c>
    </row>
    <row r="8399" spans="1:3" x14ac:dyDescent="0.25">
      <c r="A8399">
        <v>613404</v>
      </c>
      <c r="B8399" t="s">
        <v>5675</v>
      </c>
      <c r="C8399">
        <v>1</v>
      </c>
    </row>
    <row r="8400" spans="1:3" x14ac:dyDescent="0.25">
      <c r="A8400">
        <v>613421</v>
      </c>
      <c r="B8400" t="s">
        <v>5676</v>
      </c>
      <c r="C8400">
        <v>1</v>
      </c>
    </row>
    <row r="8401" spans="1:3" x14ac:dyDescent="0.25">
      <c r="A8401">
        <v>613421</v>
      </c>
      <c r="B8401" t="s">
        <v>5676</v>
      </c>
      <c r="C8401">
        <v>1</v>
      </c>
    </row>
    <row r="8402" spans="1:3" x14ac:dyDescent="0.25">
      <c r="A8402">
        <v>613422</v>
      </c>
      <c r="B8402" t="s">
        <v>5677</v>
      </c>
      <c r="C8402">
        <v>1</v>
      </c>
    </row>
    <row r="8403" spans="1:3" x14ac:dyDescent="0.25">
      <c r="A8403">
        <v>613423</v>
      </c>
      <c r="B8403" t="s">
        <v>5678</v>
      </c>
      <c r="C8403">
        <v>1</v>
      </c>
    </row>
    <row r="8404" spans="1:3" x14ac:dyDescent="0.25">
      <c r="A8404">
        <v>613423</v>
      </c>
      <c r="B8404" t="s">
        <v>5678</v>
      </c>
      <c r="C8404">
        <v>1</v>
      </c>
    </row>
    <row r="8405" spans="1:3" x14ac:dyDescent="0.25">
      <c r="A8405">
        <v>613442</v>
      </c>
      <c r="B8405" t="s">
        <v>5679</v>
      </c>
      <c r="C8405">
        <v>1</v>
      </c>
    </row>
    <row r="8406" spans="1:3" x14ac:dyDescent="0.25">
      <c r="A8406">
        <v>613442</v>
      </c>
      <c r="B8406" t="s">
        <v>5679</v>
      </c>
      <c r="C8406">
        <v>1</v>
      </c>
    </row>
    <row r="8407" spans="1:3" x14ac:dyDescent="0.25">
      <c r="A8407">
        <v>613443</v>
      </c>
      <c r="B8407" t="s">
        <v>5680</v>
      </c>
      <c r="C8407">
        <v>1</v>
      </c>
    </row>
    <row r="8408" spans="1:3" x14ac:dyDescent="0.25">
      <c r="A8408">
        <v>613443</v>
      </c>
      <c r="B8408" t="s">
        <v>5680</v>
      </c>
      <c r="C8408">
        <v>1</v>
      </c>
    </row>
    <row r="8409" spans="1:3" x14ac:dyDescent="0.25">
      <c r="A8409">
        <v>613452</v>
      </c>
      <c r="B8409" t="s">
        <v>163</v>
      </c>
      <c r="C8409">
        <v>1</v>
      </c>
    </row>
    <row r="8410" spans="1:3" x14ac:dyDescent="0.25">
      <c r="A8410">
        <v>613452</v>
      </c>
      <c r="B8410" t="s">
        <v>163</v>
      </c>
      <c r="C8410">
        <v>1</v>
      </c>
    </row>
    <row r="8411" spans="1:3" x14ac:dyDescent="0.25">
      <c r="A8411">
        <v>613460</v>
      </c>
      <c r="B8411" t="s">
        <v>5681</v>
      </c>
      <c r="C8411">
        <v>1</v>
      </c>
    </row>
    <row r="8412" spans="1:3" x14ac:dyDescent="0.25">
      <c r="A8412">
        <v>613462</v>
      </c>
      <c r="B8412" t="s">
        <v>5682</v>
      </c>
      <c r="C8412">
        <v>1</v>
      </c>
    </row>
    <row r="8413" spans="1:3" x14ac:dyDescent="0.25">
      <c r="A8413">
        <v>613463</v>
      </c>
      <c r="B8413" t="s">
        <v>5683</v>
      </c>
      <c r="C8413">
        <v>1</v>
      </c>
    </row>
    <row r="8414" spans="1:3" x14ac:dyDescent="0.25">
      <c r="A8414">
        <v>613487</v>
      </c>
      <c r="B8414" t="s">
        <v>5684</v>
      </c>
      <c r="C8414">
        <v>1</v>
      </c>
    </row>
    <row r="8415" spans="1:3" x14ac:dyDescent="0.25">
      <c r="A8415">
        <v>613602</v>
      </c>
      <c r="B8415" t="s">
        <v>164</v>
      </c>
      <c r="C8415">
        <v>1</v>
      </c>
    </row>
    <row r="8416" spans="1:3" x14ac:dyDescent="0.25">
      <c r="A8416">
        <v>613619</v>
      </c>
      <c r="B8416" t="s">
        <v>165</v>
      </c>
      <c r="C8416">
        <v>1</v>
      </c>
    </row>
    <row r="8417" spans="1:3" x14ac:dyDescent="0.25">
      <c r="A8417">
        <v>613624</v>
      </c>
      <c r="B8417" t="s">
        <v>5685</v>
      </c>
      <c r="C8417">
        <v>1</v>
      </c>
    </row>
    <row r="8418" spans="1:3" x14ac:dyDescent="0.25">
      <c r="A8418">
        <v>613624</v>
      </c>
      <c r="B8418" t="s">
        <v>5685</v>
      </c>
      <c r="C8418">
        <v>1</v>
      </c>
    </row>
    <row r="8419" spans="1:3" x14ac:dyDescent="0.25">
      <c r="A8419">
        <v>613645</v>
      </c>
      <c r="B8419" t="s">
        <v>166</v>
      </c>
      <c r="C8419">
        <v>1</v>
      </c>
    </row>
    <row r="8420" spans="1:3" x14ac:dyDescent="0.25">
      <c r="A8420">
        <v>613645</v>
      </c>
      <c r="B8420" t="s">
        <v>166</v>
      </c>
      <c r="C8420">
        <v>1</v>
      </c>
    </row>
    <row r="8421" spans="1:3" x14ac:dyDescent="0.25">
      <c r="A8421">
        <v>613654</v>
      </c>
      <c r="B8421" t="s">
        <v>167</v>
      </c>
      <c r="C8421">
        <v>1</v>
      </c>
    </row>
    <row r="8422" spans="1:3" x14ac:dyDescent="0.25">
      <c r="A8422">
        <v>613654</v>
      </c>
      <c r="B8422" t="s">
        <v>167</v>
      </c>
      <c r="C8422">
        <v>1</v>
      </c>
    </row>
    <row r="8423" spans="1:3" x14ac:dyDescent="0.25">
      <c r="A8423">
        <v>613675</v>
      </c>
      <c r="B8423" t="s">
        <v>5686</v>
      </c>
      <c r="C8423">
        <v>1</v>
      </c>
    </row>
    <row r="8424" spans="1:3" x14ac:dyDescent="0.25">
      <c r="A8424">
        <v>613683</v>
      </c>
      <c r="B8424" t="s">
        <v>168</v>
      </c>
      <c r="C8424">
        <v>1</v>
      </c>
    </row>
    <row r="8425" spans="1:3" x14ac:dyDescent="0.25">
      <c r="A8425">
        <v>613692</v>
      </c>
      <c r="B8425" t="s">
        <v>5687</v>
      </c>
      <c r="C8425">
        <v>1</v>
      </c>
    </row>
    <row r="8426" spans="1:3" x14ac:dyDescent="0.25">
      <c r="A8426">
        <v>613692</v>
      </c>
      <c r="B8426" t="s">
        <v>5687</v>
      </c>
      <c r="C8426">
        <v>1</v>
      </c>
    </row>
    <row r="8427" spans="1:3" x14ac:dyDescent="0.25">
      <c r="A8427">
        <v>613717</v>
      </c>
      <c r="B8427" t="s">
        <v>5688</v>
      </c>
      <c r="C8427">
        <v>1</v>
      </c>
    </row>
    <row r="8428" spans="1:3" x14ac:dyDescent="0.25">
      <c r="A8428">
        <v>613717</v>
      </c>
      <c r="B8428" t="s">
        <v>5688</v>
      </c>
      <c r="C8428">
        <v>1</v>
      </c>
    </row>
    <row r="8429" spans="1:3" x14ac:dyDescent="0.25">
      <c r="A8429">
        <v>613717</v>
      </c>
      <c r="B8429" t="s">
        <v>5688</v>
      </c>
      <c r="C8429">
        <v>1</v>
      </c>
    </row>
    <row r="8430" spans="1:3" x14ac:dyDescent="0.25">
      <c r="A8430">
        <v>613718</v>
      </c>
      <c r="B8430" t="s">
        <v>5689</v>
      </c>
      <c r="C8430">
        <v>1</v>
      </c>
    </row>
    <row r="8431" spans="1:3" x14ac:dyDescent="0.25">
      <c r="A8431">
        <v>613733</v>
      </c>
      <c r="B8431" t="s">
        <v>5690</v>
      </c>
      <c r="C8431">
        <v>1</v>
      </c>
    </row>
    <row r="8432" spans="1:3" x14ac:dyDescent="0.25">
      <c r="A8432">
        <v>613733</v>
      </c>
      <c r="B8432" t="s">
        <v>5690</v>
      </c>
      <c r="C8432">
        <v>1</v>
      </c>
    </row>
    <row r="8433" spans="1:3" x14ac:dyDescent="0.25">
      <c r="A8433">
        <v>613783</v>
      </c>
      <c r="B8433" t="s">
        <v>5691</v>
      </c>
      <c r="C8433">
        <v>1</v>
      </c>
    </row>
    <row r="8434" spans="1:3" x14ac:dyDescent="0.25">
      <c r="A8434">
        <v>613799</v>
      </c>
      <c r="B8434" t="s">
        <v>169</v>
      </c>
      <c r="C8434">
        <v>1</v>
      </c>
    </row>
    <row r="8435" spans="1:3" x14ac:dyDescent="0.25">
      <c r="A8435">
        <v>613799</v>
      </c>
      <c r="B8435" t="s">
        <v>169</v>
      </c>
      <c r="C8435">
        <v>1</v>
      </c>
    </row>
    <row r="8436" spans="1:3" x14ac:dyDescent="0.25">
      <c r="A8436">
        <v>613844</v>
      </c>
      <c r="B8436" t="s">
        <v>5692</v>
      </c>
      <c r="C8436">
        <v>1</v>
      </c>
    </row>
    <row r="8437" spans="1:3" x14ac:dyDescent="0.25">
      <c r="A8437">
        <v>613862</v>
      </c>
      <c r="B8437" t="s">
        <v>5693</v>
      </c>
      <c r="C8437">
        <v>1</v>
      </c>
    </row>
    <row r="8438" spans="1:3" x14ac:dyDescent="0.25">
      <c r="A8438">
        <v>613863</v>
      </c>
      <c r="B8438" t="s">
        <v>170</v>
      </c>
      <c r="C8438">
        <v>1</v>
      </c>
    </row>
    <row r="8439" spans="1:3" x14ac:dyDescent="0.25">
      <c r="A8439">
        <v>613863</v>
      </c>
      <c r="B8439" t="s">
        <v>170</v>
      </c>
      <c r="C8439">
        <v>1</v>
      </c>
    </row>
    <row r="8440" spans="1:3" x14ac:dyDescent="0.25">
      <c r="A8440">
        <v>613879</v>
      </c>
      <c r="B8440" t="s">
        <v>5694</v>
      </c>
      <c r="C8440">
        <v>1</v>
      </c>
    </row>
    <row r="8441" spans="1:3" x14ac:dyDescent="0.25">
      <c r="A8441">
        <v>613879</v>
      </c>
      <c r="B8441" t="s">
        <v>5694</v>
      </c>
      <c r="C8441">
        <v>1</v>
      </c>
    </row>
    <row r="8442" spans="1:3" x14ac:dyDescent="0.25">
      <c r="A8442">
        <v>613896</v>
      </c>
      <c r="B8442" t="s">
        <v>5695</v>
      </c>
      <c r="C8442">
        <v>1</v>
      </c>
    </row>
    <row r="8443" spans="1:3" x14ac:dyDescent="0.25">
      <c r="A8443">
        <v>613901</v>
      </c>
      <c r="B8443" t="s">
        <v>171</v>
      </c>
      <c r="C8443">
        <v>1</v>
      </c>
    </row>
    <row r="8444" spans="1:3" x14ac:dyDescent="0.25">
      <c r="A8444">
        <v>613909</v>
      </c>
      <c r="B8444" t="s">
        <v>5696</v>
      </c>
      <c r="C8444">
        <v>1</v>
      </c>
    </row>
    <row r="8445" spans="1:3" x14ac:dyDescent="0.25">
      <c r="A8445">
        <v>613992</v>
      </c>
      <c r="B8445" t="s">
        <v>172</v>
      </c>
      <c r="C8445">
        <v>1</v>
      </c>
    </row>
    <row r="8446" spans="1:3" x14ac:dyDescent="0.25">
      <c r="A8446">
        <v>613993</v>
      </c>
      <c r="B8446" t="s">
        <v>5697</v>
      </c>
      <c r="C8446">
        <v>1</v>
      </c>
    </row>
    <row r="8447" spans="1:3" x14ac:dyDescent="0.25">
      <c r="A8447">
        <v>613994</v>
      </c>
      <c r="B8447" t="s">
        <v>5698</v>
      </c>
      <c r="C8447">
        <v>1</v>
      </c>
    </row>
    <row r="8448" spans="1:3" x14ac:dyDescent="0.25">
      <c r="A8448">
        <v>613999</v>
      </c>
      <c r="B8448" t="s">
        <v>173</v>
      </c>
      <c r="C8448">
        <v>1</v>
      </c>
    </row>
    <row r="8449" spans="1:3" x14ac:dyDescent="0.25">
      <c r="A8449">
        <v>614010</v>
      </c>
      <c r="B8449" t="s">
        <v>5699</v>
      </c>
      <c r="C8449">
        <v>1</v>
      </c>
    </row>
    <row r="8450" spans="1:3" x14ac:dyDescent="0.25">
      <c r="A8450">
        <v>614010</v>
      </c>
      <c r="B8450" t="s">
        <v>5699</v>
      </c>
      <c r="C8450">
        <v>1</v>
      </c>
    </row>
    <row r="8451" spans="1:3" x14ac:dyDescent="0.25">
      <c r="A8451">
        <v>614017</v>
      </c>
      <c r="B8451" t="s">
        <v>174</v>
      </c>
      <c r="C8451">
        <v>1</v>
      </c>
    </row>
    <row r="8452" spans="1:3" x14ac:dyDescent="0.25">
      <c r="A8452">
        <v>614022</v>
      </c>
      <c r="B8452" t="s">
        <v>175</v>
      </c>
      <c r="C8452">
        <v>1</v>
      </c>
    </row>
    <row r="8453" spans="1:3" x14ac:dyDescent="0.25">
      <c r="A8453">
        <v>614030</v>
      </c>
      <c r="B8453" t="s">
        <v>5700</v>
      </c>
      <c r="C8453">
        <v>1</v>
      </c>
    </row>
    <row r="8454" spans="1:3" x14ac:dyDescent="0.25">
      <c r="A8454">
        <v>614030</v>
      </c>
      <c r="B8454" t="s">
        <v>5700</v>
      </c>
      <c r="C8454">
        <v>1</v>
      </c>
    </row>
    <row r="8455" spans="1:3" x14ac:dyDescent="0.25">
      <c r="A8455">
        <v>614036</v>
      </c>
      <c r="B8455" t="s">
        <v>176</v>
      </c>
      <c r="C8455">
        <v>1</v>
      </c>
    </row>
    <row r="8456" spans="1:3" x14ac:dyDescent="0.25">
      <c r="A8456">
        <v>614064</v>
      </c>
      <c r="B8456" t="s">
        <v>177</v>
      </c>
      <c r="C8456">
        <v>1</v>
      </c>
    </row>
    <row r="8457" spans="1:3" x14ac:dyDescent="0.25">
      <c r="A8457">
        <v>614066</v>
      </c>
      <c r="B8457" t="s">
        <v>5701</v>
      </c>
      <c r="C8457">
        <v>1</v>
      </c>
    </row>
    <row r="8458" spans="1:3" x14ac:dyDescent="0.25">
      <c r="A8458">
        <v>614066</v>
      </c>
      <c r="B8458" t="s">
        <v>5701</v>
      </c>
      <c r="C8458">
        <v>1</v>
      </c>
    </row>
    <row r="8459" spans="1:3" x14ac:dyDescent="0.25">
      <c r="A8459">
        <v>614076</v>
      </c>
      <c r="B8459" t="s">
        <v>5702</v>
      </c>
      <c r="C8459">
        <v>1</v>
      </c>
    </row>
    <row r="8460" spans="1:3" x14ac:dyDescent="0.25">
      <c r="A8460">
        <v>614078</v>
      </c>
      <c r="B8460" t="s">
        <v>5703</v>
      </c>
      <c r="C8460">
        <v>1</v>
      </c>
    </row>
    <row r="8461" spans="1:3" x14ac:dyDescent="0.25">
      <c r="A8461">
        <v>614078</v>
      </c>
      <c r="B8461" t="s">
        <v>5703</v>
      </c>
      <c r="C8461">
        <v>1</v>
      </c>
    </row>
    <row r="8462" spans="1:3" x14ac:dyDescent="0.25">
      <c r="A8462">
        <v>614095</v>
      </c>
      <c r="B8462" t="s">
        <v>5704</v>
      </c>
      <c r="C8462">
        <v>1</v>
      </c>
    </row>
    <row r="8463" spans="1:3" x14ac:dyDescent="0.25">
      <c r="A8463">
        <v>614095</v>
      </c>
      <c r="B8463" t="s">
        <v>5704</v>
      </c>
      <c r="C8463">
        <v>1</v>
      </c>
    </row>
    <row r="8464" spans="1:3" x14ac:dyDescent="0.25">
      <c r="A8464">
        <v>614096</v>
      </c>
      <c r="B8464" t="s">
        <v>5705</v>
      </c>
      <c r="C8464">
        <v>1</v>
      </c>
    </row>
    <row r="8465" spans="1:3" x14ac:dyDescent="0.25">
      <c r="A8465">
        <v>614096</v>
      </c>
      <c r="B8465" t="s">
        <v>5705</v>
      </c>
      <c r="C8465">
        <v>1</v>
      </c>
    </row>
    <row r="8466" spans="1:3" x14ac:dyDescent="0.25">
      <c r="A8466">
        <v>614102</v>
      </c>
      <c r="B8466" t="s">
        <v>5706</v>
      </c>
      <c r="C8466">
        <v>1</v>
      </c>
    </row>
    <row r="8467" spans="1:3" x14ac:dyDescent="0.25">
      <c r="A8467">
        <v>614115</v>
      </c>
      <c r="B8467" t="s">
        <v>5707</v>
      </c>
      <c r="C8467">
        <v>1</v>
      </c>
    </row>
    <row r="8468" spans="1:3" x14ac:dyDescent="0.25">
      <c r="A8468">
        <v>614130</v>
      </c>
      <c r="B8468" t="s">
        <v>178</v>
      </c>
      <c r="C8468">
        <v>1</v>
      </c>
    </row>
    <row r="8469" spans="1:3" x14ac:dyDescent="0.25">
      <c r="A8469">
        <v>614130</v>
      </c>
      <c r="B8469" t="s">
        <v>178</v>
      </c>
      <c r="C8469">
        <v>1</v>
      </c>
    </row>
    <row r="8470" spans="1:3" x14ac:dyDescent="0.25">
      <c r="A8470">
        <v>614145</v>
      </c>
      <c r="B8470" t="s">
        <v>5708</v>
      </c>
      <c r="C8470">
        <v>1</v>
      </c>
    </row>
    <row r="8471" spans="1:3" x14ac:dyDescent="0.25">
      <c r="A8471">
        <v>614146</v>
      </c>
      <c r="B8471" t="s">
        <v>179</v>
      </c>
      <c r="C8471">
        <v>1</v>
      </c>
    </row>
    <row r="8472" spans="1:3" x14ac:dyDescent="0.25">
      <c r="A8472">
        <v>614165</v>
      </c>
      <c r="B8472" t="s">
        <v>180</v>
      </c>
      <c r="C8472">
        <v>1</v>
      </c>
    </row>
    <row r="8473" spans="1:3" x14ac:dyDescent="0.25">
      <c r="A8473">
        <v>614185</v>
      </c>
      <c r="B8473" t="s">
        <v>5709</v>
      </c>
      <c r="C8473">
        <v>1</v>
      </c>
    </row>
    <row r="8474" spans="1:3" x14ac:dyDescent="0.25">
      <c r="A8474">
        <v>614192</v>
      </c>
      <c r="B8474" t="s">
        <v>2620</v>
      </c>
      <c r="C8474">
        <v>1</v>
      </c>
    </row>
    <row r="8475" spans="1:3" x14ac:dyDescent="0.25">
      <c r="A8475">
        <v>614192</v>
      </c>
      <c r="B8475" t="s">
        <v>2620</v>
      </c>
      <c r="C8475">
        <v>1</v>
      </c>
    </row>
    <row r="8476" spans="1:3" x14ac:dyDescent="0.25">
      <c r="A8476">
        <v>614217</v>
      </c>
      <c r="B8476" t="s">
        <v>181</v>
      </c>
      <c r="C8476">
        <v>1</v>
      </c>
    </row>
    <row r="8477" spans="1:3" x14ac:dyDescent="0.25">
      <c r="A8477">
        <v>614234</v>
      </c>
      <c r="B8477" t="s">
        <v>5710</v>
      </c>
      <c r="C8477">
        <v>1</v>
      </c>
    </row>
    <row r="8478" spans="1:3" x14ac:dyDescent="0.25">
      <c r="A8478">
        <v>614249</v>
      </c>
      <c r="B8478" t="s">
        <v>5711</v>
      </c>
      <c r="C8478">
        <v>1</v>
      </c>
    </row>
    <row r="8479" spans="1:3" x14ac:dyDescent="0.25">
      <c r="A8479">
        <v>614289</v>
      </c>
      <c r="B8479" t="s">
        <v>5712</v>
      </c>
      <c r="C8479">
        <v>1</v>
      </c>
    </row>
    <row r="8480" spans="1:3" x14ac:dyDescent="0.25">
      <c r="A8480">
        <v>614292</v>
      </c>
      <c r="B8480" t="s">
        <v>5713</v>
      </c>
      <c r="C8480">
        <v>1</v>
      </c>
    </row>
    <row r="8481" spans="1:3" x14ac:dyDescent="0.25">
      <c r="A8481">
        <v>614292</v>
      </c>
      <c r="B8481" t="s">
        <v>5713</v>
      </c>
      <c r="C8481">
        <v>1</v>
      </c>
    </row>
    <row r="8482" spans="1:3" x14ac:dyDescent="0.25">
      <c r="A8482">
        <v>614293</v>
      </c>
      <c r="B8482" t="s">
        <v>5714</v>
      </c>
      <c r="C8482">
        <v>1</v>
      </c>
    </row>
    <row r="8483" spans="1:3" x14ac:dyDescent="0.25">
      <c r="A8483">
        <v>614296</v>
      </c>
      <c r="B8483" t="s">
        <v>182</v>
      </c>
      <c r="C8483">
        <v>1</v>
      </c>
    </row>
    <row r="8484" spans="1:3" x14ac:dyDescent="0.25">
      <c r="A8484">
        <v>614296</v>
      </c>
      <c r="B8484" t="s">
        <v>182</v>
      </c>
      <c r="C8484">
        <v>1</v>
      </c>
    </row>
    <row r="8485" spans="1:3" x14ac:dyDescent="0.25">
      <c r="A8485">
        <v>614305</v>
      </c>
      <c r="B8485" t="s">
        <v>5715</v>
      </c>
      <c r="C8485">
        <v>1</v>
      </c>
    </row>
    <row r="8486" spans="1:3" x14ac:dyDescent="0.25">
      <c r="A8486">
        <v>614308</v>
      </c>
      <c r="B8486" t="s">
        <v>183</v>
      </c>
      <c r="C8486">
        <v>1</v>
      </c>
    </row>
    <row r="8487" spans="1:3" x14ac:dyDescent="0.25">
      <c r="A8487">
        <v>614308</v>
      </c>
      <c r="B8487" t="s">
        <v>183</v>
      </c>
      <c r="C8487">
        <v>1</v>
      </c>
    </row>
    <row r="8488" spans="1:3" x14ac:dyDescent="0.25">
      <c r="A8488">
        <v>614338</v>
      </c>
      <c r="B8488" t="s">
        <v>184</v>
      </c>
      <c r="C8488">
        <v>1</v>
      </c>
    </row>
    <row r="8489" spans="1:3" x14ac:dyDescent="0.25">
      <c r="A8489">
        <v>614349</v>
      </c>
      <c r="B8489" t="s">
        <v>185</v>
      </c>
      <c r="C8489">
        <v>1</v>
      </c>
    </row>
    <row r="8490" spans="1:3" x14ac:dyDescent="0.25">
      <c r="A8490">
        <v>614349</v>
      </c>
      <c r="B8490" t="s">
        <v>185</v>
      </c>
      <c r="C8490">
        <v>1</v>
      </c>
    </row>
    <row r="8491" spans="1:3" x14ac:dyDescent="0.25">
      <c r="A8491">
        <v>614369</v>
      </c>
      <c r="B8491" t="s">
        <v>215</v>
      </c>
      <c r="C8491">
        <v>1</v>
      </c>
    </row>
    <row r="8492" spans="1:3" x14ac:dyDescent="0.25">
      <c r="A8492">
        <v>614383</v>
      </c>
      <c r="B8492" t="s">
        <v>5716</v>
      </c>
      <c r="C8492">
        <v>1</v>
      </c>
    </row>
    <row r="8493" spans="1:3" x14ac:dyDescent="0.25">
      <c r="A8493">
        <v>614384</v>
      </c>
      <c r="B8493" t="s">
        <v>5717</v>
      </c>
      <c r="C8493">
        <v>1</v>
      </c>
    </row>
    <row r="8494" spans="1:3" x14ac:dyDescent="0.25">
      <c r="A8494">
        <v>614390</v>
      </c>
      <c r="B8494" t="s">
        <v>5718</v>
      </c>
      <c r="C8494">
        <v>1</v>
      </c>
    </row>
    <row r="8495" spans="1:3" x14ac:dyDescent="0.25">
      <c r="A8495">
        <v>614392</v>
      </c>
      <c r="B8495" t="s">
        <v>186</v>
      </c>
      <c r="C8495">
        <v>1</v>
      </c>
    </row>
    <row r="8496" spans="1:3" x14ac:dyDescent="0.25">
      <c r="A8496">
        <v>614392</v>
      </c>
      <c r="B8496" t="s">
        <v>186</v>
      </c>
      <c r="C8496">
        <v>1</v>
      </c>
    </row>
    <row r="8497" spans="1:3" x14ac:dyDescent="0.25">
      <c r="A8497">
        <v>614394</v>
      </c>
      <c r="B8497" t="s">
        <v>187</v>
      </c>
      <c r="C8497">
        <v>1</v>
      </c>
    </row>
    <row r="8498" spans="1:3" x14ac:dyDescent="0.25">
      <c r="A8498">
        <v>614394</v>
      </c>
      <c r="B8498" t="s">
        <v>187</v>
      </c>
      <c r="C8498">
        <v>1</v>
      </c>
    </row>
    <row r="8499" spans="1:3" x14ac:dyDescent="0.25">
      <c r="A8499">
        <v>614401</v>
      </c>
      <c r="B8499" t="s">
        <v>216</v>
      </c>
      <c r="C8499">
        <v>1</v>
      </c>
    </row>
    <row r="8500" spans="1:3" x14ac:dyDescent="0.25">
      <c r="A8500">
        <v>614401</v>
      </c>
      <c r="B8500" t="s">
        <v>216</v>
      </c>
      <c r="C8500">
        <v>1</v>
      </c>
    </row>
    <row r="8501" spans="1:3" x14ac:dyDescent="0.25">
      <c r="A8501">
        <v>614416</v>
      </c>
      <c r="B8501" t="s">
        <v>5719</v>
      </c>
      <c r="C8501">
        <v>1</v>
      </c>
    </row>
    <row r="8502" spans="1:3" x14ac:dyDescent="0.25">
      <c r="A8502">
        <v>614422</v>
      </c>
      <c r="B8502" t="s">
        <v>188</v>
      </c>
      <c r="C8502">
        <v>1</v>
      </c>
    </row>
    <row r="8503" spans="1:3" x14ac:dyDescent="0.25">
      <c r="A8503">
        <v>614424</v>
      </c>
      <c r="B8503" t="s">
        <v>189</v>
      </c>
      <c r="C8503">
        <v>1</v>
      </c>
    </row>
    <row r="8504" spans="1:3" x14ac:dyDescent="0.25">
      <c r="A8504">
        <v>614425</v>
      </c>
      <c r="B8504" t="s">
        <v>5720</v>
      </c>
      <c r="C8504">
        <v>1</v>
      </c>
    </row>
    <row r="8505" spans="1:3" x14ac:dyDescent="0.25">
      <c r="A8505">
        <v>614429</v>
      </c>
      <c r="B8505" t="s">
        <v>190</v>
      </c>
      <c r="C8505">
        <v>1</v>
      </c>
    </row>
    <row r="8506" spans="1:3" x14ac:dyDescent="0.25">
      <c r="A8506">
        <v>614429</v>
      </c>
      <c r="B8506" t="s">
        <v>190</v>
      </c>
      <c r="C8506">
        <v>1</v>
      </c>
    </row>
    <row r="8507" spans="1:3" x14ac:dyDescent="0.25">
      <c r="A8507">
        <v>614431</v>
      </c>
      <c r="B8507" t="s">
        <v>191</v>
      </c>
      <c r="C8507">
        <v>1</v>
      </c>
    </row>
    <row r="8508" spans="1:3" x14ac:dyDescent="0.25">
      <c r="A8508">
        <v>614431</v>
      </c>
      <c r="B8508" t="s">
        <v>191</v>
      </c>
      <c r="C8508">
        <v>1</v>
      </c>
    </row>
    <row r="8509" spans="1:3" x14ac:dyDescent="0.25">
      <c r="A8509">
        <v>614444</v>
      </c>
      <c r="B8509" t="s">
        <v>5721</v>
      </c>
      <c r="C8509">
        <v>1</v>
      </c>
    </row>
    <row r="8510" spans="1:3" x14ac:dyDescent="0.25">
      <c r="A8510">
        <v>614478</v>
      </c>
      <c r="B8510" t="s">
        <v>5722</v>
      </c>
      <c r="C8510">
        <v>1</v>
      </c>
    </row>
    <row r="8511" spans="1:3" x14ac:dyDescent="0.25">
      <c r="A8511">
        <v>614479</v>
      </c>
      <c r="B8511" t="s">
        <v>192</v>
      </c>
      <c r="C8511">
        <v>1</v>
      </c>
    </row>
    <row r="8512" spans="1:3" x14ac:dyDescent="0.25">
      <c r="A8512">
        <v>614479</v>
      </c>
      <c r="B8512" t="s">
        <v>192</v>
      </c>
      <c r="C8512">
        <v>1</v>
      </c>
    </row>
    <row r="8513" spans="1:3" x14ac:dyDescent="0.25">
      <c r="A8513">
        <v>614487</v>
      </c>
      <c r="B8513" t="s">
        <v>193</v>
      </c>
      <c r="C8513">
        <v>1</v>
      </c>
    </row>
    <row r="8514" spans="1:3" x14ac:dyDescent="0.25">
      <c r="A8514">
        <v>614488</v>
      </c>
      <c r="B8514" t="s">
        <v>2578</v>
      </c>
      <c r="C8514">
        <v>1</v>
      </c>
    </row>
    <row r="8515" spans="1:3" x14ac:dyDescent="0.25">
      <c r="A8515">
        <v>614525</v>
      </c>
      <c r="B8515" t="s">
        <v>5723</v>
      </c>
      <c r="C8515">
        <v>1</v>
      </c>
    </row>
    <row r="8516" spans="1:3" x14ac:dyDescent="0.25">
      <c r="A8516">
        <v>614527</v>
      </c>
      <c r="B8516" t="s">
        <v>194</v>
      </c>
      <c r="C8516">
        <v>1</v>
      </c>
    </row>
    <row r="8517" spans="1:3" x14ac:dyDescent="0.25">
      <c r="A8517">
        <v>614527</v>
      </c>
      <c r="B8517" t="s">
        <v>194</v>
      </c>
      <c r="C8517">
        <v>1</v>
      </c>
    </row>
    <row r="8518" spans="1:3" x14ac:dyDescent="0.25">
      <c r="A8518">
        <v>614542</v>
      </c>
      <c r="B8518" t="s">
        <v>195</v>
      </c>
      <c r="C8518">
        <v>1</v>
      </c>
    </row>
    <row r="8519" spans="1:3" x14ac:dyDescent="0.25">
      <c r="A8519">
        <v>614542</v>
      </c>
      <c r="B8519" t="s">
        <v>195</v>
      </c>
      <c r="C8519">
        <v>1</v>
      </c>
    </row>
    <row r="8520" spans="1:3" x14ac:dyDescent="0.25">
      <c r="A8520">
        <v>614543</v>
      </c>
      <c r="B8520" t="s">
        <v>196</v>
      </c>
      <c r="C8520">
        <v>1</v>
      </c>
    </row>
    <row r="8521" spans="1:3" x14ac:dyDescent="0.25">
      <c r="A8521">
        <v>614543</v>
      </c>
      <c r="B8521" t="s">
        <v>196</v>
      </c>
      <c r="C8521">
        <v>1</v>
      </c>
    </row>
    <row r="8522" spans="1:3" x14ac:dyDescent="0.25">
      <c r="A8522">
        <v>614549</v>
      </c>
      <c r="B8522" t="s">
        <v>5724</v>
      </c>
      <c r="C8522">
        <v>1</v>
      </c>
    </row>
    <row r="8523" spans="1:3" x14ac:dyDescent="0.25">
      <c r="A8523">
        <v>614550</v>
      </c>
      <c r="B8523" t="s">
        <v>5725</v>
      </c>
      <c r="C8523">
        <v>1</v>
      </c>
    </row>
    <row r="8524" spans="1:3" x14ac:dyDescent="0.25">
      <c r="A8524">
        <v>614551</v>
      </c>
      <c r="B8524" t="s">
        <v>2696</v>
      </c>
      <c r="C8524">
        <v>1</v>
      </c>
    </row>
    <row r="8525" spans="1:3" x14ac:dyDescent="0.25">
      <c r="A8525">
        <v>614552</v>
      </c>
      <c r="B8525" t="s">
        <v>5726</v>
      </c>
      <c r="C8525">
        <v>1</v>
      </c>
    </row>
    <row r="8526" spans="1:3" x14ac:dyDescent="0.25">
      <c r="A8526">
        <v>614565</v>
      </c>
      <c r="B8526" t="s">
        <v>197</v>
      </c>
      <c r="C8526">
        <v>1</v>
      </c>
    </row>
    <row r="8527" spans="1:3" x14ac:dyDescent="0.25">
      <c r="A8527">
        <v>614565</v>
      </c>
      <c r="B8527" t="s">
        <v>197</v>
      </c>
      <c r="C8527">
        <v>1</v>
      </c>
    </row>
    <row r="8528" spans="1:3" x14ac:dyDescent="0.25">
      <c r="A8528">
        <v>614573</v>
      </c>
      <c r="B8528" t="s">
        <v>198</v>
      </c>
      <c r="C8528">
        <v>1</v>
      </c>
    </row>
    <row r="8529" spans="1:3" x14ac:dyDescent="0.25">
      <c r="A8529">
        <v>614582</v>
      </c>
      <c r="B8529" t="s">
        <v>199</v>
      </c>
      <c r="C8529">
        <v>1</v>
      </c>
    </row>
    <row r="8530" spans="1:3" x14ac:dyDescent="0.25">
      <c r="A8530">
        <v>614593</v>
      </c>
      <c r="B8530" t="s">
        <v>2462</v>
      </c>
      <c r="C8530">
        <v>1</v>
      </c>
    </row>
    <row r="8531" spans="1:3" x14ac:dyDescent="0.25">
      <c r="A8531">
        <v>614597</v>
      </c>
      <c r="B8531" t="s">
        <v>5727</v>
      </c>
      <c r="C8531">
        <v>1</v>
      </c>
    </row>
    <row r="8532" spans="1:3" x14ac:dyDescent="0.25">
      <c r="A8532">
        <v>614607</v>
      </c>
      <c r="B8532" t="s">
        <v>200</v>
      </c>
      <c r="C8532">
        <v>1</v>
      </c>
    </row>
    <row r="8533" spans="1:3" x14ac:dyDescent="0.25">
      <c r="A8533">
        <v>614615</v>
      </c>
      <c r="B8533" t="s">
        <v>2463</v>
      </c>
      <c r="C8533">
        <v>1</v>
      </c>
    </row>
    <row r="8534" spans="1:3" x14ac:dyDescent="0.25">
      <c r="A8534">
        <v>614625</v>
      </c>
      <c r="B8534" t="s">
        <v>5728</v>
      </c>
      <c r="C8534">
        <v>1</v>
      </c>
    </row>
    <row r="8535" spans="1:3" x14ac:dyDescent="0.25">
      <c r="A8535">
        <v>614640</v>
      </c>
      <c r="B8535" t="s">
        <v>5729</v>
      </c>
      <c r="C8535">
        <v>1</v>
      </c>
    </row>
    <row r="8536" spans="1:3" x14ac:dyDescent="0.25">
      <c r="A8536">
        <v>614640</v>
      </c>
      <c r="B8536" t="s">
        <v>5729</v>
      </c>
      <c r="C8536">
        <v>1</v>
      </c>
    </row>
    <row r="8537" spans="1:3" x14ac:dyDescent="0.25">
      <c r="A8537">
        <v>614670</v>
      </c>
      <c r="B8537" t="s">
        <v>5730</v>
      </c>
      <c r="C8537">
        <v>1</v>
      </c>
    </row>
    <row r="8538" spans="1:3" x14ac:dyDescent="0.25">
      <c r="A8538">
        <v>614670</v>
      </c>
      <c r="B8538" t="s">
        <v>5730</v>
      </c>
      <c r="C8538">
        <v>1</v>
      </c>
    </row>
    <row r="8539" spans="1:3" x14ac:dyDescent="0.25">
      <c r="A8539">
        <v>614674</v>
      </c>
      <c r="B8539" t="s">
        <v>201</v>
      </c>
      <c r="C8539">
        <v>1</v>
      </c>
    </row>
    <row r="8540" spans="1:3" x14ac:dyDescent="0.25">
      <c r="A8540">
        <v>614675</v>
      </c>
      <c r="B8540" t="s">
        <v>5731</v>
      </c>
      <c r="C8540">
        <v>1</v>
      </c>
    </row>
    <row r="8541" spans="1:3" x14ac:dyDescent="0.25">
      <c r="A8541">
        <v>614678</v>
      </c>
      <c r="B8541" t="s">
        <v>202</v>
      </c>
      <c r="C8541">
        <v>1</v>
      </c>
    </row>
    <row r="8542" spans="1:3" x14ac:dyDescent="0.25">
      <c r="A8542">
        <v>614689</v>
      </c>
      <c r="B8542" t="s">
        <v>203</v>
      </c>
      <c r="C8542">
        <v>1</v>
      </c>
    </row>
    <row r="8543" spans="1:3" x14ac:dyDescent="0.25">
      <c r="A8543">
        <v>614689</v>
      </c>
      <c r="B8543" t="s">
        <v>203</v>
      </c>
      <c r="C8543">
        <v>1</v>
      </c>
    </row>
    <row r="8544" spans="1:3" x14ac:dyDescent="0.25">
      <c r="A8544">
        <v>614691</v>
      </c>
      <c r="B8544" t="s">
        <v>5732</v>
      </c>
      <c r="C8544">
        <v>1</v>
      </c>
    </row>
    <row r="8545" spans="1:3" x14ac:dyDescent="0.25">
      <c r="A8545">
        <v>614691</v>
      </c>
      <c r="B8545" t="s">
        <v>5732</v>
      </c>
      <c r="C8545">
        <v>1</v>
      </c>
    </row>
    <row r="8546" spans="1:3" x14ac:dyDescent="0.25">
      <c r="A8546">
        <v>614714</v>
      </c>
      <c r="B8546" t="s">
        <v>204</v>
      </c>
      <c r="C8546">
        <v>1</v>
      </c>
    </row>
    <row r="8547" spans="1:3" x14ac:dyDescent="0.25">
      <c r="A8547">
        <v>614739</v>
      </c>
      <c r="B8547" t="s">
        <v>5733</v>
      </c>
      <c r="C8547">
        <v>1</v>
      </c>
    </row>
    <row r="8548" spans="1:3" x14ac:dyDescent="0.25">
      <c r="A8548">
        <v>614743</v>
      </c>
      <c r="B8548" t="s">
        <v>5734</v>
      </c>
      <c r="C8548">
        <v>1</v>
      </c>
    </row>
    <row r="8549" spans="1:3" x14ac:dyDescent="0.25">
      <c r="A8549">
        <v>614768</v>
      </c>
      <c r="B8549" t="s">
        <v>5735</v>
      </c>
      <c r="C8549">
        <v>1</v>
      </c>
    </row>
    <row r="8550" spans="1:3" x14ac:dyDescent="0.25">
      <c r="A8550">
        <v>614789</v>
      </c>
      <c r="B8550" t="s">
        <v>2600</v>
      </c>
      <c r="C8550">
        <v>1</v>
      </c>
    </row>
    <row r="8551" spans="1:3" x14ac:dyDescent="0.25">
      <c r="A8551">
        <v>614822</v>
      </c>
      <c r="B8551" t="s">
        <v>205</v>
      </c>
      <c r="C8551">
        <v>1</v>
      </c>
    </row>
    <row r="8552" spans="1:3" x14ac:dyDescent="0.25">
      <c r="A8552">
        <v>614822</v>
      </c>
      <c r="B8552" t="s">
        <v>205</v>
      </c>
      <c r="C8552">
        <v>1</v>
      </c>
    </row>
    <row r="8553" spans="1:3" x14ac:dyDescent="0.25">
      <c r="A8553">
        <v>614832</v>
      </c>
      <c r="B8553" t="s">
        <v>206</v>
      </c>
      <c r="C8553">
        <v>1</v>
      </c>
    </row>
    <row r="8554" spans="1:3" x14ac:dyDescent="0.25">
      <c r="A8554">
        <v>614874</v>
      </c>
      <c r="B8554" t="s">
        <v>5736</v>
      </c>
      <c r="C8554">
        <v>1</v>
      </c>
    </row>
    <row r="8555" spans="1:3" x14ac:dyDescent="0.25">
      <c r="A8555">
        <v>614874</v>
      </c>
      <c r="B8555" t="s">
        <v>5736</v>
      </c>
      <c r="C8555">
        <v>1</v>
      </c>
    </row>
    <row r="8556" spans="1:3" x14ac:dyDescent="0.25">
      <c r="A8556">
        <v>614880</v>
      </c>
      <c r="B8556" t="s">
        <v>2480</v>
      </c>
      <c r="C8556">
        <v>1</v>
      </c>
    </row>
    <row r="8557" spans="1:3" x14ac:dyDescent="0.25">
      <c r="A8557">
        <v>614880</v>
      </c>
      <c r="B8557" t="s">
        <v>2480</v>
      </c>
      <c r="C8557">
        <v>1</v>
      </c>
    </row>
    <row r="8558" spans="1:3" x14ac:dyDescent="0.25">
      <c r="A8558">
        <v>614897</v>
      </c>
      <c r="B8558" t="s">
        <v>5737</v>
      </c>
      <c r="C8558">
        <v>1</v>
      </c>
    </row>
    <row r="8559" spans="1:3" x14ac:dyDescent="0.25">
      <c r="A8559">
        <v>614915</v>
      </c>
      <c r="B8559" t="s">
        <v>5738</v>
      </c>
      <c r="C8559">
        <v>1</v>
      </c>
    </row>
    <row r="8560" spans="1:3" x14ac:dyDescent="0.25">
      <c r="A8560">
        <v>614915</v>
      </c>
      <c r="B8560" t="s">
        <v>5738</v>
      </c>
      <c r="C8560">
        <v>1</v>
      </c>
    </row>
    <row r="8561" spans="1:3" x14ac:dyDescent="0.25">
      <c r="A8561">
        <v>614942</v>
      </c>
      <c r="B8561" t="s">
        <v>5739</v>
      </c>
      <c r="C8561">
        <v>1</v>
      </c>
    </row>
    <row r="8562" spans="1:3" x14ac:dyDescent="0.25">
      <c r="A8562">
        <v>614947</v>
      </c>
      <c r="B8562" t="s">
        <v>5740</v>
      </c>
      <c r="C8562">
        <v>1</v>
      </c>
    </row>
    <row r="8563" spans="1:3" x14ac:dyDescent="0.25">
      <c r="A8563">
        <v>614948</v>
      </c>
      <c r="B8563" t="s">
        <v>5741</v>
      </c>
      <c r="C8563">
        <v>1</v>
      </c>
    </row>
    <row r="8564" spans="1:3" x14ac:dyDescent="0.25">
      <c r="A8564">
        <v>614948</v>
      </c>
      <c r="B8564" t="s">
        <v>5741</v>
      </c>
      <c r="C8564">
        <v>1</v>
      </c>
    </row>
    <row r="8565" spans="1:3" x14ac:dyDescent="0.25">
      <c r="A8565">
        <v>614951</v>
      </c>
      <c r="B8565" t="s">
        <v>5742</v>
      </c>
      <c r="C8565">
        <v>1</v>
      </c>
    </row>
    <row r="8566" spans="1:3" x14ac:dyDescent="0.25">
      <c r="A8566">
        <v>614952</v>
      </c>
      <c r="B8566" t="s">
        <v>207</v>
      </c>
      <c r="C8566">
        <v>1</v>
      </c>
    </row>
    <row r="8567" spans="1:3" x14ac:dyDescent="0.25">
      <c r="A8567">
        <v>615074</v>
      </c>
      <c r="B8567" t="s">
        <v>5743</v>
      </c>
      <c r="C8567">
        <v>1</v>
      </c>
    </row>
    <row r="8568" spans="1:3" x14ac:dyDescent="0.25">
      <c r="A8568">
        <v>615077</v>
      </c>
      <c r="B8568" t="s">
        <v>5744</v>
      </c>
      <c r="C8568">
        <v>1</v>
      </c>
    </row>
    <row r="8569" spans="1:3" x14ac:dyDescent="0.25">
      <c r="A8569">
        <v>615084</v>
      </c>
      <c r="B8569" t="s">
        <v>5745</v>
      </c>
      <c r="C8569">
        <v>1</v>
      </c>
    </row>
    <row r="8570" spans="1:3" x14ac:dyDescent="0.25">
      <c r="A8570">
        <v>615090</v>
      </c>
      <c r="B8570" t="s">
        <v>5746</v>
      </c>
      <c r="C8570">
        <v>1</v>
      </c>
    </row>
    <row r="8571" spans="1:3" x14ac:dyDescent="0.25">
      <c r="A8571">
        <v>615193</v>
      </c>
      <c r="B8571" t="s">
        <v>208</v>
      </c>
      <c r="C8571">
        <v>1</v>
      </c>
    </row>
    <row r="8572" spans="1:3" x14ac:dyDescent="0.25">
      <c r="A8572">
        <v>615193</v>
      </c>
      <c r="B8572" t="s">
        <v>208</v>
      </c>
      <c r="C8572">
        <v>1</v>
      </c>
    </row>
    <row r="8573" spans="1:3" x14ac:dyDescent="0.25">
      <c r="A8573">
        <v>615193</v>
      </c>
      <c r="B8573" t="s">
        <v>208</v>
      </c>
      <c r="C8573">
        <v>1</v>
      </c>
    </row>
    <row r="8574" spans="1:3" x14ac:dyDescent="0.25">
      <c r="A8574">
        <v>615194</v>
      </c>
      <c r="B8574" t="s">
        <v>209</v>
      </c>
      <c r="C8574">
        <v>1</v>
      </c>
    </row>
    <row r="8575" spans="1:3" x14ac:dyDescent="0.25">
      <c r="A8575">
        <v>615194</v>
      </c>
      <c r="B8575" t="s">
        <v>209</v>
      </c>
      <c r="C8575">
        <v>1</v>
      </c>
    </row>
    <row r="8576" spans="1:3" x14ac:dyDescent="0.25">
      <c r="A8576">
        <v>615194</v>
      </c>
      <c r="B8576" t="s">
        <v>209</v>
      </c>
      <c r="C8576">
        <v>1</v>
      </c>
    </row>
    <row r="8577" spans="1:3" x14ac:dyDescent="0.25">
      <c r="A8577">
        <v>615209</v>
      </c>
      <c r="B8577" t="s">
        <v>5747</v>
      </c>
      <c r="C8577">
        <v>1</v>
      </c>
    </row>
    <row r="8578" spans="1:3" x14ac:dyDescent="0.25">
      <c r="A8578">
        <v>615220</v>
      </c>
      <c r="B8578" t="s">
        <v>5748</v>
      </c>
      <c r="C8578">
        <v>1</v>
      </c>
    </row>
    <row r="8579" spans="1:3" x14ac:dyDescent="0.25">
      <c r="A8579">
        <v>615221</v>
      </c>
      <c r="B8579" t="s">
        <v>210</v>
      </c>
      <c r="C8579">
        <v>1</v>
      </c>
    </row>
    <row r="8580" spans="1:3" x14ac:dyDescent="0.25">
      <c r="A8580">
        <v>615222</v>
      </c>
      <c r="B8580" t="s">
        <v>5749</v>
      </c>
      <c r="C8580">
        <v>1</v>
      </c>
    </row>
    <row r="8581" spans="1:3" x14ac:dyDescent="0.25">
      <c r="A8581">
        <v>615224</v>
      </c>
      <c r="B8581" t="s">
        <v>211</v>
      </c>
      <c r="C8581">
        <v>1</v>
      </c>
    </row>
    <row r="8582" spans="1:3" x14ac:dyDescent="0.25">
      <c r="A8582">
        <v>615224</v>
      </c>
      <c r="B8582" t="s">
        <v>211</v>
      </c>
      <c r="C8582">
        <v>1</v>
      </c>
    </row>
    <row r="8583" spans="1:3" x14ac:dyDescent="0.25">
      <c r="A8583">
        <v>615224</v>
      </c>
      <c r="B8583" t="s">
        <v>211</v>
      </c>
      <c r="C8583">
        <v>1</v>
      </c>
    </row>
    <row r="8584" spans="1:3" x14ac:dyDescent="0.25">
      <c r="A8584">
        <v>615249</v>
      </c>
      <c r="B8584" t="s">
        <v>2502</v>
      </c>
      <c r="C8584">
        <v>1</v>
      </c>
    </row>
    <row r="8585" spans="1:3" x14ac:dyDescent="0.25">
      <c r="A8585">
        <v>615262</v>
      </c>
      <c r="B8585" t="s">
        <v>2538</v>
      </c>
      <c r="C8585">
        <v>1</v>
      </c>
    </row>
    <row r="8586" spans="1:3" x14ac:dyDescent="0.25">
      <c r="A8586">
        <v>615308</v>
      </c>
      <c r="B8586" t="s">
        <v>5750</v>
      </c>
      <c r="C8586">
        <v>1</v>
      </c>
    </row>
    <row r="8587" spans="1:3" x14ac:dyDescent="0.25">
      <c r="A8587">
        <v>615319</v>
      </c>
      <c r="B8587" t="s">
        <v>2565</v>
      </c>
      <c r="C8587">
        <v>1</v>
      </c>
    </row>
    <row r="8588" spans="1:3" x14ac:dyDescent="0.25">
      <c r="A8588">
        <v>615319</v>
      </c>
      <c r="B8588" t="s">
        <v>2565</v>
      </c>
      <c r="C8588">
        <v>1</v>
      </c>
    </row>
    <row r="8589" spans="1:3" x14ac:dyDescent="0.25">
      <c r="A8589">
        <v>615320</v>
      </c>
      <c r="B8589" t="s">
        <v>2601</v>
      </c>
      <c r="C8589">
        <v>1</v>
      </c>
    </row>
    <row r="8590" spans="1:3" x14ac:dyDescent="0.25">
      <c r="A8590">
        <v>615322</v>
      </c>
      <c r="B8590" t="s">
        <v>212</v>
      </c>
      <c r="C8590">
        <v>1</v>
      </c>
    </row>
    <row r="8591" spans="1:3" x14ac:dyDescent="0.25">
      <c r="A8591">
        <v>615345</v>
      </c>
      <c r="B8591" t="s">
        <v>213</v>
      </c>
      <c r="C8591">
        <v>1</v>
      </c>
    </row>
    <row r="8592" spans="1:3" x14ac:dyDescent="0.25">
      <c r="A8592">
        <v>615345</v>
      </c>
      <c r="B8592" t="s">
        <v>213</v>
      </c>
      <c r="C8592">
        <v>1</v>
      </c>
    </row>
    <row r="8593" spans="1:3" x14ac:dyDescent="0.25">
      <c r="A8593">
        <v>615373</v>
      </c>
      <c r="B8593" t="s">
        <v>5751</v>
      </c>
      <c r="C8593">
        <v>1</v>
      </c>
    </row>
    <row r="8594" spans="1:3" x14ac:dyDescent="0.25">
      <c r="A8594">
        <v>615416</v>
      </c>
      <c r="B8594" t="s">
        <v>5752</v>
      </c>
      <c r="C8594">
        <v>1</v>
      </c>
    </row>
    <row r="8595" spans="1:3" x14ac:dyDescent="0.25">
      <c r="A8595">
        <v>615448</v>
      </c>
      <c r="B8595" t="s">
        <v>2673</v>
      </c>
      <c r="C8595">
        <v>1</v>
      </c>
    </row>
    <row r="8596" spans="1:3" x14ac:dyDescent="0.25">
      <c r="A8596">
        <v>615451</v>
      </c>
      <c r="B8596" t="s">
        <v>5753</v>
      </c>
      <c r="C8596">
        <v>1</v>
      </c>
    </row>
    <row r="8597" spans="1:3" x14ac:dyDescent="0.25">
      <c r="A8597">
        <v>615460</v>
      </c>
      <c r="B8597" t="s">
        <v>2523</v>
      </c>
      <c r="C8597">
        <v>1</v>
      </c>
    </row>
    <row r="8598" spans="1:3" x14ac:dyDescent="0.25">
      <c r="A8598">
        <v>615461</v>
      </c>
      <c r="B8598" t="s">
        <v>214</v>
      </c>
      <c r="C8598">
        <v>1</v>
      </c>
    </row>
    <row r="8599" spans="1:3" x14ac:dyDescent="0.25">
      <c r="A8599">
        <v>615461</v>
      </c>
      <c r="B8599" t="s">
        <v>214</v>
      </c>
      <c r="C8599">
        <v>1</v>
      </c>
    </row>
    <row r="8600" spans="1:3" x14ac:dyDescent="0.25">
      <c r="A8600">
        <v>615573</v>
      </c>
      <c r="B8600" t="s">
        <v>5754</v>
      </c>
      <c r="C8600">
        <v>1</v>
      </c>
    </row>
    <row r="8601" spans="1:3" x14ac:dyDescent="0.25">
      <c r="A8601">
        <v>615575</v>
      </c>
      <c r="B8601" t="s">
        <v>5755</v>
      </c>
      <c r="C8601">
        <v>1</v>
      </c>
    </row>
    <row r="8602" spans="1:3" x14ac:dyDescent="0.25">
      <c r="A8602">
        <v>615590</v>
      </c>
      <c r="B8602" t="s">
        <v>2621</v>
      </c>
      <c r="C8602">
        <v>1</v>
      </c>
    </row>
    <row r="8603" spans="1:3" x14ac:dyDescent="0.25">
      <c r="A8603">
        <v>615610</v>
      </c>
      <c r="B8603" t="s">
        <v>5756</v>
      </c>
      <c r="C8603">
        <v>1</v>
      </c>
    </row>
    <row r="8604" spans="1:3" x14ac:dyDescent="0.25">
      <c r="A8604">
        <v>615650</v>
      </c>
      <c r="B8604" t="s">
        <v>5757</v>
      </c>
      <c r="C8604">
        <v>1</v>
      </c>
    </row>
    <row r="8605" spans="1:3" x14ac:dyDescent="0.25">
      <c r="A8605">
        <v>615651</v>
      </c>
      <c r="B8605" t="s">
        <v>5758</v>
      </c>
      <c r="C8605">
        <v>1</v>
      </c>
    </row>
    <row r="8606" spans="1:3" x14ac:dyDescent="0.25">
      <c r="A8606">
        <v>615652</v>
      </c>
      <c r="B8606" t="s">
        <v>2813</v>
      </c>
      <c r="C8606">
        <v>1</v>
      </c>
    </row>
    <row r="8607" spans="1:3" x14ac:dyDescent="0.25">
      <c r="A8607">
        <v>714383</v>
      </c>
      <c r="B8607" t="s">
        <v>5759</v>
      </c>
      <c r="C8607">
        <v>1</v>
      </c>
    </row>
    <row r="8608" spans="1:3" x14ac:dyDescent="0.25">
      <c r="A8608">
        <v>208127</v>
      </c>
      <c r="B8608" s="4" t="s">
        <v>5775</v>
      </c>
      <c r="C8608" s="4">
        <v>176.12</v>
      </c>
    </row>
    <row r="8609" spans="1:3" x14ac:dyDescent="0.25">
      <c r="A8609">
        <v>176852</v>
      </c>
      <c r="B8609" s="4" t="s">
        <v>5802</v>
      </c>
      <c r="C8609">
        <v>216.53</v>
      </c>
    </row>
    <row r="8610" spans="1:3" x14ac:dyDescent="0.25">
      <c r="A8610">
        <v>205679</v>
      </c>
      <c r="B8610" s="4" t="s">
        <v>5803</v>
      </c>
      <c r="C8610">
        <v>177</v>
      </c>
    </row>
    <row r="8611" spans="1:3" x14ac:dyDescent="0.25">
      <c r="A8611">
        <v>214244</v>
      </c>
      <c r="B8611" s="4" t="s">
        <v>5804</v>
      </c>
      <c r="C8611">
        <v>10.247</v>
      </c>
    </row>
    <row r="8612" spans="1:3" x14ac:dyDescent="0.25">
      <c r="A8612">
        <v>170391</v>
      </c>
      <c r="B8612" s="4" t="s">
        <v>5857</v>
      </c>
      <c r="C8612" s="4">
        <v>187.2</v>
      </c>
    </row>
    <row r="8613" spans="1:3" x14ac:dyDescent="0.25">
      <c r="A8613">
        <v>188811</v>
      </c>
      <c r="B8613" s="4" t="s">
        <v>5858</v>
      </c>
      <c r="C8613" s="4">
        <v>170</v>
      </c>
    </row>
    <row r="8614" spans="1:3" x14ac:dyDescent="0.25">
      <c r="A8614">
        <v>207568</v>
      </c>
      <c r="B8614" s="4" t="s">
        <v>5859</v>
      </c>
      <c r="C8614" s="4">
        <v>180</v>
      </c>
    </row>
    <row r="8615" spans="1:3" x14ac:dyDescent="0.25">
      <c r="A8615">
        <v>228220</v>
      </c>
      <c r="B8615" s="4" t="s">
        <v>5860</v>
      </c>
      <c r="C8615" s="4">
        <v>178.62</v>
      </c>
    </row>
    <row r="8616" spans="1:3" x14ac:dyDescent="0.25">
      <c r="A8616">
        <v>232017</v>
      </c>
      <c r="B8616" s="4" t="s">
        <v>5861</v>
      </c>
      <c r="C8616" s="4">
        <v>10.9</v>
      </c>
    </row>
    <row r="8617" spans="1:3" x14ac:dyDescent="0.25">
      <c r="A8617">
        <v>119494</v>
      </c>
      <c r="B8617" s="4" t="s">
        <v>5911</v>
      </c>
      <c r="C8617">
        <v>17.66</v>
      </c>
    </row>
    <row r="8618" spans="1:3" x14ac:dyDescent="0.25">
      <c r="A8618">
        <v>204159</v>
      </c>
      <c r="B8618" s="4" t="s">
        <v>5912</v>
      </c>
      <c r="C8618">
        <v>221.52</v>
      </c>
    </row>
    <row r="8619" spans="1:3" x14ac:dyDescent="0.25">
      <c r="A8619">
        <v>217859</v>
      </c>
      <c r="B8619" s="4" t="s">
        <v>5913</v>
      </c>
      <c r="C8619">
        <v>170.08</v>
      </c>
    </row>
    <row r="8620" spans="1:3" x14ac:dyDescent="0.25">
      <c r="A8620">
        <v>615298</v>
      </c>
      <c r="B8620" s="4" t="s">
        <v>5917</v>
      </c>
      <c r="C8620" s="4">
        <v>1</v>
      </c>
    </row>
    <row r="8621" spans="1:3" x14ac:dyDescent="0.25">
      <c r="A8621">
        <v>615644</v>
      </c>
      <c r="B8621" s="4" t="s">
        <v>5778</v>
      </c>
      <c r="C8621" s="4">
        <v>1</v>
      </c>
    </row>
    <row r="8622" spans="1:3" x14ac:dyDescent="0.25">
      <c r="A8622">
        <v>615690</v>
      </c>
      <c r="B8622" s="4" t="s">
        <v>5872</v>
      </c>
      <c r="C8622" s="4">
        <v>1</v>
      </c>
    </row>
    <row r="8623" spans="1:3" x14ac:dyDescent="0.25">
      <c r="A8623">
        <v>611171</v>
      </c>
      <c r="B8623" s="4" t="s">
        <v>219</v>
      </c>
      <c r="C8623" s="4">
        <v>1</v>
      </c>
    </row>
    <row r="8624" spans="1:3" x14ac:dyDescent="0.25">
      <c r="A8624">
        <v>615055</v>
      </c>
      <c r="B8624" s="4" t="s">
        <v>221</v>
      </c>
      <c r="C8624" s="4">
        <v>1</v>
      </c>
    </row>
    <row r="8625" spans="1:3" x14ac:dyDescent="0.25">
      <c r="A8625">
        <v>232058</v>
      </c>
      <c r="B8625" s="4" t="s">
        <v>5966</v>
      </c>
      <c r="C8625" s="4">
        <v>174.72</v>
      </c>
    </row>
    <row r="8626" spans="1:3" x14ac:dyDescent="0.25">
      <c r="A8626">
        <v>232489</v>
      </c>
      <c r="B8626" s="4" t="s">
        <v>5967</v>
      </c>
      <c r="C8626" s="4">
        <v>868.5</v>
      </c>
    </row>
    <row r="8627" spans="1:3" x14ac:dyDescent="0.25">
      <c r="A8627">
        <v>231587</v>
      </c>
      <c r="B8627" s="4" t="s">
        <v>5850</v>
      </c>
      <c r="C8627" s="4">
        <v>8.32</v>
      </c>
    </row>
    <row r="8628" spans="1:3" x14ac:dyDescent="0.25">
      <c r="A8628">
        <v>231631</v>
      </c>
      <c r="B8628" s="4" t="s">
        <v>5816</v>
      </c>
      <c r="C8628" s="4">
        <v>8.4600000000000009</v>
      </c>
    </row>
    <row r="8629" spans="1:3" x14ac:dyDescent="0.25">
      <c r="A8629">
        <v>231744</v>
      </c>
      <c r="B8629" s="4" t="s">
        <v>5903</v>
      </c>
      <c r="C8629" s="4">
        <v>10.119999999999999</v>
      </c>
    </row>
    <row r="8630" spans="1:3" x14ac:dyDescent="0.25">
      <c r="A8630">
        <v>231882</v>
      </c>
      <c r="B8630" s="4" t="s">
        <v>5851</v>
      </c>
      <c r="C8630" s="4">
        <v>10.42</v>
      </c>
    </row>
    <row r="8631" spans="1:3" x14ac:dyDescent="0.25">
      <c r="A8631">
        <v>231883</v>
      </c>
      <c r="B8631" s="4" t="s">
        <v>5904</v>
      </c>
      <c r="C8631" s="4">
        <v>10.42</v>
      </c>
    </row>
    <row r="8632" spans="1:3" x14ac:dyDescent="0.25">
      <c r="A8632">
        <v>231884</v>
      </c>
      <c r="B8632" s="4" t="s">
        <v>5852</v>
      </c>
      <c r="C8632" s="4">
        <v>179.77</v>
      </c>
    </row>
    <row r="8633" spans="1:3" x14ac:dyDescent="0.25">
      <c r="A8633">
        <v>231952</v>
      </c>
      <c r="B8633" s="4" t="s">
        <v>5854</v>
      </c>
      <c r="C8633" s="4">
        <v>845.9</v>
      </c>
    </row>
    <row r="8634" spans="1:3" x14ac:dyDescent="0.25">
      <c r="A8634">
        <v>231953</v>
      </c>
      <c r="B8634" s="4" t="s">
        <v>5817</v>
      </c>
      <c r="C8634" s="4">
        <v>854.7</v>
      </c>
    </row>
    <row r="8635" spans="1:3" x14ac:dyDescent="0.25">
      <c r="A8635">
        <v>232120</v>
      </c>
      <c r="B8635" s="4" t="s">
        <v>5905</v>
      </c>
      <c r="C8635" s="4">
        <v>15.37</v>
      </c>
    </row>
    <row r="8636" spans="1:3" x14ac:dyDescent="0.25">
      <c r="A8636">
        <v>232121</v>
      </c>
      <c r="B8636" s="4" t="s">
        <v>5855</v>
      </c>
      <c r="C8636" s="4">
        <v>177.57</v>
      </c>
    </row>
    <row r="8637" spans="1:3" x14ac:dyDescent="0.25">
      <c r="A8637">
        <v>232133</v>
      </c>
      <c r="B8637" s="4" t="s">
        <v>5856</v>
      </c>
      <c r="C8637" s="4">
        <v>180.63</v>
      </c>
    </row>
    <row r="8638" spans="1:3" x14ac:dyDescent="0.25">
      <c r="A8638">
        <v>232134</v>
      </c>
      <c r="B8638" s="4" t="s">
        <v>5968</v>
      </c>
      <c r="C8638" s="4">
        <v>10.15</v>
      </c>
    </row>
    <row r="8639" spans="1:3" x14ac:dyDescent="0.25">
      <c r="A8639">
        <v>232158</v>
      </c>
      <c r="B8639" s="4" t="s">
        <v>5906</v>
      </c>
      <c r="C8639" s="4">
        <v>10.24</v>
      </c>
    </row>
    <row r="8640" spans="1:3" x14ac:dyDescent="0.25">
      <c r="A8640">
        <v>232159</v>
      </c>
      <c r="B8640" s="4" t="s">
        <v>5907</v>
      </c>
      <c r="C8640" s="4">
        <v>177.47</v>
      </c>
    </row>
    <row r="8641" spans="1:3" x14ac:dyDescent="0.25">
      <c r="A8641">
        <v>232166</v>
      </c>
      <c r="B8641" s="4" t="s">
        <v>5969</v>
      </c>
      <c r="C8641" s="4">
        <v>182.06</v>
      </c>
    </row>
    <row r="8642" spans="1:3" x14ac:dyDescent="0.25">
      <c r="A8642">
        <v>232168</v>
      </c>
      <c r="B8642" s="4" t="s">
        <v>5970</v>
      </c>
      <c r="C8642" s="4">
        <v>17.510000000000002</v>
      </c>
    </row>
    <row r="8643" spans="1:3" x14ac:dyDescent="0.25">
      <c r="A8643">
        <v>232169</v>
      </c>
      <c r="B8643" s="4" t="s">
        <v>5971</v>
      </c>
      <c r="C8643" s="4">
        <v>13.13</v>
      </c>
    </row>
    <row r="8644" spans="1:3" x14ac:dyDescent="0.25">
      <c r="A8644">
        <v>232170</v>
      </c>
      <c r="B8644" s="4" t="s">
        <v>5908</v>
      </c>
      <c r="C8644" s="4">
        <v>10.24</v>
      </c>
    </row>
    <row r="8645" spans="1:3" x14ac:dyDescent="0.25">
      <c r="A8645">
        <v>227738</v>
      </c>
      <c r="B8645" s="4" t="s">
        <v>5972</v>
      </c>
      <c r="C8645" s="4">
        <v>18</v>
      </c>
    </row>
    <row r="8646" spans="1:3" x14ac:dyDescent="0.25">
      <c r="A8646">
        <v>112451</v>
      </c>
      <c r="B8646" s="4" t="s">
        <v>5973</v>
      </c>
      <c r="C8646" s="4">
        <v>183.2</v>
      </c>
    </row>
    <row r="8647" spans="1:3" x14ac:dyDescent="0.25">
      <c r="A8647">
        <v>1113571</v>
      </c>
      <c r="B8647" s="4" t="s">
        <v>1141</v>
      </c>
      <c r="C8647" s="4">
        <v>3</v>
      </c>
    </row>
    <row r="8648" spans="1:3" x14ac:dyDescent="0.25">
      <c r="A8648">
        <v>1113570</v>
      </c>
      <c r="B8648" s="4" t="s">
        <v>1152</v>
      </c>
      <c r="C8648" s="4">
        <v>3</v>
      </c>
    </row>
    <row r="8649" spans="1:3" x14ac:dyDescent="0.25">
      <c r="A8649">
        <v>1113572</v>
      </c>
      <c r="B8649" s="4" t="s">
        <v>1142</v>
      </c>
      <c r="C8649" s="4">
        <v>3</v>
      </c>
    </row>
    <row r="8650" spans="1:3" x14ac:dyDescent="0.25">
      <c r="A8650">
        <v>1113573</v>
      </c>
      <c r="B8650" s="4" t="s">
        <v>1153</v>
      </c>
      <c r="C8650" s="4">
        <v>3</v>
      </c>
    </row>
    <row r="8651" spans="1:3" x14ac:dyDescent="0.25">
      <c r="A8651">
        <v>1113574</v>
      </c>
      <c r="B8651" s="4" t="s">
        <v>1143</v>
      </c>
      <c r="C8651" s="4">
        <v>3</v>
      </c>
    </row>
    <row r="8652" spans="1:3" x14ac:dyDescent="0.25">
      <c r="A8652">
        <v>1113575</v>
      </c>
      <c r="B8652" s="4" t="s">
        <v>2522</v>
      </c>
      <c r="C8652" s="4">
        <v>6</v>
      </c>
    </row>
    <row r="8653" spans="1:3" x14ac:dyDescent="0.25">
      <c r="A8653">
        <v>1113576</v>
      </c>
      <c r="B8653" s="4" t="s">
        <v>1144</v>
      </c>
      <c r="C8653" s="4">
        <v>6</v>
      </c>
    </row>
    <row r="8654" spans="1:3" x14ac:dyDescent="0.25">
      <c r="A8654">
        <v>1113577</v>
      </c>
      <c r="B8654" s="4" t="s">
        <v>1145</v>
      </c>
      <c r="C8654" s="4">
        <v>6</v>
      </c>
    </row>
    <row r="8655" spans="1:3" x14ac:dyDescent="0.25">
      <c r="A8655">
        <v>1113578</v>
      </c>
      <c r="B8655" s="4" t="s">
        <v>1146</v>
      </c>
      <c r="C8655" s="4">
        <v>9</v>
      </c>
    </row>
    <row r="8656" spans="1:3" x14ac:dyDescent="0.25">
      <c r="A8656">
        <v>1113579</v>
      </c>
      <c r="B8656" s="4" t="s">
        <v>1147</v>
      </c>
      <c r="C8656" s="4">
        <v>3</v>
      </c>
    </row>
    <row r="8657" spans="1:3" x14ac:dyDescent="0.25">
      <c r="A8657">
        <v>1113580</v>
      </c>
      <c r="B8657" s="4" t="s">
        <v>1154</v>
      </c>
      <c r="C8657" s="4">
        <v>3</v>
      </c>
    </row>
    <row r="8658" spans="1:3" x14ac:dyDescent="0.25">
      <c r="A8658">
        <v>1113581</v>
      </c>
      <c r="B8658" s="4" t="s">
        <v>5776</v>
      </c>
      <c r="C8658" s="4">
        <v>6</v>
      </c>
    </row>
    <row r="8659" spans="1:3" x14ac:dyDescent="0.25">
      <c r="A8659">
        <v>1113582</v>
      </c>
      <c r="B8659" s="4" t="s">
        <v>2810</v>
      </c>
      <c r="C8659" s="4">
        <v>3</v>
      </c>
    </row>
    <row r="8660" spans="1:3" x14ac:dyDescent="0.25">
      <c r="A8660">
        <v>1113583</v>
      </c>
      <c r="B8660" s="4" t="s">
        <v>1148</v>
      </c>
      <c r="C8660" s="4">
        <v>3</v>
      </c>
    </row>
    <row r="8661" spans="1:3" x14ac:dyDescent="0.25">
      <c r="A8661">
        <v>1113584</v>
      </c>
      <c r="B8661" s="4" t="s">
        <v>2656</v>
      </c>
      <c r="C8661" s="4">
        <v>8.09</v>
      </c>
    </row>
    <row r="8662" spans="1:3" x14ac:dyDescent="0.25">
      <c r="A8662">
        <v>1113585</v>
      </c>
      <c r="B8662" s="4" t="s">
        <v>2811</v>
      </c>
      <c r="C8662" s="4">
        <v>0.9</v>
      </c>
    </row>
    <row r="8663" spans="1:3" x14ac:dyDescent="0.25">
      <c r="A8663">
        <v>1113586</v>
      </c>
      <c r="B8663" s="4" t="s">
        <v>1149</v>
      </c>
      <c r="C8663" s="4">
        <v>5.6</v>
      </c>
    </row>
    <row r="8664" spans="1:3" x14ac:dyDescent="0.25">
      <c r="A8664">
        <v>1113587</v>
      </c>
      <c r="B8664" s="4" t="s">
        <v>1150</v>
      </c>
      <c r="C8664" s="4">
        <v>0.37</v>
      </c>
    </row>
    <row r="8665" spans="1:3" x14ac:dyDescent="0.25">
      <c r="A8665">
        <v>1113589</v>
      </c>
      <c r="B8665" s="4" t="s">
        <v>1151</v>
      </c>
      <c r="C8665" s="4">
        <v>5</v>
      </c>
    </row>
    <row r="8666" spans="1:3" x14ac:dyDescent="0.25">
      <c r="A8666">
        <v>1113590</v>
      </c>
      <c r="B8666" s="4" t="s">
        <v>5871</v>
      </c>
      <c r="C8666" s="4">
        <v>5</v>
      </c>
    </row>
    <row r="8667" spans="1:3" x14ac:dyDescent="0.25">
      <c r="A8667">
        <v>1113591</v>
      </c>
      <c r="B8667" s="4" t="s">
        <v>5777</v>
      </c>
      <c r="C8667" s="4">
        <v>5</v>
      </c>
    </row>
    <row r="8668" spans="1:3" x14ac:dyDescent="0.25">
      <c r="A8668">
        <v>1113592</v>
      </c>
      <c r="B8668" s="4" t="s">
        <v>2712</v>
      </c>
      <c r="C8668" s="4">
        <v>4.9800000000000004</v>
      </c>
    </row>
    <row r="8669" spans="1:3" x14ac:dyDescent="0.25">
      <c r="A8669">
        <v>1113569</v>
      </c>
      <c r="B8669" s="4" t="s">
        <v>1139</v>
      </c>
      <c r="C8669" s="4">
        <v>3</v>
      </c>
    </row>
    <row r="8670" spans="1:3" x14ac:dyDescent="0.25">
      <c r="A8670">
        <v>221093</v>
      </c>
      <c r="B8670" s="4" t="s">
        <v>6032</v>
      </c>
      <c r="C8670" s="4">
        <v>176.33199999999999</v>
      </c>
    </row>
    <row r="8671" spans="1:3" x14ac:dyDescent="0.25">
      <c r="A8671">
        <v>229466</v>
      </c>
      <c r="B8671" s="4" t="s">
        <v>6033</v>
      </c>
      <c r="C8671" s="4">
        <v>19.035</v>
      </c>
    </row>
    <row r="8672" spans="1:3" x14ac:dyDescent="0.25">
      <c r="A8672">
        <v>146340</v>
      </c>
      <c r="B8672" t="s">
        <v>944</v>
      </c>
      <c r="C8672" s="4">
        <v>1</v>
      </c>
    </row>
    <row r="8673" spans="1:3" x14ac:dyDescent="0.25">
      <c r="A8673">
        <v>197276</v>
      </c>
      <c r="B8673" t="s">
        <v>6083</v>
      </c>
      <c r="C8673" s="4">
        <v>180</v>
      </c>
    </row>
    <row r="8674" spans="1:3" x14ac:dyDescent="0.25">
      <c r="A8674">
        <v>217353</v>
      </c>
      <c r="B8674" t="s">
        <v>6084</v>
      </c>
      <c r="C8674" s="4">
        <v>12.701000000000001</v>
      </c>
    </row>
    <row r="8675" spans="1:3" x14ac:dyDescent="0.25">
      <c r="A8675">
        <v>230347</v>
      </c>
      <c r="B8675" t="s">
        <v>6085</v>
      </c>
      <c r="C8675" s="4">
        <v>177.22</v>
      </c>
    </row>
    <row r="8676" spans="1:3" x14ac:dyDescent="0.25">
      <c r="A8676">
        <v>230348</v>
      </c>
      <c r="B8676" t="s">
        <v>6086</v>
      </c>
      <c r="C8676" s="4">
        <v>10.648</v>
      </c>
    </row>
    <row r="8677" spans="1:3" x14ac:dyDescent="0.25">
      <c r="A8677">
        <v>214150</v>
      </c>
      <c r="B8677" t="s">
        <v>6087</v>
      </c>
      <c r="C8677" s="4">
        <v>178.07</v>
      </c>
    </row>
    <row r="8678" spans="1:3" x14ac:dyDescent="0.25">
      <c r="A8678">
        <v>140016</v>
      </c>
      <c r="B8678" t="s">
        <v>6135</v>
      </c>
      <c r="C8678" s="4">
        <v>9.6</v>
      </c>
    </row>
    <row r="8679" spans="1:3" x14ac:dyDescent="0.25">
      <c r="A8679">
        <v>170395</v>
      </c>
      <c r="B8679" t="s">
        <v>6136</v>
      </c>
      <c r="C8679" s="4">
        <v>183.87</v>
      </c>
    </row>
    <row r="8680" spans="1:3" x14ac:dyDescent="0.25">
      <c r="A8680">
        <v>208873</v>
      </c>
      <c r="B8680" s="4" t="s">
        <v>6137</v>
      </c>
      <c r="C8680" s="4">
        <v>189.64</v>
      </c>
    </row>
    <row r="8681" spans="1:3" x14ac:dyDescent="0.25">
      <c r="A8681">
        <v>211177</v>
      </c>
      <c r="B8681" s="4" t="s">
        <v>6138</v>
      </c>
      <c r="C8681" s="4">
        <v>1</v>
      </c>
    </row>
    <row r="8682" spans="1:3" x14ac:dyDescent="0.25">
      <c r="A8682">
        <v>217276</v>
      </c>
      <c r="B8682" s="4" t="s">
        <v>6139</v>
      </c>
      <c r="C8682" s="4">
        <v>12.951000000000001</v>
      </c>
    </row>
    <row r="8683" spans="1:3" x14ac:dyDescent="0.25">
      <c r="A8683">
        <v>224053</v>
      </c>
      <c r="B8683" s="4" t="s">
        <v>6140</v>
      </c>
      <c r="C8683" s="4">
        <v>1.74</v>
      </c>
    </row>
    <row r="8684" spans="1:3" x14ac:dyDescent="0.25">
      <c r="A8684">
        <v>228776</v>
      </c>
      <c r="B8684" s="4" t="s">
        <v>6141</v>
      </c>
      <c r="C8684" s="4">
        <v>178.2</v>
      </c>
    </row>
    <row r="8685" spans="1:3" x14ac:dyDescent="0.25">
      <c r="A8685">
        <v>228777</v>
      </c>
      <c r="B8685" s="4" t="s">
        <v>6142</v>
      </c>
      <c r="C8685" s="4">
        <v>12.849</v>
      </c>
    </row>
    <row r="8686" spans="1:3" x14ac:dyDescent="0.25">
      <c r="A8686">
        <v>230349</v>
      </c>
      <c r="B8686" s="4" t="s">
        <v>6143</v>
      </c>
      <c r="C8686" s="4">
        <v>12.613</v>
      </c>
    </row>
    <row r="8687" spans="1:3" x14ac:dyDescent="0.25">
      <c r="A8687">
        <v>553324</v>
      </c>
      <c r="B8687" s="4" t="s">
        <v>6148</v>
      </c>
      <c r="C8687" s="4">
        <f>_xlfn.XLOOKUP(A8687,[2]ZM39!$C:$C,[2]ZM39!$I:$I)</f>
        <v>1</v>
      </c>
    </row>
    <row r="8688" spans="1:3" x14ac:dyDescent="0.25">
      <c r="A8688">
        <v>194330</v>
      </c>
      <c r="B8688" s="4" t="s">
        <v>6208</v>
      </c>
      <c r="C8688" s="4">
        <v>52.664999999999999</v>
      </c>
    </row>
    <row r="8689" spans="1:3" x14ac:dyDescent="0.25">
      <c r="A8689">
        <v>195024</v>
      </c>
      <c r="B8689" s="4" t="s">
        <v>6209</v>
      </c>
      <c r="C8689" s="4">
        <v>174.88</v>
      </c>
    </row>
    <row r="8690" spans="1:3" x14ac:dyDescent="0.25">
      <c r="A8690">
        <v>197030</v>
      </c>
      <c r="B8690" s="4" t="s">
        <v>6210</v>
      </c>
      <c r="C8690" s="4">
        <v>9.6</v>
      </c>
    </row>
    <row r="8691" spans="1:3" x14ac:dyDescent="0.25">
      <c r="A8691">
        <v>217623</v>
      </c>
      <c r="B8691" s="4" t="s">
        <v>6211</v>
      </c>
      <c r="C8691" s="4">
        <v>10.082000000000001</v>
      </c>
    </row>
    <row r="8692" spans="1:3" x14ac:dyDescent="0.25">
      <c r="A8692">
        <v>225986</v>
      </c>
      <c r="B8692" s="4" t="s">
        <v>6212</v>
      </c>
      <c r="C8692" s="4">
        <v>10.065</v>
      </c>
    </row>
    <row r="8693" spans="1:3" x14ac:dyDescent="0.25">
      <c r="A8693">
        <v>226304</v>
      </c>
      <c r="B8693" s="4" t="s">
        <v>6213</v>
      </c>
      <c r="C8693" s="4">
        <v>20</v>
      </c>
    </row>
    <row r="8694" spans="1:3" x14ac:dyDescent="0.25">
      <c r="A8694">
        <v>140070</v>
      </c>
      <c r="B8694" s="4" t="s">
        <v>6219</v>
      </c>
      <c r="C8694" s="4">
        <f>_xlfn.XLOOKUP(A8694,[2]ZM39!$C:$C,[2]ZM39!$I:$I)</f>
        <v>18</v>
      </c>
    </row>
    <row r="8695" spans="1:3" x14ac:dyDescent="0.25">
      <c r="A8695">
        <v>231968</v>
      </c>
      <c r="B8695" s="4" t="s">
        <v>6220</v>
      </c>
      <c r="C8695" s="4">
        <f>_xlfn.XLOOKUP(A8695,[2]ZM39!$C:$C,[2]ZM39!$I:$I)</f>
        <v>200</v>
      </c>
    </row>
    <row r="8696" spans="1:3" x14ac:dyDescent="0.25">
      <c r="A8696">
        <v>1113593</v>
      </c>
      <c r="B8696" s="4" t="s">
        <v>6221</v>
      </c>
      <c r="C8696" s="4">
        <v>4.96</v>
      </c>
    </row>
    <row r="8697" spans="1:3" x14ac:dyDescent="0.25">
      <c r="A8697">
        <v>140187</v>
      </c>
      <c r="B8697" s="4" t="s">
        <v>6287</v>
      </c>
      <c r="C8697" s="4">
        <v>180</v>
      </c>
    </row>
    <row r="8698" spans="1:3" x14ac:dyDescent="0.25">
      <c r="A8698">
        <v>209233</v>
      </c>
      <c r="B8698" s="4" t="s">
        <v>6283</v>
      </c>
      <c r="C8698" s="4">
        <v>180</v>
      </c>
    </row>
    <row r="8699" spans="1:3" x14ac:dyDescent="0.25">
      <c r="A8699">
        <v>218545</v>
      </c>
      <c r="B8699" s="4" t="s">
        <v>6284</v>
      </c>
      <c r="C8699" s="4">
        <v>177.17</v>
      </c>
    </row>
    <row r="8700" spans="1:3" x14ac:dyDescent="0.25">
      <c r="A8700">
        <v>228605</v>
      </c>
      <c r="B8700" s="4" t="s">
        <v>6285</v>
      </c>
      <c r="C8700" s="4">
        <v>175.15</v>
      </c>
    </row>
    <row r="8701" spans="1:3" x14ac:dyDescent="0.25">
      <c r="A8701">
        <v>228694</v>
      </c>
      <c r="B8701" s="4" t="s">
        <v>6286</v>
      </c>
      <c r="C8701" s="4">
        <v>12.625</v>
      </c>
    </row>
    <row r="8702" spans="1:3" x14ac:dyDescent="0.25">
      <c r="A8702">
        <v>229467</v>
      </c>
      <c r="B8702" s="4" t="s">
        <v>6282</v>
      </c>
      <c r="C8702" s="4">
        <v>199.96</v>
      </c>
    </row>
    <row r="8703" spans="1:3" x14ac:dyDescent="0.25">
      <c r="A8703">
        <v>160874</v>
      </c>
      <c r="B8703" s="4" t="s">
        <v>6281</v>
      </c>
      <c r="C8703" s="4">
        <v>22.375</v>
      </c>
    </row>
    <row r="8704" spans="1:3" x14ac:dyDescent="0.25">
      <c r="A8704">
        <v>202211</v>
      </c>
      <c r="B8704" s="4" t="s">
        <v>6377</v>
      </c>
      <c r="C8704" s="4">
        <v>176.12</v>
      </c>
    </row>
    <row r="8705" spans="1:3" x14ac:dyDescent="0.25">
      <c r="A8705">
        <v>221190</v>
      </c>
      <c r="B8705" s="4" t="s">
        <v>6378</v>
      </c>
      <c r="C8705" s="4">
        <v>173.8</v>
      </c>
    </row>
    <row r="8706" spans="1:3" x14ac:dyDescent="0.25">
      <c r="A8706">
        <v>232201</v>
      </c>
      <c r="B8706" s="4" t="s">
        <v>6379</v>
      </c>
      <c r="C8706" s="4">
        <v>21.46</v>
      </c>
    </row>
    <row r="8707" spans="1:3" x14ac:dyDescent="0.25">
      <c r="A8707">
        <v>194332</v>
      </c>
      <c r="B8707" s="4" t="s">
        <v>6380</v>
      </c>
      <c r="C8707" s="4">
        <v>183.61</v>
      </c>
    </row>
  </sheetData>
  <sortState xmlns:xlrd2="http://schemas.microsoft.com/office/spreadsheetml/2017/richdata2" ref="A5111:B5117">
    <sortCondition ref="A5111:A5117"/>
  </sortState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DA49C-30D7-4F1B-83CE-D55F5A0482EE}">
  <sheetPr codeName="Sheet17"/>
  <dimension ref="A1:E260"/>
  <sheetViews>
    <sheetView topLeftCell="A220" workbookViewId="0">
      <selection activeCell="D248" sqref="D248"/>
    </sheetView>
  </sheetViews>
  <sheetFormatPr defaultRowHeight="15" x14ac:dyDescent="0.25"/>
  <cols>
    <col min="2" max="2" width="36.42578125" style="4" bestFit="1" customWidth="1"/>
  </cols>
  <sheetData>
    <row r="1" spans="1:5" x14ac:dyDescent="0.25">
      <c r="A1" t="s">
        <v>2415</v>
      </c>
      <c r="B1" t="s">
        <v>2416</v>
      </c>
      <c r="C1" t="s">
        <v>37</v>
      </c>
      <c r="E1" t="s">
        <v>2417</v>
      </c>
    </row>
    <row r="2" spans="1:5" x14ac:dyDescent="0.25">
      <c r="A2" s="4">
        <v>159216</v>
      </c>
      <c r="B2" s="4" t="s">
        <v>2221</v>
      </c>
      <c r="C2" s="4" t="s">
        <v>1</v>
      </c>
    </row>
    <row r="3" spans="1:5" x14ac:dyDescent="0.25">
      <c r="A3" s="4">
        <v>159217</v>
      </c>
      <c r="B3" s="4" t="s">
        <v>2222</v>
      </c>
      <c r="C3" s="4" t="s">
        <v>1</v>
      </c>
    </row>
    <row r="4" spans="1:5" x14ac:dyDescent="0.25">
      <c r="A4" s="4">
        <v>159219</v>
      </c>
      <c r="B4" s="4" t="s">
        <v>2223</v>
      </c>
      <c r="C4" s="4" t="s">
        <v>1</v>
      </c>
    </row>
    <row r="5" spans="1:5" x14ac:dyDescent="0.25">
      <c r="A5" s="4">
        <v>159229</v>
      </c>
      <c r="B5" s="4" t="s">
        <v>2224</v>
      </c>
      <c r="C5" s="4" t="s">
        <v>1</v>
      </c>
    </row>
    <row r="6" spans="1:5" x14ac:dyDescent="0.25">
      <c r="A6" s="4">
        <v>159250</v>
      </c>
      <c r="B6" s="4" t="s">
        <v>2225</v>
      </c>
      <c r="C6" s="4" t="s">
        <v>1</v>
      </c>
    </row>
    <row r="7" spans="1:5" x14ac:dyDescent="0.25">
      <c r="A7" s="4">
        <v>159252</v>
      </c>
      <c r="B7" s="4" t="s">
        <v>2226</v>
      </c>
      <c r="C7" s="4" t="s">
        <v>1</v>
      </c>
    </row>
    <row r="8" spans="1:5" x14ac:dyDescent="0.25">
      <c r="A8" s="4">
        <v>159254</v>
      </c>
      <c r="B8" s="4" t="s">
        <v>2227</v>
      </c>
      <c r="C8" s="4" t="s">
        <v>1</v>
      </c>
    </row>
    <row r="9" spans="1:5" x14ac:dyDescent="0.25">
      <c r="A9" s="4">
        <v>159255</v>
      </c>
      <c r="B9" s="4" t="s">
        <v>2228</v>
      </c>
      <c r="C9" s="4" t="s">
        <v>1</v>
      </c>
    </row>
    <row r="10" spans="1:5" x14ac:dyDescent="0.25">
      <c r="A10" s="4">
        <v>159256</v>
      </c>
      <c r="B10" s="4" t="s">
        <v>366</v>
      </c>
      <c r="C10" s="4" t="s">
        <v>1</v>
      </c>
    </row>
    <row r="11" spans="1:5" x14ac:dyDescent="0.25">
      <c r="A11" s="4">
        <v>159257</v>
      </c>
      <c r="B11" s="4" t="s">
        <v>367</v>
      </c>
      <c r="C11" s="4" t="s">
        <v>1</v>
      </c>
    </row>
    <row r="12" spans="1:5" x14ac:dyDescent="0.25">
      <c r="A12" s="4">
        <v>159258</v>
      </c>
      <c r="B12" s="4" t="s">
        <v>2229</v>
      </c>
      <c r="C12" s="4" t="s">
        <v>1</v>
      </c>
    </row>
    <row r="13" spans="1:5" x14ac:dyDescent="0.25">
      <c r="A13" s="4">
        <v>159259</v>
      </c>
      <c r="B13" s="4" t="s">
        <v>368</v>
      </c>
      <c r="C13" s="4" t="s">
        <v>1</v>
      </c>
    </row>
    <row r="14" spans="1:5" x14ac:dyDescent="0.25">
      <c r="A14" s="4">
        <v>159260</v>
      </c>
      <c r="B14" s="4" t="s">
        <v>369</v>
      </c>
      <c r="C14" s="4" t="s">
        <v>1</v>
      </c>
    </row>
    <row r="15" spans="1:5" x14ac:dyDescent="0.25">
      <c r="A15" s="4">
        <v>159261</v>
      </c>
      <c r="B15" s="4" t="s">
        <v>2230</v>
      </c>
      <c r="C15" s="4" t="s">
        <v>1</v>
      </c>
    </row>
    <row r="16" spans="1:5" x14ac:dyDescent="0.25">
      <c r="A16" s="4">
        <v>159262</v>
      </c>
      <c r="B16" s="4" t="s">
        <v>370</v>
      </c>
      <c r="C16" s="4" t="s">
        <v>1</v>
      </c>
    </row>
    <row r="17" spans="1:3" x14ac:dyDescent="0.25">
      <c r="A17" s="4">
        <v>159263</v>
      </c>
      <c r="B17" s="4" t="s">
        <v>2231</v>
      </c>
      <c r="C17" s="4" t="s">
        <v>1</v>
      </c>
    </row>
    <row r="18" spans="1:3" x14ac:dyDescent="0.25">
      <c r="A18" s="4">
        <v>159264</v>
      </c>
      <c r="B18" s="4" t="s">
        <v>2232</v>
      </c>
      <c r="C18" s="4" t="s">
        <v>1</v>
      </c>
    </row>
    <row r="19" spans="1:3" x14ac:dyDescent="0.25">
      <c r="A19" s="4">
        <v>159277</v>
      </c>
      <c r="B19" s="4" t="s">
        <v>371</v>
      </c>
      <c r="C19" s="4" t="s">
        <v>1</v>
      </c>
    </row>
    <row r="20" spans="1:3" x14ac:dyDescent="0.25">
      <c r="A20" s="4">
        <v>159280</v>
      </c>
      <c r="B20" s="4" t="s">
        <v>372</v>
      </c>
      <c r="C20" s="4" t="s">
        <v>1</v>
      </c>
    </row>
    <row r="21" spans="1:3" x14ac:dyDescent="0.25">
      <c r="A21" s="4">
        <v>159281</v>
      </c>
      <c r="B21" s="4" t="s">
        <v>2233</v>
      </c>
      <c r="C21" s="4" t="s">
        <v>1</v>
      </c>
    </row>
    <row r="22" spans="1:3" x14ac:dyDescent="0.25">
      <c r="A22" s="4">
        <v>159282</v>
      </c>
      <c r="B22" s="4" t="s">
        <v>373</v>
      </c>
      <c r="C22" s="4" t="s">
        <v>1</v>
      </c>
    </row>
    <row r="23" spans="1:3" x14ac:dyDescent="0.25">
      <c r="A23" s="4">
        <v>159292</v>
      </c>
      <c r="B23" s="4" t="s">
        <v>374</v>
      </c>
      <c r="C23" s="4" t="s">
        <v>1</v>
      </c>
    </row>
    <row r="24" spans="1:3" x14ac:dyDescent="0.25">
      <c r="A24" s="4">
        <v>159302</v>
      </c>
      <c r="B24" s="4" t="s">
        <v>2234</v>
      </c>
      <c r="C24" s="4" t="s">
        <v>1</v>
      </c>
    </row>
    <row r="25" spans="1:3" x14ac:dyDescent="0.25">
      <c r="A25" s="4">
        <v>159304</v>
      </c>
      <c r="B25" s="4" t="s">
        <v>2235</v>
      </c>
      <c r="C25" s="4" t="s">
        <v>1</v>
      </c>
    </row>
    <row r="26" spans="1:3" x14ac:dyDescent="0.25">
      <c r="A26" s="4">
        <v>159305</v>
      </c>
      <c r="B26" s="4" t="s">
        <v>375</v>
      </c>
      <c r="C26" s="4" t="s">
        <v>1</v>
      </c>
    </row>
    <row r="27" spans="1:3" x14ac:dyDescent="0.25">
      <c r="A27" s="4">
        <v>159309</v>
      </c>
      <c r="B27" s="4" t="s">
        <v>2236</v>
      </c>
      <c r="C27" s="4" t="s">
        <v>1</v>
      </c>
    </row>
    <row r="28" spans="1:3" x14ac:dyDescent="0.25">
      <c r="A28" s="4">
        <v>159310</v>
      </c>
      <c r="B28" s="4" t="s">
        <v>2237</v>
      </c>
      <c r="C28" s="4" t="s">
        <v>1</v>
      </c>
    </row>
    <row r="29" spans="1:3" x14ac:dyDescent="0.25">
      <c r="A29" s="4">
        <v>159311</v>
      </c>
      <c r="B29" s="4" t="s">
        <v>2238</v>
      </c>
      <c r="C29" s="4" t="s">
        <v>1</v>
      </c>
    </row>
    <row r="30" spans="1:3" x14ac:dyDescent="0.25">
      <c r="A30" s="4">
        <v>159312</v>
      </c>
      <c r="B30" s="4" t="s">
        <v>2239</v>
      </c>
      <c r="C30" s="4" t="s">
        <v>1</v>
      </c>
    </row>
    <row r="31" spans="1:3" x14ac:dyDescent="0.25">
      <c r="A31" s="4">
        <v>159317</v>
      </c>
      <c r="B31" s="4" t="s">
        <v>376</v>
      </c>
      <c r="C31" s="4" t="s">
        <v>1</v>
      </c>
    </row>
    <row r="32" spans="1:3" x14ac:dyDescent="0.25">
      <c r="A32" s="4">
        <v>159324</v>
      </c>
      <c r="B32" s="4" t="s">
        <v>377</v>
      </c>
      <c r="C32" s="4" t="s">
        <v>1</v>
      </c>
    </row>
    <row r="33" spans="1:3" x14ac:dyDescent="0.25">
      <c r="A33" s="4">
        <v>159325</v>
      </c>
      <c r="B33" s="4" t="s">
        <v>2240</v>
      </c>
      <c r="C33" s="4" t="s">
        <v>1</v>
      </c>
    </row>
    <row r="34" spans="1:3" x14ac:dyDescent="0.25">
      <c r="A34" s="4">
        <v>159326</v>
      </c>
      <c r="B34" s="4" t="s">
        <v>378</v>
      </c>
      <c r="C34" s="4" t="s">
        <v>1</v>
      </c>
    </row>
    <row r="35" spans="1:3" x14ac:dyDescent="0.25">
      <c r="A35" s="4">
        <v>159327</v>
      </c>
      <c r="B35" s="4" t="s">
        <v>2241</v>
      </c>
      <c r="C35" s="4" t="s">
        <v>1</v>
      </c>
    </row>
    <row r="36" spans="1:3" x14ac:dyDescent="0.25">
      <c r="A36" s="4">
        <v>159338</v>
      </c>
      <c r="B36" s="4" t="s">
        <v>2242</v>
      </c>
      <c r="C36" s="4" t="s">
        <v>1</v>
      </c>
    </row>
    <row r="37" spans="1:3" x14ac:dyDescent="0.25">
      <c r="A37" s="4">
        <v>159341</v>
      </c>
      <c r="B37" s="4" t="s">
        <v>2243</v>
      </c>
      <c r="C37" s="4" t="s">
        <v>1</v>
      </c>
    </row>
    <row r="38" spans="1:3" x14ac:dyDescent="0.25">
      <c r="A38" s="4">
        <v>159345</v>
      </c>
      <c r="B38" s="4" t="s">
        <v>2244</v>
      </c>
      <c r="C38" s="4" t="s">
        <v>1</v>
      </c>
    </row>
    <row r="39" spans="1:3" x14ac:dyDescent="0.25">
      <c r="A39" s="4">
        <v>159346</v>
      </c>
      <c r="B39" s="4" t="s">
        <v>379</v>
      </c>
      <c r="C39" s="4" t="s">
        <v>1</v>
      </c>
    </row>
    <row r="40" spans="1:3" x14ac:dyDescent="0.25">
      <c r="A40" s="4">
        <v>159347</v>
      </c>
      <c r="B40" s="4" t="s">
        <v>2245</v>
      </c>
      <c r="C40" s="4" t="s">
        <v>1</v>
      </c>
    </row>
    <row r="41" spans="1:3" x14ac:dyDescent="0.25">
      <c r="A41" s="4">
        <v>159634</v>
      </c>
      <c r="B41" s="4" t="s">
        <v>383</v>
      </c>
      <c r="C41" s="4" t="s">
        <v>1</v>
      </c>
    </row>
    <row r="42" spans="1:3" x14ac:dyDescent="0.25">
      <c r="A42" s="4">
        <v>159642</v>
      </c>
      <c r="B42" s="4" t="s">
        <v>2246</v>
      </c>
      <c r="C42" s="4" t="s">
        <v>1</v>
      </c>
    </row>
    <row r="43" spans="1:3" x14ac:dyDescent="0.25">
      <c r="A43" s="4">
        <v>159666</v>
      </c>
      <c r="B43" s="4" t="s">
        <v>384</v>
      </c>
      <c r="C43" s="4" t="s">
        <v>1</v>
      </c>
    </row>
    <row r="44" spans="1:3" x14ac:dyDescent="0.25">
      <c r="A44" s="4">
        <v>159680</v>
      </c>
      <c r="B44" s="4" t="s">
        <v>385</v>
      </c>
      <c r="C44" s="4" t="s">
        <v>1</v>
      </c>
    </row>
    <row r="45" spans="1:3" x14ac:dyDescent="0.25">
      <c r="A45" s="4">
        <v>159686</v>
      </c>
      <c r="B45" s="4" t="s">
        <v>2247</v>
      </c>
      <c r="C45" s="4" t="s">
        <v>1</v>
      </c>
    </row>
    <row r="46" spans="1:3" x14ac:dyDescent="0.25">
      <c r="A46" s="4">
        <v>160257</v>
      </c>
      <c r="B46" s="4" t="s">
        <v>387</v>
      </c>
      <c r="C46" s="4" t="s">
        <v>1</v>
      </c>
    </row>
    <row r="47" spans="1:3" x14ac:dyDescent="0.25">
      <c r="A47" s="4">
        <v>160612</v>
      </c>
      <c r="B47" s="4" t="s">
        <v>2248</v>
      </c>
      <c r="C47" s="4" t="s">
        <v>1</v>
      </c>
    </row>
    <row r="48" spans="1:3" x14ac:dyDescent="0.25">
      <c r="A48" s="4">
        <v>160729</v>
      </c>
      <c r="B48" s="4" t="s">
        <v>2249</v>
      </c>
      <c r="C48" s="4" t="s">
        <v>1</v>
      </c>
    </row>
    <row r="49" spans="1:3" x14ac:dyDescent="0.25">
      <c r="A49" s="4">
        <v>163322</v>
      </c>
      <c r="B49" s="4" t="s">
        <v>2255</v>
      </c>
      <c r="C49" s="4" t="s">
        <v>1</v>
      </c>
    </row>
    <row r="50" spans="1:3" x14ac:dyDescent="0.25">
      <c r="A50" s="4">
        <v>163709</v>
      </c>
      <c r="B50" s="4" t="s">
        <v>395</v>
      </c>
      <c r="C50" s="4" t="s">
        <v>1</v>
      </c>
    </row>
    <row r="51" spans="1:3" x14ac:dyDescent="0.25">
      <c r="A51" s="4">
        <v>163868</v>
      </c>
      <c r="B51" s="4" t="s">
        <v>399</v>
      </c>
      <c r="C51" s="4" t="s">
        <v>1</v>
      </c>
    </row>
    <row r="52" spans="1:3" x14ac:dyDescent="0.25">
      <c r="A52" s="4">
        <v>164716</v>
      </c>
      <c r="B52" s="4" t="s">
        <v>2258</v>
      </c>
      <c r="C52" s="4" t="s">
        <v>1</v>
      </c>
    </row>
    <row r="53" spans="1:3" x14ac:dyDescent="0.25">
      <c r="A53" s="4">
        <v>164759</v>
      </c>
      <c r="B53" s="4" t="s">
        <v>2259</v>
      </c>
      <c r="C53" s="4" t="s">
        <v>1</v>
      </c>
    </row>
    <row r="54" spans="1:3" x14ac:dyDescent="0.25">
      <c r="A54" s="4">
        <v>166008</v>
      </c>
      <c r="B54" s="4" t="s">
        <v>2260</v>
      </c>
      <c r="C54" s="4" t="s">
        <v>1</v>
      </c>
    </row>
    <row r="55" spans="1:3" x14ac:dyDescent="0.25">
      <c r="A55" s="4">
        <v>167189</v>
      </c>
      <c r="B55" s="4" t="s">
        <v>2261</v>
      </c>
      <c r="C55" s="4" t="s">
        <v>1</v>
      </c>
    </row>
    <row r="56" spans="1:3" x14ac:dyDescent="0.25">
      <c r="A56" s="4">
        <v>167247</v>
      </c>
      <c r="B56" s="4" t="s">
        <v>2262</v>
      </c>
      <c r="C56" s="4" t="s">
        <v>1</v>
      </c>
    </row>
    <row r="57" spans="1:3" x14ac:dyDescent="0.25">
      <c r="A57" s="4">
        <v>168862</v>
      </c>
      <c r="B57" s="4" t="s">
        <v>2264</v>
      </c>
      <c r="C57" s="4" t="s">
        <v>1</v>
      </c>
    </row>
    <row r="58" spans="1:3" x14ac:dyDescent="0.25">
      <c r="A58" s="4">
        <v>169340</v>
      </c>
      <c r="B58" s="4" t="s">
        <v>2265</v>
      </c>
      <c r="C58" s="4" t="s">
        <v>1</v>
      </c>
    </row>
    <row r="59" spans="1:3" x14ac:dyDescent="0.25">
      <c r="A59" s="4">
        <v>175656</v>
      </c>
      <c r="B59" s="4" t="s">
        <v>2271</v>
      </c>
      <c r="C59" s="4" t="s">
        <v>1</v>
      </c>
    </row>
    <row r="60" spans="1:3" x14ac:dyDescent="0.25">
      <c r="A60" s="4">
        <v>175740</v>
      </c>
      <c r="B60" s="4" t="s">
        <v>2272</v>
      </c>
      <c r="C60" s="4" t="s">
        <v>1</v>
      </c>
    </row>
    <row r="61" spans="1:3" x14ac:dyDescent="0.25">
      <c r="A61" s="4">
        <v>176263</v>
      </c>
      <c r="B61" s="4" t="s">
        <v>2273</v>
      </c>
      <c r="C61" s="4" t="s">
        <v>1</v>
      </c>
    </row>
    <row r="62" spans="1:3" x14ac:dyDescent="0.25">
      <c r="A62" s="4">
        <v>178790</v>
      </c>
      <c r="B62" s="4" t="s">
        <v>2275</v>
      </c>
      <c r="C62" s="4" t="s">
        <v>1</v>
      </c>
    </row>
    <row r="63" spans="1:3" x14ac:dyDescent="0.25">
      <c r="A63" s="4">
        <v>179001</v>
      </c>
      <c r="B63" s="4" t="s">
        <v>407</v>
      </c>
      <c r="C63" s="4" t="s">
        <v>1</v>
      </c>
    </row>
    <row r="64" spans="1:3" x14ac:dyDescent="0.25">
      <c r="A64" s="4">
        <v>179136</v>
      </c>
      <c r="B64" s="4" t="s">
        <v>2277</v>
      </c>
      <c r="C64" s="4" t="s">
        <v>1</v>
      </c>
    </row>
    <row r="65" spans="1:3" x14ac:dyDescent="0.25">
      <c r="A65" s="4">
        <v>180947</v>
      </c>
      <c r="B65" s="4" t="s">
        <v>2278</v>
      </c>
      <c r="C65" s="4" t="s">
        <v>1</v>
      </c>
    </row>
    <row r="66" spans="1:3" x14ac:dyDescent="0.25">
      <c r="A66" s="4">
        <v>182308</v>
      </c>
      <c r="B66" s="4" t="s">
        <v>2281</v>
      </c>
      <c r="C66" s="4" t="s">
        <v>1</v>
      </c>
    </row>
    <row r="67" spans="1:3" x14ac:dyDescent="0.25">
      <c r="A67" s="4">
        <v>182482</v>
      </c>
      <c r="B67" s="4" t="s">
        <v>2283</v>
      </c>
      <c r="C67" s="4" t="s">
        <v>1</v>
      </c>
    </row>
    <row r="68" spans="1:3" x14ac:dyDescent="0.25">
      <c r="A68" s="4">
        <v>183081</v>
      </c>
      <c r="B68" s="4" t="s">
        <v>2285</v>
      </c>
      <c r="C68" s="4" t="s">
        <v>1</v>
      </c>
    </row>
    <row r="69" spans="1:3" x14ac:dyDescent="0.25">
      <c r="A69" s="4">
        <v>186903</v>
      </c>
      <c r="B69" s="4" t="s">
        <v>2294</v>
      </c>
      <c r="C69" s="4" t="s">
        <v>1</v>
      </c>
    </row>
    <row r="70" spans="1:3" x14ac:dyDescent="0.25">
      <c r="A70" s="4">
        <v>187010</v>
      </c>
      <c r="B70" s="4" t="s">
        <v>409</v>
      </c>
      <c r="C70" s="4" t="s">
        <v>1</v>
      </c>
    </row>
    <row r="71" spans="1:3" x14ac:dyDescent="0.25">
      <c r="A71" s="4">
        <v>187040</v>
      </c>
      <c r="B71" s="4" t="s">
        <v>2295</v>
      </c>
      <c r="C71" s="4" t="s">
        <v>1</v>
      </c>
    </row>
    <row r="72" spans="1:3" x14ac:dyDescent="0.25">
      <c r="A72" s="4">
        <v>187059</v>
      </c>
      <c r="B72" s="4" t="s">
        <v>410</v>
      </c>
      <c r="C72" s="4" t="s">
        <v>1</v>
      </c>
    </row>
    <row r="73" spans="1:3" x14ac:dyDescent="0.25">
      <c r="A73" s="4">
        <v>187208</v>
      </c>
      <c r="B73" s="4" t="s">
        <v>932</v>
      </c>
      <c r="C73" s="4" t="s">
        <v>1</v>
      </c>
    </row>
    <row r="74" spans="1:3" x14ac:dyDescent="0.25">
      <c r="A74" s="4">
        <v>187251</v>
      </c>
      <c r="B74" s="4" t="s">
        <v>411</v>
      </c>
      <c r="C74" s="4" t="s">
        <v>1</v>
      </c>
    </row>
    <row r="75" spans="1:3" x14ac:dyDescent="0.25">
      <c r="A75" s="4">
        <v>187317</v>
      </c>
      <c r="B75" s="4" t="s">
        <v>2297</v>
      </c>
      <c r="C75" s="4" t="s">
        <v>1</v>
      </c>
    </row>
    <row r="76" spans="1:3" x14ac:dyDescent="0.25">
      <c r="A76" s="4">
        <v>187463</v>
      </c>
      <c r="B76" s="4" t="s">
        <v>412</v>
      </c>
      <c r="C76" s="4" t="s">
        <v>1</v>
      </c>
    </row>
    <row r="77" spans="1:3" x14ac:dyDescent="0.25">
      <c r="A77" s="4">
        <v>187655</v>
      </c>
      <c r="B77" s="4" t="s">
        <v>2298</v>
      </c>
      <c r="C77" s="4" t="s">
        <v>1</v>
      </c>
    </row>
    <row r="78" spans="1:3" x14ac:dyDescent="0.25">
      <c r="A78" s="4">
        <v>187661</v>
      </c>
      <c r="B78" s="4" t="s">
        <v>2299</v>
      </c>
      <c r="C78" s="4" t="s">
        <v>1</v>
      </c>
    </row>
    <row r="79" spans="1:3" x14ac:dyDescent="0.25">
      <c r="A79" s="4">
        <v>187850</v>
      </c>
      <c r="B79" s="4" t="s">
        <v>413</v>
      </c>
      <c r="C79" s="4" t="s">
        <v>1</v>
      </c>
    </row>
    <row r="80" spans="1:3" x14ac:dyDescent="0.25">
      <c r="A80" s="4">
        <v>187884</v>
      </c>
      <c r="B80" s="4" t="s">
        <v>2300</v>
      </c>
      <c r="C80" s="4" t="s">
        <v>1</v>
      </c>
    </row>
    <row r="81" spans="1:3" x14ac:dyDescent="0.25">
      <c r="A81" s="4">
        <v>187955</v>
      </c>
      <c r="B81" s="4" t="s">
        <v>2301</v>
      </c>
      <c r="C81" s="4" t="s">
        <v>1</v>
      </c>
    </row>
    <row r="82" spans="1:3" x14ac:dyDescent="0.25">
      <c r="A82" s="4">
        <v>187999</v>
      </c>
      <c r="B82" s="4" t="s">
        <v>2302</v>
      </c>
      <c r="C82" s="4" t="s">
        <v>1</v>
      </c>
    </row>
    <row r="83" spans="1:3" x14ac:dyDescent="0.25">
      <c r="A83" s="4">
        <v>188014</v>
      </c>
      <c r="B83" s="4" t="s">
        <v>2303</v>
      </c>
      <c r="C83" s="4" t="s">
        <v>1</v>
      </c>
    </row>
    <row r="84" spans="1:3" x14ac:dyDescent="0.25">
      <c r="A84" s="4">
        <v>188176</v>
      </c>
      <c r="B84" s="4" t="s">
        <v>2305</v>
      </c>
      <c r="C84" s="4" t="s">
        <v>1</v>
      </c>
    </row>
    <row r="85" spans="1:3" x14ac:dyDescent="0.25">
      <c r="A85" s="4">
        <v>188179</v>
      </c>
      <c r="B85" s="4" t="s">
        <v>2306</v>
      </c>
      <c r="C85" s="4" t="s">
        <v>1</v>
      </c>
    </row>
    <row r="86" spans="1:3" x14ac:dyDescent="0.25">
      <c r="A86" s="4">
        <v>189019</v>
      </c>
      <c r="B86" s="4" t="s">
        <v>2312</v>
      </c>
      <c r="C86" s="4" t="s">
        <v>1</v>
      </c>
    </row>
    <row r="87" spans="1:3" x14ac:dyDescent="0.25">
      <c r="A87" s="4">
        <v>189133</v>
      </c>
      <c r="B87" s="4" t="s">
        <v>414</v>
      </c>
      <c r="C87" s="4" t="s">
        <v>1</v>
      </c>
    </row>
    <row r="88" spans="1:3" x14ac:dyDescent="0.25">
      <c r="A88" s="4">
        <v>193730</v>
      </c>
      <c r="B88" s="4" t="s">
        <v>417</v>
      </c>
      <c r="C88" s="4" t="s">
        <v>1</v>
      </c>
    </row>
    <row r="89" spans="1:3" x14ac:dyDescent="0.25">
      <c r="A89" s="4">
        <v>194111</v>
      </c>
      <c r="B89" s="4" t="s">
        <v>2333</v>
      </c>
      <c r="C89" s="4" t="s">
        <v>1</v>
      </c>
    </row>
    <row r="90" spans="1:3" x14ac:dyDescent="0.25">
      <c r="A90" s="4">
        <v>194112</v>
      </c>
      <c r="B90" s="4" t="s">
        <v>2334</v>
      </c>
      <c r="C90" s="4" t="s">
        <v>1</v>
      </c>
    </row>
    <row r="91" spans="1:3" x14ac:dyDescent="0.25">
      <c r="A91" s="4">
        <v>194113</v>
      </c>
      <c r="B91" s="4" t="s">
        <v>2335</v>
      </c>
      <c r="C91" s="4" t="s">
        <v>1</v>
      </c>
    </row>
    <row r="92" spans="1:3" x14ac:dyDescent="0.25">
      <c r="A92" s="4">
        <v>195345</v>
      </c>
      <c r="B92" s="4" t="s">
        <v>2338</v>
      </c>
      <c r="C92" s="4" t="s">
        <v>1</v>
      </c>
    </row>
    <row r="93" spans="1:3" x14ac:dyDescent="0.25">
      <c r="A93" s="4">
        <v>198902</v>
      </c>
      <c r="B93" s="4" t="s">
        <v>424</v>
      </c>
      <c r="C93" s="4" t="s">
        <v>1</v>
      </c>
    </row>
    <row r="94" spans="1:3" x14ac:dyDescent="0.25">
      <c r="A94" s="4">
        <v>199567</v>
      </c>
      <c r="B94" s="4" t="s">
        <v>426</v>
      </c>
      <c r="C94" s="4" t="s">
        <v>1</v>
      </c>
    </row>
    <row r="95" spans="1:3" x14ac:dyDescent="0.25">
      <c r="A95" s="4">
        <v>200120</v>
      </c>
      <c r="B95" s="4" t="s">
        <v>427</v>
      </c>
      <c r="C95" s="4" t="s">
        <v>1</v>
      </c>
    </row>
    <row r="96" spans="1:3" x14ac:dyDescent="0.25">
      <c r="A96" s="4">
        <v>200383</v>
      </c>
      <c r="B96" s="4" t="s">
        <v>2345</v>
      </c>
      <c r="C96" s="4" t="s">
        <v>1</v>
      </c>
    </row>
    <row r="97" spans="1:3" x14ac:dyDescent="0.25">
      <c r="A97" s="4">
        <v>200513</v>
      </c>
      <c r="B97" s="4" t="s">
        <v>428</v>
      </c>
      <c r="C97" s="4" t="s">
        <v>1</v>
      </c>
    </row>
    <row r="98" spans="1:3" x14ac:dyDescent="0.25">
      <c r="A98" s="4">
        <v>202268</v>
      </c>
      <c r="B98" s="4" t="s">
        <v>433</v>
      </c>
      <c r="C98" s="4" t="s">
        <v>1</v>
      </c>
    </row>
    <row r="99" spans="1:3" x14ac:dyDescent="0.25">
      <c r="A99" s="4">
        <v>202363</v>
      </c>
      <c r="B99" s="4" t="s">
        <v>2348</v>
      </c>
      <c r="C99" s="4" t="s">
        <v>1</v>
      </c>
    </row>
    <row r="100" spans="1:3" x14ac:dyDescent="0.25">
      <c r="A100" s="4">
        <v>202691</v>
      </c>
      <c r="B100" s="4" t="s">
        <v>2349</v>
      </c>
      <c r="C100" s="4" t="s">
        <v>1</v>
      </c>
    </row>
    <row r="101" spans="1:3" x14ac:dyDescent="0.25">
      <c r="A101" s="4">
        <v>204008</v>
      </c>
      <c r="B101" s="4" t="s">
        <v>2351</v>
      </c>
      <c r="C101" s="4" t="s">
        <v>1</v>
      </c>
    </row>
    <row r="102" spans="1:3" x14ac:dyDescent="0.25">
      <c r="A102" s="4">
        <v>204615</v>
      </c>
      <c r="B102" s="4" t="s">
        <v>2352</v>
      </c>
      <c r="C102" s="4" t="s">
        <v>1</v>
      </c>
    </row>
    <row r="103" spans="1:3" x14ac:dyDescent="0.25">
      <c r="A103" s="4">
        <v>204759</v>
      </c>
      <c r="B103" s="4" t="s">
        <v>2353</v>
      </c>
      <c r="C103" s="4" t="s">
        <v>1</v>
      </c>
    </row>
    <row r="104" spans="1:3" x14ac:dyDescent="0.25">
      <c r="A104" s="4">
        <v>205040</v>
      </c>
      <c r="B104" s="4" t="s">
        <v>2354</v>
      </c>
      <c r="C104" s="4" t="s">
        <v>1</v>
      </c>
    </row>
    <row r="105" spans="1:3" x14ac:dyDescent="0.25">
      <c r="A105" s="4">
        <v>205053</v>
      </c>
      <c r="B105" s="4" t="s">
        <v>2355</v>
      </c>
      <c r="C105" s="4" t="s">
        <v>1</v>
      </c>
    </row>
    <row r="106" spans="1:3" x14ac:dyDescent="0.25">
      <c r="A106" s="4">
        <v>205056</v>
      </c>
      <c r="B106" s="4" t="s">
        <v>2356</v>
      </c>
      <c r="C106" s="4" t="s">
        <v>1</v>
      </c>
    </row>
    <row r="107" spans="1:3" x14ac:dyDescent="0.25">
      <c r="A107" s="4">
        <v>205506</v>
      </c>
      <c r="B107" s="4" t="s">
        <v>447</v>
      </c>
      <c r="C107" s="4" t="s">
        <v>1</v>
      </c>
    </row>
    <row r="108" spans="1:3" x14ac:dyDescent="0.25">
      <c r="A108" s="4">
        <v>205530</v>
      </c>
      <c r="B108" s="4" t="s">
        <v>448</v>
      </c>
      <c r="C108" s="4" t="s">
        <v>1</v>
      </c>
    </row>
    <row r="109" spans="1:3" x14ac:dyDescent="0.25">
      <c r="A109" s="4">
        <v>206613</v>
      </c>
      <c r="B109" s="4" t="s">
        <v>933</v>
      </c>
      <c r="C109" s="4" t="s">
        <v>1</v>
      </c>
    </row>
    <row r="110" spans="1:3" x14ac:dyDescent="0.25">
      <c r="A110" s="4">
        <v>206769</v>
      </c>
      <c r="B110" s="4" t="s">
        <v>2359</v>
      </c>
      <c r="C110" s="4" t="s">
        <v>1</v>
      </c>
    </row>
    <row r="111" spans="1:3" x14ac:dyDescent="0.25">
      <c r="A111" s="4">
        <v>207162</v>
      </c>
      <c r="B111" s="4" t="s">
        <v>2360</v>
      </c>
      <c r="C111" s="4" t="s">
        <v>1</v>
      </c>
    </row>
    <row r="112" spans="1:3" x14ac:dyDescent="0.25">
      <c r="A112" s="4">
        <v>207197</v>
      </c>
      <c r="B112" s="4" t="s">
        <v>450</v>
      </c>
      <c r="C112" s="4" t="s">
        <v>1</v>
      </c>
    </row>
    <row r="113" spans="1:3" x14ac:dyDescent="0.25">
      <c r="A113" s="4">
        <v>207226</v>
      </c>
      <c r="B113" s="4" t="s">
        <v>2361</v>
      </c>
      <c r="C113" s="4" t="s">
        <v>1</v>
      </c>
    </row>
    <row r="114" spans="1:3" x14ac:dyDescent="0.25">
      <c r="A114" s="4">
        <v>207305</v>
      </c>
      <c r="B114" s="4" t="s">
        <v>451</v>
      </c>
      <c r="C114" s="4" t="s">
        <v>1</v>
      </c>
    </row>
    <row r="115" spans="1:3" x14ac:dyDescent="0.25">
      <c r="A115" s="4">
        <v>207371</v>
      </c>
      <c r="B115" s="4" t="s">
        <v>452</v>
      </c>
      <c r="C115" s="4" t="s">
        <v>1</v>
      </c>
    </row>
    <row r="116" spans="1:3" x14ac:dyDescent="0.25">
      <c r="A116" s="4">
        <v>207508</v>
      </c>
      <c r="B116" s="4" t="s">
        <v>2362</v>
      </c>
      <c r="C116" s="4" t="s">
        <v>1</v>
      </c>
    </row>
    <row r="117" spans="1:3" x14ac:dyDescent="0.25">
      <c r="A117" s="4">
        <v>207588</v>
      </c>
      <c r="B117" s="4" t="s">
        <v>2363</v>
      </c>
      <c r="C117" s="4" t="s">
        <v>1</v>
      </c>
    </row>
    <row r="118" spans="1:3" x14ac:dyDescent="0.25">
      <c r="A118" s="4">
        <v>208246</v>
      </c>
      <c r="B118" s="4" t="s">
        <v>2364</v>
      </c>
      <c r="C118" s="4" t="s">
        <v>1</v>
      </c>
    </row>
    <row r="119" spans="1:3" x14ac:dyDescent="0.25">
      <c r="A119" s="4">
        <v>208267</v>
      </c>
      <c r="B119" s="4" t="s">
        <v>2365</v>
      </c>
      <c r="C119" s="4" t="s">
        <v>1</v>
      </c>
    </row>
    <row r="120" spans="1:3" x14ac:dyDescent="0.25">
      <c r="A120" s="4">
        <v>208428</v>
      </c>
      <c r="B120" s="4" t="s">
        <v>453</v>
      </c>
      <c r="C120" s="4" t="s">
        <v>1</v>
      </c>
    </row>
    <row r="121" spans="1:3" x14ac:dyDescent="0.25">
      <c r="A121" s="4">
        <v>209746</v>
      </c>
      <c r="B121" s="4" t="s">
        <v>457</v>
      </c>
      <c r="C121" s="4" t="s">
        <v>1</v>
      </c>
    </row>
    <row r="122" spans="1:3" x14ac:dyDescent="0.25">
      <c r="A122" s="4">
        <v>209751</v>
      </c>
      <c r="B122" s="4" t="s">
        <v>458</v>
      </c>
      <c r="C122" s="4" t="s">
        <v>1</v>
      </c>
    </row>
    <row r="123" spans="1:3" x14ac:dyDescent="0.25">
      <c r="A123" s="4">
        <v>209756</v>
      </c>
      <c r="B123" s="4" t="s">
        <v>459</v>
      </c>
      <c r="C123" s="4" t="s">
        <v>1</v>
      </c>
    </row>
    <row r="124" spans="1:3" x14ac:dyDescent="0.25">
      <c r="A124" s="4">
        <v>209761</v>
      </c>
      <c r="B124" s="4" t="s">
        <v>460</v>
      </c>
      <c r="C124" s="4" t="s">
        <v>1</v>
      </c>
    </row>
    <row r="125" spans="1:3" x14ac:dyDescent="0.25">
      <c r="A125" s="4">
        <v>210752</v>
      </c>
      <c r="B125" s="4" t="s">
        <v>461</v>
      </c>
      <c r="C125" s="4" t="s">
        <v>1</v>
      </c>
    </row>
    <row r="126" spans="1:3" x14ac:dyDescent="0.25">
      <c r="A126" s="4">
        <v>210754</v>
      </c>
      <c r="B126" s="4" t="s">
        <v>2367</v>
      </c>
      <c r="C126" s="4" t="s">
        <v>1</v>
      </c>
    </row>
    <row r="127" spans="1:3" x14ac:dyDescent="0.25">
      <c r="A127" s="4">
        <v>210994</v>
      </c>
      <c r="B127" s="4" t="s">
        <v>2368</v>
      </c>
      <c r="C127" s="4" t="s">
        <v>1</v>
      </c>
    </row>
    <row r="128" spans="1:3" x14ac:dyDescent="0.25">
      <c r="A128" s="4">
        <v>211043</v>
      </c>
      <c r="B128" s="4" t="s">
        <v>2369</v>
      </c>
      <c r="C128" s="4" t="s">
        <v>1</v>
      </c>
    </row>
    <row r="129" spans="1:3" x14ac:dyDescent="0.25">
      <c r="A129" s="4">
        <v>211391</v>
      </c>
      <c r="B129" s="4" t="s">
        <v>2370</v>
      </c>
      <c r="C129" s="4" t="s">
        <v>1</v>
      </c>
    </row>
    <row r="130" spans="1:3" x14ac:dyDescent="0.25">
      <c r="A130" s="4">
        <v>212653</v>
      </c>
      <c r="B130" s="4" t="s">
        <v>2371</v>
      </c>
      <c r="C130" s="4" t="s">
        <v>1</v>
      </c>
    </row>
    <row r="131" spans="1:3" x14ac:dyDescent="0.25">
      <c r="A131" s="4">
        <v>213228</v>
      </c>
      <c r="B131" s="4" t="s">
        <v>2418</v>
      </c>
      <c r="C131" s="4" t="s">
        <v>1</v>
      </c>
    </row>
    <row r="132" spans="1:3" x14ac:dyDescent="0.25">
      <c r="A132" s="4">
        <v>214742</v>
      </c>
      <c r="B132" s="4" t="s">
        <v>464</v>
      </c>
      <c r="C132" s="4" t="s">
        <v>1</v>
      </c>
    </row>
    <row r="133" spans="1:3" x14ac:dyDescent="0.25">
      <c r="A133" s="4">
        <v>217400</v>
      </c>
      <c r="B133" s="4" t="s">
        <v>2419</v>
      </c>
      <c r="C133" s="4" t="s">
        <v>1</v>
      </c>
    </row>
    <row r="134" spans="1:3" x14ac:dyDescent="0.25">
      <c r="A134" s="4">
        <v>217736</v>
      </c>
      <c r="B134" s="4" t="s">
        <v>2420</v>
      </c>
      <c r="C134" s="4" t="s">
        <v>1</v>
      </c>
    </row>
    <row r="135" spans="1:3" x14ac:dyDescent="0.25">
      <c r="A135" s="4">
        <v>218985</v>
      </c>
      <c r="B135" s="4" t="s">
        <v>2421</v>
      </c>
      <c r="C135" s="4" t="s">
        <v>1</v>
      </c>
    </row>
    <row r="136" spans="1:3" x14ac:dyDescent="0.25">
      <c r="A136" s="4">
        <v>218986</v>
      </c>
      <c r="B136" s="4" t="s">
        <v>502</v>
      </c>
      <c r="C136" s="4" t="s">
        <v>1</v>
      </c>
    </row>
    <row r="137" spans="1:3" x14ac:dyDescent="0.25">
      <c r="A137" s="4">
        <v>220151</v>
      </c>
      <c r="B137" s="4" t="s">
        <v>2422</v>
      </c>
      <c r="C137" s="4" t="s">
        <v>1</v>
      </c>
    </row>
    <row r="138" spans="1:3" x14ac:dyDescent="0.25">
      <c r="A138" s="4">
        <v>220324</v>
      </c>
      <c r="B138" s="4" t="s">
        <v>2423</v>
      </c>
      <c r="C138" s="4" t="s">
        <v>1</v>
      </c>
    </row>
    <row r="139" spans="1:3" x14ac:dyDescent="0.25">
      <c r="A139" s="4">
        <v>220595</v>
      </c>
      <c r="B139" s="4" t="s">
        <v>505</v>
      </c>
      <c r="C139" s="4" t="s">
        <v>1</v>
      </c>
    </row>
    <row r="140" spans="1:3" x14ac:dyDescent="0.25">
      <c r="A140" s="4">
        <v>222721</v>
      </c>
      <c r="B140" s="4" t="s">
        <v>2424</v>
      </c>
      <c r="C140" s="4" t="s">
        <v>1</v>
      </c>
    </row>
    <row r="141" spans="1:3" x14ac:dyDescent="0.25">
      <c r="A141" s="4">
        <v>222725</v>
      </c>
      <c r="B141" s="4" t="s">
        <v>2425</v>
      </c>
      <c r="C141" s="4" t="s">
        <v>1</v>
      </c>
    </row>
    <row r="142" spans="1:3" x14ac:dyDescent="0.25">
      <c r="A142" s="4">
        <v>222741</v>
      </c>
      <c r="B142" s="4" t="s">
        <v>2426</v>
      </c>
      <c r="C142" s="4" t="s">
        <v>1</v>
      </c>
    </row>
    <row r="143" spans="1:3" x14ac:dyDescent="0.25">
      <c r="A143" s="4">
        <v>222746</v>
      </c>
      <c r="B143" s="4" t="s">
        <v>2427</v>
      </c>
      <c r="C143" s="4" t="s">
        <v>1</v>
      </c>
    </row>
    <row r="144" spans="1:3" x14ac:dyDescent="0.25">
      <c r="A144" s="4">
        <v>223498</v>
      </c>
      <c r="B144" s="4" t="s">
        <v>516</v>
      </c>
      <c r="C144" s="4" t="s">
        <v>1</v>
      </c>
    </row>
    <row r="145" spans="1:3" x14ac:dyDescent="0.25">
      <c r="A145" s="4">
        <v>223988</v>
      </c>
      <c r="B145" s="4" t="s">
        <v>525</v>
      </c>
      <c r="C145" s="4" t="s">
        <v>1</v>
      </c>
    </row>
    <row r="146" spans="1:3" x14ac:dyDescent="0.25">
      <c r="A146" s="4">
        <v>224158</v>
      </c>
      <c r="B146" s="4" t="s">
        <v>2428</v>
      </c>
      <c r="C146" s="4" t="s">
        <v>1</v>
      </c>
    </row>
    <row r="147" spans="1:3" x14ac:dyDescent="0.25">
      <c r="A147" s="4">
        <v>224181</v>
      </c>
      <c r="B147" s="4" t="s">
        <v>2429</v>
      </c>
      <c r="C147" s="4" t="s">
        <v>1</v>
      </c>
    </row>
    <row r="148" spans="1:3" x14ac:dyDescent="0.25">
      <c r="A148" s="4">
        <v>224546</v>
      </c>
      <c r="B148" s="4" t="s">
        <v>2430</v>
      </c>
      <c r="C148" s="4" t="s">
        <v>1</v>
      </c>
    </row>
    <row r="149" spans="1:3" x14ac:dyDescent="0.25">
      <c r="A149" s="4">
        <v>224641</v>
      </c>
      <c r="B149" s="4" t="s">
        <v>2431</v>
      </c>
      <c r="C149" s="4" t="s">
        <v>1</v>
      </c>
    </row>
    <row r="150" spans="1:3" x14ac:dyDescent="0.25">
      <c r="A150" s="4">
        <v>224779</v>
      </c>
      <c r="B150" s="4" t="s">
        <v>2432</v>
      </c>
      <c r="C150" s="4" t="s">
        <v>1</v>
      </c>
    </row>
    <row r="151" spans="1:3" x14ac:dyDescent="0.25">
      <c r="A151" s="4">
        <v>224822</v>
      </c>
      <c r="B151" s="4" t="s">
        <v>2433</v>
      </c>
      <c r="C151" s="4" t="s">
        <v>1</v>
      </c>
    </row>
    <row r="152" spans="1:3" x14ac:dyDescent="0.25">
      <c r="A152" s="4">
        <v>225183</v>
      </c>
      <c r="B152" s="4" t="s">
        <v>529</v>
      </c>
      <c r="C152" s="4" t="s">
        <v>1</v>
      </c>
    </row>
    <row r="153" spans="1:3" x14ac:dyDescent="0.25">
      <c r="A153" s="4">
        <v>225184</v>
      </c>
      <c r="B153" s="4" t="s">
        <v>2434</v>
      </c>
      <c r="C153" s="4" t="s">
        <v>1</v>
      </c>
    </row>
    <row r="154" spans="1:3" x14ac:dyDescent="0.25">
      <c r="A154" s="4">
        <v>225279</v>
      </c>
      <c r="B154" s="4" t="s">
        <v>2435</v>
      </c>
      <c r="C154" s="4" t="s">
        <v>1</v>
      </c>
    </row>
    <row r="155" spans="1:3" x14ac:dyDescent="0.25">
      <c r="A155" s="4">
        <v>225306</v>
      </c>
      <c r="B155" s="4" t="s">
        <v>2436</v>
      </c>
      <c r="C155" s="4" t="s">
        <v>1</v>
      </c>
    </row>
    <row r="156" spans="1:3" x14ac:dyDescent="0.25">
      <c r="A156" s="4">
        <v>225521</v>
      </c>
      <c r="B156" s="4" t="s">
        <v>2437</v>
      </c>
      <c r="C156" s="4" t="s">
        <v>1</v>
      </c>
    </row>
    <row r="157" spans="1:3" x14ac:dyDescent="0.25">
      <c r="A157" s="4">
        <v>225568</v>
      </c>
      <c r="B157" s="4" t="s">
        <v>2438</v>
      </c>
      <c r="C157" s="4" t="s">
        <v>1</v>
      </c>
    </row>
    <row r="158" spans="1:3" x14ac:dyDescent="0.25">
      <c r="A158" s="4">
        <v>225643</v>
      </c>
      <c r="B158" s="4" t="s">
        <v>2439</v>
      </c>
      <c r="C158" s="4" t="s">
        <v>1</v>
      </c>
    </row>
    <row r="159" spans="1:3" x14ac:dyDescent="0.25">
      <c r="A159" s="4">
        <v>226198</v>
      </c>
      <c r="B159" s="4" t="s">
        <v>534</v>
      </c>
      <c r="C159" s="4" t="s">
        <v>1</v>
      </c>
    </row>
    <row r="160" spans="1:3" x14ac:dyDescent="0.25">
      <c r="A160" s="4">
        <v>163697</v>
      </c>
      <c r="B160" s="4" t="s">
        <v>393</v>
      </c>
      <c r="C160" s="4" t="s">
        <v>26</v>
      </c>
    </row>
    <row r="161" spans="1:3" x14ac:dyDescent="0.25">
      <c r="A161" s="4">
        <v>163705</v>
      </c>
      <c r="B161" s="4" t="s">
        <v>2257</v>
      </c>
      <c r="C161" s="4" t="s">
        <v>26</v>
      </c>
    </row>
    <row r="162" spans="1:3" x14ac:dyDescent="0.25">
      <c r="A162" s="4">
        <v>163706</v>
      </c>
      <c r="B162" s="4" t="s">
        <v>394</v>
      </c>
      <c r="C162" s="4" t="s">
        <v>26</v>
      </c>
    </row>
    <row r="163" spans="1:3" x14ac:dyDescent="0.25">
      <c r="A163" s="4">
        <v>171573</v>
      </c>
      <c r="B163" s="4" t="s">
        <v>400</v>
      </c>
      <c r="C163" s="4" t="s">
        <v>26</v>
      </c>
    </row>
    <row r="164" spans="1:3" x14ac:dyDescent="0.25">
      <c r="A164" s="4">
        <v>171953</v>
      </c>
      <c r="B164" s="4" t="s">
        <v>401</v>
      </c>
      <c r="C164" s="4" t="s">
        <v>26</v>
      </c>
    </row>
    <row r="165" spans="1:3" x14ac:dyDescent="0.25">
      <c r="A165" s="4">
        <v>171956</v>
      </c>
      <c r="B165" s="4" t="s">
        <v>402</v>
      </c>
      <c r="C165" s="4" t="s">
        <v>26</v>
      </c>
    </row>
    <row r="166" spans="1:3" x14ac:dyDescent="0.25">
      <c r="A166" s="4">
        <v>174396</v>
      </c>
      <c r="B166" s="4" t="s">
        <v>403</v>
      </c>
      <c r="C166" s="4" t="s">
        <v>26</v>
      </c>
    </row>
    <row r="167" spans="1:3" x14ac:dyDescent="0.25">
      <c r="A167" s="4">
        <v>174397</v>
      </c>
      <c r="B167" s="4" t="s">
        <v>404</v>
      </c>
      <c r="C167" s="4" t="s">
        <v>26</v>
      </c>
    </row>
    <row r="168" spans="1:3" x14ac:dyDescent="0.25">
      <c r="A168" s="4">
        <v>183185</v>
      </c>
      <c r="B168" s="4" t="s">
        <v>2287</v>
      </c>
      <c r="C168" s="4" t="s">
        <v>26</v>
      </c>
    </row>
    <row r="169" spans="1:3" x14ac:dyDescent="0.25">
      <c r="A169" s="4">
        <v>183367</v>
      </c>
      <c r="B169" s="4" t="s">
        <v>2289</v>
      </c>
      <c r="C169" s="4" t="s">
        <v>26</v>
      </c>
    </row>
    <row r="170" spans="1:3" x14ac:dyDescent="0.25">
      <c r="A170" s="4">
        <v>183368</v>
      </c>
      <c r="B170" s="4" t="s">
        <v>2290</v>
      </c>
      <c r="C170" s="4" t="s">
        <v>26</v>
      </c>
    </row>
    <row r="171" spans="1:3" x14ac:dyDescent="0.25">
      <c r="A171" s="4">
        <v>183369</v>
      </c>
      <c r="B171" s="4" t="s">
        <v>408</v>
      </c>
      <c r="C171" s="4" t="s">
        <v>26</v>
      </c>
    </row>
    <row r="172" spans="1:3" x14ac:dyDescent="0.25">
      <c r="A172" s="4">
        <v>183410</v>
      </c>
      <c r="B172" s="4" t="s">
        <v>2291</v>
      </c>
      <c r="C172" s="4" t="s">
        <v>26</v>
      </c>
    </row>
    <row r="173" spans="1:3" x14ac:dyDescent="0.25">
      <c r="A173" s="4">
        <v>195410</v>
      </c>
      <c r="B173" s="4" t="s">
        <v>2339</v>
      </c>
      <c r="C173" s="4" t="s">
        <v>26</v>
      </c>
    </row>
    <row r="174" spans="1:3" x14ac:dyDescent="0.25">
      <c r="A174" s="4">
        <v>200658</v>
      </c>
      <c r="B174" s="4" t="s">
        <v>429</v>
      </c>
      <c r="C174" s="4" t="s">
        <v>26</v>
      </c>
    </row>
    <row r="175" spans="1:3" x14ac:dyDescent="0.25">
      <c r="A175" s="4">
        <v>217548</v>
      </c>
      <c r="B175" s="4" t="s">
        <v>498</v>
      </c>
      <c r="C175" s="4" t="s">
        <v>26</v>
      </c>
    </row>
    <row r="176" spans="1:3" x14ac:dyDescent="0.25">
      <c r="A176" s="4">
        <v>218811</v>
      </c>
      <c r="B176" s="4" t="s">
        <v>500</v>
      </c>
      <c r="C176" s="4" t="s">
        <v>26</v>
      </c>
    </row>
    <row r="177" spans="1:3" x14ac:dyDescent="0.25">
      <c r="A177" s="4">
        <v>218812</v>
      </c>
      <c r="B177" s="4" t="s">
        <v>501</v>
      </c>
      <c r="C177" s="4" t="s">
        <v>26</v>
      </c>
    </row>
    <row r="178" spans="1:3" x14ac:dyDescent="0.25">
      <c r="A178" s="4">
        <v>220850</v>
      </c>
      <c r="B178" s="4" t="s">
        <v>506</v>
      </c>
      <c r="C178" s="4" t="s">
        <v>26</v>
      </c>
    </row>
    <row r="179" spans="1:3" x14ac:dyDescent="0.25">
      <c r="A179" s="4">
        <v>220990</v>
      </c>
      <c r="B179" s="4" t="s">
        <v>508</v>
      </c>
      <c r="C179" s="4" t="s">
        <v>26</v>
      </c>
    </row>
    <row r="180" spans="1:3" x14ac:dyDescent="0.25">
      <c r="A180" s="4">
        <v>220995</v>
      </c>
      <c r="B180" s="4" t="s">
        <v>509</v>
      </c>
      <c r="C180" s="4" t="s">
        <v>26</v>
      </c>
    </row>
    <row r="181" spans="1:3" x14ac:dyDescent="0.25">
      <c r="A181" s="4">
        <v>220999</v>
      </c>
      <c r="B181" s="4" t="s">
        <v>2440</v>
      </c>
      <c r="C181" s="4" t="s">
        <v>26</v>
      </c>
    </row>
    <row r="182" spans="1:3" x14ac:dyDescent="0.25">
      <c r="A182" s="4">
        <v>225247</v>
      </c>
      <c r="B182" s="4" t="s">
        <v>2441</v>
      </c>
      <c r="C182" s="4" t="s">
        <v>26</v>
      </c>
    </row>
    <row r="183" spans="1:3" x14ac:dyDescent="0.25">
      <c r="A183" s="4">
        <v>160258</v>
      </c>
      <c r="B183" s="4" t="s">
        <v>1999</v>
      </c>
      <c r="C183" s="4" t="s">
        <v>1</v>
      </c>
    </row>
    <row r="184" spans="1:3" x14ac:dyDescent="0.25">
      <c r="A184" s="4">
        <v>188022</v>
      </c>
      <c r="B184" s="4" t="s">
        <v>2304</v>
      </c>
      <c r="C184" s="4" t="s">
        <v>1</v>
      </c>
    </row>
    <row r="185" spans="1:3" x14ac:dyDescent="0.25">
      <c r="A185" s="4">
        <v>190563</v>
      </c>
      <c r="B185" s="4" t="s">
        <v>416</v>
      </c>
      <c r="C185" s="4" t="s">
        <v>1</v>
      </c>
    </row>
    <row r="186" spans="1:3" x14ac:dyDescent="0.25">
      <c r="A186" s="4">
        <v>190565</v>
      </c>
      <c r="B186" s="4" t="s">
        <v>2324</v>
      </c>
      <c r="C186" s="4" t="s">
        <v>1</v>
      </c>
    </row>
    <row r="187" spans="1:3" x14ac:dyDescent="0.25">
      <c r="A187" s="4">
        <v>195023</v>
      </c>
      <c r="B187" s="4" t="s">
        <v>2337</v>
      </c>
      <c r="C187" s="4" t="s">
        <v>1</v>
      </c>
    </row>
    <row r="188" spans="1:3" x14ac:dyDescent="0.25">
      <c r="A188" s="4">
        <v>220192</v>
      </c>
      <c r="B188" s="4" t="s">
        <v>504</v>
      </c>
      <c r="C188" s="4" t="s">
        <v>1</v>
      </c>
    </row>
    <row r="189" spans="1:3" x14ac:dyDescent="0.25">
      <c r="A189" s="4">
        <v>226204</v>
      </c>
      <c r="B189" s="4" t="s">
        <v>535</v>
      </c>
      <c r="C189" s="4" t="s">
        <v>1</v>
      </c>
    </row>
    <row r="190" spans="1:3" x14ac:dyDescent="0.25">
      <c r="A190" s="4">
        <v>202702</v>
      </c>
      <c r="B190" s="4" t="s">
        <v>434</v>
      </c>
      <c r="C190" s="4" t="s">
        <v>1</v>
      </c>
    </row>
    <row r="191" spans="1:3" x14ac:dyDescent="0.25">
      <c r="A191" s="4">
        <v>202703</v>
      </c>
      <c r="B191" s="4" t="s">
        <v>435</v>
      </c>
      <c r="C191" s="4" t="s">
        <v>1</v>
      </c>
    </row>
    <row r="192" spans="1:3" x14ac:dyDescent="0.25">
      <c r="A192" s="4">
        <v>202704</v>
      </c>
      <c r="B192" s="4" t="s">
        <v>436</v>
      </c>
      <c r="C192" s="4" t="s">
        <v>1</v>
      </c>
    </row>
    <row r="193" spans="1:3" x14ac:dyDescent="0.25">
      <c r="A193" s="4">
        <v>202705</v>
      </c>
      <c r="B193" s="4" t="s">
        <v>437</v>
      </c>
      <c r="C193" s="4" t="s">
        <v>1</v>
      </c>
    </row>
    <row r="194" spans="1:3" x14ac:dyDescent="0.25">
      <c r="A194" s="4">
        <v>202706</v>
      </c>
      <c r="B194" s="4" t="s">
        <v>438</v>
      </c>
      <c r="C194" s="4" t="s">
        <v>1</v>
      </c>
    </row>
    <row r="195" spans="1:3" x14ac:dyDescent="0.25">
      <c r="A195" s="4">
        <v>202707</v>
      </c>
      <c r="B195" s="4" t="s">
        <v>439</v>
      </c>
      <c r="C195" s="4" t="s">
        <v>1</v>
      </c>
    </row>
    <row r="196" spans="1:3" x14ac:dyDescent="0.25">
      <c r="A196" s="4">
        <v>202708</v>
      </c>
      <c r="B196" s="4" t="s">
        <v>440</v>
      </c>
      <c r="C196" s="4" t="s">
        <v>1</v>
      </c>
    </row>
    <row r="197" spans="1:3" x14ac:dyDescent="0.25">
      <c r="A197" s="4">
        <v>202709</v>
      </c>
      <c r="B197" s="4" t="s">
        <v>441</v>
      </c>
      <c r="C197" s="4" t="s">
        <v>1</v>
      </c>
    </row>
    <row r="198" spans="1:3" x14ac:dyDescent="0.25">
      <c r="A198" s="4">
        <v>202710</v>
      </c>
      <c r="B198" s="4" t="s">
        <v>442</v>
      </c>
      <c r="C198" s="4" t="s">
        <v>1</v>
      </c>
    </row>
    <row r="199" spans="1:3" x14ac:dyDescent="0.25">
      <c r="A199" s="4">
        <v>202720</v>
      </c>
      <c r="B199" s="4" t="s">
        <v>443</v>
      </c>
      <c r="C199" s="4" t="s">
        <v>1</v>
      </c>
    </row>
    <row r="200" spans="1:3" x14ac:dyDescent="0.25">
      <c r="A200" s="4">
        <v>202721</v>
      </c>
      <c r="B200" s="4" t="s">
        <v>444</v>
      </c>
      <c r="C200" s="4" t="s">
        <v>1</v>
      </c>
    </row>
    <row r="201" spans="1:3" x14ac:dyDescent="0.25">
      <c r="A201" s="4">
        <v>202722</v>
      </c>
      <c r="B201" s="4" t="s">
        <v>445</v>
      </c>
      <c r="C201" s="4" t="s">
        <v>1</v>
      </c>
    </row>
    <row r="202" spans="1:3" x14ac:dyDescent="0.25">
      <c r="A202" s="4">
        <v>202723</v>
      </c>
      <c r="B202" s="4" t="s">
        <v>446</v>
      </c>
      <c r="C202" s="4" t="s">
        <v>1</v>
      </c>
    </row>
    <row r="203" spans="1:3" x14ac:dyDescent="0.25">
      <c r="A203" s="4">
        <v>208943</v>
      </c>
      <c r="B203" s="4" t="s">
        <v>454</v>
      </c>
      <c r="C203" s="4" t="s">
        <v>1</v>
      </c>
    </row>
    <row r="204" spans="1:3" x14ac:dyDescent="0.25">
      <c r="A204" s="4">
        <v>208944</v>
      </c>
      <c r="B204" s="4" t="s">
        <v>455</v>
      </c>
      <c r="C204" s="4" t="s">
        <v>1</v>
      </c>
    </row>
    <row r="205" spans="1:3" x14ac:dyDescent="0.25">
      <c r="A205" s="4">
        <v>208945</v>
      </c>
      <c r="B205" s="4" t="s">
        <v>456</v>
      </c>
      <c r="C205" s="4" t="s">
        <v>1</v>
      </c>
    </row>
    <row r="206" spans="1:3" x14ac:dyDescent="0.25">
      <c r="A206" s="4">
        <v>225492</v>
      </c>
      <c r="B206" s="4" t="s">
        <v>530</v>
      </c>
      <c r="C206" s="4" t="s">
        <v>1</v>
      </c>
    </row>
    <row r="207" spans="1:3" x14ac:dyDescent="0.25">
      <c r="A207" s="4">
        <v>211376</v>
      </c>
      <c r="B207" s="4" t="s">
        <v>462</v>
      </c>
      <c r="C207" s="4" t="s">
        <v>1</v>
      </c>
    </row>
    <row r="208" spans="1:3" x14ac:dyDescent="0.25">
      <c r="A208" s="4">
        <v>227234</v>
      </c>
      <c r="B208" s="4" t="s">
        <v>539</v>
      </c>
      <c r="C208" s="4" t="s">
        <v>1</v>
      </c>
    </row>
    <row r="209" spans="1:3" x14ac:dyDescent="0.25">
      <c r="A209" s="4">
        <v>183030</v>
      </c>
      <c r="B209" s="4" t="s">
        <v>2442</v>
      </c>
      <c r="C209" s="4" t="s">
        <v>1</v>
      </c>
    </row>
    <row r="210" spans="1:3" x14ac:dyDescent="0.25">
      <c r="A210" s="4">
        <v>176919</v>
      </c>
      <c r="B210" s="4" t="s">
        <v>405</v>
      </c>
      <c r="C210" s="4" t="s">
        <v>26</v>
      </c>
    </row>
    <row r="211" spans="1:3" x14ac:dyDescent="0.25">
      <c r="A211" s="4">
        <v>217842</v>
      </c>
      <c r="B211" s="4" t="s">
        <v>2443</v>
      </c>
      <c r="C211" s="4" t="s">
        <v>1</v>
      </c>
    </row>
    <row r="212" spans="1:3" x14ac:dyDescent="0.25">
      <c r="A212" s="4">
        <v>220148</v>
      </c>
      <c r="B212" s="4" t="s">
        <v>2444</v>
      </c>
      <c r="C212" s="4" t="s">
        <v>1</v>
      </c>
    </row>
    <row r="213" spans="1:3" x14ac:dyDescent="0.25">
      <c r="A213" s="4">
        <v>181789</v>
      </c>
      <c r="B213" s="4" t="s">
        <v>2280</v>
      </c>
      <c r="C213" s="4" t="s">
        <v>1</v>
      </c>
    </row>
    <row r="214" spans="1:3" x14ac:dyDescent="0.25">
      <c r="A214" s="4">
        <v>183366</v>
      </c>
      <c r="B214" s="4" t="s">
        <v>2288</v>
      </c>
      <c r="C214" s="4" t="s">
        <v>26</v>
      </c>
    </row>
    <row r="215" spans="1:3" x14ac:dyDescent="0.25">
      <c r="A215" s="4">
        <v>200511</v>
      </c>
      <c r="B215" s="4" t="s">
        <v>2346</v>
      </c>
      <c r="C215" s="4" t="s">
        <v>1</v>
      </c>
    </row>
    <row r="216" spans="1:3" x14ac:dyDescent="0.25">
      <c r="A216" s="4">
        <v>226426</v>
      </c>
      <c r="B216" s="4" t="s">
        <v>536</v>
      </c>
      <c r="C216" s="4" t="s">
        <v>1</v>
      </c>
    </row>
    <row r="217" spans="1:3" x14ac:dyDescent="0.25">
      <c r="A217" s="4">
        <v>212825</v>
      </c>
      <c r="B217" s="4" t="s">
        <v>2372</v>
      </c>
      <c r="C217" s="4" t="s">
        <v>26</v>
      </c>
    </row>
    <row r="218" spans="1:3" x14ac:dyDescent="0.25">
      <c r="A218" s="4">
        <v>223729</v>
      </c>
      <c r="B218" s="4" t="s">
        <v>518</v>
      </c>
      <c r="C218" s="4" t="s">
        <v>1</v>
      </c>
    </row>
    <row r="219" spans="1:3" x14ac:dyDescent="0.25">
      <c r="A219" s="4">
        <v>227731</v>
      </c>
      <c r="B219" s="4" t="s">
        <v>540</v>
      </c>
      <c r="C219" s="4" t="s">
        <v>1</v>
      </c>
    </row>
    <row r="220" spans="1:3" x14ac:dyDescent="0.25">
      <c r="A220" s="4">
        <v>228315</v>
      </c>
      <c r="B220" s="4" t="s">
        <v>542</v>
      </c>
      <c r="C220" s="4" t="s">
        <v>1</v>
      </c>
    </row>
    <row r="221" spans="1:3" x14ac:dyDescent="0.25">
      <c r="A221" s="4">
        <v>228316</v>
      </c>
      <c r="B221" s="4" t="s">
        <v>543</v>
      </c>
      <c r="C221" s="4" t="s">
        <v>1</v>
      </c>
    </row>
    <row r="222" spans="1:3" x14ac:dyDescent="0.25">
      <c r="A222" s="4">
        <v>224988</v>
      </c>
      <c r="B222" s="4" t="s">
        <v>2445</v>
      </c>
      <c r="C222" s="4" t="s">
        <v>1</v>
      </c>
    </row>
    <row r="223" spans="1:3" x14ac:dyDescent="0.25">
      <c r="A223" s="4">
        <v>228921</v>
      </c>
      <c r="B223" s="4" t="s">
        <v>2471</v>
      </c>
      <c r="C223" s="4" t="s">
        <v>1</v>
      </c>
    </row>
    <row r="224" spans="1:3" x14ac:dyDescent="0.25">
      <c r="A224" s="4">
        <v>227260</v>
      </c>
      <c r="B224" s="4" t="s">
        <v>2487</v>
      </c>
      <c r="C224" s="4" t="s">
        <v>1</v>
      </c>
    </row>
    <row r="225" spans="1:3" x14ac:dyDescent="0.25">
      <c r="A225" s="4">
        <v>227154</v>
      </c>
      <c r="B225" s="4" t="s">
        <v>2513</v>
      </c>
      <c r="C225" s="4" t="s">
        <v>1</v>
      </c>
    </row>
    <row r="226" spans="1:3" x14ac:dyDescent="0.25">
      <c r="A226" s="4">
        <v>226729</v>
      </c>
      <c r="B226" s="4" t="s">
        <v>2527</v>
      </c>
      <c r="C226" s="4" t="s">
        <v>1</v>
      </c>
    </row>
    <row r="227" spans="1:3" x14ac:dyDescent="0.25">
      <c r="A227" s="4">
        <v>229203</v>
      </c>
      <c r="B227" s="4" t="s">
        <v>2528</v>
      </c>
      <c r="C227" s="4" t="s">
        <v>1</v>
      </c>
    </row>
    <row r="228" spans="1:3" x14ac:dyDescent="0.25">
      <c r="A228" s="4">
        <v>218984</v>
      </c>
      <c r="B228" s="4" t="s">
        <v>2556</v>
      </c>
      <c r="C228" s="4" t="s">
        <v>1</v>
      </c>
    </row>
    <row r="229" spans="1:3" x14ac:dyDescent="0.25">
      <c r="A229" s="4">
        <v>220184</v>
      </c>
      <c r="B229" s="4" t="s">
        <v>2557</v>
      </c>
      <c r="C229" s="4" t="s">
        <v>1</v>
      </c>
    </row>
    <row r="230" spans="1:3" x14ac:dyDescent="0.25">
      <c r="A230" s="4">
        <v>223629</v>
      </c>
      <c r="B230" s="4" t="s">
        <v>2558</v>
      </c>
      <c r="C230" s="4" t="s">
        <v>1</v>
      </c>
    </row>
    <row r="231" spans="1:3" x14ac:dyDescent="0.25">
      <c r="A231" s="4">
        <v>229193</v>
      </c>
      <c r="B231" s="4" t="s">
        <v>2610</v>
      </c>
      <c r="C231" s="4" t="s">
        <v>1</v>
      </c>
    </row>
    <row r="232" spans="1:3" x14ac:dyDescent="0.25">
      <c r="A232" s="4">
        <v>229365</v>
      </c>
      <c r="B232" s="4" t="s">
        <v>2612</v>
      </c>
      <c r="C232" s="4" t="s">
        <v>1</v>
      </c>
    </row>
    <row r="233" spans="1:3" x14ac:dyDescent="0.25">
      <c r="A233" s="4">
        <v>203573</v>
      </c>
      <c r="B233" s="4" t="s">
        <v>2350</v>
      </c>
      <c r="C233" s="4" t="s">
        <v>1</v>
      </c>
    </row>
    <row r="234" spans="1:3" x14ac:dyDescent="0.25">
      <c r="A234" s="4">
        <v>228302</v>
      </c>
      <c r="B234" s="4" t="s">
        <v>2628</v>
      </c>
      <c r="C234" s="4" t="s">
        <v>26</v>
      </c>
    </row>
    <row r="235" spans="1:3" x14ac:dyDescent="0.25">
      <c r="A235" s="4">
        <v>229753</v>
      </c>
      <c r="B235" s="4" t="s">
        <v>2629</v>
      </c>
      <c r="C235" s="4" t="s">
        <v>26</v>
      </c>
    </row>
    <row r="236" spans="1:3" x14ac:dyDescent="0.25">
      <c r="A236" s="4">
        <v>230001</v>
      </c>
      <c r="B236" s="4" t="s">
        <v>2630</v>
      </c>
      <c r="C236" s="4" t="s">
        <v>1</v>
      </c>
    </row>
    <row r="237" spans="1:3" x14ac:dyDescent="0.25">
      <c r="A237" s="4">
        <v>209873</v>
      </c>
      <c r="B237" s="4" t="s">
        <v>2664</v>
      </c>
      <c r="C237" s="4" t="s">
        <v>1</v>
      </c>
    </row>
    <row r="238" spans="1:3" x14ac:dyDescent="0.25">
      <c r="A238" s="4">
        <v>228183</v>
      </c>
      <c r="B238" s="4" t="s">
        <v>2665</v>
      </c>
      <c r="C238" s="4" t="s">
        <v>1</v>
      </c>
    </row>
    <row r="239" spans="1:3" x14ac:dyDescent="0.25">
      <c r="A239" s="4">
        <v>228922</v>
      </c>
      <c r="B239" s="4" t="s">
        <v>2686</v>
      </c>
      <c r="C239" s="4" t="s">
        <v>1</v>
      </c>
    </row>
    <row r="240" spans="1:3" x14ac:dyDescent="0.25">
      <c r="A240" s="4">
        <v>229969</v>
      </c>
      <c r="B240" s="4" t="s">
        <v>2687</v>
      </c>
      <c r="C240" s="4" t="s">
        <v>1</v>
      </c>
    </row>
    <row r="241" spans="1:4" x14ac:dyDescent="0.25">
      <c r="A241" s="4">
        <v>230000</v>
      </c>
      <c r="B241" s="4" t="s">
        <v>2688</v>
      </c>
      <c r="C241" s="4" t="s">
        <v>1</v>
      </c>
    </row>
    <row r="242" spans="1:4" x14ac:dyDescent="0.25">
      <c r="A242" s="4">
        <v>230697</v>
      </c>
      <c r="B242" s="4" t="s">
        <v>2754</v>
      </c>
      <c r="C242" s="4" t="s">
        <v>1</v>
      </c>
    </row>
    <row r="243" spans="1:4" x14ac:dyDescent="0.25">
      <c r="A243" s="4">
        <v>230687</v>
      </c>
      <c r="B243" s="4" t="s">
        <v>5389</v>
      </c>
      <c r="C243" s="4" t="s">
        <v>1</v>
      </c>
      <c r="D243" s="4" t="s">
        <v>5801</v>
      </c>
    </row>
    <row r="244" spans="1:4" x14ac:dyDescent="0.25">
      <c r="A244" s="4">
        <v>230987</v>
      </c>
      <c r="B244" s="4" t="s">
        <v>5403</v>
      </c>
      <c r="C244" s="4" t="s">
        <v>1</v>
      </c>
    </row>
    <row r="245" spans="1:4" x14ac:dyDescent="0.25">
      <c r="A245" s="4">
        <v>231800</v>
      </c>
      <c r="B245" s="4" t="s">
        <v>5798</v>
      </c>
      <c r="C245" s="4" t="s">
        <v>1</v>
      </c>
    </row>
    <row r="246" spans="1:4" x14ac:dyDescent="0.25">
      <c r="A246" s="4">
        <v>231801</v>
      </c>
      <c r="B246" s="4" t="s">
        <v>5799</v>
      </c>
      <c r="C246" s="4" t="s">
        <v>1</v>
      </c>
    </row>
    <row r="247" spans="1:4" x14ac:dyDescent="0.25">
      <c r="A247" s="4">
        <v>231802</v>
      </c>
      <c r="B247" s="4" t="s">
        <v>5800</v>
      </c>
      <c r="C247" s="4" t="s">
        <v>1</v>
      </c>
    </row>
    <row r="248" spans="1:4" x14ac:dyDescent="0.25">
      <c r="A248">
        <v>229401</v>
      </c>
      <c r="B248" t="s">
        <v>5341</v>
      </c>
      <c r="C248" t="s">
        <v>3</v>
      </c>
      <c r="D248" t="s">
        <v>5818</v>
      </c>
    </row>
    <row r="249" spans="1:4" x14ac:dyDescent="0.25">
      <c r="A249" s="4">
        <v>229314</v>
      </c>
      <c r="B249" s="4" t="s">
        <v>5336</v>
      </c>
      <c r="C249" s="4" t="s">
        <v>1</v>
      </c>
    </row>
    <row r="250" spans="1:4" x14ac:dyDescent="0.25">
      <c r="A250" s="4">
        <v>230129</v>
      </c>
      <c r="B250" s="4" t="s">
        <v>5369</v>
      </c>
      <c r="C250" s="4" t="s">
        <v>1</v>
      </c>
    </row>
    <row r="251" spans="1:4" x14ac:dyDescent="0.25">
      <c r="A251" s="4">
        <v>231235</v>
      </c>
      <c r="B251" s="4" t="s">
        <v>5416</v>
      </c>
      <c r="C251" s="4" t="s">
        <v>1</v>
      </c>
    </row>
    <row r="252" spans="1:4" x14ac:dyDescent="0.25">
      <c r="A252" s="4">
        <v>228099</v>
      </c>
      <c r="B252" s="4" t="s">
        <v>5288</v>
      </c>
      <c r="C252" s="4" t="s">
        <v>1</v>
      </c>
    </row>
    <row r="253" spans="1:4" x14ac:dyDescent="0.25">
      <c r="A253" s="4">
        <v>228140</v>
      </c>
      <c r="B253" s="4" t="s">
        <v>5289</v>
      </c>
      <c r="C253" s="4" t="s">
        <v>1</v>
      </c>
    </row>
    <row r="254" spans="1:4" x14ac:dyDescent="0.25">
      <c r="A254">
        <v>231591</v>
      </c>
      <c r="B254" t="s">
        <v>5432</v>
      </c>
      <c r="C254" s="4" t="s">
        <v>1</v>
      </c>
    </row>
    <row r="255" spans="1:4" x14ac:dyDescent="0.25">
      <c r="A255">
        <v>233005</v>
      </c>
      <c r="B255" t="s">
        <v>6089</v>
      </c>
      <c r="C255" s="4" t="s">
        <v>1</v>
      </c>
    </row>
    <row r="256" spans="1:4" x14ac:dyDescent="0.25">
      <c r="A256">
        <v>228266</v>
      </c>
      <c r="B256" s="4" t="s">
        <v>5298</v>
      </c>
      <c r="C256" s="4" t="s">
        <v>1</v>
      </c>
    </row>
    <row r="257" spans="1:4" x14ac:dyDescent="0.25">
      <c r="A257">
        <v>232916</v>
      </c>
      <c r="B257" s="4" t="s">
        <v>6202</v>
      </c>
      <c r="C257" s="4" t="s">
        <v>1</v>
      </c>
    </row>
    <row r="258" spans="1:4" x14ac:dyDescent="0.25">
      <c r="A258">
        <v>232079</v>
      </c>
      <c r="B258" s="4" t="s">
        <v>6274</v>
      </c>
      <c r="C258" s="4" t="s">
        <v>1</v>
      </c>
    </row>
    <row r="259" spans="1:4" x14ac:dyDescent="0.25">
      <c r="A259">
        <v>233085</v>
      </c>
      <c r="B259" s="4" t="s">
        <v>6367</v>
      </c>
      <c r="C259" s="4" t="s">
        <v>1</v>
      </c>
    </row>
    <row r="260" spans="1:4" x14ac:dyDescent="0.25">
      <c r="A260">
        <v>233144</v>
      </c>
      <c r="B260" s="4" t="s">
        <v>6368</v>
      </c>
      <c r="C260" s="4" t="s">
        <v>1</v>
      </c>
      <c r="D260" s="4" t="s">
        <v>5801</v>
      </c>
    </row>
  </sheetData>
  <autoFilter ref="A1:E248" xr:uid="{D33DA49C-30D7-4F1B-83CE-D55F5A0482EE}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6B7B0-FA0D-4A7A-8210-1CB8024147AC}">
  <sheetPr codeName="Sheet18"/>
  <dimension ref="A1:G24"/>
  <sheetViews>
    <sheetView workbookViewId="0"/>
  </sheetViews>
  <sheetFormatPr defaultRowHeight="15" x14ac:dyDescent="0.25"/>
  <cols>
    <col min="1" max="1" width="16.42578125" style="4" bestFit="1" customWidth="1"/>
    <col min="2" max="2" width="40.5703125" style="4" bestFit="1" customWidth="1"/>
    <col min="3" max="4" width="40.5703125" style="4" customWidth="1"/>
    <col min="5" max="5" width="7.140625" style="4" bestFit="1" customWidth="1"/>
  </cols>
  <sheetData>
    <row r="1" spans="1:7" x14ac:dyDescent="0.25">
      <c r="A1" t="s">
        <v>2415</v>
      </c>
      <c r="B1" t="s">
        <v>2416</v>
      </c>
      <c r="C1" t="s">
        <v>1</v>
      </c>
      <c r="D1" t="s">
        <v>26</v>
      </c>
      <c r="E1" t="s">
        <v>37</v>
      </c>
      <c r="G1" t="s">
        <v>2417</v>
      </c>
    </row>
    <row r="2" spans="1:7" x14ac:dyDescent="0.25">
      <c r="A2">
        <v>500601</v>
      </c>
      <c r="B2" t="s">
        <v>44</v>
      </c>
      <c r="C2" t="s">
        <v>2446</v>
      </c>
      <c r="D2" t="s">
        <v>2446</v>
      </c>
      <c r="E2" t="s">
        <v>3</v>
      </c>
    </row>
    <row r="3" spans="1:7" x14ac:dyDescent="0.25">
      <c r="A3">
        <v>502011</v>
      </c>
      <c r="B3" t="s">
        <v>46</v>
      </c>
      <c r="C3" t="s">
        <v>2446</v>
      </c>
      <c r="D3" t="s">
        <v>2446</v>
      </c>
      <c r="E3" t="s">
        <v>3</v>
      </c>
    </row>
    <row r="4" spans="1:7" x14ac:dyDescent="0.25">
      <c r="A4">
        <v>500036</v>
      </c>
      <c r="B4" t="s">
        <v>42</v>
      </c>
      <c r="C4" t="s">
        <v>2446</v>
      </c>
      <c r="D4" t="s">
        <v>2446</v>
      </c>
      <c r="E4" t="s">
        <v>3</v>
      </c>
    </row>
    <row r="5" spans="1:7" x14ac:dyDescent="0.25">
      <c r="A5">
        <v>503297</v>
      </c>
      <c r="B5" t="s">
        <v>2373</v>
      </c>
      <c r="C5" t="s">
        <v>2447</v>
      </c>
      <c r="D5"/>
      <c r="E5" t="s">
        <v>1</v>
      </c>
    </row>
    <row r="6" spans="1:7" x14ac:dyDescent="0.25">
      <c r="A6">
        <v>500475</v>
      </c>
      <c r="B6" t="s">
        <v>43</v>
      </c>
      <c r="C6" t="s">
        <v>2446</v>
      </c>
      <c r="D6" t="s">
        <v>2446</v>
      </c>
      <c r="E6" t="s">
        <v>3</v>
      </c>
    </row>
    <row r="7" spans="1:7" x14ac:dyDescent="0.25">
      <c r="A7">
        <v>500026</v>
      </c>
      <c r="B7" t="s">
        <v>39</v>
      </c>
      <c r="C7" t="s">
        <v>2446</v>
      </c>
      <c r="D7" t="s">
        <v>2446</v>
      </c>
      <c r="E7" t="s">
        <v>3</v>
      </c>
    </row>
    <row r="8" spans="1:7" x14ac:dyDescent="0.25">
      <c r="A8">
        <v>503296</v>
      </c>
      <c r="B8" t="s">
        <v>991</v>
      </c>
      <c r="C8" t="s">
        <v>2447</v>
      </c>
      <c r="D8"/>
      <c r="E8" t="s">
        <v>1</v>
      </c>
    </row>
    <row r="9" spans="1:7" x14ac:dyDescent="0.25">
      <c r="A9">
        <v>502988</v>
      </c>
      <c r="B9" t="s">
        <v>55</v>
      </c>
      <c r="C9" t="s">
        <v>2446</v>
      </c>
      <c r="D9" t="s">
        <v>2446</v>
      </c>
      <c r="E9" t="s">
        <v>3</v>
      </c>
    </row>
    <row r="10" spans="1:7" x14ac:dyDescent="0.25">
      <c r="A10">
        <v>502572</v>
      </c>
      <c r="B10" t="s">
        <v>51</v>
      </c>
      <c r="C10" t="s">
        <v>2446</v>
      </c>
      <c r="D10"/>
      <c r="E10" t="s">
        <v>1</v>
      </c>
    </row>
    <row r="11" spans="1:7" x14ac:dyDescent="0.25">
      <c r="A11">
        <v>502535</v>
      </c>
      <c r="B11" t="s">
        <v>49</v>
      </c>
      <c r="C11" t="s">
        <v>2446</v>
      </c>
      <c r="D11"/>
      <c r="E11" t="s">
        <v>1</v>
      </c>
    </row>
    <row r="12" spans="1:7" x14ac:dyDescent="0.25">
      <c r="A12">
        <v>502201</v>
      </c>
      <c r="B12" t="s">
        <v>47</v>
      </c>
      <c r="C12" t="s">
        <v>2446</v>
      </c>
      <c r="D12"/>
      <c r="E12" t="s">
        <v>1</v>
      </c>
    </row>
    <row r="13" spans="1:7" x14ac:dyDescent="0.25">
      <c r="A13">
        <v>502202</v>
      </c>
      <c r="B13" t="s">
        <v>48</v>
      </c>
      <c r="C13" t="s">
        <v>2446</v>
      </c>
      <c r="D13"/>
      <c r="E13" t="s">
        <v>1</v>
      </c>
    </row>
    <row r="14" spans="1:7" x14ac:dyDescent="0.25">
      <c r="A14">
        <v>503406</v>
      </c>
      <c r="B14" t="s">
        <v>56</v>
      </c>
      <c r="C14"/>
      <c r="D14" t="s">
        <v>2446</v>
      </c>
      <c r="E14" t="s">
        <v>26</v>
      </c>
    </row>
    <row r="15" spans="1:7" x14ac:dyDescent="0.25">
      <c r="A15">
        <v>503105</v>
      </c>
      <c r="B15" t="s">
        <v>2448</v>
      </c>
      <c r="C15"/>
      <c r="D15" t="s">
        <v>2446</v>
      </c>
      <c r="E15" t="s">
        <v>26</v>
      </c>
    </row>
    <row r="16" spans="1:7" x14ac:dyDescent="0.25">
      <c r="A16">
        <v>503131</v>
      </c>
      <c r="B16" t="s">
        <v>2449</v>
      </c>
      <c r="C16" t="s">
        <v>2446</v>
      </c>
      <c r="D16" t="s">
        <v>2446</v>
      </c>
      <c r="E16" t="s">
        <v>3</v>
      </c>
    </row>
    <row r="17" spans="1:5" x14ac:dyDescent="0.25">
      <c r="A17">
        <v>502581</v>
      </c>
      <c r="B17" t="s">
        <v>2450</v>
      </c>
      <c r="C17" t="s">
        <v>2446</v>
      </c>
      <c r="D17"/>
      <c r="E17" t="s">
        <v>1</v>
      </c>
    </row>
    <row r="18" spans="1:5" x14ac:dyDescent="0.25">
      <c r="A18">
        <v>502775</v>
      </c>
      <c r="B18" t="s">
        <v>54</v>
      </c>
      <c r="C18"/>
      <c r="D18" t="s">
        <v>2451</v>
      </c>
      <c r="E18" t="s">
        <v>26</v>
      </c>
    </row>
    <row r="19" spans="1:5" x14ac:dyDescent="0.25">
      <c r="A19">
        <v>502714</v>
      </c>
      <c r="B19" t="s">
        <v>53</v>
      </c>
      <c r="C19"/>
      <c r="D19" t="s">
        <v>2452</v>
      </c>
      <c r="E19" t="s">
        <v>26</v>
      </c>
    </row>
    <row r="20" spans="1:5" x14ac:dyDescent="0.25">
      <c r="A20">
        <v>503413</v>
      </c>
      <c r="B20" t="s">
        <v>2453</v>
      </c>
      <c r="C20" t="s">
        <v>2454</v>
      </c>
      <c r="D20" t="s">
        <v>2446</v>
      </c>
      <c r="E20" t="s">
        <v>26</v>
      </c>
    </row>
    <row r="21" spans="1:5" x14ac:dyDescent="0.25">
      <c r="A21">
        <v>503388</v>
      </c>
      <c r="B21" t="s">
        <v>2455</v>
      </c>
      <c r="C21" t="s">
        <v>2446</v>
      </c>
      <c r="D21"/>
      <c r="E21" t="s">
        <v>1</v>
      </c>
    </row>
    <row r="22" spans="1:5" x14ac:dyDescent="0.25">
      <c r="A22">
        <v>503418</v>
      </c>
      <c r="B22" t="s">
        <v>2456</v>
      </c>
      <c r="C22" t="s">
        <v>2446</v>
      </c>
      <c r="D22"/>
      <c r="E22" t="s">
        <v>1</v>
      </c>
    </row>
    <row r="23" spans="1:5" x14ac:dyDescent="0.25">
      <c r="A23">
        <v>503419</v>
      </c>
      <c r="B23" t="s">
        <v>2457</v>
      </c>
      <c r="C23" t="s">
        <v>2446</v>
      </c>
      <c r="D23"/>
      <c r="E23" t="s">
        <v>1</v>
      </c>
    </row>
    <row r="24" spans="1:5" x14ac:dyDescent="0.25">
      <c r="A24">
        <v>502652</v>
      </c>
      <c r="B24" t="s">
        <v>2458</v>
      </c>
      <c r="C24"/>
      <c r="D24"/>
      <c r="E24" t="s">
        <v>3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F0FF1-ABA6-4B8C-9FE3-0C324664AF71}">
  <sheetPr codeName="Sheet19"/>
  <dimension ref="A1:E31"/>
  <sheetViews>
    <sheetView topLeftCell="A13" workbookViewId="0">
      <selection activeCell="F2" sqref="F2:G31"/>
    </sheetView>
  </sheetViews>
  <sheetFormatPr defaultColWidth="9.140625" defaultRowHeight="15" x14ac:dyDescent="0.25"/>
  <cols>
    <col min="1" max="1" width="2" style="4" customWidth="1"/>
    <col min="2" max="2" width="4.85546875" style="4" customWidth="1"/>
    <col min="3" max="3" width="8.85546875" style="4" customWidth="1"/>
    <col min="4" max="4" width="28" style="4" bestFit="1" customWidth="1"/>
  </cols>
  <sheetData>
    <row r="1" spans="2:5" x14ac:dyDescent="0.25">
      <c r="B1"/>
      <c r="C1" t="s">
        <v>2459</v>
      </c>
      <c r="D1"/>
    </row>
    <row r="2" spans="2:5" x14ac:dyDescent="0.25">
      <c r="B2" t="s">
        <v>2460</v>
      </c>
      <c r="C2" t="s">
        <v>5805</v>
      </c>
      <c r="D2" t="s">
        <v>5806</v>
      </c>
      <c r="E2" t="s">
        <v>37</v>
      </c>
    </row>
    <row r="3" spans="2:5" x14ac:dyDescent="0.25">
      <c r="B3">
        <v>1</v>
      </c>
      <c r="C3" s="4">
        <v>613863</v>
      </c>
      <c r="D3" s="4" t="s">
        <v>170</v>
      </c>
      <c r="E3" t="s">
        <v>26</v>
      </c>
    </row>
    <row r="4" spans="2:5" x14ac:dyDescent="0.25">
      <c r="B4">
        <v>2</v>
      </c>
      <c r="C4" s="4">
        <v>605510</v>
      </c>
      <c r="D4" s="4" t="s">
        <v>120</v>
      </c>
      <c r="E4" t="s">
        <v>26</v>
      </c>
    </row>
    <row r="5" spans="2:5" x14ac:dyDescent="0.25">
      <c r="B5">
        <v>3</v>
      </c>
      <c r="C5" s="4">
        <v>601661</v>
      </c>
      <c r="D5" s="4" t="s">
        <v>5562</v>
      </c>
      <c r="E5" t="s">
        <v>26</v>
      </c>
    </row>
    <row r="6" spans="2:5" x14ac:dyDescent="0.25">
      <c r="B6">
        <v>4</v>
      </c>
      <c r="C6" s="4">
        <v>612257</v>
      </c>
      <c r="D6" s="4" t="s">
        <v>154</v>
      </c>
      <c r="E6" t="s">
        <v>26</v>
      </c>
    </row>
    <row r="7" spans="2:5" x14ac:dyDescent="0.25">
      <c r="B7">
        <v>5</v>
      </c>
      <c r="C7" s="4">
        <v>612064</v>
      </c>
      <c r="D7" s="4" t="s">
        <v>5646</v>
      </c>
      <c r="E7" t="s">
        <v>26</v>
      </c>
    </row>
    <row r="8" spans="2:5" x14ac:dyDescent="0.25">
      <c r="B8">
        <v>6</v>
      </c>
      <c r="C8" s="4">
        <v>611346</v>
      </c>
      <c r="D8" s="4" t="s">
        <v>5632</v>
      </c>
      <c r="E8" t="s">
        <v>26</v>
      </c>
    </row>
    <row r="9" spans="2:5" x14ac:dyDescent="0.25">
      <c r="B9">
        <v>7</v>
      </c>
      <c r="C9" s="4">
        <v>614115</v>
      </c>
      <c r="D9" s="4" t="s">
        <v>5707</v>
      </c>
      <c r="E9" t="s">
        <v>26</v>
      </c>
    </row>
    <row r="10" spans="2:5" x14ac:dyDescent="0.25">
      <c r="B10">
        <v>8</v>
      </c>
      <c r="C10" s="4">
        <v>610646</v>
      </c>
      <c r="D10" s="4" t="s">
        <v>130</v>
      </c>
      <c r="E10" t="s">
        <v>26</v>
      </c>
    </row>
    <row r="11" spans="2:5" x14ac:dyDescent="0.25">
      <c r="B11">
        <v>9</v>
      </c>
      <c r="C11" s="4">
        <v>612063</v>
      </c>
      <c r="D11" s="4" t="s">
        <v>5645</v>
      </c>
      <c r="E11" t="s">
        <v>26</v>
      </c>
    </row>
    <row r="12" spans="2:5" x14ac:dyDescent="0.25">
      <c r="B12">
        <v>10</v>
      </c>
      <c r="C12" s="4">
        <v>611345</v>
      </c>
      <c r="D12" s="4" t="s">
        <v>5631</v>
      </c>
      <c r="E12" t="s">
        <v>26</v>
      </c>
    </row>
    <row r="13" spans="2:5" x14ac:dyDescent="0.25">
      <c r="B13">
        <v>11</v>
      </c>
      <c r="C13" s="4">
        <v>612521</v>
      </c>
      <c r="D13" s="4" t="s">
        <v>5807</v>
      </c>
      <c r="E13" t="s">
        <v>26</v>
      </c>
    </row>
    <row r="14" spans="2:5" ht="16.5" customHeight="1" x14ac:dyDescent="0.25">
      <c r="B14">
        <v>12</v>
      </c>
      <c r="C14" s="4">
        <v>613718</v>
      </c>
      <c r="D14" s="4" t="s">
        <v>5689</v>
      </c>
      <c r="E14" t="s">
        <v>26</v>
      </c>
    </row>
    <row r="15" spans="2:5" x14ac:dyDescent="0.25">
      <c r="B15">
        <v>13</v>
      </c>
      <c r="C15" s="4">
        <v>613717</v>
      </c>
      <c r="D15" s="4" t="s">
        <v>5688</v>
      </c>
      <c r="E15" t="s">
        <v>26</v>
      </c>
    </row>
    <row r="16" spans="2:5" x14ac:dyDescent="0.25">
      <c r="B16">
        <v>14</v>
      </c>
      <c r="C16" s="4">
        <v>614525</v>
      </c>
      <c r="D16" s="4" t="s">
        <v>5723</v>
      </c>
      <c r="E16" t="s">
        <v>26</v>
      </c>
    </row>
    <row r="17" spans="2:5" x14ac:dyDescent="0.25">
      <c r="B17">
        <v>15</v>
      </c>
      <c r="C17" s="4">
        <v>614670</v>
      </c>
      <c r="D17" s="4" t="s">
        <v>5730</v>
      </c>
      <c r="E17" t="s">
        <v>26</v>
      </c>
    </row>
    <row r="18" spans="2:5" x14ac:dyDescent="0.25">
      <c r="B18">
        <v>16</v>
      </c>
      <c r="C18" s="4">
        <v>614527</v>
      </c>
      <c r="D18" s="4" t="s">
        <v>194</v>
      </c>
      <c r="E18" t="s">
        <v>26</v>
      </c>
    </row>
    <row r="19" spans="2:5" x14ac:dyDescent="0.25">
      <c r="B19">
        <v>17</v>
      </c>
      <c r="C19" s="4">
        <v>614607</v>
      </c>
      <c r="D19" s="4" t="s">
        <v>200</v>
      </c>
      <c r="E19" t="s">
        <v>26</v>
      </c>
    </row>
    <row r="20" spans="2:5" x14ac:dyDescent="0.25">
      <c r="B20">
        <v>18</v>
      </c>
      <c r="C20" s="4">
        <v>613452</v>
      </c>
      <c r="D20" s="4" t="s">
        <v>163</v>
      </c>
      <c r="E20" t="s">
        <v>26</v>
      </c>
    </row>
    <row r="21" spans="2:5" x14ac:dyDescent="0.25">
      <c r="B21">
        <v>19</v>
      </c>
      <c r="C21" s="4">
        <v>610726</v>
      </c>
      <c r="D21" s="4" t="s">
        <v>134</v>
      </c>
      <c r="E21" t="s">
        <v>26</v>
      </c>
    </row>
    <row r="22" spans="2:5" x14ac:dyDescent="0.25">
      <c r="B22">
        <v>20</v>
      </c>
      <c r="C22" s="4">
        <v>615209</v>
      </c>
      <c r="D22" s="4" t="s">
        <v>5747</v>
      </c>
      <c r="E22" t="s">
        <v>26</v>
      </c>
    </row>
    <row r="23" spans="2:5" x14ac:dyDescent="0.25">
      <c r="B23">
        <v>21</v>
      </c>
      <c r="C23" s="4">
        <v>615221</v>
      </c>
      <c r="D23" s="4" t="s">
        <v>210</v>
      </c>
      <c r="E23" t="s">
        <v>26</v>
      </c>
    </row>
    <row r="24" spans="2:5" x14ac:dyDescent="0.25">
      <c r="B24">
        <v>22</v>
      </c>
      <c r="C24" s="4">
        <v>615222</v>
      </c>
      <c r="D24" s="4" t="s">
        <v>5749</v>
      </c>
      <c r="E24" t="s">
        <v>26</v>
      </c>
    </row>
    <row r="25" spans="2:5" x14ac:dyDescent="0.25">
      <c r="B25">
        <v>23</v>
      </c>
      <c r="C25" s="4">
        <v>615224</v>
      </c>
      <c r="D25" s="4" t="s">
        <v>211</v>
      </c>
      <c r="E25" t="s">
        <v>26</v>
      </c>
    </row>
    <row r="26" spans="2:5" x14ac:dyDescent="0.25">
      <c r="B26">
        <v>24</v>
      </c>
      <c r="C26" s="4">
        <v>600352</v>
      </c>
      <c r="D26" s="4" t="s">
        <v>90</v>
      </c>
      <c r="E26" t="s">
        <v>26</v>
      </c>
    </row>
    <row r="27" spans="2:5" x14ac:dyDescent="0.25">
      <c r="B27">
        <v>25</v>
      </c>
      <c r="C27" s="4">
        <v>614022</v>
      </c>
      <c r="D27" s="4" t="s">
        <v>175</v>
      </c>
      <c r="E27" t="s">
        <v>26</v>
      </c>
    </row>
    <row r="28" spans="2:5" x14ac:dyDescent="0.25">
      <c r="B28">
        <v>26</v>
      </c>
      <c r="C28" s="4">
        <v>615193</v>
      </c>
      <c r="D28" s="4" t="s">
        <v>208</v>
      </c>
      <c r="E28" t="s">
        <v>26</v>
      </c>
    </row>
    <row r="29" spans="2:5" x14ac:dyDescent="0.25">
      <c r="B29">
        <v>27</v>
      </c>
      <c r="C29" s="4">
        <v>615194</v>
      </c>
      <c r="D29" s="4" t="s">
        <v>209</v>
      </c>
      <c r="E29" t="s">
        <v>26</v>
      </c>
    </row>
    <row r="30" spans="2:5" x14ac:dyDescent="0.25">
      <c r="B30">
        <v>28</v>
      </c>
      <c r="C30" s="4">
        <v>615319</v>
      </c>
      <c r="D30" s="4" t="s">
        <v>2565</v>
      </c>
      <c r="E30" t="s">
        <v>26</v>
      </c>
    </row>
    <row r="31" spans="2:5" x14ac:dyDescent="0.25">
      <c r="B31">
        <v>29</v>
      </c>
      <c r="C31" s="4">
        <v>615320</v>
      </c>
      <c r="D31" s="4" t="s">
        <v>2601</v>
      </c>
      <c r="E31" t="s">
        <v>26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E5CC3-4C6F-4D2E-BA77-05F642C9FD77}">
  <sheetPr codeName="Sheet20"/>
  <dimension ref="A1:E6"/>
  <sheetViews>
    <sheetView workbookViewId="0">
      <selection activeCell="D9" sqref="D9"/>
    </sheetView>
  </sheetViews>
  <sheetFormatPr defaultRowHeight="15" x14ac:dyDescent="0.25"/>
  <cols>
    <col min="1" max="1" width="31.140625" style="4" bestFit="1" customWidth="1"/>
    <col min="2" max="2" width="9.85546875" style="4" bestFit="1" customWidth="1"/>
    <col min="5" max="5" width="17.42578125" style="4" bestFit="1" customWidth="1"/>
  </cols>
  <sheetData>
    <row r="1" spans="1:3" x14ac:dyDescent="0.25">
      <c r="A1" s="4" t="s">
        <v>5865</v>
      </c>
      <c r="B1" s="4">
        <f>CCP!M6</f>
        <v>28.965199999999999</v>
      </c>
      <c r="C1" s="4" t="s">
        <v>0</v>
      </c>
    </row>
    <row r="2" spans="1:3" x14ac:dyDescent="0.25">
      <c r="A2" s="4" t="s">
        <v>5866</v>
      </c>
      <c r="B2" s="4">
        <f>SUM(GETPIVOTDATA("Sum of Quantity (KG)",'Imported FGD Summary'!$F$3,"Biz","Inland"),GETPIVOTDATA("Sum of Quantity (KG)",'Local Summary'!$E$3,"Biz","Inland"),GETPIVOTDATA("Sum of Quantity (KG)",'Local Summary'!$E$16,"Biz","Inland"))/1000</f>
        <v>11606.912468739998</v>
      </c>
      <c r="C2" s="4" t="s">
        <v>0</v>
      </c>
    </row>
    <row r="3" spans="1:3" x14ac:dyDescent="0.25">
      <c r="A3" s="4" t="s">
        <v>5867</v>
      </c>
      <c r="B3" s="4">
        <f>SUM(B1:B2,B5:B6)</f>
        <v>30903.792458740005</v>
      </c>
      <c r="C3" s="4" t="s">
        <v>0</v>
      </c>
    </row>
    <row r="4" spans="1:3" x14ac:dyDescent="0.25">
      <c r="A4" s="4" t="s">
        <v>5868</v>
      </c>
      <c r="B4" s="4">
        <f>SUM(GETPIVOTDATA("       Total Stock",'BO summary'!$A$3,"Biz","LubMarine"),GETPIVOTDATA("Sum of Total Wt",'ADD Summary'!$B$17,"Biz","LM"),GETPIVOTDATA("Sum of Quantity (KG)",'Local Summary'!$E$3,"Biz","LM"),GETPIVOTDATA("Sum of Quantity (KG)",'Local Summary'!$E$16,"Biz","LM"),GETPIVOTDATA("Sum of Quantity (KG)",'Imported FGD Summary'!$F$3,"Biz","LM"))/1000</f>
        <v>21234.829519000003</v>
      </c>
      <c r="C4" s="4" t="s">
        <v>0</v>
      </c>
    </row>
    <row r="5" spans="1:3" x14ac:dyDescent="0.25">
      <c r="A5" s="4" t="s">
        <v>5869</v>
      </c>
      <c r="B5" s="4">
        <f>SUM(GETPIVOTDATA("       Total Stock",'BO summary'!$A$3,"Biz","Inland"),GETPIVOTDATA("       Total Stock",'BO summary'!$A$3,"Biz","Shared"))/1000</f>
        <v>17960.957630000004</v>
      </c>
      <c r="C5" s="4" t="s">
        <v>0</v>
      </c>
    </row>
    <row r="6" spans="1:3" x14ac:dyDescent="0.25">
      <c r="A6" s="4" t="s">
        <v>5870</v>
      </c>
      <c r="B6" s="4">
        <f>GETPIVOTDATA("Sum of Total Wt",'ADD Summary'!$B$17,"Biz","Inland")/1000</f>
        <v>1306.9571600000006</v>
      </c>
      <c r="C6" s="4" t="s"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dcfd8e27-c68c-4b2e-a6bf-392e78f75ca8" xsi:nil="true"/>
    <TaxCatchAll xmlns="f07b42eb-f7d1-4f79-9551-4137e13cbaff" xsi:nil="true"/>
    <lcf76f155ced4ddcb4097134ff3c332f xmlns="dcfd8e27-c68c-4b2e-a6bf-392e78f75ca8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661599AA676647BB6C9C37D58155DD" ma:contentTypeVersion="21" ma:contentTypeDescription="Create a new document." ma:contentTypeScope="" ma:versionID="7007f10b86a2244bccfbf28123d72462">
  <xsd:schema xmlns:xsd="http://www.w3.org/2001/XMLSchema" xmlns:xs="http://www.w3.org/2001/XMLSchema" xmlns:p="http://schemas.microsoft.com/office/2006/metadata/properties" xmlns:ns1="http://schemas.microsoft.com/sharepoint/v3" xmlns:ns2="dcfd8e27-c68c-4b2e-a6bf-392e78f75ca8" xmlns:ns3="f07b42eb-f7d1-4f79-9551-4137e13cbaff" targetNamespace="http://schemas.microsoft.com/office/2006/metadata/properties" ma:root="true" ma:fieldsID="5bf154ca7235106ec1285c3d7c401a9c" ns1:_="" ns2:_="" ns3:_="">
    <xsd:import namespace="http://schemas.microsoft.com/sharepoint/v3"/>
    <xsd:import namespace="dcfd8e27-c68c-4b2e-a6bf-392e78f75ca8"/>
    <xsd:import namespace="f07b42eb-f7d1-4f79-9551-4137e13cba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_Flow_SignoffStatu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d8e27-c68c-4b2e-a6bf-392e78f75c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7d7a317d-19e9-4a41-b675-f2bd41b4cab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7b42eb-f7d1-4f79-9551-4137e13cbaf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44d0e882-9c89-4293-ac36-7ca0dc599a5d}" ma:internalName="TaxCatchAll" ma:showField="CatchAllData" ma:web="f07b42eb-f7d1-4f79-9551-4137e13cba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C3F48DE-2CED-463A-8906-75E9B7251B6C}">
  <ds:schemaRefs>
    <ds:schemaRef ds:uri="http://schemas.microsoft.com/office/2006/documentManagement/types"/>
    <ds:schemaRef ds:uri="f07b42eb-f7d1-4f79-9551-4137e13cbaff"/>
    <ds:schemaRef ds:uri="http://purl.org/dc/elements/1.1/"/>
    <ds:schemaRef ds:uri="dcfd8e27-c68c-4b2e-a6bf-392e78f75ca8"/>
    <ds:schemaRef ds:uri="http://schemas.microsoft.com/office/2006/metadata/properties"/>
    <ds:schemaRef ds:uri="http://purl.org/dc/dcmitype/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www.w3.org/XML/1998/namespace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EADBDD0A-61D3-4C96-958C-53DBC6EE27D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9C1FD78-8BA4-4FB9-9FC8-B3874F8056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cfd8e27-c68c-4b2e-a6bf-392e78f75ca8"/>
    <ds:schemaRef ds:uri="f07b42eb-f7d1-4f79-9551-4137e13cba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Overview</vt:lpstr>
      <vt:lpstr>BO summary</vt:lpstr>
      <vt:lpstr>BO</vt:lpstr>
      <vt:lpstr>ADD</vt:lpstr>
      <vt:lpstr>ADD Summary</vt:lpstr>
      <vt:lpstr>Packaging</vt:lpstr>
      <vt:lpstr>Packaging summary</vt:lpstr>
      <vt:lpstr>Local Summary</vt:lpstr>
      <vt:lpstr>Locally Produced</vt:lpstr>
      <vt:lpstr>Imported FGD</vt:lpstr>
      <vt:lpstr>Imported FGD Summary</vt:lpstr>
      <vt:lpstr>CCP</vt:lpstr>
      <vt:lpstr>Biz Note</vt:lpstr>
      <vt:lpstr>account</vt:lpstr>
      <vt:lpstr>ZM39 (bulk)</vt:lpstr>
      <vt:lpstr>ZM39 (packed)</vt:lpstr>
      <vt:lpstr>PGEN list by Biz</vt:lpstr>
      <vt:lpstr>BO list by Biz (092021)</vt:lpstr>
      <vt:lpstr>Add list of LM</vt:lpstr>
      <vt:lpstr>Info for KL Dashboard</vt:lpstr>
    </vt:vector>
  </TitlesOfParts>
  <Manager/>
  <Company>TOTAL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J0443343</dc:creator>
  <cp:keywords/>
  <dc:description/>
  <cp:lastModifiedBy>Wei Jie Marcus THAM</cp:lastModifiedBy>
  <cp:revision/>
  <cp:lastPrinted>2022-08-03T01:57:54Z</cp:lastPrinted>
  <dcterms:created xsi:type="dcterms:W3CDTF">2018-03-01T06:56:14Z</dcterms:created>
  <dcterms:modified xsi:type="dcterms:W3CDTF">2024-11-25T12:47:18Z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0x0101004D661599AA676647BB6C9C37D58155DD</vt:lpwstr>
  </property>
  <property fmtid="{D5CDD505-2E9C-101B-9397-08002B2CF9AE}" pid="3" name="MSIP_Label_2b30ed1b-e95f-40b5-af89-828263f287a7_Enabled">
    <vt:lpwstr>true</vt:lpwstr>
  </property>
  <property fmtid="{D5CDD505-2E9C-101B-9397-08002B2CF9AE}" pid="4" name="MSIP_Label_2b30ed1b-e95f-40b5-af89-828263f287a7_SetDate">
    <vt:lpwstr>2021-06-15T03:41:27Z</vt:lpwstr>
  </property>
  <property fmtid="{D5CDD505-2E9C-101B-9397-08002B2CF9AE}" pid="5" name="MSIP_Label_2b30ed1b-e95f-40b5-af89-828263f287a7_Method">
    <vt:lpwstr>Standard</vt:lpwstr>
  </property>
  <property fmtid="{D5CDD505-2E9C-101B-9397-08002B2CF9AE}" pid="6" name="MSIP_Label_2b30ed1b-e95f-40b5-af89-828263f287a7_Name">
    <vt:lpwstr>2b30ed1b-e95f-40b5-af89-828263f287a7</vt:lpwstr>
  </property>
  <property fmtid="{D5CDD505-2E9C-101B-9397-08002B2CF9AE}" pid="7" name="MSIP_Label_2b30ed1b-e95f-40b5-af89-828263f287a7_SiteId">
    <vt:lpwstr>329e91b0-e21f-48fb-a071-456717ecc28e</vt:lpwstr>
  </property>
  <property fmtid="{D5CDD505-2E9C-101B-9397-08002B2CF9AE}" pid="8" name="MSIP_Label_2b30ed1b-e95f-40b5-af89-828263f287a7_ActionId">
    <vt:lpwstr>3f34260c-6c82-49f6-bc61-7e28bd509db1</vt:lpwstr>
  </property>
  <property fmtid="{D5CDD505-2E9C-101B-9397-08002B2CF9AE}" pid="9" name="MSIP_Label_2b30ed1b-e95f-40b5-af89-828263f287a7_ContentBits">
    <vt:lpwstr>0</vt:lpwstr>
  </property>
  <property fmtid="{D5CDD505-2E9C-101B-9397-08002B2CF9AE}" pid="10" name="MediaServiceImageTags">
    <vt:lpwstr/>
  </property>
</Properties>
</file>